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d6da0e0ced7248a/Documents/"/>
    </mc:Choice>
  </mc:AlternateContent>
  <xr:revisionPtr revIDLastSave="1878" documentId="8_{7F238CCC-5E65-4745-B132-5530DBCA0570}" xr6:coauthVersionLast="47" xr6:coauthVersionMax="47" xr10:uidLastSave="{492A98E7-EEBF-4981-8967-EA3434DAD783}"/>
  <bookViews>
    <workbookView xWindow="-108" yWindow="-108" windowWidth="23256" windowHeight="12456" activeTab="4" xr2:uid="{00000000-000D-0000-FFFF-FFFF00000000}"/>
  </bookViews>
  <sheets>
    <sheet name="Sources" sheetId="2" r:id="rId1"/>
    <sheet name="Reports" sheetId="1" r:id="rId2"/>
    <sheet name="Averages" sheetId="5" r:id="rId3"/>
    <sheet name="Pixels" sheetId="3" r:id="rId4"/>
    <sheet name="Performance" sheetId="6" r:id="rId5"/>
    <sheet name="Predictions" sheetId="7" r:id="rId6"/>
  </sheets>
  <definedNames>
    <definedName name="_xlchart.v1.0" hidden="1">Reports!$J$2:$J$501</definedName>
    <definedName name="_xlchart.v1.1" hidden="1">Reports!$K$2:$K$501</definedName>
    <definedName name="_xlchart.v1.10" hidden="1">Predictions!$S$21:$S$219</definedName>
    <definedName name="_xlchart.v1.11" hidden="1">Predictions!$T$21:$T$219</definedName>
    <definedName name="_xlchart.v1.12" hidden="1">Predictions!$Q$21:$Q$219</definedName>
    <definedName name="_xlchart.v1.13" hidden="1">Predictions!$R$21:$R$219</definedName>
    <definedName name="_xlchart.v1.14" hidden="1">Predictions!$S$21:$S$219</definedName>
    <definedName name="_xlchart.v1.15" hidden="1">Predictions!$T$21:$T$219</definedName>
    <definedName name="_xlchart.v1.16" hidden="1">Predictions!$Q$21:$Q$219</definedName>
    <definedName name="_xlchart.v1.17" hidden="1">Predictions!$R$21:$R$219</definedName>
    <definedName name="_xlchart.v1.18" hidden="1">Predictions!$S$21:$S$219</definedName>
    <definedName name="_xlchart.v1.19" hidden="1">Predictions!$T$21:$T$219</definedName>
    <definedName name="_xlchart.v1.2" hidden="1">Reports!$L$2:$L$501</definedName>
    <definedName name="_xlchart.v1.20" hidden="1">Predictions!$U$21:$U$219</definedName>
    <definedName name="_xlchart.v1.21" hidden="1">Predictions!$Q$21:$Q$219</definedName>
    <definedName name="_xlchart.v1.22" hidden="1">Predictions!$R$21:$R$219</definedName>
    <definedName name="_xlchart.v1.23" hidden="1">Predictions!$S$21:$S$219</definedName>
    <definedName name="_xlchart.v1.24" hidden="1">Predictions!$T$21:$T$219</definedName>
    <definedName name="_xlchart.v1.25" hidden="1">Predictions!$Q$21:$Q$219</definedName>
    <definedName name="_xlchart.v1.26" hidden="1">Predictions!$R$21:$R$219</definedName>
    <definedName name="_xlchart.v1.27" hidden="1">Predictions!$S$21:$S$219</definedName>
    <definedName name="_xlchart.v1.28" hidden="1">Predictions!$T$21:$T$219</definedName>
    <definedName name="_xlchart.v1.29" hidden="1">Predictions!$Q$21:$Q$219</definedName>
    <definedName name="_xlchart.v1.3" hidden="1">Reports!$M$2:$M$501</definedName>
    <definedName name="_xlchart.v1.30" hidden="1">Predictions!$R$21:$R$219</definedName>
    <definedName name="_xlchart.v1.31" hidden="1">Predictions!$S$21:$S$219</definedName>
    <definedName name="_xlchart.v1.32" hidden="1">Predictions!$T$21:$T$219</definedName>
    <definedName name="_xlchart.v1.33" hidden="1">Predictions!$Q$21:$Q$219</definedName>
    <definedName name="_xlchart.v1.34" hidden="1">Predictions!$R$21:$R$219</definedName>
    <definedName name="_xlchart.v1.35" hidden="1">Predictions!$S$21:$S$219</definedName>
    <definedName name="_xlchart.v1.36" hidden="1">Predictions!$T$21:$T$219</definedName>
    <definedName name="_xlchart.v1.37" hidden="1">Predictions!$Q$21:$Q$219</definedName>
    <definedName name="_xlchart.v1.38" hidden="1">Predictions!$R$21:$R$219</definedName>
    <definedName name="_xlchart.v1.39" hidden="1">Predictions!$S$21:$S$219</definedName>
    <definedName name="_xlchart.v1.4" hidden="1">Reports!$P$2:$P$501</definedName>
    <definedName name="_xlchart.v1.40" hidden="1">Predictions!$T$21:$T$219</definedName>
    <definedName name="_xlchart.v1.5" hidden="1">Reports!$Q$2:$Q$501</definedName>
    <definedName name="_xlchart.v1.6" hidden="1">Reports!$R$2:$R$501</definedName>
    <definedName name="_xlchart.v1.7" hidden="1">Reports!$S$2:$S$501</definedName>
    <definedName name="_xlchart.v1.8" hidden="1">Predictions!$Q$21:$Q$219</definedName>
    <definedName name="_xlchart.v1.9" hidden="1">Predictions!$R$21:$R$219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2" i="6" l="1"/>
  <c r="L252" i="6"/>
  <c r="M252" i="6"/>
  <c r="J252" i="6"/>
  <c r="X14" i="7"/>
  <c r="X15" i="7"/>
  <c r="X16" i="7"/>
  <c r="X17" i="7"/>
  <c r="X13" i="7"/>
  <c r="W17" i="7"/>
  <c r="W14" i="7"/>
  <c r="W15" i="7"/>
  <c r="W16" i="7"/>
  <c r="V17" i="7"/>
  <c r="V14" i="7"/>
  <c r="V15" i="7"/>
  <c r="V16" i="7"/>
  <c r="U17" i="7"/>
  <c r="U14" i="7"/>
  <c r="U15" i="7"/>
  <c r="U16" i="7"/>
  <c r="T17" i="7"/>
  <c r="T14" i="7"/>
  <c r="T15" i="7"/>
  <c r="T16" i="7"/>
  <c r="S17" i="7"/>
  <c r="S14" i="7"/>
  <c r="S15" i="7"/>
  <c r="S16" i="7"/>
  <c r="S13" i="7"/>
  <c r="R17" i="7"/>
  <c r="R16" i="7"/>
  <c r="R15" i="7"/>
  <c r="R14" i="7"/>
  <c r="W13" i="7"/>
  <c r="V13" i="7"/>
  <c r="U13" i="7"/>
  <c r="T13" i="7"/>
  <c r="R13" i="7"/>
  <c r="AG14" i="7"/>
  <c r="AG15" i="7"/>
  <c r="AG16" i="7"/>
  <c r="AG17" i="7"/>
  <c r="AG13" i="7"/>
  <c r="AD17" i="7"/>
  <c r="AC17" i="7"/>
  <c r="AB17" i="7"/>
  <c r="AA17" i="7"/>
  <c r="AD16" i="7"/>
  <c r="AC16" i="7"/>
  <c r="AB16" i="7"/>
  <c r="AA16" i="7"/>
  <c r="AD15" i="7"/>
  <c r="AC15" i="7"/>
  <c r="AB15" i="7"/>
  <c r="AA15" i="7"/>
  <c r="AD14" i="7"/>
  <c r="AC14" i="7"/>
  <c r="AB14" i="7"/>
  <c r="AA14" i="7"/>
  <c r="AD13" i="7"/>
  <c r="AC13" i="7"/>
  <c r="AB13" i="7"/>
  <c r="AA13" i="7"/>
  <c r="AF17" i="7"/>
  <c r="AE17" i="7"/>
  <c r="AF14" i="7"/>
  <c r="AF15" i="7"/>
  <c r="AF16" i="7"/>
  <c r="AF13" i="7"/>
  <c r="AE14" i="7"/>
  <c r="AE15" i="7"/>
  <c r="AE16" i="7"/>
  <c r="AE13" i="7"/>
  <c r="T21" i="7" a="1"/>
  <c r="T21" i="7" s="1"/>
  <c r="S21" i="7" a="1"/>
  <c r="S21" i="7" s="1"/>
  <c r="R21" i="7" a="1"/>
  <c r="R21" i="7" s="1"/>
  <c r="Q21" i="7" a="1"/>
  <c r="Q21" i="7" s="1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2" i="7"/>
  <c r="V9" i="7"/>
  <c r="S9" i="7"/>
  <c r="S8" i="7"/>
  <c r="V8" i="7"/>
  <c r="V7" i="7"/>
  <c r="S7" i="7"/>
  <c r="V6" i="7"/>
  <c r="S6" i="7"/>
  <c r="R8" i="7"/>
  <c r="R7" i="7"/>
  <c r="R6" i="7"/>
  <c r="M3" i="7"/>
  <c r="N3" i="7"/>
  <c r="M4" i="7"/>
  <c r="N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M13" i="7"/>
  <c r="N13" i="7"/>
  <c r="M14" i="7"/>
  <c r="N14" i="7"/>
  <c r="M15" i="7"/>
  <c r="N15" i="7"/>
  <c r="M16" i="7"/>
  <c r="N16" i="7"/>
  <c r="M17" i="7"/>
  <c r="N17" i="7"/>
  <c r="M18" i="7"/>
  <c r="N18" i="7"/>
  <c r="M19" i="7"/>
  <c r="N19" i="7"/>
  <c r="M20" i="7"/>
  <c r="N20" i="7"/>
  <c r="M21" i="7"/>
  <c r="N21" i="7"/>
  <c r="M22" i="7"/>
  <c r="N22" i="7"/>
  <c r="M23" i="7"/>
  <c r="N23" i="7"/>
  <c r="M24" i="7"/>
  <c r="N24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M36" i="7"/>
  <c r="N36" i="7"/>
  <c r="M37" i="7"/>
  <c r="N37" i="7"/>
  <c r="M38" i="7"/>
  <c r="N38" i="7"/>
  <c r="M39" i="7"/>
  <c r="N39" i="7"/>
  <c r="M40" i="7"/>
  <c r="N40" i="7"/>
  <c r="M41" i="7"/>
  <c r="N41" i="7"/>
  <c r="M42" i="7"/>
  <c r="N42" i="7"/>
  <c r="M43" i="7"/>
  <c r="N43" i="7"/>
  <c r="M44" i="7"/>
  <c r="N44" i="7"/>
  <c r="M45" i="7"/>
  <c r="N45" i="7"/>
  <c r="M46" i="7"/>
  <c r="N46" i="7"/>
  <c r="M47" i="7"/>
  <c r="N47" i="7"/>
  <c r="M48" i="7"/>
  <c r="N48" i="7"/>
  <c r="M49" i="7"/>
  <c r="N49" i="7"/>
  <c r="M50" i="7"/>
  <c r="N50" i="7"/>
  <c r="M51" i="7"/>
  <c r="N51" i="7"/>
  <c r="M52" i="7"/>
  <c r="N52" i="7"/>
  <c r="M53" i="7"/>
  <c r="N53" i="7"/>
  <c r="M54" i="7"/>
  <c r="N54" i="7"/>
  <c r="M55" i="7"/>
  <c r="N55" i="7"/>
  <c r="M56" i="7"/>
  <c r="N56" i="7"/>
  <c r="M57" i="7"/>
  <c r="N57" i="7"/>
  <c r="M58" i="7"/>
  <c r="N58" i="7"/>
  <c r="M59" i="7"/>
  <c r="N59" i="7"/>
  <c r="M60" i="7"/>
  <c r="N60" i="7"/>
  <c r="M61" i="7"/>
  <c r="N61" i="7"/>
  <c r="M62" i="7"/>
  <c r="N62" i="7"/>
  <c r="M63" i="7"/>
  <c r="N63" i="7"/>
  <c r="M64" i="7"/>
  <c r="N64" i="7"/>
  <c r="M65" i="7"/>
  <c r="N65" i="7"/>
  <c r="M66" i="7"/>
  <c r="N66" i="7"/>
  <c r="M67" i="7"/>
  <c r="N67" i="7"/>
  <c r="M68" i="7"/>
  <c r="N68" i="7"/>
  <c r="M69" i="7"/>
  <c r="N69" i="7"/>
  <c r="M70" i="7"/>
  <c r="N70" i="7"/>
  <c r="M71" i="7"/>
  <c r="N71" i="7"/>
  <c r="M72" i="7"/>
  <c r="N72" i="7"/>
  <c r="M73" i="7"/>
  <c r="N73" i="7"/>
  <c r="M74" i="7"/>
  <c r="N74" i="7"/>
  <c r="M75" i="7"/>
  <c r="N75" i="7"/>
  <c r="M76" i="7"/>
  <c r="N76" i="7"/>
  <c r="M77" i="7"/>
  <c r="N77" i="7"/>
  <c r="M78" i="7"/>
  <c r="N78" i="7"/>
  <c r="M79" i="7"/>
  <c r="N79" i="7"/>
  <c r="M80" i="7"/>
  <c r="N80" i="7"/>
  <c r="M81" i="7"/>
  <c r="N81" i="7"/>
  <c r="M82" i="7"/>
  <c r="N82" i="7"/>
  <c r="M83" i="7"/>
  <c r="N83" i="7"/>
  <c r="M84" i="7"/>
  <c r="N84" i="7"/>
  <c r="M85" i="7"/>
  <c r="N85" i="7"/>
  <c r="M86" i="7"/>
  <c r="N86" i="7"/>
  <c r="M87" i="7"/>
  <c r="N87" i="7"/>
  <c r="M88" i="7"/>
  <c r="N88" i="7"/>
  <c r="M89" i="7"/>
  <c r="N89" i="7"/>
  <c r="M90" i="7"/>
  <c r="N90" i="7"/>
  <c r="M91" i="7"/>
  <c r="N91" i="7"/>
  <c r="M92" i="7"/>
  <c r="N92" i="7"/>
  <c r="M93" i="7"/>
  <c r="N93" i="7"/>
  <c r="M94" i="7"/>
  <c r="N94" i="7"/>
  <c r="M95" i="7"/>
  <c r="N95" i="7"/>
  <c r="M96" i="7"/>
  <c r="N96" i="7"/>
  <c r="M97" i="7"/>
  <c r="N97" i="7"/>
  <c r="M98" i="7"/>
  <c r="N98" i="7"/>
  <c r="M99" i="7"/>
  <c r="N99" i="7"/>
  <c r="M100" i="7"/>
  <c r="N100" i="7"/>
  <c r="M101" i="7"/>
  <c r="N101" i="7"/>
  <c r="M102" i="7"/>
  <c r="N102" i="7"/>
  <c r="M103" i="7"/>
  <c r="N103" i="7"/>
  <c r="M104" i="7"/>
  <c r="N104" i="7"/>
  <c r="M105" i="7"/>
  <c r="N105" i="7"/>
  <c r="M106" i="7"/>
  <c r="N106" i="7"/>
  <c r="M107" i="7"/>
  <c r="N107" i="7"/>
  <c r="M108" i="7"/>
  <c r="N108" i="7"/>
  <c r="M109" i="7"/>
  <c r="N109" i="7"/>
  <c r="M110" i="7"/>
  <c r="N110" i="7"/>
  <c r="M111" i="7"/>
  <c r="N111" i="7"/>
  <c r="M112" i="7"/>
  <c r="N112" i="7"/>
  <c r="M113" i="7"/>
  <c r="N113" i="7"/>
  <c r="M114" i="7"/>
  <c r="N114" i="7"/>
  <c r="M115" i="7"/>
  <c r="N115" i="7"/>
  <c r="M116" i="7"/>
  <c r="N116" i="7"/>
  <c r="M117" i="7"/>
  <c r="N117" i="7"/>
  <c r="M118" i="7"/>
  <c r="N118" i="7"/>
  <c r="M119" i="7"/>
  <c r="N119" i="7"/>
  <c r="M120" i="7"/>
  <c r="N120" i="7"/>
  <c r="M121" i="7"/>
  <c r="N121" i="7"/>
  <c r="M122" i="7"/>
  <c r="N122" i="7"/>
  <c r="M123" i="7"/>
  <c r="N123" i="7"/>
  <c r="M124" i="7"/>
  <c r="N124" i="7"/>
  <c r="M125" i="7"/>
  <c r="N125" i="7"/>
  <c r="M126" i="7"/>
  <c r="N126" i="7"/>
  <c r="M127" i="7"/>
  <c r="N127" i="7"/>
  <c r="M128" i="7"/>
  <c r="N128" i="7"/>
  <c r="M129" i="7"/>
  <c r="N129" i="7"/>
  <c r="M130" i="7"/>
  <c r="N130" i="7"/>
  <c r="M131" i="7"/>
  <c r="N131" i="7"/>
  <c r="M132" i="7"/>
  <c r="N132" i="7"/>
  <c r="M133" i="7"/>
  <c r="N133" i="7"/>
  <c r="M134" i="7"/>
  <c r="N134" i="7"/>
  <c r="M135" i="7"/>
  <c r="N135" i="7"/>
  <c r="M136" i="7"/>
  <c r="N136" i="7"/>
  <c r="M137" i="7"/>
  <c r="N137" i="7"/>
  <c r="M138" i="7"/>
  <c r="N138" i="7"/>
  <c r="M139" i="7"/>
  <c r="N139" i="7"/>
  <c r="M140" i="7"/>
  <c r="N140" i="7"/>
  <c r="M141" i="7"/>
  <c r="N141" i="7"/>
  <c r="M142" i="7"/>
  <c r="N142" i="7"/>
  <c r="M143" i="7"/>
  <c r="N143" i="7"/>
  <c r="M144" i="7"/>
  <c r="N144" i="7"/>
  <c r="M145" i="7"/>
  <c r="N145" i="7"/>
  <c r="M146" i="7"/>
  <c r="N146" i="7"/>
  <c r="M147" i="7"/>
  <c r="N147" i="7"/>
  <c r="M148" i="7"/>
  <c r="N148" i="7"/>
  <c r="M149" i="7"/>
  <c r="N149" i="7"/>
  <c r="M150" i="7"/>
  <c r="N150" i="7"/>
  <c r="M151" i="7"/>
  <c r="N151" i="7"/>
  <c r="M152" i="7"/>
  <c r="N152" i="7"/>
  <c r="M153" i="7"/>
  <c r="N153" i="7"/>
  <c r="M154" i="7"/>
  <c r="N154" i="7"/>
  <c r="M155" i="7"/>
  <c r="N155" i="7"/>
  <c r="M156" i="7"/>
  <c r="N156" i="7"/>
  <c r="M157" i="7"/>
  <c r="N157" i="7"/>
  <c r="M158" i="7"/>
  <c r="N158" i="7"/>
  <c r="M159" i="7"/>
  <c r="N159" i="7"/>
  <c r="M160" i="7"/>
  <c r="N160" i="7"/>
  <c r="M161" i="7"/>
  <c r="N161" i="7"/>
  <c r="M162" i="7"/>
  <c r="N162" i="7"/>
  <c r="M163" i="7"/>
  <c r="N163" i="7"/>
  <c r="M164" i="7"/>
  <c r="N164" i="7"/>
  <c r="M165" i="7"/>
  <c r="N165" i="7"/>
  <c r="M166" i="7"/>
  <c r="N166" i="7"/>
  <c r="M167" i="7"/>
  <c r="N167" i="7"/>
  <c r="M168" i="7"/>
  <c r="N168" i="7"/>
  <c r="M169" i="7"/>
  <c r="N169" i="7"/>
  <c r="M170" i="7"/>
  <c r="N170" i="7"/>
  <c r="M171" i="7"/>
  <c r="N171" i="7"/>
  <c r="M172" i="7"/>
  <c r="N172" i="7"/>
  <c r="M173" i="7"/>
  <c r="N173" i="7"/>
  <c r="M174" i="7"/>
  <c r="N174" i="7"/>
  <c r="M175" i="7"/>
  <c r="N175" i="7"/>
  <c r="M176" i="7"/>
  <c r="N176" i="7"/>
  <c r="M177" i="7"/>
  <c r="N177" i="7"/>
  <c r="M178" i="7"/>
  <c r="N178" i="7"/>
  <c r="M179" i="7"/>
  <c r="N179" i="7"/>
  <c r="M180" i="7"/>
  <c r="N180" i="7"/>
  <c r="M181" i="7"/>
  <c r="N181" i="7"/>
  <c r="M182" i="7"/>
  <c r="N182" i="7"/>
  <c r="M183" i="7"/>
  <c r="N183" i="7"/>
  <c r="M184" i="7"/>
  <c r="N184" i="7"/>
  <c r="M185" i="7"/>
  <c r="N185" i="7"/>
  <c r="M186" i="7"/>
  <c r="N186" i="7"/>
  <c r="M187" i="7"/>
  <c r="N187" i="7"/>
  <c r="M188" i="7"/>
  <c r="N188" i="7"/>
  <c r="M189" i="7"/>
  <c r="N189" i="7"/>
  <c r="M190" i="7"/>
  <c r="N190" i="7"/>
  <c r="M191" i="7"/>
  <c r="N191" i="7"/>
  <c r="M192" i="7"/>
  <c r="N192" i="7"/>
  <c r="M193" i="7"/>
  <c r="N193" i="7"/>
  <c r="M194" i="7"/>
  <c r="N194" i="7"/>
  <c r="M195" i="7"/>
  <c r="N195" i="7"/>
  <c r="M196" i="7"/>
  <c r="N196" i="7"/>
  <c r="M197" i="7"/>
  <c r="N197" i="7"/>
  <c r="M198" i="7"/>
  <c r="N198" i="7"/>
  <c r="M199" i="7"/>
  <c r="N199" i="7"/>
  <c r="M200" i="7"/>
  <c r="N200" i="7"/>
  <c r="M201" i="7"/>
  <c r="N201" i="7"/>
  <c r="M202" i="7"/>
  <c r="N202" i="7"/>
  <c r="M203" i="7"/>
  <c r="N203" i="7"/>
  <c r="M204" i="7"/>
  <c r="N204" i="7"/>
  <c r="M205" i="7"/>
  <c r="N205" i="7"/>
  <c r="M206" i="7"/>
  <c r="N206" i="7"/>
  <c r="M207" i="7"/>
  <c r="N207" i="7"/>
  <c r="M208" i="7"/>
  <c r="N208" i="7"/>
  <c r="M209" i="7"/>
  <c r="N209" i="7"/>
  <c r="M210" i="7"/>
  <c r="N210" i="7"/>
  <c r="M211" i="7"/>
  <c r="N211" i="7"/>
  <c r="M212" i="7"/>
  <c r="N212" i="7"/>
  <c r="M213" i="7"/>
  <c r="N213" i="7"/>
  <c r="M214" i="7"/>
  <c r="N214" i="7"/>
  <c r="M215" i="7"/>
  <c r="N215" i="7"/>
  <c r="M216" i="7"/>
  <c r="N216" i="7"/>
  <c r="M217" i="7"/>
  <c r="N217" i="7"/>
  <c r="M218" i="7"/>
  <c r="N218" i="7"/>
  <c r="M219" i="7"/>
  <c r="N219" i="7"/>
  <c r="M220" i="7"/>
  <c r="N220" i="7"/>
  <c r="M221" i="7"/>
  <c r="N221" i="7"/>
  <c r="M222" i="7"/>
  <c r="N222" i="7"/>
  <c r="M223" i="7"/>
  <c r="N223" i="7"/>
  <c r="M224" i="7"/>
  <c r="N224" i="7"/>
  <c r="M225" i="7"/>
  <c r="N225" i="7"/>
  <c r="M226" i="7"/>
  <c r="N226" i="7"/>
  <c r="M227" i="7"/>
  <c r="N227" i="7"/>
  <c r="M228" i="7"/>
  <c r="N228" i="7"/>
  <c r="M229" i="7"/>
  <c r="N229" i="7"/>
  <c r="M230" i="7"/>
  <c r="N230" i="7"/>
  <c r="M231" i="7"/>
  <c r="N231" i="7"/>
  <c r="M232" i="7"/>
  <c r="N232" i="7"/>
  <c r="M233" i="7"/>
  <c r="N233" i="7"/>
  <c r="M234" i="7"/>
  <c r="N234" i="7"/>
  <c r="M235" i="7"/>
  <c r="N235" i="7"/>
  <c r="M236" i="7"/>
  <c r="N236" i="7"/>
  <c r="M237" i="7"/>
  <c r="N237" i="7"/>
  <c r="M238" i="7"/>
  <c r="N238" i="7"/>
  <c r="M239" i="7"/>
  <c r="N239" i="7"/>
  <c r="M240" i="7"/>
  <c r="N240" i="7"/>
  <c r="M241" i="7"/>
  <c r="N241" i="7"/>
  <c r="M242" i="7"/>
  <c r="N242" i="7"/>
  <c r="M243" i="7"/>
  <c r="N243" i="7"/>
  <c r="M244" i="7"/>
  <c r="N244" i="7"/>
  <c r="M245" i="7"/>
  <c r="N245" i="7"/>
  <c r="M246" i="7"/>
  <c r="N246" i="7"/>
  <c r="M247" i="7"/>
  <c r="N247" i="7"/>
  <c r="M248" i="7"/>
  <c r="N248" i="7"/>
  <c r="M249" i="7"/>
  <c r="N249" i="7"/>
  <c r="M250" i="7"/>
  <c r="N250" i="7"/>
  <c r="M251" i="7"/>
  <c r="N251" i="7"/>
  <c r="M252" i="7"/>
  <c r="N252" i="7"/>
  <c r="M253" i="7"/>
  <c r="N253" i="7"/>
  <c r="M254" i="7"/>
  <c r="N254" i="7"/>
  <c r="M255" i="7"/>
  <c r="N255" i="7"/>
  <c r="M256" i="7"/>
  <c r="N256" i="7"/>
  <c r="M257" i="7"/>
  <c r="N257" i="7"/>
  <c r="M258" i="7"/>
  <c r="N258" i="7"/>
  <c r="M259" i="7"/>
  <c r="N259" i="7"/>
  <c r="M260" i="7"/>
  <c r="N260" i="7"/>
  <c r="M261" i="7"/>
  <c r="N261" i="7"/>
  <c r="M262" i="7"/>
  <c r="N262" i="7"/>
  <c r="M263" i="7"/>
  <c r="N263" i="7"/>
  <c r="M264" i="7"/>
  <c r="N264" i="7"/>
  <c r="M265" i="7"/>
  <c r="N265" i="7"/>
  <c r="M266" i="7"/>
  <c r="N266" i="7"/>
  <c r="M267" i="7"/>
  <c r="N267" i="7"/>
  <c r="M268" i="7"/>
  <c r="N268" i="7"/>
  <c r="M269" i="7"/>
  <c r="N269" i="7"/>
  <c r="M270" i="7"/>
  <c r="N270" i="7"/>
  <c r="M271" i="7"/>
  <c r="N271" i="7"/>
  <c r="M272" i="7"/>
  <c r="N272" i="7"/>
  <c r="M273" i="7"/>
  <c r="N273" i="7"/>
  <c r="M274" i="7"/>
  <c r="N274" i="7"/>
  <c r="M275" i="7"/>
  <c r="N275" i="7"/>
  <c r="M276" i="7"/>
  <c r="N276" i="7"/>
  <c r="M277" i="7"/>
  <c r="N277" i="7"/>
  <c r="M278" i="7"/>
  <c r="N278" i="7"/>
  <c r="M279" i="7"/>
  <c r="N279" i="7"/>
  <c r="M280" i="7"/>
  <c r="N280" i="7"/>
  <c r="M281" i="7"/>
  <c r="N281" i="7"/>
  <c r="M282" i="7"/>
  <c r="N282" i="7"/>
  <c r="M283" i="7"/>
  <c r="N283" i="7"/>
  <c r="M284" i="7"/>
  <c r="N284" i="7"/>
  <c r="M285" i="7"/>
  <c r="N285" i="7"/>
  <c r="M286" i="7"/>
  <c r="N286" i="7"/>
  <c r="M287" i="7"/>
  <c r="N287" i="7"/>
  <c r="M288" i="7"/>
  <c r="N288" i="7"/>
  <c r="M289" i="7"/>
  <c r="N289" i="7"/>
  <c r="M290" i="7"/>
  <c r="N290" i="7"/>
  <c r="M291" i="7"/>
  <c r="N291" i="7"/>
  <c r="M292" i="7"/>
  <c r="N292" i="7"/>
  <c r="M293" i="7"/>
  <c r="N293" i="7"/>
  <c r="M294" i="7"/>
  <c r="N294" i="7"/>
  <c r="M295" i="7"/>
  <c r="N295" i="7"/>
  <c r="M296" i="7"/>
  <c r="N296" i="7"/>
  <c r="M297" i="7"/>
  <c r="N297" i="7"/>
  <c r="M298" i="7"/>
  <c r="N298" i="7"/>
  <c r="M299" i="7"/>
  <c r="N299" i="7"/>
  <c r="M300" i="7"/>
  <c r="N300" i="7"/>
  <c r="M301" i="7"/>
  <c r="N301" i="7"/>
  <c r="M302" i="7"/>
  <c r="N302" i="7"/>
  <c r="M303" i="7"/>
  <c r="N303" i="7"/>
  <c r="M304" i="7"/>
  <c r="N304" i="7"/>
  <c r="M305" i="7"/>
  <c r="N305" i="7"/>
  <c r="M306" i="7"/>
  <c r="N306" i="7"/>
  <c r="M307" i="7"/>
  <c r="N307" i="7"/>
  <c r="M308" i="7"/>
  <c r="N308" i="7"/>
  <c r="M309" i="7"/>
  <c r="N309" i="7"/>
  <c r="M310" i="7"/>
  <c r="N310" i="7"/>
  <c r="M311" i="7"/>
  <c r="N311" i="7"/>
  <c r="M312" i="7"/>
  <c r="N312" i="7"/>
  <c r="M313" i="7"/>
  <c r="N313" i="7"/>
  <c r="M314" i="7"/>
  <c r="N314" i="7"/>
  <c r="M315" i="7"/>
  <c r="N315" i="7"/>
  <c r="M316" i="7"/>
  <c r="N316" i="7"/>
  <c r="M317" i="7"/>
  <c r="N317" i="7"/>
  <c r="M318" i="7"/>
  <c r="N318" i="7"/>
  <c r="M319" i="7"/>
  <c r="N319" i="7"/>
  <c r="M320" i="7"/>
  <c r="N320" i="7"/>
  <c r="M321" i="7"/>
  <c r="N321" i="7"/>
  <c r="M322" i="7"/>
  <c r="N322" i="7"/>
  <c r="M323" i="7"/>
  <c r="N323" i="7"/>
  <c r="M324" i="7"/>
  <c r="N324" i="7"/>
  <c r="M325" i="7"/>
  <c r="N325" i="7"/>
  <c r="M326" i="7"/>
  <c r="N326" i="7"/>
  <c r="M327" i="7"/>
  <c r="N327" i="7"/>
  <c r="M328" i="7"/>
  <c r="N328" i="7"/>
  <c r="M329" i="7"/>
  <c r="N329" i="7"/>
  <c r="M330" i="7"/>
  <c r="N330" i="7"/>
  <c r="M331" i="7"/>
  <c r="N331" i="7"/>
  <c r="M332" i="7"/>
  <c r="N332" i="7"/>
  <c r="M333" i="7"/>
  <c r="N333" i="7"/>
  <c r="M334" i="7"/>
  <c r="N334" i="7"/>
  <c r="M335" i="7"/>
  <c r="N335" i="7"/>
  <c r="M336" i="7"/>
  <c r="N336" i="7"/>
  <c r="M337" i="7"/>
  <c r="N337" i="7"/>
  <c r="M338" i="7"/>
  <c r="N338" i="7"/>
  <c r="M339" i="7"/>
  <c r="N339" i="7"/>
  <c r="M340" i="7"/>
  <c r="N340" i="7"/>
  <c r="M341" i="7"/>
  <c r="N341" i="7"/>
  <c r="M342" i="7"/>
  <c r="N342" i="7"/>
  <c r="M343" i="7"/>
  <c r="N343" i="7"/>
  <c r="M344" i="7"/>
  <c r="N344" i="7"/>
  <c r="M345" i="7"/>
  <c r="N345" i="7"/>
  <c r="M346" i="7"/>
  <c r="N346" i="7"/>
  <c r="M347" i="7"/>
  <c r="N347" i="7"/>
  <c r="M348" i="7"/>
  <c r="N348" i="7"/>
  <c r="M349" i="7"/>
  <c r="N349" i="7"/>
  <c r="M350" i="7"/>
  <c r="N350" i="7"/>
  <c r="M351" i="7"/>
  <c r="N351" i="7"/>
  <c r="M352" i="7"/>
  <c r="N352" i="7"/>
  <c r="M353" i="7"/>
  <c r="N353" i="7"/>
  <c r="M354" i="7"/>
  <c r="N354" i="7"/>
  <c r="M355" i="7"/>
  <c r="N355" i="7"/>
  <c r="M356" i="7"/>
  <c r="N356" i="7"/>
  <c r="M357" i="7"/>
  <c r="N357" i="7"/>
  <c r="M358" i="7"/>
  <c r="N358" i="7"/>
  <c r="M359" i="7"/>
  <c r="N359" i="7"/>
  <c r="M360" i="7"/>
  <c r="N360" i="7"/>
  <c r="M361" i="7"/>
  <c r="N361" i="7"/>
  <c r="M362" i="7"/>
  <c r="N362" i="7"/>
  <c r="M363" i="7"/>
  <c r="N363" i="7"/>
  <c r="M364" i="7"/>
  <c r="N364" i="7"/>
  <c r="M365" i="7"/>
  <c r="N365" i="7"/>
  <c r="M366" i="7"/>
  <c r="N366" i="7"/>
  <c r="M367" i="7"/>
  <c r="N367" i="7"/>
  <c r="M368" i="7"/>
  <c r="N368" i="7"/>
  <c r="M369" i="7"/>
  <c r="N369" i="7"/>
  <c r="M370" i="7"/>
  <c r="N370" i="7"/>
  <c r="M371" i="7"/>
  <c r="N371" i="7"/>
  <c r="M372" i="7"/>
  <c r="N372" i="7"/>
  <c r="M373" i="7"/>
  <c r="N373" i="7"/>
  <c r="M374" i="7"/>
  <c r="N374" i="7"/>
  <c r="M375" i="7"/>
  <c r="N375" i="7"/>
  <c r="M376" i="7"/>
  <c r="N376" i="7"/>
  <c r="M377" i="7"/>
  <c r="N377" i="7"/>
  <c r="M378" i="7"/>
  <c r="N378" i="7"/>
  <c r="M379" i="7"/>
  <c r="N379" i="7"/>
  <c r="M380" i="7"/>
  <c r="N380" i="7"/>
  <c r="M381" i="7"/>
  <c r="N381" i="7"/>
  <c r="M382" i="7"/>
  <c r="N382" i="7"/>
  <c r="M383" i="7"/>
  <c r="N383" i="7"/>
  <c r="M384" i="7"/>
  <c r="N384" i="7"/>
  <c r="M385" i="7"/>
  <c r="N385" i="7"/>
  <c r="M386" i="7"/>
  <c r="N386" i="7"/>
  <c r="M387" i="7"/>
  <c r="N387" i="7"/>
  <c r="M388" i="7"/>
  <c r="N388" i="7"/>
  <c r="M389" i="7"/>
  <c r="N389" i="7"/>
  <c r="M390" i="7"/>
  <c r="N390" i="7"/>
  <c r="M391" i="7"/>
  <c r="N391" i="7"/>
  <c r="M392" i="7"/>
  <c r="N392" i="7"/>
  <c r="M393" i="7"/>
  <c r="N393" i="7"/>
  <c r="M394" i="7"/>
  <c r="N394" i="7"/>
  <c r="M395" i="7"/>
  <c r="N395" i="7"/>
  <c r="M396" i="7"/>
  <c r="N396" i="7"/>
  <c r="M397" i="7"/>
  <c r="N397" i="7"/>
  <c r="M398" i="7"/>
  <c r="N398" i="7"/>
  <c r="M399" i="7"/>
  <c r="N399" i="7"/>
  <c r="M400" i="7"/>
  <c r="N400" i="7"/>
  <c r="M401" i="7"/>
  <c r="N401" i="7"/>
  <c r="M402" i="7"/>
  <c r="N402" i="7"/>
  <c r="M403" i="7"/>
  <c r="N403" i="7"/>
  <c r="M404" i="7"/>
  <c r="N404" i="7"/>
  <c r="M405" i="7"/>
  <c r="N405" i="7"/>
  <c r="M406" i="7"/>
  <c r="N406" i="7"/>
  <c r="M407" i="7"/>
  <c r="N407" i="7"/>
  <c r="M408" i="7"/>
  <c r="N408" i="7"/>
  <c r="M409" i="7"/>
  <c r="N409" i="7"/>
  <c r="M410" i="7"/>
  <c r="N410" i="7"/>
  <c r="M411" i="7"/>
  <c r="N411" i="7"/>
  <c r="M412" i="7"/>
  <c r="N412" i="7"/>
  <c r="M413" i="7"/>
  <c r="N413" i="7"/>
  <c r="M414" i="7"/>
  <c r="N414" i="7"/>
  <c r="M415" i="7"/>
  <c r="N415" i="7"/>
  <c r="M416" i="7"/>
  <c r="N416" i="7"/>
  <c r="M417" i="7"/>
  <c r="N417" i="7"/>
  <c r="M418" i="7"/>
  <c r="N418" i="7"/>
  <c r="M419" i="7"/>
  <c r="N419" i="7"/>
  <c r="M420" i="7"/>
  <c r="N420" i="7"/>
  <c r="M421" i="7"/>
  <c r="N421" i="7"/>
  <c r="M422" i="7"/>
  <c r="N422" i="7"/>
  <c r="M423" i="7"/>
  <c r="N423" i="7"/>
  <c r="M424" i="7"/>
  <c r="N424" i="7"/>
  <c r="M425" i="7"/>
  <c r="N425" i="7"/>
  <c r="M426" i="7"/>
  <c r="N426" i="7"/>
  <c r="M427" i="7"/>
  <c r="N427" i="7"/>
  <c r="M428" i="7"/>
  <c r="N428" i="7"/>
  <c r="M429" i="7"/>
  <c r="N429" i="7"/>
  <c r="M430" i="7"/>
  <c r="N430" i="7"/>
  <c r="M431" i="7"/>
  <c r="N431" i="7"/>
  <c r="M432" i="7"/>
  <c r="N432" i="7"/>
  <c r="M433" i="7"/>
  <c r="N433" i="7"/>
  <c r="M434" i="7"/>
  <c r="N434" i="7"/>
  <c r="M435" i="7"/>
  <c r="N435" i="7"/>
  <c r="M436" i="7"/>
  <c r="N436" i="7"/>
  <c r="M437" i="7"/>
  <c r="N437" i="7"/>
  <c r="M438" i="7"/>
  <c r="N438" i="7"/>
  <c r="M439" i="7"/>
  <c r="N439" i="7"/>
  <c r="M440" i="7"/>
  <c r="N440" i="7"/>
  <c r="M441" i="7"/>
  <c r="N441" i="7"/>
  <c r="M442" i="7"/>
  <c r="N442" i="7"/>
  <c r="M443" i="7"/>
  <c r="N443" i="7"/>
  <c r="M444" i="7"/>
  <c r="N444" i="7"/>
  <c r="M445" i="7"/>
  <c r="N445" i="7"/>
  <c r="M446" i="7"/>
  <c r="N446" i="7"/>
  <c r="M447" i="7"/>
  <c r="N447" i="7"/>
  <c r="M448" i="7"/>
  <c r="N448" i="7"/>
  <c r="M449" i="7"/>
  <c r="N449" i="7"/>
  <c r="M450" i="7"/>
  <c r="N450" i="7"/>
  <c r="M451" i="7"/>
  <c r="N451" i="7"/>
  <c r="M452" i="7"/>
  <c r="N452" i="7"/>
  <c r="M453" i="7"/>
  <c r="N453" i="7"/>
  <c r="M454" i="7"/>
  <c r="N454" i="7"/>
  <c r="M455" i="7"/>
  <c r="N455" i="7"/>
  <c r="M456" i="7"/>
  <c r="N456" i="7"/>
  <c r="M457" i="7"/>
  <c r="N457" i="7"/>
  <c r="M458" i="7"/>
  <c r="N458" i="7"/>
  <c r="M459" i="7"/>
  <c r="N459" i="7"/>
  <c r="M460" i="7"/>
  <c r="N460" i="7"/>
  <c r="M461" i="7"/>
  <c r="N461" i="7"/>
  <c r="M462" i="7"/>
  <c r="N462" i="7"/>
  <c r="M463" i="7"/>
  <c r="N463" i="7"/>
  <c r="M464" i="7"/>
  <c r="N464" i="7"/>
  <c r="M465" i="7"/>
  <c r="N465" i="7"/>
  <c r="M466" i="7"/>
  <c r="N466" i="7"/>
  <c r="M467" i="7"/>
  <c r="N467" i="7"/>
  <c r="M468" i="7"/>
  <c r="N468" i="7"/>
  <c r="M469" i="7"/>
  <c r="N469" i="7"/>
  <c r="M470" i="7"/>
  <c r="N470" i="7"/>
  <c r="M471" i="7"/>
  <c r="N471" i="7"/>
  <c r="M472" i="7"/>
  <c r="N472" i="7"/>
  <c r="M473" i="7"/>
  <c r="N473" i="7"/>
  <c r="M474" i="7"/>
  <c r="N474" i="7"/>
  <c r="M475" i="7"/>
  <c r="N475" i="7"/>
  <c r="M476" i="7"/>
  <c r="N476" i="7"/>
  <c r="M477" i="7"/>
  <c r="N477" i="7"/>
  <c r="M478" i="7"/>
  <c r="N478" i="7"/>
  <c r="M479" i="7"/>
  <c r="N479" i="7"/>
  <c r="M480" i="7"/>
  <c r="N480" i="7"/>
  <c r="M481" i="7"/>
  <c r="N481" i="7"/>
  <c r="M482" i="7"/>
  <c r="N482" i="7"/>
  <c r="M483" i="7"/>
  <c r="N483" i="7"/>
  <c r="M484" i="7"/>
  <c r="N484" i="7"/>
  <c r="M485" i="7"/>
  <c r="N485" i="7"/>
  <c r="M486" i="7"/>
  <c r="N486" i="7"/>
  <c r="M487" i="7"/>
  <c r="N487" i="7"/>
  <c r="M488" i="7"/>
  <c r="N488" i="7"/>
  <c r="M489" i="7"/>
  <c r="N489" i="7"/>
  <c r="M490" i="7"/>
  <c r="N490" i="7"/>
  <c r="M491" i="7"/>
  <c r="N491" i="7"/>
  <c r="M492" i="7"/>
  <c r="N492" i="7"/>
  <c r="M493" i="7"/>
  <c r="N493" i="7"/>
  <c r="M494" i="7"/>
  <c r="N494" i="7"/>
  <c r="M495" i="7"/>
  <c r="N495" i="7"/>
  <c r="M496" i="7"/>
  <c r="N496" i="7"/>
  <c r="M497" i="7"/>
  <c r="N497" i="7"/>
  <c r="M498" i="7"/>
  <c r="N498" i="7"/>
  <c r="M499" i="7"/>
  <c r="N499" i="7"/>
  <c r="M500" i="7"/>
  <c r="N500" i="7"/>
  <c r="M501" i="7"/>
  <c r="N501" i="7"/>
  <c r="N2" i="7"/>
  <c r="M2" i="7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D2" i="6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E86" i="6"/>
  <c r="D87" i="6"/>
  <c r="E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E98" i="6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E110" i="6"/>
  <c r="D111" i="6"/>
  <c r="E111" i="6"/>
  <c r="D112" i="6"/>
  <c r="E112" i="6"/>
  <c r="D113" i="6"/>
  <c r="E113" i="6"/>
  <c r="D114" i="6"/>
  <c r="E114" i="6"/>
  <c r="D115" i="6"/>
  <c r="E115" i="6"/>
  <c r="D116" i="6"/>
  <c r="E116" i="6"/>
  <c r="D117" i="6"/>
  <c r="E117" i="6"/>
  <c r="D118" i="6"/>
  <c r="E118" i="6"/>
  <c r="D119" i="6"/>
  <c r="E119" i="6"/>
  <c r="D120" i="6"/>
  <c r="E120" i="6"/>
  <c r="D121" i="6"/>
  <c r="E121" i="6"/>
  <c r="D122" i="6"/>
  <c r="E122" i="6"/>
  <c r="D123" i="6"/>
  <c r="E123" i="6"/>
  <c r="D124" i="6"/>
  <c r="E124" i="6"/>
  <c r="D125" i="6"/>
  <c r="E125" i="6"/>
  <c r="D126" i="6"/>
  <c r="E126" i="6"/>
  <c r="D127" i="6"/>
  <c r="E127" i="6"/>
  <c r="D128" i="6"/>
  <c r="E128" i="6"/>
  <c r="D129" i="6"/>
  <c r="E129" i="6"/>
  <c r="D130" i="6"/>
  <c r="E130" i="6"/>
  <c r="D131" i="6"/>
  <c r="E131" i="6"/>
  <c r="D132" i="6"/>
  <c r="E132" i="6"/>
  <c r="D133" i="6"/>
  <c r="E133" i="6"/>
  <c r="D134" i="6"/>
  <c r="E134" i="6"/>
  <c r="D135" i="6"/>
  <c r="E135" i="6"/>
  <c r="D136" i="6"/>
  <c r="E136" i="6"/>
  <c r="D137" i="6"/>
  <c r="E137" i="6"/>
  <c r="D138" i="6"/>
  <c r="E138" i="6"/>
  <c r="D139" i="6"/>
  <c r="E139" i="6"/>
  <c r="D140" i="6"/>
  <c r="E140" i="6"/>
  <c r="D141" i="6"/>
  <c r="E141" i="6"/>
  <c r="D142" i="6"/>
  <c r="E142" i="6"/>
  <c r="D143" i="6"/>
  <c r="E143" i="6"/>
  <c r="D144" i="6"/>
  <c r="E144" i="6"/>
  <c r="D145" i="6"/>
  <c r="E145" i="6"/>
  <c r="D146" i="6"/>
  <c r="E146" i="6"/>
  <c r="D147" i="6"/>
  <c r="E147" i="6"/>
  <c r="D148" i="6"/>
  <c r="E148" i="6"/>
  <c r="D149" i="6"/>
  <c r="E149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59" i="6"/>
  <c r="E159" i="6"/>
  <c r="D160" i="6"/>
  <c r="E160" i="6"/>
  <c r="D161" i="6"/>
  <c r="E161" i="6"/>
  <c r="D162" i="6"/>
  <c r="E162" i="6"/>
  <c r="D163" i="6"/>
  <c r="E163" i="6"/>
  <c r="D164" i="6"/>
  <c r="E164" i="6"/>
  <c r="D165" i="6"/>
  <c r="E165" i="6"/>
  <c r="D166" i="6"/>
  <c r="E166" i="6"/>
  <c r="D167" i="6"/>
  <c r="E167" i="6"/>
  <c r="D168" i="6"/>
  <c r="E168" i="6"/>
  <c r="D169" i="6"/>
  <c r="E169" i="6"/>
  <c r="D170" i="6"/>
  <c r="E170" i="6"/>
  <c r="D171" i="6"/>
  <c r="E171" i="6"/>
  <c r="D172" i="6"/>
  <c r="E172" i="6"/>
  <c r="D173" i="6"/>
  <c r="E173" i="6"/>
  <c r="D174" i="6"/>
  <c r="E174" i="6"/>
  <c r="D175" i="6"/>
  <c r="E175" i="6"/>
  <c r="D176" i="6"/>
  <c r="E176" i="6"/>
  <c r="D177" i="6"/>
  <c r="E177" i="6"/>
  <c r="D178" i="6"/>
  <c r="E178" i="6"/>
  <c r="D179" i="6"/>
  <c r="E179" i="6"/>
  <c r="D180" i="6"/>
  <c r="E180" i="6"/>
  <c r="D181" i="6"/>
  <c r="E181" i="6"/>
  <c r="D182" i="6"/>
  <c r="E182" i="6"/>
  <c r="D183" i="6"/>
  <c r="E183" i="6"/>
  <c r="D184" i="6"/>
  <c r="E184" i="6"/>
  <c r="D185" i="6"/>
  <c r="E185" i="6"/>
  <c r="D186" i="6"/>
  <c r="E186" i="6"/>
  <c r="D187" i="6"/>
  <c r="E187" i="6"/>
  <c r="D188" i="6"/>
  <c r="E188" i="6"/>
  <c r="D189" i="6"/>
  <c r="E189" i="6"/>
  <c r="D190" i="6"/>
  <c r="E190" i="6"/>
  <c r="D191" i="6"/>
  <c r="E191" i="6"/>
  <c r="D192" i="6"/>
  <c r="E192" i="6"/>
  <c r="D193" i="6"/>
  <c r="E193" i="6"/>
  <c r="D194" i="6"/>
  <c r="E194" i="6"/>
  <c r="D195" i="6"/>
  <c r="E195" i="6"/>
  <c r="D196" i="6"/>
  <c r="E196" i="6"/>
  <c r="D197" i="6"/>
  <c r="E197" i="6"/>
  <c r="D198" i="6"/>
  <c r="E198" i="6"/>
  <c r="D199" i="6"/>
  <c r="E199" i="6"/>
  <c r="D200" i="6"/>
  <c r="E200" i="6"/>
  <c r="D201" i="6"/>
  <c r="E201" i="6"/>
  <c r="D202" i="6"/>
  <c r="E202" i="6"/>
  <c r="D203" i="6"/>
  <c r="E203" i="6"/>
  <c r="D204" i="6"/>
  <c r="E204" i="6"/>
  <c r="D205" i="6"/>
  <c r="E205" i="6"/>
  <c r="D206" i="6"/>
  <c r="E206" i="6"/>
  <c r="D207" i="6"/>
  <c r="E207" i="6"/>
  <c r="D208" i="6"/>
  <c r="E208" i="6"/>
  <c r="D209" i="6"/>
  <c r="E209" i="6"/>
  <c r="D210" i="6"/>
  <c r="E210" i="6"/>
  <c r="D211" i="6"/>
  <c r="E211" i="6"/>
  <c r="D212" i="6"/>
  <c r="E212" i="6"/>
  <c r="D213" i="6"/>
  <c r="E213" i="6"/>
  <c r="D214" i="6"/>
  <c r="E214" i="6"/>
  <c r="D215" i="6"/>
  <c r="E215" i="6"/>
  <c r="D216" i="6"/>
  <c r="E216" i="6"/>
  <c r="D217" i="6"/>
  <c r="E217" i="6"/>
  <c r="D218" i="6"/>
  <c r="E218" i="6"/>
  <c r="D219" i="6"/>
  <c r="E219" i="6"/>
  <c r="D220" i="6"/>
  <c r="E220" i="6"/>
  <c r="D221" i="6"/>
  <c r="E221" i="6"/>
  <c r="D222" i="6"/>
  <c r="E222" i="6"/>
  <c r="D223" i="6"/>
  <c r="E223" i="6"/>
  <c r="D224" i="6"/>
  <c r="E224" i="6"/>
  <c r="D225" i="6"/>
  <c r="E225" i="6"/>
  <c r="D226" i="6"/>
  <c r="E226" i="6"/>
  <c r="D227" i="6"/>
  <c r="E227" i="6"/>
  <c r="D228" i="6"/>
  <c r="E228" i="6"/>
  <c r="D229" i="6"/>
  <c r="E229" i="6"/>
  <c r="D230" i="6"/>
  <c r="E230" i="6"/>
  <c r="D231" i="6"/>
  <c r="E231" i="6"/>
  <c r="D232" i="6"/>
  <c r="E232" i="6"/>
  <c r="D233" i="6"/>
  <c r="E233" i="6"/>
  <c r="D234" i="6"/>
  <c r="E234" i="6"/>
  <c r="D235" i="6"/>
  <c r="E235" i="6"/>
  <c r="D236" i="6"/>
  <c r="E236" i="6"/>
  <c r="D237" i="6"/>
  <c r="E237" i="6"/>
  <c r="D238" i="6"/>
  <c r="E238" i="6"/>
  <c r="D239" i="6"/>
  <c r="E239" i="6"/>
  <c r="D240" i="6"/>
  <c r="E240" i="6"/>
  <c r="D241" i="6"/>
  <c r="E241" i="6"/>
  <c r="D242" i="6"/>
  <c r="E242" i="6"/>
  <c r="D243" i="6"/>
  <c r="E243" i="6"/>
  <c r="D244" i="6"/>
  <c r="E244" i="6"/>
  <c r="D245" i="6"/>
  <c r="E245" i="6"/>
  <c r="D246" i="6"/>
  <c r="E246" i="6"/>
  <c r="D247" i="6"/>
  <c r="E247" i="6"/>
  <c r="D248" i="6"/>
  <c r="E248" i="6"/>
  <c r="D249" i="6"/>
  <c r="E249" i="6"/>
  <c r="D250" i="6"/>
  <c r="E250" i="6"/>
  <c r="D251" i="6"/>
  <c r="E251" i="6"/>
  <c r="D252" i="6"/>
  <c r="E252" i="6"/>
  <c r="D253" i="6"/>
  <c r="E253" i="6"/>
  <c r="D254" i="6"/>
  <c r="E254" i="6"/>
  <c r="D255" i="6"/>
  <c r="E255" i="6"/>
  <c r="D256" i="6"/>
  <c r="E256" i="6"/>
  <c r="D257" i="6"/>
  <c r="E257" i="6"/>
  <c r="D258" i="6"/>
  <c r="E258" i="6"/>
  <c r="D259" i="6"/>
  <c r="E259" i="6"/>
  <c r="D260" i="6"/>
  <c r="E260" i="6"/>
  <c r="D261" i="6"/>
  <c r="E261" i="6"/>
  <c r="D262" i="6"/>
  <c r="E262" i="6"/>
  <c r="D263" i="6"/>
  <c r="E263" i="6"/>
  <c r="D264" i="6"/>
  <c r="E264" i="6"/>
  <c r="D265" i="6"/>
  <c r="E265" i="6"/>
  <c r="D266" i="6"/>
  <c r="E266" i="6"/>
  <c r="D267" i="6"/>
  <c r="E267" i="6"/>
  <c r="D268" i="6"/>
  <c r="E268" i="6"/>
  <c r="D269" i="6"/>
  <c r="E269" i="6"/>
  <c r="D270" i="6"/>
  <c r="E270" i="6"/>
  <c r="D271" i="6"/>
  <c r="E271" i="6"/>
  <c r="D272" i="6"/>
  <c r="E272" i="6"/>
  <c r="D273" i="6"/>
  <c r="E273" i="6"/>
  <c r="D274" i="6"/>
  <c r="E274" i="6"/>
  <c r="D275" i="6"/>
  <c r="E275" i="6"/>
  <c r="D276" i="6"/>
  <c r="E276" i="6"/>
  <c r="D277" i="6"/>
  <c r="E277" i="6"/>
  <c r="D278" i="6"/>
  <c r="E278" i="6"/>
  <c r="D279" i="6"/>
  <c r="E279" i="6"/>
  <c r="D280" i="6"/>
  <c r="E280" i="6"/>
  <c r="D281" i="6"/>
  <c r="E281" i="6"/>
  <c r="D282" i="6"/>
  <c r="E282" i="6"/>
  <c r="D283" i="6"/>
  <c r="E283" i="6"/>
  <c r="D284" i="6"/>
  <c r="E284" i="6"/>
  <c r="D285" i="6"/>
  <c r="E285" i="6"/>
  <c r="D286" i="6"/>
  <c r="E286" i="6"/>
  <c r="D287" i="6"/>
  <c r="E287" i="6"/>
  <c r="D288" i="6"/>
  <c r="E288" i="6"/>
  <c r="D289" i="6"/>
  <c r="E289" i="6"/>
  <c r="D290" i="6"/>
  <c r="E290" i="6"/>
  <c r="D291" i="6"/>
  <c r="E291" i="6"/>
  <c r="D292" i="6"/>
  <c r="E292" i="6"/>
  <c r="D293" i="6"/>
  <c r="E293" i="6"/>
  <c r="D294" i="6"/>
  <c r="E294" i="6"/>
  <c r="D295" i="6"/>
  <c r="E295" i="6"/>
  <c r="D296" i="6"/>
  <c r="E296" i="6"/>
  <c r="D297" i="6"/>
  <c r="E297" i="6"/>
  <c r="D298" i="6"/>
  <c r="E298" i="6"/>
  <c r="D299" i="6"/>
  <c r="E299" i="6"/>
  <c r="D300" i="6"/>
  <c r="E300" i="6"/>
  <c r="D301" i="6"/>
  <c r="E301" i="6"/>
  <c r="D302" i="6"/>
  <c r="E302" i="6"/>
  <c r="D303" i="6"/>
  <c r="E303" i="6"/>
  <c r="D304" i="6"/>
  <c r="E304" i="6"/>
  <c r="D305" i="6"/>
  <c r="E305" i="6"/>
  <c r="D306" i="6"/>
  <c r="E306" i="6"/>
  <c r="D307" i="6"/>
  <c r="E307" i="6"/>
  <c r="D308" i="6"/>
  <c r="E308" i="6"/>
  <c r="D309" i="6"/>
  <c r="E309" i="6"/>
  <c r="D310" i="6"/>
  <c r="E310" i="6"/>
  <c r="D311" i="6"/>
  <c r="E311" i="6"/>
  <c r="D312" i="6"/>
  <c r="E312" i="6"/>
  <c r="D313" i="6"/>
  <c r="E313" i="6"/>
  <c r="D314" i="6"/>
  <c r="E314" i="6"/>
  <c r="D315" i="6"/>
  <c r="E315" i="6"/>
  <c r="D316" i="6"/>
  <c r="E316" i="6"/>
  <c r="D317" i="6"/>
  <c r="E317" i="6"/>
  <c r="D318" i="6"/>
  <c r="E318" i="6"/>
  <c r="D319" i="6"/>
  <c r="E319" i="6"/>
  <c r="D320" i="6"/>
  <c r="E320" i="6"/>
  <c r="D321" i="6"/>
  <c r="E321" i="6"/>
  <c r="D322" i="6"/>
  <c r="E322" i="6"/>
  <c r="D323" i="6"/>
  <c r="E323" i="6"/>
  <c r="D324" i="6"/>
  <c r="E324" i="6"/>
  <c r="D325" i="6"/>
  <c r="E325" i="6"/>
  <c r="D326" i="6"/>
  <c r="E326" i="6"/>
  <c r="D327" i="6"/>
  <c r="E327" i="6"/>
  <c r="D328" i="6"/>
  <c r="E328" i="6"/>
  <c r="D329" i="6"/>
  <c r="E329" i="6"/>
  <c r="D330" i="6"/>
  <c r="E330" i="6"/>
  <c r="D331" i="6"/>
  <c r="E331" i="6"/>
  <c r="D332" i="6"/>
  <c r="E332" i="6"/>
  <c r="D333" i="6"/>
  <c r="E333" i="6"/>
  <c r="D334" i="6"/>
  <c r="E334" i="6"/>
  <c r="D335" i="6"/>
  <c r="E335" i="6"/>
  <c r="D336" i="6"/>
  <c r="E336" i="6"/>
  <c r="D337" i="6"/>
  <c r="E337" i="6"/>
  <c r="D338" i="6"/>
  <c r="E338" i="6"/>
  <c r="D339" i="6"/>
  <c r="E339" i="6"/>
  <c r="D340" i="6"/>
  <c r="E340" i="6"/>
  <c r="D341" i="6"/>
  <c r="E341" i="6"/>
  <c r="D342" i="6"/>
  <c r="E342" i="6"/>
  <c r="D343" i="6"/>
  <c r="E343" i="6"/>
  <c r="D344" i="6"/>
  <c r="E344" i="6"/>
  <c r="D345" i="6"/>
  <c r="E345" i="6"/>
  <c r="D346" i="6"/>
  <c r="E346" i="6"/>
  <c r="D347" i="6"/>
  <c r="E347" i="6"/>
  <c r="D348" i="6"/>
  <c r="E348" i="6"/>
  <c r="D349" i="6"/>
  <c r="E349" i="6"/>
  <c r="D350" i="6"/>
  <c r="E350" i="6"/>
  <c r="D351" i="6"/>
  <c r="E351" i="6"/>
  <c r="D352" i="6"/>
  <c r="E352" i="6"/>
  <c r="D353" i="6"/>
  <c r="E353" i="6"/>
  <c r="D354" i="6"/>
  <c r="E354" i="6"/>
  <c r="D355" i="6"/>
  <c r="E355" i="6"/>
  <c r="D356" i="6"/>
  <c r="E356" i="6"/>
  <c r="D357" i="6"/>
  <c r="E357" i="6"/>
  <c r="D358" i="6"/>
  <c r="E358" i="6"/>
  <c r="D359" i="6"/>
  <c r="E359" i="6"/>
  <c r="D360" i="6"/>
  <c r="E360" i="6"/>
  <c r="D361" i="6"/>
  <c r="E361" i="6"/>
  <c r="D362" i="6"/>
  <c r="E362" i="6"/>
  <c r="D363" i="6"/>
  <c r="E363" i="6"/>
  <c r="D364" i="6"/>
  <c r="E364" i="6"/>
  <c r="D365" i="6"/>
  <c r="E365" i="6"/>
  <c r="D366" i="6"/>
  <c r="E366" i="6"/>
  <c r="D367" i="6"/>
  <c r="E367" i="6"/>
  <c r="D368" i="6"/>
  <c r="E368" i="6"/>
  <c r="D369" i="6"/>
  <c r="E369" i="6"/>
  <c r="D370" i="6"/>
  <c r="E370" i="6"/>
  <c r="D371" i="6"/>
  <c r="E371" i="6"/>
  <c r="D372" i="6"/>
  <c r="E372" i="6"/>
  <c r="D373" i="6"/>
  <c r="E373" i="6"/>
  <c r="D374" i="6"/>
  <c r="E374" i="6"/>
  <c r="D375" i="6"/>
  <c r="E375" i="6"/>
  <c r="D376" i="6"/>
  <c r="E376" i="6"/>
  <c r="D377" i="6"/>
  <c r="E377" i="6"/>
  <c r="D378" i="6"/>
  <c r="E378" i="6"/>
  <c r="D379" i="6"/>
  <c r="E379" i="6"/>
  <c r="D380" i="6"/>
  <c r="E380" i="6"/>
  <c r="D381" i="6"/>
  <c r="E381" i="6"/>
  <c r="D382" i="6"/>
  <c r="E382" i="6"/>
  <c r="D383" i="6"/>
  <c r="E383" i="6"/>
  <c r="D384" i="6"/>
  <c r="E384" i="6"/>
  <c r="D385" i="6"/>
  <c r="E385" i="6"/>
  <c r="D386" i="6"/>
  <c r="E386" i="6"/>
  <c r="D387" i="6"/>
  <c r="E387" i="6"/>
  <c r="D388" i="6"/>
  <c r="E388" i="6"/>
  <c r="D389" i="6"/>
  <c r="E389" i="6"/>
  <c r="D390" i="6"/>
  <c r="E390" i="6"/>
  <c r="D391" i="6"/>
  <c r="E391" i="6"/>
  <c r="D392" i="6"/>
  <c r="E392" i="6"/>
  <c r="D393" i="6"/>
  <c r="E393" i="6"/>
  <c r="D394" i="6"/>
  <c r="E394" i="6"/>
  <c r="D395" i="6"/>
  <c r="E395" i="6"/>
  <c r="D396" i="6"/>
  <c r="E396" i="6"/>
  <c r="D397" i="6"/>
  <c r="E397" i="6"/>
  <c r="D398" i="6"/>
  <c r="E398" i="6"/>
  <c r="D399" i="6"/>
  <c r="E399" i="6"/>
  <c r="D400" i="6"/>
  <c r="E400" i="6"/>
  <c r="D401" i="6"/>
  <c r="E401" i="6"/>
  <c r="D402" i="6"/>
  <c r="E402" i="6"/>
  <c r="D403" i="6"/>
  <c r="E403" i="6"/>
  <c r="D404" i="6"/>
  <c r="E404" i="6"/>
  <c r="D405" i="6"/>
  <c r="E405" i="6"/>
  <c r="D406" i="6"/>
  <c r="E406" i="6"/>
  <c r="D407" i="6"/>
  <c r="E407" i="6"/>
  <c r="D408" i="6"/>
  <c r="E408" i="6"/>
  <c r="D409" i="6"/>
  <c r="E409" i="6"/>
  <c r="D410" i="6"/>
  <c r="E410" i="6"/>
  <c r="D411" i="6"/>
  <c r="E411" i="6"/>
  <c r="D412" i="6"/>
  <c r="E412" i="6"/>
  <c r="D413" i="6"/>
  <c r="E413" i="6"/>
  <c r="D414" i="6"/>
  <c r="E414" i="6"/>
  <c r="D415" i="6"/>
  <c r="E415" i="6"/>
  <c r="D416" i="6"/>
  <c r="E416" i="6"/>
  <c r="D417" i="6"/>
  <c r="E417" i="6"/>
  <c r="D418" i="6"/>
  <c r="E418" i="6"/>
  <c r="D419" i="6"/>
  <c r="E419" i="6"/>
  <c r="D420" i="6"/>
  <c r="E420" i="6"/>
  <c r="D421" i="6"/>
  <c r="E421" i="6"/>
  <c r="D422" i="6"/>
  <c r="E422" i="6"/>
  <c r="D423" i="6"/>
  <c r="E423" i="6"/>
  <c r="D424" i="6"/>
  <c r="E424" i="6"/>
  <c r="D425" i="6"/>
  <c r="E425" i="6"/>
  <c r="D426" i="6"/>
  <c r="E426" i="6"/>
  <c r="D427" i="6"/>
  <c r="E427" i="6"/>
  <c r="D428" i="6"/>
  <c r="E428" i="6"/>
  <c r="D429" i="6"/>
  <c r="E429" i="6"/>
  <c r="D430" i="6"/>
  <c r="E430" i="6"/>
  <c r="D431" i="6"/>
  <c r="E431" i="6"/>
  <c r="D432" i="6"/>
  <c r="E432" i="6"/>
  <c r="D433" i="6"/>
  <c r="E433" i="6"/>
  <c r="D434" i="6"/>
  <c r="E434" i="6"/>
  <c r="D435" i="6"/>
  <c r="E435" i="6"/>
  <c r="D436" i="6"/>
  <c r="E436" i="6"/>
  <c r="D437" i="6"/>
  <c r="E437" i="6"/>
  <c r="D438" i="6"/>
  <c r="E438" i="6"/>
  <c r="D439" i="6"/>
  <c r="E439" i="6"/>
  <c r="D440" i="6"/>
  <c r="E440" i="6"/>
  <c r="D441" i="6"/>
  <c r="E441" i="6"/>
  <c r="D442" i="6"/>
  <c r="E442" i="6"/>
  <c r="D443" i="6"/>
  <c r="E443" i="6"/>
  <c r="D444" i="6"/>
  <c r="E444" i="6"/>
  <c r="D445" i="6"/>
  <c r="E445" i="6"/>
  <c r="D446" i="6"/>
  <c r="E446" i="6"/>
  <c r="D447" i="6"/>
  <c r="E447" i="6"/>
  <c r="D448" i="6"/>
  <c r="E448" i="6"/>
  <c r="D449" i="6"/>
  <c r="E449" i="6"/>
  <c r="D450" i="6"/>
  <c r="E450" i="6"/>
  <c r="D451" i="6"/>
  <c r="E451" i="6"/>
  <c r="D452" i="6"/>
  <c r="E452" i="6"/>
  <c r="D453" i="6"/>
  <c r="E453" i="6"/>
  <c r="D454" i="6"/>
  <c r="E454" i="6"/>
  <c r="D455" i="6"/>
  <c r="E455" i="6"/>
  <c r="D456" i="6"/>
  <c r="E456" i="6"/>
  <c r="D457" i="6"/>
  <c r="E457" i="6"/>
  <c r="D458" i="6"/>
  <c r="E458" i="6"/>
  <c r="D459" i="6"/>
  <c r="E459" i="6"/>
  <c r="D460" i="6"/>
  <c r="E460" i="6"/>
  <c r="D461" i="6"/>
  <c r="E461" i="6"/>
  <c r="D462" i="6"/>
  <c r="E462" i="6"/>
  <c r="D463" i="6"/>
  <c r="E463" i="6"/>
  <c r="D464" i="6"/>
  <c r="E464" i="6"/>
  <c r="D465" i="6"/>
  <c r="E465" i="6"/>
  <c r="D466" i="6"/>
  <c r="E466" i="6"/>
  <c r="D467" i="6"/>
  <c r="E467" i="6"/>
  <c r="D468" i="6"/>
  <c r="E468" i="6"/>
  <c r="D469" i="6"/>
  <c r="E469" i="6"/>
  <c r="D470" i="6"/>
  <c r="E470" i="6"/>
  <c r="D471" i="6"/>
  <c r="E471" i="6"/>
  <c r="D472" i="6"/>
  <c r="E472" i="6"/>
  <c r="D473" i="6"/>
  <c r="E473" i="6"/>
  <c r="D474" i="6"/>
  <c r="E474" i="6"/>
  <c r="D475" i="6"/>
  <c r="E475" i="6"/>
  <c r="D476" i="6"/>
  <c r="E476" i="6"/>
  <c r="D477" i="6"/>
  <c r="E477" i="6"/>
  <c r="D478" i="6"/>
  <c r="E478" i="6"/>
  <c r="D479" i="6"/>
  <c r="E479" i="6"/>
  <c r="D480" i="6"/>
  <c r="E480" i="6"/>
  <c r="D481" i="6"/>
  <c r="E481" i="6"/>
  <c r="D482" i="6"/>
  <c r="E482" i="6"/>
  <c r="D483" i="6"/>
  <c r="E483" i="6"/>
  <c r="D484" i="6"/>
  <c r="E484" i="6"/>
  <c r="D485" i="6"/>
  <c r="E485" i="6"/>
  <c r="D486" i="6"/>
  <c r="E486" i="6"/>
  <c r="D487" i="6"/>
  <c r="E487" i="6"/>
  <c r="D488" i="6"/>
  <c r="E488" i="6"/>
  <c r="D489" i="6"/>
  <c r="E489" i="6"/>
  <c r="D490" i="6"/>
  <c r="E490" i="6"/>
  <c r="D491" i="6"/>
  <c r="E491" i="6"/>
  <c r="D492" i="6"/>
  <c r="E492" i="6"/>
  <c r="D493" i="6"/>
  <c r="E493" i="6"/>
  <c r="D494" i="6"/>
  <c r="E494" i="6"/>
  <c r="D495" i="6"/>
  <c r="E495" i="6"/>
  <c r="D496" i="6"/>
  <c r="E496" i="6"/>
  <c r="D497" i="6"/>
  <c r="E497" i="6"/>
  <c r="D498" i="6"/>
  <c r="E498" i="6"/>
  <c r="D499" i="6"/>
  <c r="E499" i="6"/>
  <c r="D500" i="6"/>
  <c r="E500" i="6"/>
  <c r="D501" i="6"/>
  <c r="E50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G11" i="5"/>
  <c r="G13" i="5"/>
  <c r="G16" i="5"/>
  <c r="G9" i="5"/>
  <c r="F16" i="5"/>
  <c r="F13" i="5"/>
  <c r="F11" i="5"/>
  <c r="F9" i="5"/>
  <c r="C3" i="6"/>
  <c r="K2" i="6" s="1" a="1"/>
  <c r="K2" i="6" s="1"/>
  <c r="F3" i="6"/>
  <c r="M2" i="6" s="1" a="1"/>
  <c r="M2" i="6" s="1"/>
  <c r="C4" i="6"/>
  <c r="J2" i="6" s="1" a="1"/>
  <c r="J2" i="6" s="1"/>
  <c r="F4" i="6"/>
  <c r="C5" i="6"/>
  <c r="F5" i="6"/>
  <c r="C6" i="6"/>
  <c r="F6" i="6"/>
  <c r="C7" i="6"/>
  <c r="F7" i="6"/>
  <c r="C8" i="6"/>
  <c r="F8" i="6"/>
  <c r="C9" i="6"/>
  <c r="F9" i="6"/>
  <c r="C10" i="6"/>
  <c r="F10" i="6"/>
  <c r="L2" i="6" s="1" a="1"/>
  <c r="L2" i="6" s="1"/>
  <c r="C11" i="6"/>
  <c r="F11" i="6"/>
  <c r="C12" i="6"/>
  <c r="F12" i="6"/>
  <c r="C13" i="6"/>
  <c r="F13" i="6"/>
  <c r="C14" i="6"/>
  <c r="F14" i="6"/>
  <c r="C15" i="6"/>
  <c r="F15" i="6"/>
  <c r="C16" i="6"/>
  <c r="F16" i="6"/>
  <c r="C17" i="6"/>
  <c r="F17" i="6"/>
  <c r="C18" i="6"/>
  <c r="F18" i="6"/>
  <c r="C19" i="6"/>
  <c r="F19" i="6"/>
  <c r="C20" i="6"/>
  <c r="F20" i="6"/>
  <c r="C21" i="6"/>
  <c r="F21" i="6"/>
  <c r="C22" i="6"/>
  <c r="F22" i="6"/>
  <c r="C23" i="6"/>
  <c r="F23" i="6"/>
  <c r="C24" i="6"/>
  <c r="F24" i="6"/>
  <c r="C25" i="6"/>
  <c r="F25" i="6"/>
  <c r="C26" i="6"/>
  <c r="F26" i="6"/>
  <c r="C27" i="6"/>
  <c r="F27" i="6"/>
  <c r="C28" i="6"/>
  <c r="F28" i="6"/>
  <c r="C29" i="6"/>
  <c r="F29" i="6"/>
  <c r="C30" i="6"/>
  <c r="F30" i="6"/>
  <c r="C31" i="6"/>
  <c r="F31" i="6"/>
  <c r="C32" i="6"/>
  <c r="F32" i="6"/>
  <c r="C33" i="6"/>
  <c r="F33" i="6"/>
  <c r="C34" i="6"/>
  <c r="F34" i="6"/>
  <c r="C35" i="6"/>
  <c r="F35" i="6"/>
  <c r="C36" i="6"/>
  <c r="F36" i="6"/>
  <c r="C37" i="6"/>
  <c r="F37" i="6"/>
  <c r="C38" i="6"/>
  <c r="F38" i="6"/>
  <c r="C39" i="6"/>
  <c r="F39" i="6"/>
  <c r="C40" i="6"/>
  <c r="F40" i="6"/>
  <c r="C41" i="6"/>
  <c r="F41" i="6"/>
  <c r="C42" i="6"/>
  <c r="F42" i="6"/>
  <c r="C43" i="6"/>
  <c r="F43" i="6"/>
  <c r="C44" i="6"/>
  <c r="F44" i="6"/>
  <c r="C45" i="6"/>
  <c r="F45" i="6"/>
  <c r="C46" i="6"/>
  <c r="F46" i="6"/>
  <c r="C47" i="6"/>
  <c r="F47" i="6"/>
  <c r="C48" i="6"/>
  <c r="F48" i="6"/>
  <c r="C49" i="6"/>
  <c r="F49" i="6"/>
  <c r="C50" i="6"/>
  <c r="F50" i="6"/>
  <c r="C51" i="6"/>
  <c r="F51" i="6"/>
  <c r="C52" i="6"/>
  <c r="F52" i="6"/>
  <c r="C53" i="6"/>
  <c r="F53" i="6"/>
  <c r="C54" i="6"/>
  <c r="F54" i="6"/>
  <c r="C55" i="6"/>
  <c r="F55" i="6"/>
  <c r="C56" i="6"/>
  <c r="F56" i="6"/>
  <c r="C57" i="6"/>
  <c r="F57" i="6"/>
  <c r="C58" i="6"/>
  <c r="F58" i="6"/>
  <c r="C59" i="6"/>
  <c r="F59" i="6"/>
  <c r="C60" i="6"/>
  <c r="F60" i="6"/>
  <c r="C61" i="6"/>
  <c r="F61" i="6"/>
  <c r="C62" i="6"/>
  <c r="F62" i="6"/>
  <c r="C63" i="6"/>
  <c r="F63" i="6"/>
  <c r="C64" i="6"/>
  <c r="F64" i="6"/>
  <c r="C65" i="6"/>
  <c r="F65" i="6"/>
  <c r="C66" i="6"/>
  <c r="F66" i="6"/>
  <c r="C67" i="6"/>
  <c r="F67" i="6"/>
  <c r="C68" i="6"/>
  <c r="F68" i="6"/>
  <c r="C69" i="6"/>
  <c r="F69" i="6"/>
  <c r="C70" i="6"/>
  <c r="F70" i="6"/>
  <c r="C71" i="6"/>
  <c r="F71" i="6"/>
  <c r="C72" i="6"/>
  <c r="F72" i="6"/>
  <c r="C73" i="6"/>
  <c r="F73" i="6"/>
  <c r="C74" i="6"/>
  <c r="F74" i="6"/>
  <c r="C75" i="6"/>
  <c r="F75" i="6"/>
  <c r="C76" i="6"/>
  <c r="F76" i="6"/>
  <c r="C77" i="6"/>
  <c r="F77" i="6"/>
  <c r="C78" i="6"/>
  <c r="F78" i="6"/>
  <c r="C79" i="6"/>
  <c r="F79" i="6"/>
  <c r="C80" i="6"/>
  <c r="F80" i="6"/>
  <c r="C81" i="6"/>
  <c r="F81" i="6"/>
  <c r="C82" i="6"/>
  <c r="F82" i="6"/>
  <c r="C83" i="6"/>
  <c r="F83" i="6"/>
  <c r="C84" i="6"/>
  <c r="F84" i="6"/>
  <c r="C85" i="6"/>
  <c r="F85" i="6"/>
  <c r="C86" i="6"/>
  <c r="F86" i="6"/>
  <c r="C87" i="6"/>
  <c r="F87" i="6"/>
  <c r="C88" i="6"/>
  <c r="F88" i="6"/>
  <c r="C89" i="6"/>
  <c r="F89" i="6"/>
  <c r="C90" i="6"/>
  <c r="F90" i="6"/>
  <c r="C91" i="6"/>
  <c r="F91" i="6"/>
  <c r="C92" i="6"/>
  <c r="F92" i="6"/>
  <c r="C93" i="6"/>
  <c r="F93" i="6"/>
  <c r="C94" i="6"/>
  <c r="F94" i="6"/>
  <c r="C95" i="6"/>
  <c r="F95" i="6"/>
  <c r="C96" i="6"/>
  <c r="F96" i="6"/>
  <c r="C97" i="6"/>
  <c r="F97" i="6"/>
  <c r="C98" i="6"/>
  <c r="F98" i="6"/>
  <c r="C99" i="6"/>
  <c r="F99" i="6"/>
  <c r="C100" i="6"/>
  <c r="F100" i="6"/>
  <c r="C101" i="6"/>
  <c r="F101" i="6"/>
  <c r="C102" i="6"/>
  <c r="F102" i="6"/>
  <c r="C103" i="6"/>
  <c r="F103" i="6"/>
  <c r="C104" i="6"/>
  <c r="F104" i="6"/>
  <c r="C105" i="6"/>
  <c r="F105" i="6"/>
  <c r="C106" i="6"/>
  <c r="F106" i="6"/>
  <c r="C107" i="6"/>
  <c r="F107" i="6"/>
  <c r="C108" i="6"/>
  <c r="F108" i="6"/>
  <c r="C109" i="6"/>
  <c r="F109" i="6"/>
  <c r="C110" i="6"/>
  <c r="F110" i="6"/>
  <c r="C111" i="6"/>
  <c r="F111" i="6"/>
  <c r="C112" i="6"/>
  <c r="F112" i="6"/>
  <c r="C113" i="6"/>
  <c r="F113" i="6"/>
  <c r="C114" i="6"/>
  <c r="F114" i="6"/>
  <c r="C115" i="6"/>
  <c r="F115" i="6"/>
  <c r="C116" i="6"/>
  <c r="F116" i="6"/>
  <c r="C117" i="6"/>
  <c r="F117" i="6"/>
  <c r="C118" i="6"/>
  <c r="F118" i="6"/>
  <c r="C119" i="6"/>
  <c r="F119" i="6"/>
  <c r="C120" i="6"/>
  <c r="F120" i="6"/>
  <c r="C121" i="6"/>
  <c r="F121" i="6"/>
  <c r="C122" i="6"/>
  <c r="F122" i="6"/>
  <c r="C123" i="6"/>
  <c r="F123" i="6"/>
  <c r="C124" i="6"/>
  <c r="F124" i="6"/>
  <c r="C125" i="6"/>
  <c r="F125" i="6"/>
  <c r="C126" i="6"/>
  <c r="F126" i="6"/>
  <c r="C127" i="6"/>
  <c r="F127" i="6"/>
  <c r="C128" i="6"/>
  <c r="F128" i="6"/>
  <c r="C129" i="6"/>
  <c r="F129" i="6"/>
  <c r="C130" i="6"/>
  <c r="F130" i="6"/>
  <c r="C131" i="6"/>
  <c r="F131" i="6"/>
  <c r="C132" i="6"/>
  <c r="F132" i="6"/>
  <c r="C133" i="6"/>
  <c r="F133" i="6"/>
  <c r="C134" i="6"/>
  <c r="F134" i="6"/>
  <c r="C135" i="6"/>
  <c r="F135" i="6"/>
  <c r="C136" i="6"/>
  <c r="F136" i="6"/>
  <c r="C137" i="6"/>
  <c r="F137" i="6"/>
  <c r="C138" i="6"/>
  <c r="F138" i="6"/>
  <c r="C139" i="6"/>
  <c r="F139" i="6"/>
  <c r="C140" i="6"/>
  <c r="F140" i="6"/>
  <c r="C141" i="6"/>
  <c r="F141" i="6"/>
  <c r="C142" i="6"/>
  <c r="F142" i="6"/>
  <c r="C143" i="6"/>
  <c r="F143" i="6"/>
  <c r="C144" i="6"/>
  <c r="F144" i="6"/>
  <c r="C145" i="6"/>
  <c r="F145" i="6"/>
  <c r="C146" i="6"/>
  <c r="F146" i="6"/>
  <c r="C147" i="6"/>
  <c r="F147" i="6"/>
  <c r="C148" i="6"/>
  <c r="F148" i="6"/>
  <c r="C149" i="6"/>
  <c r="F149" i="6"/>
  <c r="C150" i="6"/>
  <c r="F150" i="6"/>
  <c r="C151" i="6"/>
  <c r="F151" i="6"/>
  <c r="C152" i="6"/>
  <c r="F152" i="6"/>
  <c r="C153" i="6"/>
  <c r="F153" i="6"/>
  <c r="C154" i="6"/>
  <c r="F154" i="6"/>
  <c r="C155" i="6"/>
  <c r="F155" i="6"/>
  <c r="C156" i="6"/>
  <c r="F156" i="6"/>
  <c r="C157" i="6"/>
  <c r="F157" i="6"/>
  <c r="C158" i="6"/>
  <c r="F158" i="6"/>
  <c r="C159" i="6"/>
  <c r="F159" i="6"/>
  <c r="C160" i="6"/>
  <c r="F160" i="6"/>
  <c r="C161" i="6"/>
  <c r="F161" i="6"/>
  <c r="C162" i="6"/>
  <c r="F162" i="6"/>
  <c r="C163" i="6"/>
  <c r="F163" i="6"/>
  <c r="C164" i="6"/>
  <c r="F164" i="6"/>
  <c r="C165" i="6"/>
  <c r="F165" i="6"/>
  <c r="C166" i="6"/>
  <c r="F166" i="6"/>
  <c r="C167" i="6"/>
  <c r="F167" i="6"/>
  <c r="C168" i="6"/>
  <c r="F168" i="6"/>
  <c r="C169" i="6"/>
  <c r="F169" i="6"/>
  <c r="C170" i="6"/>
  <c r="F170" i="6"/>
  <c r="C171" i="6"/>
  <c r="F171" i="6"/>
  <c r="C172" i="6"/>
  <c r="F172" i="6"/>
  <c r="C173" i="6"/>
  <c r="F173" i="6"/>
  <c r="C174" i="6"/>
  <c r="F174" i="6"/>
  <c r="C175" i="6"/>
  <c r="F175" i="6"/>
  <c r="C176" i="6"/>
  <c r="F176" i="6"/>
  <c r="C177" i="6"/>
  <c r="F177" i="6"/>
  <c r="C178" i="6"/>
  <c r="F178" i="6"/>
  <c r="C179" i="6"/>
  <c r="F179" i="6"/>
  <c r="C180" i="6"/>
  <c r="F180" i="6"/>
  <c r="C181" i="6"/>
  <c r="F181" i="6"/>
  <c r="C182" i="6"/>
  <c r="F182" i="6"/>
  <c r="C183" i="6"/>
  <c r="F183" i="6"/>
  <c r="C184" i="6"/>
  <c r="F184" i="6"/>
  <c r="C185" i="6"/>
  <c r="F185" i="6"/>
  <c r="C186" i="6"/>
  <c r="F186" i="6"/>
  <c r="C187" i="6"/>
  <c r="F187" i="6"/>
  <c r="C188" i="6"/>
  <c r="F188" i="6"/>
  <c r="C189" i="6"/>
  <c r="F189" i="6"/>
  <c r="C190" i="6"/>
  <c r="F190" i="6"/>
  <c r="C191" i="6"/>
  <c r="F191" i="6"/>
  <c r="C192" i="6"/>
  <c r="F192" i="6"/>
  <c r="C193" i="6"/>
  <c r="F193" i="6"/>
  <c r="C194" i="6"/>
  <c r="F194" i="6"/>
  <c r="C195" i="6"/>
  <c r="F195" i="6"/>
  <c r="C196" i="6"/>
  <c r="F196" i="6"/>
  <c r="C197" i="6"/>
  <c r="F197" i="6"/>
  <c r="C198" i="6"/>
  <c r="F198" i="6"/>
  <c r="C199" i="6"/>
  <c r="F199" i="6"/>
  <c r="C200" i="6"/>
  <c r="F200" i="6"/>
  <c r="C201" i="6"/>
  <c r="F201" i="6"/>
  <c r="C202" i="6"/>
  <c r="F202" i="6"/>
  <c r="C203" i="6"/>
  <c r="F203" i="6"/>
  <c r="C204" i="6"/>
  <c r="F204" i="6"/>
  <c r="C205" i="6"/>
  <c r="F205" i="6"/>
  <c r="C206" i="6"/>
  <c r="F206" i="6"/>
  <c r="C207" i="6"/>
  <c r="F207" i="6"/>
  <c r="C208" i="6"/>
  <c r="F208" i="6"/>
  <c r="C209" i="6"/>
  <c r="F209" i="6"/>
  <c r="C210" i="6"/>
  <c r="F210" i="6"/>
  <c r="C211" i="6"/>
  <c r="F211" i="6"/>
  <c r="C212" i="6"/>
  <c r="F212" i="6"/>
  <c r="C213" i="6"/>
  <c r="F213" i="6"/>
  <c r="C214" i="6"/>
  <c r="F214" i="6"/>
  <c r="C215" i="6"/>
  <c r="F215" i="6"/>
  <c r="C216" i="6"/>
  <c r="F216" i="6"/>
  <c r="C217" i="6"/>
  <c r="F217" i="6"/>
  <c r="C218" i="6"/>
  <c r="F218" i="6"/>
  <c r="C219" i="6"/>
  <c r="F219" i="6"/>
  <c r="C220" i="6"/>
  <c r="F220" i="6"/>
  <c r="C221" i="6"/>
  <c r="F221" i="6"/>
  <c r="C222" i="6"/>
  <c r="F222" i="6"/>
  <c r="C223" i="6"/>
  <c r="F223" i="6"/>
  <c r="C224" i="6"/>
  <c r="F224" i="6"/>
  <c r="C225" i="6"/>
  <c r="F225" i="6"/>
  <c r="C226" i="6"/>
  <c r="F226" i="6"/>
  <c r="C227" i="6"/>
  <c r="F227" i="6"/>
  <c r="C228" i="6"/>
  <c r="F228" i="6"/>
  <c r="C229" i="6"/>
  <c r="F229" i="6"/>
  <c r="C230" i="6"/>
  <c r="F230" i="6"/>
  <c r="C231" i="6"/>
  <c r="F231" i="6"/>
  <c r="C232" i="6"/>
  <c r="F232" i="6"/>
  <c r="C233" i="6"/>
  <c r="F233" i="6"/>
  <c r="C234" i="6"/>
  <c r="F234" i="6"/>
  <c r="C235" i="6"/>
  <c r="F235" i="6"/>
  <c r="C236" i="6"/>
  <c r="F236" i="6"/>
  <c r="C237" i="6"/>
  <c r="F237" i="6"/>
  <c r="C238" i="6"/>
  <c r="F238" i="6"/>
  <c r="C239" i="6"/>
  <c r="F239" i="6"/>
  <c r="C240" i="6"/>
  <c r="F240" i="6"/>
  <c r="C241" i="6"/>
  <c r="F241" i="6"/>
  <c r="C242" i="6"/>
  <c r="F242" i="6"/>
  <c r="C243" i="6"/>
  <c r="F243" i="6"/>
  <c r="C244" i="6"/>
  <c r="F244" i="6"/>
  <c r="C245" i="6"/>
  <c r="F245" i="6"/>
  <c r="C246" i="6"/>
  <c r="F246" i="6"/>
  <c r="C247" i="6"/>
  <c r="F247" i="6"/>
  <c r="C248" i="6"/>
  <c r="F248" i="6"/>
  <c r="C249" i="6"/>
  <c r="F249" i="6"/>
  <c r="C250" i="6"/>
  <c r="F250" i="6"/>
  <c r="C251" i="6"/>
  <c r="F251" i="6"/>
  <c r="C252" i="6"/>
  <c r="F252" i="6"/>
  <c r="C253" i="6"/>
  <c r="F253" i="6"/>
  <c r="C254" i="6"/>
  <c r="F254" i="6"/>
  <c r="C255" i="6"/>
  <c r="F255" i="6"/>
  <c r="C256" i="6"/>
  <c r="F256" i="6"/>
  <c r="C257" i="6"/>
  <c r="F257" i="6"/>
  <c r="C258" i="6"/>
  <c r="F258" i="6"/>
  <c r="C259" i="6"/>
  <c r="F259" i="6"/>
  <c r="C260" i="6"/>
  <c r="F260" i="6"/>
  <c r="C261" i="6"/>
  <c r="F261" i="6"/>
  <c r="C262" i="6"/>
  <c r="F262" i="6"/>
  <c r="C263" i="6"/>
  <c r="F263" i="6"/>
  <c r="C264" i="6"/>
  <c r="F264" i="6"/>
  <c r="C265" i="6"/>
  <c r="F265" i="6"/>
  <c r="C266" i="6"/>
  <c r="F266" i="6"/>
  <c r="C267" i="6"/>
  <c r="F267" i="6"/>
  <c r="C268" i="6"/>
  <c r="F268" i="6"/>
  <c r="C269" i="6"/>
  <c r="F269" i="6"/>
  <c r="C270" i="6"/>
  <c r="F270" i="6"/>
  <c r="C271" i="6"/>
  <c r="F271" i="6"/>
  <c r="C272" i="6"/>
  <c r="F272" i="6"/>
  <c r="C273" i="6"/>
  <c r="F273" i="6"/>
  <c r="C274" i="6"/>
  <c r="F274" i="6"/>
  <c r="C275" i="6"/>
  <c r="F275" i="6"/>
  <c r="C276" i="6"/>
  <c r="F276" i="6"/>
  <c r="C277" i="6"/>
  <c r="F277" i="6"/>
  <c r="C278" i="6"/>
  <c r="F278" i="6"/>
  <c r="C279" i="6"/>
  <c r="F279" i="6"/>
  <c r="C280" i="6"/>
  <c r="F280" i="6"/>
  <c r="C281" i="6"/>
  <c r="F281" i="6"/>
  <c r="C282" i="6"/>
  <c r="F282" i="6"/>
  <c r="C283" i="6"/>
  <c r="F283" i="6"/>
  <c r="C284" i="6"/>
  <c r="F284" i="6"/>
  <c r="C285" i="6"/>
  <c r="F285" i="6"/>
  <c r="C286" i="6"/>
  <c r="F286" i="6"/>
  <c r="C287" i="6"/>
  <c r="F287" i="6"/>
  <c r="C288" i="6"/>
  <c r="F288" i="6"/>
  <c r="C289" i="6"/>
  <c r="F289" i="6"/>
  <c r="C290" i="6"/>
  <c r="F290" i="6"/>
  <c r="C291" i="6"/>
  <c r="F291" i="6"/>
  <c r="C292" i="6"/>
  <c r="F292" i="6"/>
  <c r="C293" i="6"/>
  <c r="F293" i="6"/>
  <c r="C294" i="6"/>
  <c r="F294" i="6"/>
  <c r="C295" i="6"/>
  <c r="F295" i="6"/>
  <c r="C296" i="6"/>
  <c r="F296" i="6"/>
  <c r="C297" i="6"/>
  <c r="F297" i="6"/>
  <c r="C298" i="6"/>
  <c r="F298" i="6"/>
  <c r="C299" i="6"/>
  <c r="F299" i="6"/>
  <c r="C300" i="6"/>
  <c r="F300" i="6"/>
  <c r="C301" i="6"/>
  <c r="F301" i="6"/>
  <c r="C302" i="6"/>
  <c r="F302" i="6"/>
  <c r="C303" i="6"/>
  <c r="F303" i="6"/>
  <c r="C304" i="6"/>
  <c r="F304" i="6"/>
  <c r="C305" i="6"/>
  <c r="F305" i="6"/>
  <c r="C306" i="6"/>
  <c r="F306" i="6"/>
  <c r="C307" i="6"/>
  <c r="F307" i="6"/>
  <c r="C308" i="6"/>
  <c r="F308" i="6"/>
  <c r="C309" i="6"/>
  <c r="F309" i="6"/>
  <c r="C310" i="6"/>
  <c r="F310" i="6"/>
  <c r="C311" i="6"/>
  <c r="F311" i="6"/>
  <c r="C312" i="6"/>
  <c r="F312" i="6"/>
  <c r="C313" i="6"/>
  <c r="F313" i="6"/>
  <c r="C314" i="6"/>
  <c r="F314" i="6"/>
  <c r="C315" i="6"/>
  <c r="F315" i="6"/>
  <c r="C316" i="6"/>
  <c r="F316" i="6"/>
  <c r="C317" i="6"/>
  <c r="F317" i="6"/>
  <c r="C318" i="6"/>
  <c r="F318" i="6"/>
  <c r="C319" i="6"/>
  <c r="F319" i="6"/>
  <c r="C320" i="6"/>
  <c r="F320" i="6"/>
  <c r="C321" i="6"/>
  <c r="F321" i="6"/>
  <c r="C322" i="6"/>
  <c r="F322" i="6"/>
  <c r="C323" i="6"/>
  <c r="F323" i="6"/>
  <c r="C324" i="6"/>
  <c r="F324" i="6"/>
  <c r="C325" i="6"/>
  <c r="F325" i="6"/>
  <c r="C326" i="6"/>
  <c r="F326" i="6"/>
  <c r="C327" i="6"/>
  <c r="F327" i="6"/>
  <c r="C328" i="6"/>
  <c r="F328" i="6"/>
  <c r="C329" i="6"/>
  <c r="F329" i="6"/>
  <c r="C330" i="6"/>
  <c r="F330" i="6"/>
  <c r="C331" i="6"/>
  <c r="F331" i="6"/>
  <c r="C332" i="6"/>
  <c r="F332" i="6"/>
  <c r="C333" i="6"/>
  <c r="F333" i="6"/>
  <c r="C334" i="6"/>
  <c r="F334" i="6"/>
  <c r="C335" i="6"/>
  <c r="F335" i="6"/>
  <c r="C336" i="6"/>
  <c r="F336" i="6"/>
  <c r="C337" i="6"/>
  <c r="F337" i="6"/>
  <c r="C338" i="6"/>
  <c r="F338" i="6"/>
  <c r="C339" i="6"/>
  <c r="F339" i="6"/>
  <c r="C340" i="6"/>
  <c r="F340" i="6"/>
  <c r="C341" i="6"/>
  <c r="F341" i="6"/>
  <c r="C342" i="6"/>
  <c r="F342" i="6"/>
  <c r="C343" i="6"/>
  <c r="F343" i="6"/>
  <c r="C344" i="6"/>
  <c r="F344" i="6"/>
  <c r="C345" i="6"/>
  <c r="F345" i="6"/>
  <c r="C346" i="6"/>
  <c r="F346" i="6"/>
  <c r="C347" i="6"/>
  <c r="F347" i="6"/>
  <c r="C348" i="6"/>
  <c r="F348" i="6"/>
  <c r="C349" i="6"/>
  <c r="F349" i="6"/>
  <c r="C350" i="6"/>
  <c r="F350" i="6"/>
  <c r="C351" i="6"/>
  <c r="F351" i="6"/>
  <c r="C352" i="6"/>
  <c r="F352" i="6"/>
  <c r="C353" i="6"/>
  <c r="F353" i="6"/>
  <c r="C354" i="6"/>
  <c r="F354" i="6"/>
  <c r="C355" i="6"/>
  <c r="F355" i="6"/>
  <c r="C356" i="6"/>
  <c r="F356" i="6"/>
  <c r="C357" i="6"/>
  <c r="F357" i="6"/>
  <c r="C358" i="6"/>
  <c r="F358" i="6"/>
  <c r="C359" i="6"/>
  <c r="F359" i="6"/>
  <c r="C360" i="6"/>
  <c r="F360" i="6"/>
  <c r="C361" i="6"/>
  <c r="F361" i="6"/>
  <c r="C362" i="6"/>
  <c r="F362" i="6"/>
  <c r="C363" i="6"/>
  <c r="F363" i="6"/>
  <c r="C364" i="6"/>
  <c r="F364" i="6"/>
  <c r="C365" i="6"/>
  <c r="F365" i="6"/>
  <c r="C366" i="6"/>
  <c r="F366" i="6"/>
  <c r="C367" i="6"/>
  <c r="F367" i="6"/>
  <c r="C368" i="6"/>
  <c r="F368" i="6"/>
  <c r="C369" i="6"/>
  <c r="F369" i="6"/>
  <c r="C370" i="6"/>
  <c r="F370" i="6"/>
  <c r="C371" i="6"/>
  <c r="F371" i="6"/>
  <c r="C372" i="6"/>
  <c r="F372" i="6"/>
  <c r="C373" i="6"/>
  <c r="F373" i="6"/>
  <c r="C374" i="6"/>
  <c r="F374" i="6"/>
  <c r="C375" i="6"/>
  <c r="F375" i="6"/>
  <c r="C376" i="6"/>
  <c r="F376" i="6"/>
  <c r="C377" i="6"/>
  <c r="F377" i="6"/>
  <c r="C378" i="6"/>
  <c r="F378" i="6"/>
  <c r="C379" i="6"/>
  <c r="F379" i="6"/>
  <c r="C380" i="6"/>
  <c r="F380" i="6"/>
  <c r="C381" i="6"/>
  <c r="F381" i="6"/>
  <c r="C382" i="6"/>
  <c r="F382" i="6"/>
  <c r="C383" i="6"/>
  <c r="F383" i="6"/>
  <c r="C384" i="6"/>
  <c r="F384" i="6"/>
  <c r="C385" i="6"/>
  <c r="F385" i="6"/>
  <c r="C386" i="6"/>
  <c r="F386" i="6"/>
  <c r="C387" i="6"/>
  <c r="F387" i="6"/>
  <c r="C388" i="6"/>
  <c r="F388" i="6"/>
  <c r="C389" i="6"/>
  <c r="F389" i="6"/>
  <c r="C390" i="6"/>
  <c r="F390" i="6"/>
  <c r="C391" i="6"/>
  <c r="F391" i="6"/>
  <c r="C392" i="6"/>
  <c r="F392" i="6"/>
  <c r="C393" i="6"/>
  <c r="F393" i="6"/>
  <c r="C394" i="6"/>
  <c r="F394" i="6"/>
  <c r="C395" i="6"/>
  <c r="F395" i="6"/>
  <c r="C396" i="6"/>
  <c r="F396" i="6"/>
  <c r="C397" i="6"/>
  <c r="F397" i="6"/>
  <c r="C398" i="6"/>
  <c r="F398" i="6"/>
  <c r="C399" i="6"/>
  <c r="F399" i="6"/>
  <c r="C400" i="6"/>
  <c r="F400" i="6"/>
  <c r="C401" i="6"/>
  <c r="F401" i="6"/>
  <c r="C402" i="6"/>
  <c r="F402" i="6"/>
  <c r="C403" i="6"/>
  <c r="F403" i="6"/>
  <c r="C404" i="6"/>
  <c r="F404" i="6"/>
  <c r="C405" i="6"/>
  <c r="F405" i="6"/>
  <c r="C406" i="6"/>
  <c r="F406" i="6"/>
  <c r="C407" i="6"/>
  <c r="F407" i="6"/>
  <c r="C408" i="6"/>
  <c r="F408" i="6"/>
  <c r="C409" i="6"/>
  <c r="F409" i="6"/>
  <c r="C410" i="6"/>
  <c r="F410" i="6"/>
  <c r="C411" i="6"/>
  <c r="F411" i="6"/>
  <c r="C412" i="6"/>
  <c r="F412" i="6"/>
  <c r="C413" i="6"/>
  <c r="F413" i="6"/>
  <c r="C414" i="6"/>
  <c r="F414" i="6"/>
  <c r="C415" i="6"/>
  <c r="F415" i="6"/>
  <c r="C416" i="6"/>
  <c r="F416" i="6"/>
  <c r="C417" i="6"/>
  <c r="F417" i="6"/>
  <c r="C418" i="6"/>
  <c r="F418" i="6"/>
  <c r="C419" i="6"/>
  <c r="F419" i="6"/>
  <c r="C420" i="6"/>
  <c r="F420" i="6"/>
  <c r="C421" i="6"/>
  <c r="F421" i="6"/>
  <c r="C422" i="6"/>
  <c r="F422" i="6"/>
  <c r="C423" i="6"/>
  <c r="F423" i="6"/>
  <c r="C424" i="6"/>
  <c r="F424" i="6"/>
  <c r="C425" i="6"/>
  <c r="F425" i="6"/>
  <c r="C426" i="6"/>
  <c r="F426" i="6"/>
  <c r="C427" i="6"/>
  <c r="F427" i="6"/>
  <c r="C428" i="6"/>
  <c r="F428" i="6"/>
  <c r="C429" i="6"/>
  <c r="F429" i="6"/>
  <c r="C430" i="6"/>
  <c r="F430" i="6"/>
  <c r="C431" i="6"/>
  <c r="F431" i="6"/>
  <c r="C432" i="6"/>
  <c r="F432" i="6"/>
  <c r="C433" i="6"/>
  <c r="F433" i="6"/>
  <c r="C434" i="6"/>
  <c r="F434" i="6"/>
  <c r="C435" i="6"/>
  <c r="F435" i="6"/>
  <c r="C436" i="6"/>
  <c r="F436" i="6"/>
  <c r="C437" i="6"/>
  <c r="F437" i="6"/>
  <c r="C438" i="6"/>
  <c r="F438" i="6"/>
  <c r="C439" i="6"/>
  <c r="F439" i="6"/>
  <c r="C440" i="6"/>
  <c r="F440" i="6"/>
  <c r="C441" i="6"/>
  <c r="F441" i="6"/>
  <c r="C442" i="6"/>
  <c r="F442" i="6"/>
  <c r="C443" i="6"/>
  <c r="F443" i="6"/>
  <c r="C444" i="6"/>
  <c r="F444" i="6"/>
  <c r="C445" i="6"/>
  <c r="F445" i="6"/>
  <c r="C446" i="6"/>
  <c r="F446" i="6"/>
  <c r="C447" i="6"/>
  <c r="F447" i="6"/>
  <c r="C448" i="6"/>
  <c r="F448" i="6"/>
  <c r="C449" i="6"/>
  <c r="F449" i="6"/>
  <c r="C450" i="6"/>
  <c r="F450" i="6"/>
  <c r="C451" i="6"/>
  <c r="F451" i="6"/>
  <c r="C452" i="6"/>
  <c r="F452" i="6"/>
  <c r="C453" i="6"/>
  <c r="F453" i="6"/>
  <c r="C454" i="6"/>
  <c r="F454" i="6"/>
  <c r="C455" i="6"/>
  <c r="F455" i="6"/>
  <c r="C456" i="6"/>
  <c r="F456" i="6"/>
  <c r="C457" i="6"/>
  <c r="F457" i="6"/>
  <c r="C458" i="6"/>
  <c r="F458" i="6"/>
  <c r="C459" i="6"/>
  <c r="F459" i="6"/>
  <c r="C460" i="6"/>
  <c r="F460" i="6"/>
  <c r="C461" i="6"/>
  <c r="F461" i="6"/>
  <c r="C462" i="6"/>
  <c r="F462" i="6"/>
  <c r="C463" i="6"/>
  <c r="F463" i="6"/>
  <c r="C464" i="6"/>
  <c r="F464" i="6"/>
  <c r="C465" i="6"/>
  <c r="F465" i="6"/>
  <c r="C466" i="6"/>
  <c r="F466" i="6"/>
  <c r="C467" i="6"/>
  <c r="F467" i="6"/>
  <c r="C468" i="6"/>
  <c r="F468" i="6"/>
  <c r="C469" i="6"/>
  <c r="F469" i="6"/>
  <c r="C470" i="6"/>
  <c r="F470" i="6"/>
  <c r="C471" i="6"/>
  <c r="F471" i="6"/>
  <c r="C472" i="6"/>
  <c r="F472" i="6"/>
  <c r="C473" i="6"/>
  <c r="F473" i="6"/>
  <c r="C474" i="6"/>
  <c r="F474" i="6"/>
  <c r="C475" i="6"/>
  <c r="F475" i="6"/>
  <c r="C476" i="6"/>
  <c r="F476" i="6"/>
  <c r="C477" i="6"/>
  <c r="F477" i="6"/>
  <c r="C478" i="6"/>
  <c r="F478" i="6"/>
  <c r="C479" i="6"/>
  <c r="F479" i="6"/>
  <c r="C480" i="6"/>
  <c r="F480" i="6"/>
  <c r="C481" i="6"/>
  <c r="F481" i="6"/>
  <c r="C482" i="6"/>
  <c r="F482" i="6"/>
  <c r="C483" i="6"/>
  <c r="F483" i="6"/>
  <c r="C484" i="6"/>
  <c r="F484" i="6"/>
  <c r="C485" i="6"/>
  <c r="F485" i="6"/>
  <c r="C486" i="6"/>
  <c r="F486" i="6"/>
  <c r="C487" i="6"/>
  <c r="F487" i="6"/>
  <c r="C488" i="6"/>
  <c r="F488" i="6"/>
  <c r="C489" i="6"/>
  <c r="F489" i="6"/>
  <c r="C490" i="6"/>
  <c r="F490" i="6"/>
  <c r="C491" i="6"/>
  <c r="F491" i="6"/>
  <c r="C492" i="6"/>
  <c r="F492" i="6"/>
  <c r="C493" i="6"/>
  <c r="F493" i="6"/>
  <c r="C494" i="6"/>
  <c r="F494" i="6"/>
  <c r="C495" i="6"/>
  <c r="F495" i="6"/>
  <c r="C496" i="6"/>
  <c r="F496" i="6"/>
  <c r="C497" i="6"/>
  <c r="F497" i="6"/>
  <c r="C498" i="6"/>
  <c r="F498" i="6"/>
  <c r="C499" i="6"/>
  <c r="F499" i="6"/>
  <c r="C500" i="6"/>
  <c r="F500" i="6"/>
  <c r="C501" i="6"/>
  <c r="F501" i="6"/>
  <c r="F2" i="6"/>
  <c r="C2" i="6"/>
  <c r="A3" i="6"/>
  <c r="A4" i="6"/>
  <c r="A5" i="6"/>
  <c r="A6" i="6"/>
  <c r="A7" i="6"/>
  <c r="A8" i="6"/>
  <c r="I2" i="6" s="1" a="1"/>
  <c r="I2" i="6" s="1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2" i="6"/>
  <c r="H5" i="5"/>
  <c r="I5" i="5"/>
  <c r="J5" i="5"/>
  <c r="K5" i="5"/>
  <c r="H4" i="5"/>
  <c r="E10" i="5" s="1"/>
  <c r="I4" i="5"/>
  <c r="E12" i="5" s="1"/>
  <c r="J4" i="5"/>
  <c r="E14" i="5" s="1"/>
  <c r="K4" i="5"/>
  <c r="E16" i="5" s="1"/>
  <c r="H3" i="5"/>
  <c r="I3" i="5"/>
  <c r="J3" i="5"/>
  <c r="K3" i="5"/>
  <c r="H2" i="5"/>
  <c r="I2" i="5"/>
  <c r="J2" i="5"/>
  <c r="K2" i="5"/>
  <c r="G5" i="5"/>
  <c r="G4" i="5"/>
  <c r="G3" i="5"/>
  <c r="G2" i="5"/>
  <c r="C5" i="5"/>
  <c r="D5" i="5"/>
  <c r="E5" i="5"/>
  <c r="F5" i="5"/>
  <c r="C4" i="5"/>
  <c r="E9" i="5" s="1"/>
  <c r="D4" i="5"/>
  <c r="E11" i="5" s="1"/>
  <c r="E4" i="5"/>
  <c r="E13" i="5" s="1"/>
  <c r="F4" i="5"/>
  <c r="E15" i="5" s="1"/>
  <c r="C3" i="5"/>
  <c r="D3" i="5"/>
  <c r="E3" i="5"/>
  <c r="F3" i="5"/>
  <c r="C2" i="5"/>
  <c r="D2" i="5"/>
  <c r="E2" i="5"/>
  <c r="F2" i="5"/>
  <c r="B5" i="5"/>
  <c r="B4" i="5"/>
  <c r="B3" i="5"/>
  <c r="B2" i="5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2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2" i="1"/>
  <c r="U9" i="7" l="1"/>
  <c r="X8" i="7"/>
  <c r="W9" i="7"/>
  <c r="X9" i="7"/>
  <c r="T6" i="7"/>
  <c r="U6" i="7"/>
  <c r="W6" i="7"/>
  <c r="S2" i="7"/>
  <c r="U2" i="7" s="1"/>
  <c r="X6" i="7"/>
  <c r="T7" i="7"/>
  <c r="U7" i="7"/>
  <c r="W7" i="7"/>
  <c r="X7" i="7"/>
  <c r="T8" i="7"/>
  <c r="U8" i="7"/>
  <c r="W8" i="7"/>
  <c r="T9" i="7"/>
  <c r="R2" i="7"/>
  <c r="T2" i="7" s="1"/>
  <c r="G2" i="3"/>
  <c r="H2" i="3"/>
  <c r="E2" i="3" a="1"/>
  <c r="E2" i="3" s="1"/>
  <c r="C2" i="3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C3" i="3" l="1"/>
  <c r="B2" i="3"/>
  <c r="C4" i="3" l="1"/>
  <c r="B3" i="3"/>
  <c r="C5" i="3" l="1"/>
  <c r="B4" i="3"/>
  <c r="C6" i="3" l="1"/>
  <c r="B5" i="3"/>
  <c r="B6" i="3" l="1"/>
  <c r="C7" i="3"/>
  <c r="B7" i="3" l="1"/>
  <c r="C8" i="3"/>
  <c r="B8" i="3" l="1"/>
  <c r="C9" i="3"/>
  <c r="B9" i="3" l="1"/>
  <c r="C10" i="3"/>
  <c r="B10" i="3" l="1"/>
  <c r="C11" i="3"/>
  <c r="B11" i="3" l="1"/>
  <c r="C12" i="3"/>
  <c r="B12" i="3" l="1"/>
  <c r="C13" i="3"/>
  <c r="B13" i="3" l="1"/>
  <c r="C14" i="3"/>
  <c r="B14" i="3" l="1"/>
  <c r="C15" i="3"/>
  <c r="B15" i="3" l="1"/>
  <c r="C16" i="3"/>
  <c r="B16" i="3" l="1"/>
  <c r="C17" i="3"/>
  <c r="B17" i="3" l="1"/>
  <c r="C18" i="3"/>
  <c r="B18" i="3" l="1"/>
  <c r="C19" i="3"/>
  <c r="B19" i="3" l="1"/>
  <c r="C20" i="3"/>
  <c r="B20" i="3" l="1"/>
  <c r="C21" i="3"/>
  <c r="B21" i="3" l="1"/>
  <c r="C22" i="3"/>
  <c r="B22" i="3" l="1"/>
  <c r="C23" i="3"/>
  <c r="B23" i="3" l="1"/>
  <c r="C24" i="3"/>
  <c r="B24" i="3" l="1"/>
  <c r="C25" i="3"/>
  <c r="B25" i="3" l="1"/>
  <c r="C26" i="3"/>
  <c r="B26" i="3" l="1"/>
  <c r="C27" i="3"/>
  <c r="B27" i="3" l="1"/>
  <c r="C28" i="3"/>
  <c r="B28" i="3" l="1"/>
  <c r="C29" i="3"/>
  <c r="B29" i="3" l="1"/>
  <c r="C30" i="3"/>
  <c r="B30" i="3" l="1"/>
  <c r="C31" i="3"/>
  <c r="B31" i="3" l="1"/>
  <c r="C32" i="3"/>
  <c r="B32" i="3" l="1"/>
  <c r="C33" i="3"/>
  <c r="B33" i="3" l="1"/>
  <c r="C34" i="3"/>
  <c r="B34" i="3" l="1"/>
  <c r="C35" i="3"/>
  <c r="B35" i="3" l="1"/>
  <c r="C36" i="3"/>
  <c r="B36" i="3" l="1"/>
  <c r="C37" i="3"/>
  <c r="B37" i="3" l="1"/>
  <c r="C38" i="3"/>
  <c r="B38" i="3" l="1"/>
  <c r="C39" i="3"/>
  <c r="B39" i="3" l="1"/>
  <c r="C40" i="3"/>
  <c r="B40" i="3" l="1"/>
  <c r="C41" i="3"/>
  <c r="B41" i="3" l="1"/>
  <c r="C42" i="3"/>
  <c r="B42" i="3" l="1"/>
  <c r="C43" i="3"/>
  <c r="B43" i="3" l="1"/>
  <c r="C44" i="3"/>
  <c r="B44" i="3" l="1"/>
  <c r="C45" i="3"/>
  <c r="B45" i="3" l="1"/>
  <c r="C46" i="3"/>
  <c r="B46" i="3" l="1"/>
  <c r="C47" i="3"/>
  <c r="B47" i="3" l="1"/>
  <c r="C48" i="3"/>
  <c r="B48" i="3" l="1"/>
  <c r="C49" i="3"/>
  <c r="B49" i="3" l="1"/>
  <c r="C50" i="3"/>
  <c r="B50" i="3" l="1"/>
  <c r="C51" i="3"/>
  <c r="B51" i="3" l="1"/>
  <c r="C52" i="3"/>
  <c r="B52" i="3" l="1"/>
  <c r="C53" i="3"/>
  <c r="B53" i="3" l="1"/>
  <c r="C54" i="3"/>
  <c r="B54" i="3" l="1"/>
  <c r="C55" i="3"/>
  <c r="B55" i="3" l="1"/>
  <c r="C56" i="3"/>
  <c r="B56" i="3" l="1"/>
  <c r="C57" i="3"/>
  <c r="B57" i="3" l="1"/>
  <c r="C58" i="3"/>
  <c r="B58" i="3" l="1"/>
  <c r="C59" i="3"/>
  <c r="B59" i="3" l="1"/>
  <c r="C60" i="3"/>
  <c r="B60" i="3" l="1"/>
  <c r="C61" i="3"/>
  <c r="B61" i="3" l="1"/>
  <c r="C62" i="3"/>
  <c r="B62" i="3" l="1"/>
  <c r="C63" i="3"/>
  <c r="B63" i="3" l="1"/>
  <c r="C64" i="3"/>
  <c r="B64" i="3" l="1"/>
  <c r="C65" i="3"/>
  <c r="B65" i="3" l="1"/>
  <c r="C66" i="3"/>
  <c r="B66" i="3" l="1"/>
  <c r="C67" i="3"/>
  <c r="B67" i="3" l="1"/>
  <c r="C68" i="3"/>
  <c r="B68" i="3" l="1"/>
  <c r="C69" i="3"/>
  <c r="B69" i="3" l="1"/>
  <c r="C70" i="3"/>
  <c r="B70" i="3" l="1"/>
  <c r="C71" i="3"/>
  <c r="B71" i="3" l="1"/>
  <c r="C72" i="3"/>
  <c r="B72" i="3" l="1"/>
  <c r="C73" i="3"/>
  <c r="B73" i="3" l="1"/>
  <c r="C74" i="3"/>
  <c r="B74" i="3" l="1"/>
  <c r="C75" i="3"/>
  <c r="B75" i="3" l="1"/>
  <c r="C76" i="3"/>
  <c r="B76" i="3" l="1"/>
  <c r="C77" i="3"/>
  <c r="B77" i="3" l="1"/>
  <c r="C78" i="3"/>
  <c r="B78" i="3" l="1"/>
  <c r="C79" i="3"/>
  <c r="B79" i="3" l="1"/>
  <c r="C80" i="3"/>
  <c r="B80" i="3" l="1"/>
  <c r="C81" i="3"/>
  <c r="B81" i="3" l="1"/>
  <c r="C82" i="3"/>
  <c r="B82" i="3" l="1"/>
  <c r="C83" i="3"/>
  <c r="B83" i="3" l="1"/>
  <c r="C84" i="3"/>
  <c r="B84" i="3" l="1"/>
  <c r="C85" i="3"/>
  <c r="B85" i="3" l="1"/>
  <c r="C86" i="3"/>
  <c r="B86" i="3" l="1"/>
  <c r="C87" i="3"/>
  <c r="B87" i="3" l="1"/>
  <c r="C88" i="3"/>
  <c r="B88" i="3" l="1"/>
  <c r="C89" i="3"/>
  <c r="B89" i="3" l="1"/>
  <c r="C90" i="3"/>
  <c r="B90" i="3" l="1"/>
  <c r="C91" i="3"/>
  <c r="B91" i="3" l="1"/>
  <c r="C92" i="3"/>
  <c r="B92" i="3" l="1"/>
  <c r="C93" i="3"/>
  <c r="B93" i="3" l="1"/>
  <c r="C94" i="3"/>
  <c r="B94" i="3" l="1"/>
  <c r="C95" i="3"/>
  <c r="B95" i="3" l="1"/>
  <c r="C96" i="3"/>
  <c r="B96" i="3" l="1"/>
  <c r="C97" i="3"/>
  <c r="B97" i="3" l="1"/>
  <c r="C98" i="3"/>
  <c r="B98" i="3" l="1"/>
  <c r="C99" i="3"/>
  <c r="B99" i="3" l="1"/>
  <c r="C100" i="3"/>
  <c r="B100" i="3" l="1"/>
  <c r="C101" i="3"/>
  <c r="B101" i="3" l="1"/>
  <c r="C102" i="3"/>
  <c r="B102" i="3" l="1"/>
  <c r="C103" i="3"/>
  <c r="B103" i="3" l="1"/>
  <c r="C104" i="3"/>
  <c r="B104" i="3" l="1"/>
  <c r="C105" i="3"/>
  <c r="B105" i="3" l="1"/>
  <c r="C106" i="3"/>
  <c r="B106" i="3" l="1"/>
  <c r="C107" i="3"/>
  <c r="B107" i="3" l="1"/>
  <c r="C108" i="3"/>
  <c r="B108" i="3" l="1"/>
  <c r="C109" i="3"/>
  <c r="B109" i="3" l="1"/>
  <c r="C110" i="3"/>
  <c r="B110" i="3" l="1"/>
  <c r="C111" i="3"/>
  <c r="B111" i="3" l="1"/>
  <c r="C112" i="3"/>
  <c r="B112" i="3" l="1"/>
  <c r="C113" i="3"/>
  <c r="B113" i="3" l="1"/>
  <c r="C114" i="3"/>
  <c r="B114" i="3" l="1"/>
  <c r="C115" i="3"/>
  <c r="B115" i="3" l="1"/>
  <c r="C116" i="3"/>
  <c r="B116" i="3" l="1"/>
  <c r="C117" i="3"/>
  <c r="B117" i="3" l="1"/>
  <c r="C118" i="3"/>
  <c r="B118" i="3" l="1"/>
  <c r="C119" i="3"/>
  <c r="B119" i="3" l="1"/>
  <c r="C120" i="3"/>
  <c r="B120" i="3" l="1"/>
  <c r="C121" i="3"/>
  <c r="B121" i="3" l="1"/>
  <c r="C122" i="3"/>
  <c r="B122" i="3" l="1"/>
  <c r="C123" i="3"/>
  <c r="B123" i="3" l="1"/>
  <c r="C124" i="3"/>
  <c r="B124" i="3" l="1"/>
  <c r="C125" i="3"/>
  <c r="B125" i="3" l="1"/>
  <c r="C126" i="3"/>
  <c r="B126" i="3" l="1"/>
  <c r="C127" i="3"/>
  <c r="B127" i="3" l="1"/>
  <c r="C128" i="3"/>
  <c r="B128" i="3" l="1"/>
  <c r="C129" i="3"/>
  <c r="B129" i="3" l="1"/>
  <c r="C130" i="3"/>
  <c r="B130" i="3" l="1"/>
  <c r="C131" i="3"/>
  <c r="B131" i="3" l="1"/>
  <c r="C132" i="3"/>
  <c r="B132" i="3" l="1"/>
  <c r="C133" i="3"/>
  <c r="B133" i="3" l="1"/>
  <c r="C134" i="3"/>
  <c r="B134" i="3" l="1"/>
  <c r="C135" i="3"/>
  <c r="B135" i="3" l="1"/>
  <c r="C136" i="3"/>
  <c r="B136" i="3" l="1"/>
  <c r="C137" i="3"/>
  <c r="B137" i="3" l="1"/>
  <c r="C138" i="3"/>
  <c r="B138" i="3" l="1"/>
  <c r="C139" i="3"/>
  <c r="B139" i="3" l="1"/>
  <c r="C140" i="3"/>
  <c r="B140" i="3" l="1"/>
  <c r="C141" i="3"/>
  <c r="B141" i="3" l="1"/>
  <c r="C142" i="3"/>
  <c r="B142" i="3" l="1"/>
  <c r="C143" i="3"/>
  <c r="B143" i="3" l="1"/>
  <c r="C144" i="3"/>
  <c r="B144" i="3" l="1"/>
  <c r="C145" i="3"/>
  <c r="B145" i="3" l="1"/>
  <c r="C146" i="3"/>
  <c r="B146" i="3" l="1"/>
  <c r="C147" i="3"/>
  <c r="B147" i="3" l="1"/>
  <c r="C148" i="3"/>
  <c r="B148" i="3" l="1"/>
  <c r="C149" i="3"/>
  <c r="B149" i="3" l="1"/>
  <c r="C150" i="3"/>
  <c r="B150" i="3" l="1"/>
  <c r="C151" i="3"/>
  <c r="B151" i="3" l="1"/>
  <c r="C152" i="3"/>
  <c r="B152" i="3" l="1"/>
  <c r="C153" i="3"/>
  <c r="B153" i="3" l="1"/>
  <c r="C154" i="3"/>
  <c r="B154" i="3" l="1"/>
  <c r="C155" i="3"/>
  <c r="B155" i="3" l="1"/>
  <c r="C156" i="3"/>
  <c r="B156" i="3" l="1"/>
  <c r="C157" i="3"/>
  <c r="B157" i="3" l="1"/>
  <c r="C158" i="3"/>
  <c r="B158" i="3" l="1"/>
  <c r="C159" i="3"/>
  <c r="B159" i="3" l="1"/>
  <c r="C160" i="3"/>
  <c r="B160" i="3" l="1"/>
  <c r="C161" i="3"/>
  <c r="B161" i="3" l="1"/>
  <c r="C162" i="3"/>
  <c r="B162" i="3" l="1"/>
  <c r="C163" i="3"/>
  <c r="B163" i="3" l="1"/>
  <c r="C164" i="3"/>
  <c r="B164" i="3" l="1"/>
  <c r="C165" i="3"/>
  <c r="B165" i="3" l="1"/>
  <c r="C166" i="3"/>
  <c r="B166" i="3" l="1"/>
  <c r="C167" i="3"/>
  <c r="B167" i="3" l="1"/>
  <c r="C168" i="3"/>
  <c r="B168" i="3" l="1"/>
  <c r="C169" i="3"/>
  <c r="B169" i="3" l="1"/>
  <c r="C170" i="3"/>
  <c r="B170" i="3" l="1"/>
  <c r="C171" i="3"/>
  <c r="B171" i="3" l="1"/>
  <c r="C172" i="3"/>
  <c r="B172" i="3" l="1"/>
  <c r="C173" i="3"/>
  <c r="B173" i="3" l="1"/>
  <c r="C174" i="3"/>
  <c r="B174" i="3" l="1"/>
  <c r="C175" i="3"/>
  <c r="B175" i="3" l="1"/>
  <c r="C176" i="3"/>
  <c r="B176" i="3" l="1"/>
  <c r="C177" i="3"/>
  <c r="B177" i="3" l="1"/>
  <c r="C178" i="3"/>
  <c r="B178" i="3" l="1"/>
  <c r="C179" i="3"/>
  <c r="B179" i="3" l="1"/>
  <c r="C180" i="3"/>
  <c r="B180" i="3" l="1"/>
  <c r="C181" i="3"/>
  <c r="B181" i="3" l="1"/>
  <c r="C182" i="3"/>
  <c r="B182" i="3" l="1"/>
  <c r="C183" i="3"/>
  <c r="B183" i="3" l="1"/>
  <c r="C184" i="3"/>
  <c r="B184" i="3" l="1"/>
  <c r="C185" i="3"/>
  <c r="B185" i="3" l="1"/>
  <c r="C186" i="3"/>
  <c r="B186" i="3" l="1"/>
  <c r="C187" i="3"/>
  <c r="B187" i="3" l="1"/>
  <c r="C188" i="3"/>
  <c r="B188" i="3" l="1"/>
  <c r="C189" i="3"/>
  <c r="B189" i="3" l="1"/>
  <c r="C190" i="3"/>
  <c r="B190" i="3" l="1"/>
  <c r="C191" i="3"/>
  <c r="B191" i="3" l="1"/>
  <c r="C192" i="3"/>
  <c r="B192" i="3" l="1"/>
  <c r="C193" i="3"/>
  <c r="B193" i="3" l="1"/>
  <c r="C194" i="3"/>
  <c r="B194" i="3" l="1"/>
  <c r="C195" i="3"/>
  <c r="B195" i="3" l="1"/>
  <c r="C196" i="3"/>
  <c r="B196" i="3" l="1"/>
  <c r="C197" i="3"/>
  <c r="B197" i="3" l="1"/>
  <c r="C198" i="3"/>
  <c r="B198" i="3" l="1"/>
  <c r="C199" i="3"/>
  <c r="B199" i="3" l="1"/>
  <c r="C200" i="3"/>
  <c r="B200" i="3" l="1"/>
  <c r="C201" i="3"/>
  <c r="B201" i="3" l="1"/>
  <c r="C202" i="3"/>
  <c r="B202" i="3" l="1"/>
  <c r="C203" i="3"/>
  <c r="B203" i="3" l="1"/>
  <c r="C204" i="3"/>
  <c r="B204" i="3" l="1"/>
  <c r="C205" i="3"/>
  <c r="B205" i="3" l="1"/>
  <c r="C206" i="3"/>
  <c r="B206" i="3" l="1"/>
  <c r="C207" i="3"/>
  <c r="B207" i="3" l="1"/>
  <c r="C208" i="3"/>
  <c r="B208" i="3" l="1"/>
  <c r="C209" i="3"/>
  <c r="B209" i="3" l="1"/>
  <c r="C210" i="3"/>
  <c r="B210" i="3" l="1"/>
  <c r="C211" i="3"/>
  <c r="B211" i="3" l="1"/>
  <c r="C212" i="3"/>
  <c r="B212" i="3" l="1"/>
  <c r="C213" i="3"/>
  <c r="B213" i="3" l="1"/>
  <c r="C214" i="3"/>
  <c r="B214" i="3" l="1"/>
  <c r="C215" i="3"/>
  <c r="B215" i="3" l="1"/>
  <c r="C216" i="3"/>
  <c r="B216" i="3" l="1"/>
  <c r="C217" i="3"/>
  <c r="B217" i="3" l="1"/>
  <c r="C218" i="3"/>
  <c r="B218" i="3" l="1"/>
  <c r="C219" i="3"/>
  <c r="B219" i="3" l="1"/>
  <c r="C220" i="3"/>
  <c r="B220" i="3" l="1"/>
  <c r="C221" i="3"/>
  <c r="B221" i="3" l="1"/>
  <c r="C222" i="3"/>
  <c r="B222" i="3" l="1"/>
  <c r="C223" i="3"/>
  <c r="B223" i="3" l="1"/>
  <c r="C224" i="3"/>
  <c r="B224" i="3" l="1"/>
  <c r="C225" i="3"/>
  <c r="B225" i="3" l="1"/>
  <c r="C226" i="3"/>
  <c r="B226" i="3" l="1"/>
  <c r="C227" i="3"/>
  <c r="B227" i="3" l="1"/>
  <c r="C228" i="3"/>
  <c r="B228" i="3" l="1"/>
  <c r="C229" i="3"/>
  <c r="B229" i="3" l="1"/>
  <c r="C230" i="3"/>
  <c r="B230" i="3" l="1"/>
  <c r="C231" i="3"/>
  <c r="B231" i="3" l="1"/>
  <c r="C232" i="3"/>
  <c r="B232" i="3" l="1"/>
  <c r="C233" i="3"/>
  <c r="B233" i="3" l="1"/>
  <c r="C234" i="3"/>
  <c r="B234" i="3" l="1"/>
  <c r="C235" i="3"/>
  <c r="B235" i="3" l="1"/>
  <c r="C236" i="3"/>
  <c r="B236" i="3" l="1"/>
  <c r="C237" i="3"/>
  <c r="B237" i="3" l="1"/>
  <c r="C238" i="3"/>
  <c r="B238" i="3" l="1"/>
  <c r="C239" i="3"/>
  <c r="B239" i="3" l="1"/>
  <c r="C240" i="3"/>
  <c r="B240" i="3" l="1"/>
  <c r="C241" i="3"/>
  <c r="B241" i="3" l="1"/>
  <c r="C242" i="3"/>
  <c r="B242" i="3" l="1"/>
  <c r="C243" i="3"/>
  <c r="B243" i="3" l="1"/>
  <c r="C244" i="3"/>
  <c r="B244" i="3" l="1"/>
  <c r="C245" i="3"/>
  <c r="B245" i="3" l="1"/>
  <c r="C246" i="3"/>
  <c r="B246" i="3" l="1"/>
  <c r="C247" i="3"/>
  <c r="B247" i="3" l="1"/>
  <c r="C248" i="3"/>
  <c r="B248" i="3" l="1"/>
  <c r="C249" i="3"/>
  <c r="B249" i="3" l="1"/>
  <c r="C250" i="3"/>
  <c r="B250" i="3" l="1"/>
  <c r="C251" i="3"/>
  <c r="B251" i="3" l="1"/>
  <c r="C252" i="3"/>
  <c r="B252" i="3" l="1"/>
  <c r="C253" i="3"/>
  <c r="B253" i="3" l="1"/>
  <c r="C254" i="3"/>
  <c r="B254" i="3" l="1"/>
  <c r="C255" i="3"/>
  <c r="B255" i="3" l="1"/>
  <c r="C256" i="3"/>
  <c r="B256" i="3" l="1"/>
  <c r="C257" i="3"/>
  <c r="B257" i="3" l="1"/>
  <c r="C258" i="3"/>
  <c r="B258" i="3" l="1"/>
  <c r="C259" i="3"/>
  <c r="B259" i="3" l="1"/>
  <c r="C260" i="3"/>
  <c r="B260" i="3" l="1"/>
  <c r="C261" i="3"/>
  <c r="B261" i="3" l="1"/>
  <c r="C262" i="3"/>
  <c r="B262" i="3" l="1"/>
  <c r="C263" i="3"/>
  <c r="B263" i="3" l="1"/>
  <c r="C264" i="3"/>
  <c r="B264" i="3" l="1"/>
  <c r="C265" i="3"/>
  <c r="B265" i="3" l="1"/>
  <c r="C266" i="3"/>
  <c r="B266" i="3" l="1"/>
  <c r="C267" i="3"/>
  <c r="B267" i="3" l="1"/>
  <c r="C268" i="3"/>
  <c r="B268" i="3" l="1"/>
  <c r="C269" i="3"/>
  <c r="B269" i="3" l="1"/>
  <c r="C270" i="3"/>
  <c r="B270" i="3" l="1"/>
  <c r="C271" i="3"/>
  <c r="B271" i="3" l="1"/>
  <c r="C272" i="3"/>
  <c r="B272" i="3" l="1"/>
  <c r="C273" i="3"/>
  <c r="B273" i="3" l="1"/>
  <c r="C274" i="3"/>
  <c r="B274" i="3" l="1"/>
  <c r="C275" i="3"/>
  <c r="B275" i="3" l="1"/>
  <c r="C276" i="3"/>
  <c r="B276" i="3" l="1"/>
  <c r="C277" i="3"/>
  <c r="B277" i="3" l="1"/>
  <c r="C278" i="3"/>
  <c r="B278" i="3" l="1"/>
  <c r="C279" i="3"/>
  <c r="B279" i="3" l="1"/>
  <c r="C280" i="3"/>
  <c r="B280" i="3" l="1"/>
  <c r="C281" i="3"/>
  <c r="B281" i="3" l="1"/>
  <c r="C282" i="3"/>
  <c r="B282" i="3" l="1"/>
  <c r="C283" i="3"/>
  <c r="B283" i="3" l="1"/>
  <c r="C284" i="3"/>
  <c r="B284" i="3" l="1"/>
  <c r="C285" i="3"/>
  <c r="B285" i="3" l="1"/>
  <c r="C286" i="3"/>
  <c r="B286" i="3" l="1"/>
  <c r="C287" i="3"/>
  <c r="B287" i="3" l="1"/>
  <c r="C288" i="3"/>
  <c r="B288" i="3" l="1"/>
  <c r="C289" i="3"/>
  <c r="B289" i="3" l="1"/>
  <c r="C290" i="3"/>
  <c r="B290" i="3" l="1"/>
  <c r="C291" i="3"/>
  <c r="B291" i="3" l="1"/>
  <c r="C292" i="3"/>
  <c r="B292" i="3" l="1"/>
  <c r="C293" i="3"/>
  <c r="B293" i="3" l="1"/>
  <c r="C294" i="3"/>
  <c r="B294" i="3" l="1"/>
  <c r="C295" i="3"/>
  <c r="B295" i="3" l="1"/>
  <c r="C296" i="3"/>
  <c r="B296" i="3" l="1"/>
  <c r="C297" i="3"/>
  <c r="B297" i="3" l="1"/>
  <c r="C298" i="3"/>
  <c r="B298" i="3" l="1"/>
  <c r="C299" i="3"/>
  <c r="B299" i="3" l="1"/>
  <c r="C300" i="3"/>
  <c r="B300" i="3" l="1"/>
  <c r="C301" i="3"/>
  <c r="B301" i="3" l="1"/>
  <c r="C302" i="3"/>
  <c r="B302" i="3" l="1"/>
  <c r="C303" i="3"/>
  <c r="B303" i="3" l="1"/>
  <c r="C304" i="3"/>
  <c r="B304" i="3" l="1"/>
  <c r="C305" i="3"/>
  <c r="B305" i="3" l="1"/>
  <c r="C306" i="3"/>
  <c r="B306" i="3" l="1"/>
  <c r="C307" i="3"/>
  <c r="B307" i="3" l="1"/>
  <c r="C308" i="3"/>
  <c r="B308" i="3" l="1"/>
  <c r="C309" i="3"/>
  <c r="B309" i="3" l="1"/>
  <c r="C310" i="3"/>
  <c r="B310" i="3" l="1"/>
  <c r="C311" i="3"/>
  <c r="B311" i="3" l="1"/>
  <c r="C312" i="3"/>
  <c r="B312" i="3" l="1"/>
  <c r="C313" i="3"/>
  <c r="B313" i="3" l="1"/>
  <c r="C314" i="3"/>
  <c r="B314" i="3" l="1"/>
  <c r="C315" i="3"/>
  <c r="B315" i="3" l="1"/>
  <c r="C316" i="3"/>
  <c r="B316" i="3" l="1"/>
  <c r="C317" i="3"/>
  <c r="B317" i="3" l="1"/>
  <c r="C318" i="3"/>
  <c r="B318" i="3" l="1"/>
  <c r="C319" i="3"/>
  <c r="B319" i="3" l="1"/>
  <c r="C320" i="3"/>
  <c r="B320" i="3" l="1"/>
  <c r="C321" i="3"/>
  <c r="B321" i="3" l="1"/>
  <c r="C322" i="3"/>
  <c r="B322" i="3" l="1"/>
  <c r="C323" i="3"/>
  <c r="B323" i="3" l="1"/>
  <c r="C324" i="3"/>
  <c r="B324" i="3" l="1"/>
  <c r="C325" i="3"/>
  <c r="B325" i="3" l="1"/>
  <c r="C326" i="3"/>
  <c r="B326" i="3" l="1"/>
  <c r="C327" i="3"/>
  <c r="B327" i="3" l="1"/>
  <c r="C328" i="3"/>
  <c r="B328" i="3" l="1"/>
  <c r="C329" i="3"/>
  <c r="B329" i="3" l="1"/>
  <c r="C330" i="3"/>
  <c r="B330" i="3" l="1"/>
  <c r="C331" i="3"/>
  <c r="B331" i="3" l="1"/>
  <c r="C332" i="3"/>
  <c r="B332" i="3" l="1"/>
  <c r="C333" i="3"/>
  <c r="B333" i="3" l="1"/>
  <c r="C334" i="3"/>
  <c r="B334" i="3" l="1"/>
  <c r="C335" i="3"/>
  <c r="B335" i="3" l="1"/>
  <c r="C336" i="3"/>
  <c r="B336" i="3" l="1"/>
  <c r="C337" i="3"/>
  <c r="B337" i="3" l="1"/>
  <c r="C338" i="3"/>
  <c r="B338" i="3" l="1"/>
  <c r="C339" i="3"/>
  <c r="B339" i="3" l="1"/>
  <c r="C340" i="3"/>
  <c r="B340" i="3" l="1"/>
  <c r="C341" i="3"/>
  <c r="B341" i="3" l="1"/>
  <c r="C342" i="3"/>
  <c r="B342" i="3" l="1"/>
  <c r="C343" i="3"/>
  <c r="B343" i="3" l="1"/>
  <c r="C344" i="3"/>
  <c r="B344" i="3" l="1"/>
  <c r="C345" i="3"/>
  <c r="B345" i="3" l="1"/>
  <c r="C346" i="3"/>
  <c r="B346" i="3" l="1"/>
  <c r="C347" i="3"/>
  <c r="B347" i="3" l="1"/>
  <c r="C348" i="3"/>
  <c r="B348" i="3" l="1"/>
  <c r="C349" i="3"/>
  <c r="B349" i="3" l="1"/>
  <c r="C350" i="3"/>
  <c r="B350" i="3" l="1"/>
  <c r="C351" i="3"/>
  <c r="B351" i="3" l="1"/>
  <c r="C352" i="3"/>
  <c r="B352" i="3" l="1"/>
  <c r="C353" i="3"/>
  <c r="B353" i="3" l="1"/>
  <c r="C354" i="3"/>
  <c r="B354" i="3" l="1"/>
  <c r="C355" i="3"/>
  <c r="B355" i="3" l="1"/>
  <c r="C356" i="3"/>
  <c r="B356" i="3" l="1"/>
  <c r="C357" i="3"/>
  <c r="B357" i="3" l="1"/>
  <c r="C358" i="3"/>
  <c r="B358" i="3" l="1"/>
  <c r="C359" i="3"/>
  <c r="B359" i="3" l="1"/>
  <c r="C360" i="3"/>
  <c r="B360" i="3" l="1"/>
  <c r="C361" i="3"/>
  <c r="B361" i="3" l="1"/>
  <c r="C362" i="3"/>
  <c r="B362" i="3" l="1"/>
  <c r="C363" i="3"/>
  <c r="B363" i="3" l="1"/>
  <c r="C364" i="3"/>
  <c r="B364" i="3" l="1"/>
  <c r="C365" i="3"/>
  <c r="B365" i="3" l="1"/>
  <c r="C366" i="3"/>
  <c r="B366" i="3" l="1"/>
  <c r="C367" i="3"/>
  <c r="B367" i="3" l="1"/>
  <c r="C368" i="3"/>
  <c r="B368" i="3" l="1"/>
  <c r="C369" i="3"/>
  <c r="B369" i="3" l="1"/>
  <c r="C370" i="3"/>
  <c r="B370" i="3" l="1"/>
  <c r="C371" i="3"/>
  <c r="B371" i="3" l="1"/>
  <c r="C372" i="3"/>
  <c r="B372" i="3" l="1"/>
  <c r="C373" i="3"/>
  <c r="B373" i="3" l="1"/>
  <c r="C374" i="3"/>
  <c r="B374" i="3" l="1"/>
  <c r="C375" i="3"/>
  <c r="B375" i="3" l="1"/>
  <c r="C376" i="3"/>
  <c r="B376" i="3" l="1"/>
  <c r="C377" i="3"/>
  <c r="B377" i="3" l="1"/>
  <c r="C378" i="3"/>
  <c r="B378" i="3" l="1"/>
  <c r="C379" i="3"/>
  <c r="B379" i="3" l="1"/>
  <c r="C380" i="3"/>
  <c r="B380" i="3" l="1"/>
  <c r="C381" i="3"/>
  <c r="B381" i="3" l="1"/>
  <c r="C382" i="3"/>
  <c r="B382" i="3" l="1"/>
  <c r="C383" i="3"/>
  <c r="B383" i="3" l="1"/>
  <c r="C384" i="3"/>
  <c r="B384" i="3" l="1"/>
  <c r="C385" i="3"/>
  <c r="B385" i="3" l="1"/>
  <c r="C386" i="3"/>
  <c r="B386" i="3" l="1"/>
  <c r="C387" i="3"/>
  <c r="B387" i="3" l="1"/>
  <c r="C388" i="3"/>
  <c r="B388" i="3" l="1"/>
  <c r="C389" i="3"/>
  <c r="B389" i="3" l="1"/>
  <c r="C390" i="3"/>
  <c r="B390" i="3" l="1"/>
  <c r="C391" i="3"/>
  <c r="B391" i="3" l="1"/>
  <c r="C392" i="3"/>
  <c r="B392" i="3" l="1"/>
  <c r="C393" i="3"/>
  <c r="B393" i="3" l="1"/>
  <c r="C394" i="3"/>
  <c r="B394" i="3" l="1"/>
  <c r="C395" i="3"/>
  <c r="B395" i="3" l="1"/>
  <c r="C396" i="3"/>
  <c r="B396" i="3" l="1"/>
  <c r="C397" i="3"/>
  <c r="B397" i="3" l="1"/>
  <c r="C398" i="3"/>
  <c r="B398" i="3" l="1"/>
  <c r="C399" i="3"/>
  <c r="B399" i="3" l="1"/>
  <c r="C400" i="3"/>
  <c r="B400" i="3" l="1"/>
  <c r="C401" i="3"/>
  <c r="B401" i="3" l="1"/>
  <c r="C402" i="3"/>
  <c r="B402" i="3" l="1"/>
  <c r="C403" i="3"/>
  <c r="B403" i="3" l="1"/>
  <c r="C404" i="3"/>
  <c r="B404" i="3" l="1"/>
  <c r="C405" i="3"/>
  <c r="B405" i="3" l="1"/>
  <c r="C406" i="3"/>
  <c r="B406" i="3" l="1"/>
  <c r="C407" i="3"/>
  <c r="B407" i="3" l="1"/>
  <c r="C408" i="3"/>
  <c r="B408" i="3" l="1"/>
  <c r="C409" i="3"/>
  <c r="B409" i="3" l="1"/>
  <c r="C410" i="3"/>
  <c r="B410" i="3" l="1"/>
  <c r="C411" i="3"/>
  <c r="B411" i="3" l="1"/>
  <c r="C412" i="3"/>
  <c r="B412" i="3" l="1"/>
  <c r="C413" i="3"/>
  <c r="B413" i="3" l="1"/>
  <c r="C414" i="3"/>
  <c r="B414" i="3" l="1"/>
  <c r="C415" i="3"/>
  <c r="B415" i="3" l="1"/>
  <c r="C416" i="3"/>
  <c r="B416" i="3" l="1"/>
  <c r="C417" i="3"/>
  <c r="B417" i="3" l="1"/>
  <c r="C418" i="3"/>
  <c r="B418" i="3" l="1"/>
  <c r="C419" i="3"/>
  <c r="B419" i="3" l="1"/>
  <c r="C420" i="3"/>
  <c r="B420" i="3" l="1"/>
  <c r="C421" i="3"/>
  <c r="B421" i="3" l="1"/>
  <c r="C422" i="3"/>
  <c r="B422" i="3" l="1"/>
  <c r="C423" i="3"/>
  <c r="B423" i="3" l="1"/>
  <c r="C424" i="3"/>
  <c r="B424" i="3" l="1"/>
  <c r="C425" i="3"/>
  <c r="B425" i="3" l="1"/>
  <c r="C426" i="3"/>
  <c r="B426" i="3" l="1"/>
  <c r="C427" i="3"/>
  <c r="B427" i="3" l="1"/>
  <c r="C428" i="3"/>
  <c r="B428" i="3" l="1"/>
  <c r="C429" i="3"/>
  <c r="B429" i="3" l="1"/>
  <c r="C430" i="3"/>
  <c r="B430" i="3" l="1"/>
  <c r="C431" i="3"/>
  <c r="B431" i="3" l="1"/>
  <c r="C432" i="3"/>
  <c r="B432" i="3" l="1"/>
  <c r="C433" i="3"/>
  <c r="B433" i="3" l="1"/>
  <c r="C434" i="3"/>
  <c r="B434" i="3" l="1"/>
  <c r="C435" i="3"/>
  <c r="B435" i="3" l="1"/>
  <c r="C436" i="3"/>
  <c r="B436" i="3" l="1"/>
  <c r="C437" i="3"/>
  <c r="B437" i="3" l="1"/>
  <c r="C438" i="3"/>
  <c r="B438" i="3" l="1"/>
  <c r="C439" i="3"/>
  <c r="B439" i="3" l="1"/>
  <c r="C440" i="3"/>
  <c r="B440" i="3" l="1"/>
  <c r="C441" i="3"/>
  <c r="B441" i="3" l="1"/>
  <c r="C442" i="3"/>
  <c r="B442" i="3" l="1"/>
  <c r="C443" i="3"/>
  <c r="B443" i="3" l="1"/>
  <c r="C444" i="3"/>
  <c r="B444" i="3" l="1"/>
  <c r="C445" i="3"/>
  <c r="B445" i="3" l="1"/>
  <c r="C446" i="3"/>
  <c r="B446" i="3" l="1"/>
  <c r="C447" i="3"/>
  <c r="B447" i="3" l="1"/>
  <c r="C448" i="3"/>
  <c r="B448" i="3" l="1"/>
  <c r="C449" i="3"/>
  <c r="B449" i="3" l="1"/>
  <c r="C450" i="3"/>
  <c r="B450" i="3" l="1"/>
  <c r="C451" i="3"/>
  <c r="B451" i="3" l="1"/>
  <c r="C452" i="3"/>
  <c r="B452" i="3" l="1"/>
  <c r="C453" i="3"/>
  <c r="B453" i="3" l="1"/>
  <c r="C454" i="3"/>
  <c r="B454" i="3" l="1"/>
  <c r="C455" i="3"/>
  <c r="B455" i="3" l="1"/>
  <c r="C456" i="3"/>
  <c r="B456" i="3" l="1"/>
  <c r="C457" i="3"/>
  <c r="B457" i="3" l="1"/>
  <c r="C458" i="3"/>
  <c r="B458" i="3" l="1"/>
  <c r="C459" i="3"/>
  <c r="B459" i="3" l="1"/>
  <c r="C460" i="3"/>
  <c r="B460" i="3" l="1"/>
  <c r="C461" i="3"/>
  <c r="B461" i="3" l="1"/>
  <c r="C462" i="3"/>
  <c r="B462" i="3" l="1"/>
  <c r="C463" i="3"/>
  <c r="B463" i="3" l="1"/>
  <c r="C464" i="3"/>
  <c r="B464" i="3" l="1"/>
  <c r="C465" i="3"/>
  <c r="B465" i="3" l="1"/>
  <c r="C466" i="3"/>
  <c r="B466" i="3" l="1"/>
  <c r="C467" i="3"/>
  <c r="B467" i="3" l="1"/>
  <c r="C468" i="3"/>
  <c r="B468" i="3" l="1"/>
  <c r="C469" i="3"/>
  <c r="B469" i="3" l="1"/>
  <c r="C470" i="3"/>
  <c r="B470" i="3" l="1"/>
  <c r="C471" i="3"/>
  <c r="B471" i="3" l="1"/>
  <c r="C472" i="3"/>
  <c r="B472" i="3" l="1"/>
  <c r="C473" i="3"/>
  <c r="B473" i="3" l="1"/>
  <c r="C474" i="3"/>
  <c r="B474" i="3" l="1"/>
  <c r="C475" i="3"/>
  <c r="B475" i="3" l="1"/>
  <c r="C476" i="3"/>
  <c r="B476" i="3" l="1"/>
  <c r="C477" i="3"/>
  <c r="B477" i="3" l="1"/>
  <c r="C478" i="3"/>
  <c r="B478" i="3" l="1"/>
  <c r="C479" i="3"/>
  <c r="B479" i="3" l="1"/>
  <c r="C480" i="3"/>
  <c r="B480" i="3" l="1"/>
  <c r="C481" i="3"/>
  <c r="B481" i="3" l="1"/>
  <c r="C482" i="3"/>
  <c r="B482" i="3" l="1"/>
  <c r="C483" i="3"/>
  <c r="B483" i="3" l="1"/>
  <c r="C484" i="3"/>
  <c r="B484" i="3" l="1"/>
  <c r="C485" i="3"/>
  <c r="B485" i="3" l="1"/>
  <c r="C486" i="3"/>
  <c r="B486" i="3" l="1"/>
  <c r="C487" i="3"/>
  <c r="B487" i="3" l="1"/>
  <c r="C488" i="3"/>
  <c r="B488" i="3" l="1"/>
  <c r="C489" i="3"/>
  <c r="B489" i="3" l="1"/>
  <c r="C490" i="3"/>
  <c r="B490" i="3" l="1"/>
  <c r="C491" i="3"/>
  <c r="B491" i="3" l="1"/>
  <c r="C492" i="3"/>
  <c r="B492" i="3" l="1"/>
  <c r="C493" i="3"/>
  <c r="B493" i="3" l="1"/>
  <c r="C494" i="3"/>
  <c r="B494" i="3" l="1"/>
  <c r="C495" i="3"/>
  <c r="B495" i="3" l="1"/>
  <c r="C496" i="3"/>
  <c r="B496" i="3" l="1"/>
  <c r="C497" i="3"/>
  <c r="B497" i="3" l="1"/>
  <c r="C498" i="3"/>
  <c r="B498" i="3" l="1"/>
  <c r="C499" i="3"/>
  <c r="B499" i="3" l="1"/>
  <c r="C500" i="3"/>
  <c r="B500" i="3" l="1"/>
  <c r="C501" i="3"/>
  <c r="B501" i="3" s="1"/>
  <c r="F2" i="3" a="1"/>
  <c r="F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<sst xmlns="http://schemas.openxmlformats.org/spreadsheetml/2006/main" count="5952" uniqueCount="1487">
  <si>
    <t>report_name</t>
  </si>
  <si>
    <t>img_file</t>
  </si>
  <si>
    <t>width</t>
  </si>
  <si>
    <t>height</t>
  </si>
  <si>
    <t>scale</t>
  </si>
  <si>
    <t>ratio</t>
  </si>
  <si>
    <t>model_v</t>
  </si>
  <si>
    <t>c_class</t>
  </si>
  <si>
    <t>c_conf</t>
  </si>
  <si>
    <t>c_t_prep</t>
  </si>
  <si>
    <t>c_t_pred</t>
  </si>
  <si>
    <t>c_t_proc</t>
  </si>
  <si>
    <t>c_t_resp</t>
  </si>
  <si>
    <t>s_class</t>
  </si>
  <si>
    <t>s_conf</t>
  </si>
  <si>
    <t>s_t_prep</t>
  </si>
  <si>
    <t>s_t_pred</t>
  </si>
  <si>
    <t>s_t_proc</t>
  </si>
  <si>
    <t>s_t_resp</t>
  </si>
  <si>
    <t>url</t>
  </si>
  <si>
    <t>img_hedgehog</t>
  </si>
  <si>
    <t>https://images.saymedia-content.com/.image/ar_1:1%2Cc_fill%2Ccs_srgb%2Cfl_progressive%2Cq_auto:eco%2Cw_1200/MTk3NTc0OTQ3OTk5MDY1Mzg5/how-to-be-a-good-owner-of-a-headgehog.jpg</t>
  </si>
  <si>
    <t>format</t>
  </si>
  <si>
    <t>.jpg</t>
  </si>
  <si>
    <t>img_cocker_spaniel</t>
  </si>
  <si>
    <t>https://upload.wikimedia.org/wikipedia/commons/thumb/7/7c/%22Bill%22_-_Cocker_spaniel_anglais_2.JPG/1200px-%22Bill%22_-_Cocker_spaniel_anglais_2.JPG</t>
  </si>
  <si>
    <t>img_hummingbird</t>
  </si>
  <si>
    <t>https://www.searchenginejournal.com/wp-content/uploads/2022/03/google-hummingbird-623189e488ff2-sej-1280x720.jpg</t>
  </si>
  <si>
    <t>img_reflex_camera</t>
  </si>
  <si>
    <t>https://upload.wikimedia.org/wikipedia/commons/d/d5/Exa_camera.jpg</t>
  </si>
  <si>
    <t>id</t>
  </si>
  <si>
    <t>img_electric_ray</t>
  </si>
  <si>
    <t>https://media.australian.museum/media/dd/images/Short-tail_Torpedo_Ray_Torpedo_macneilli.width-1600.9665b1a.jpg</t>
  </si>
  <si>
    <t>img_crate</t>
  </si>
  <si>
    <t>https://www.rigotec.ie/wp-content/uploads/2020/12/Large-Crate-1200px.jpg</t>
  </si>
  <si>
    <t>img_keyboard</t>
  </si>
  <si>
    <t>https://5.imimg.com/data5/WD/JJ/MY-58678879/computer-keyboard.jpg</t>
  </si>
  <si>
    <t>img_planetarium</t>
  </si>
  <si>
    <t>https://www.adlerplanetarium.org/wp-content/uploads/IMG0020.jpg</t>
  </si>
  <si>
    <t>img_rv</t>
  </si>
  <si>
    <t>https://c.ndtvimg.com/2022-02/mbvndvb8_car_625x300_10_February_22.jpg</t>
  </si>
  <si>
    <t>img_cheeseburger</t>
  </si>
  <si>
    <t>https://www.sargento.com/assets/Uploads/Recipe/Image/burger_0__FillWzExNzAsNTgzXQ.jpg</t>
  </si>
  <si>
    <t>img_lens_cap</t>
  </si>
  <si>
    <t>https://pcfoto.biz/Image/04133/Univerzal-Lens-cap-49-mm.jpg</t>
  </si>
  <si>
    <t>.jpeg</t>
  </si>
  <si>
    <t>img_knot</t>
  </si>
  <si>
    <t>https://cdn2.hubspot.net/hubfs/4986174/Article%20Main%20Image.jpg</t>
  </si>
  <si>
    <t>img_weasel</t>
  </si>
  <si>
    <t>https://upload.wikimedia.org/wikipedia/commons/e/e3/Mustela_nivalis_-British_Wildlife_Centre-4.jpg</t>
  </si>
  <si>
    <t>img_washbasin</t>
  </si>
  <si>
    <t>https://st2.depositphotos.com/4501417/11668/i/950/depositphotos_116688044-stock-photo-white-big-elegant-washbasin.jpg</t>
  </si>
  <si>
    <t>img_indigo_buntin</t>
  </si>
  <si>
    <t>https://songbirdhub.com/wp-content/uploads/2022/09/indigo-bunting-3.jpg</t>
  </si>
  <si>
    <t>img_spiny_lobster</t>
  </si>
  <si>
    <t>https://www.thoughtco.com/thmb/3w9qTRz3TcDoMufUsg8UB4lIPPc=/1500x0/filters:no_upscale():max_bytes(150000):strip_icc()/brown-spiny-lobster-1012490282-5c34ac8ac9e77c000113f407.jpg</t>
  </si>
  <si>
    <t>img_assault_rifle</t>
  </si>
  <si>
    <t>https://i.ytimg.com/vi/O3bwNVG8SqQ/maxresdefault.jpg</t>
  </si>
  <si>
    <t>img_tarantula</t>
  </si>
  <si>
    <t>https://static01.nyt.com/images/2020/10/06/science/24TB-TARANTULA1/24TB-TARANTULA1-mediumSquareAt3X.jpg</t>
  </si>
  <si>
    <t>img_langur</t>
  </si>
  <si>
    <t>https://d18x2uyjeekruj.cloudfront.net/wp-content/uploads/2022/02/glng.jpg</t>
  </si>
  <si>
    <t>img_german_sheperd</t>
  </si>
  <si>
    <t>https://www.thesprucepets.com/thmb/4gz3D42PNWta_W7xY5-aaas2bl0=/1500x0/filters:no_upscale():strip_icc()/breed_profile_germansheperd_1118000_profile_2608-d7a78e7c1cf049879bec1ec19113ee42.jpg</t>
  </si>
  <si>
    <t>img_daisy</t>
  </si>
  <si>
    <t>https://www.allaboutgardening.com/wp-content/uploads/2022/07/Wild-Daisy-in-Field-1200x667.jpg</t>
  </si>
  <si>
    <t>img_race_car</t>
  </si>
  <si>
    <t>https://www.premiergt.com/images/36/1/166738957163625883ecd94_2023-ferrari-499p-lmh-race-car-100862558-h.jpeg</t>
  </si>
  <si>
    <t>img_sea_cucumber</t>
  </si>
  <si>
    <t>https://e360.yale.edu/assets/site/Sea-Cucumber_Alamy.jpg</t>
  </si>
  <si>
    <t>https://i.ebayimg.com/images/g/W1oAAOSwLYthgJ0f/s-l1600.jpg</t>
  </si>
  <si>
    <t>img_packet</t>
  </si>
  <si>
    <t>img_eel</t>
  </si>
  <si>
    <t>https://www.fishfish.lt/wp-content/uploads/2022/02/7.png</t>
  </si>
  <si>
    <t>.png</t>
  </si>
  <si>
    <t>img_plough</t>
  </si>
  <si>
    <t>https://www.futurefarming.com/app/uploads/2021/02/001_241_IMG_01-roe405430_11-scaled.jpg</t>
  </si>
  <si>
    <t>img_digital_watch</t>
  </si>
  <si>
    <t>https://www.fashionbeans.com/wp-content/uploads/2023/02/mattheram_wearingaA158WA-1DFcasio.jpg</t>
  </si>
  <si>
    <t>img_bee_eater</t>
  </si>
  <si>
    <t>https://www.portugalresident.com/wp-content/uploads/2021/06/4-1.jpg</t>
  </si>
  <si>
    <t>img_jaguar</t>
  </si>
  <si>
    <t>https://cdn.britannica.com/20/77420-050-26F48228/Jaguar.jpg</t>
  </si>
  <si>
    <t>img_compass</t>
  </si>
  <si>
    <t>https://i0.wp.com/orbitshub.com/wp-content/uploads/2023/04/Ship-Magnetic-Compass.jpg?fit=1200%2C628&amp;ssl=1</t>
  </si>
  <si>
    <t>img_golden_retriever</t>
  </si>
  <si>
    <t>https://www.thesprucepets.com/thmb/baW88YsVO_JqNBNJPhCFBHbNUMM=/1500x0/filters:no_upscale():strip_icc()/dog-breed-profile-golden-retriever-1117969-hero-da398f6462704058ace0ef5ae007866d.jpeg</t>
  </si>
  <si>
    <t>img_brown_bear</t>
  </si>
  <si>
    <t>https://cdn.britannica.com/04/236204-050-1E0C1FE7/Bear-901-Fat-Bear-Week-2022.jpg</t>
  </si>
  <si>
    <t>img_violin</t>
  </si>
  <si>
    <t>https://images.immediate.co.uk/production/volatile/sites/24/2021/03/when-was-the-violin-invented-2ccbe78.jpg</t>
  </si>
  <si>
    <t>img_golf_cart</t>
  </si>
  <si>
    <t>https://www.oceanatlanticrentals.com/wp-content/uploads/4-seater-lsv-street-legal-lsv-golf-cart-rental-obx-club-car-scaled.jpg</t>
  </si>
  <si>
    <t>img_zebra</t>
  </si>
  <si>
    <t>https://www.treehugger.com/thmb/qFhPReYPPaVgTtHBOthYeMJVeZ0=/1500x0/filters:no_upscale():max_bytes(150000):strip_icc()/GettyImages-1043597638-49acd69677d7442588c1d8930d298a59.jpg</t>
  </si>
  <si>
    <t>img_king_penguin</t>
  </si>
  <si>
    <t>https://i.pinimg.com/originals/00/9c/f8/009cf8c342fb3aeae0eef319e7a04493.jpg</t>
  </si>
  <si>
    <t>img_basketball</t>
  </si>
  <si>
    <t>https://www.si.com/.image/ar_4:3%2Cc_fill%2Ccs_srgb%2Cfl_progressive%2Cq_auto:good%2Cw_1200/MTkyNDUyMzI2MDA5NjExNTc3/duke-basketball-logo.jpg</t>
  </si>
  <si>
    <t>img_jellyfish</t>
  </si>
  <si>
    <t>https://t3f4q9s7.stackpathcdn.com/wordpress/wp-content/uploads/2023/01/01_Wildlife_JellyFishKelp_promo.jpg</t>
  </si>
  <si>
    <t>img_bell_pepper</t>
  </si>
  <si>
    <t>https://fooppers.in/wp-content/uploads/2022/07/Red-Yellow-Bell-Pepper.jpg</t>
  </si>
  <si>
    <t>img_axolotl</t>
  </si>
  <si>
    <t>https://media.npr.org/assets/img/2021/09/14/axolotl_wide-72e2d02229ab32b28e454922ff48c841e69906a1-s1400-c100.jpg</t>
  </si>
  <si>
    <t>img_park_bench</t>
  </si>
  <si>
    <t>https://aprcomposites.com.au/wp-content/uploads/Park-Bench-Seat.jpg</t>
  </si>
  <si>
    <t>img_mosque</t>
  </si>
  <si>
    <t>https://www.nationaltrust.org.au/wp-content/uploads/2015/11/Mosque2-website.jpg</t>
  </si>
  <si>
    <t>img_arctic_fox</t>
  </si>
  <si>
    <t>https://media.wired.co.uk/photos/606db0a6751ea43ccd98931e/4:3/w_1704,h_1278,c_limit/em_j_bishopflickrcc-by-20.jpg</t>
  </si>
  <si>
    <t>img_armadillo</t>
  </si>
  <si>
    <t>https://cdn.britannica.com/50/155250-050-8ACEF41E/armadillo-human-hand.jpg</t>
  </si>
  <si>
    <t>img_binoculars</t>
  </si>
  <si>
    <t>https://i0.wp.com/travelingtulls.com/wp-content/uploads/2019/02/binoculars-feature.jpg?fit=1200%2C800&amp;ssl=1</t>
  </si>
  <si>
    <t>img_soccer_ball</t>
  </si>
  <si>
    <t>https://ds-images.bolavip.com/news/image/1200/740/?src=https://images.worldsoccertalk.com/webp/full/WST_20230124_WST_416740_Womens-World-Cup-ball.webp</t>
  </si>
  <si>
    <t>img_frying_pan</t>
  </si>
  <si>
    <t>https://images.unsplash.com/photo-1624031000828-dba1b7a3e4ce?ixlib=rb-4.0.3&amp;ixid=M3wxMjA3fDB8MHxzZWFyY2h8Mnx8ZnJ5aW5nJTIwcGFufGVufDB8fDB8fHww&amp;w=1000&amp;q=80</t>
  </si>
  <si>
    <t>img_lemon</t>
  </si>
  <si>
    <t>https://cdn.britannica.com/84/188484-050-F27B0049/lemons-tree.jpg</t>
  </si>
  <si>
    <t>img_broccoli</t>
  </si>
  <si>
    <t>https://feelgoodfoodie.net/wp-content/uploads/2021/04/how-to-cut-broccoli-3.jpg</t>
  </si>
  <si>
    <t>hedgehog_v1_default</t>
  </si>
  <si>
    <t>hedgehog_v2_default</t>
  </si>
  <si>
    <t>hedgehog_v1_half</t>
  </si>
  <si>
    <t>hedgehog_v2_half</t>
  </si>
  <si>
    <t>hedgehog_v1_quarter</t>
  </si>
  <si>
    <t>hedgehog_v2_quarter</t>
  </si>
  <si>
    <t>hedgehog_v1_16:9</t>
  </si>
  <si>
    <t>hedgehog_v2_16:9</t>
  </si>
  <si>
    <t>hedgehog_v1_9:16</t>
  </si>
  <si>
    <t>hedgehog_v2_9:16</t>
  </si>
  <si>
    <t>cocker_spaniel_v1_default</t>
  </si>
  <si>
    <t>cocker_spaniel_v1_half</t>
  </si>
  <si>
    <t>cocker_spaniel_v1_quarter</t>
  </si>
  <si>
    <t>cocker_spaniel_v1_3:4</t>
  </si>
  <si>
    <t>cocker_spaniel_v1_4:3</t>
  </si>
  <si>
    <t>cocker_spaniel_v2_default</t>
  </si>
  <si>
    <t>cocker_spaniel_v2_half</t>
  </si>
  <si>
    <t>cocker_spaniel_v2_quarter</t>
  </si>
  <si>
    <t>cocker_spaniel_v2_3:4</t>
  </si>
  <si>
    <t>cocker_spaniel_v2_4:3</t>
  </si>
  <si>
    <t>hummingbird_v1_default</t>
  </si>
  <si>
    <t>hummingbird_v1_half</t>
  </si>
  <si>
    <t>hummingbird_v1_quarter</t>
  </si>
  <si>
    <t>hummingbird_v1_3:2</t>
  </si>
  <si>
    <t>hummingbird_v1_2:3</t>
  </si>
  <si>
    <t>hummingbird_v2_default</t>
  </si>
  <si>
    <t>hummingbird_v2_half</t>
  </si>
  <si>
    <t>hummingbird_v2_quarter</t>
  </si>
  <si>
    <t>hummingbird_v2_3:2</t>
  </si>
  <si>
    <t>hummingbird_v2_2:3</t>
  </si>
  <si>
    <t>reflex_camera_v1_default</t>
  </si>
  <si>
    <t>reflex_camera_v1_half</t>
  </si>
  <si>
    <t>reflex_camera_v1_quarter</t>
  </si>
  <si>
    <t>reflex_camera_v1_16:9</t>
  </si>
  <si>
    <t>reflex_camera_v1_9:16</t>
  </si>
  <si>
    <t>reflex_camera_v2_default</t>
  </si>
  <si>
    <t>reflex_camera_v2_half</t>
  </si>
  <si>
    <t>reflex_camera_v2_quarter</t>
  </si>
  <si>
    <t>reflex_camera_v2_16:9</t>
  </si>
  <si>
    <t>reflex_camera_v2_9:16</t>
  </si>
  <si>
    <t>electric_ray_v1_default</t>
  </si>
  <si>
    <t>electric_ray_v1_half</t>
  </si>
  <si>
    <t>electric_ray_v1_quarter</t>
  </si>
  <si>
    <t>electric_ray_v1_4:3</t>
  </si>
  <si>
    <t>electric_ray_v1_3:4</t>
  </si>
  <si>
    <t>electric_ray_v2_default</t>
  </si>
  <si>
    <t>electric_ray_v2_half</t>
  </si>
  <si>
    <t>electric_ray_v2_quarter</t>
  </si>
  <si>
    <t>electric_ray_v2_4:3</t>
  </si>
  <si>
    <t>electric_ray_v2_3:4</t>
  </si>
  <si>
    <t>crate_v1_default</t>
  </si>
  <si>
    <t>crate_v1_half</t>
  </si>
  <si>
    <t>crate_v1_quarter</t>
  </si>
  <si>
    <t>crate_v1_16:9</t>
  </si>
  <si>
    <t>crate_v1_9:16</t>
  </si>
  <si>
    <t>crate_v2_default</t>
  </si>
  <si>
    <t>crate_v2_half</t>
  </si>
  <si>
    <t>crate_v2_quarter</t>
  </si>
  <si>
    <t>crate_v2_16:9</t>
  </si>
  <si>
    <t>crate_v2_9:16</t>
  </si>
  <si>
    <t>keyboard_v1_default</t>
  </si>
  <si>
    <t>keyboard_v1_half</t>
  </si>
  <si>
    <t>keyboard_v1_quarter</t>
  </si>
  <si>
    <t>keyboard_v1_16:9</t>
  </si>
  <si>
    <t>keyboard_v1_9:16</t>
  </si>
  <si>
    <t>keyboard_v2_default</t>
  </si>
  <si>
    <t>keyboard_v2_half</t>
  </si>
  <si>
    <t>keyboard_v2_quarter</t>
  </si>
  <si>
    <t>keyboard_v2_16:9</t>
  </si>
  <si>
    <t>keyboard_v2_9:16</t>
  </si>
  <si>
    <t>planetarium_v1_default</t>
  </si>
  <si>
    <t>planetarium_v1_half</t>
  </si>
  <si>
    <t>planetarium_v1_quarter</t>
  </si>
  <si>
    <t>planetarium_v1_3:2</t>
  </si>
  <si>
    <t>planetarium_v1_2:3</t>
  </si>
  <si>
    <t>planetarium_v2_default</t>
  </si>
  <si>
    <t>planetarium_v2_half</t>
  </si>
  <si>
    <t>planetarium_v2_quarter</t>
  </si>
  <si>
    <t>planetarium_v2_3:2</t>
  </si>
  <si>
    <t>planetarium_v2_2:3</t>
  </si>
  <si>
    <t>rv_v1_default</t>
  </si>
  <si>
    <t>rv_v1_half</t>
  </si>
  <si>
    <t>rv_v1_quarter</t>
  </si>
  <si>
    <t>rv_v1_4:3</t>
  </si>
  <si>
    <t>rv_v1_3:4</t>
  </si>
  <si>
    <t>rv_v2_default</t>
  </si>
  <si>
    <t>rv_v2_half</t>
  </si>
  <si>
    <t>rv_v2_quarter</t>
  </si>
  <si>
    <t>rv_v2_4:3</t>
  </si>
  <si>
    <t>rv_v2_3:4</t>
  </si>
  <si>
    <t>cheeseburger_v1_default</t>
  </si>
  <si>
    <t>cheeseburger_v1_half</t>
  </si>
  <si>
    <t>cheeseburger_v1_quarter</t>
  </si>
  <si>
    <t>cheeseburger_v1_3:2</t>
  </si>
  <si>
    <t>cheeseburger_v1_2:3</t>
  </si>
  <si>
    <t>cheeseburger_v2_default</t>
  </si>
  <si>
    <t>cheeseburger_v2_half</t>
  </si>
  <si>
    <t>cheeseburger_v2_quarter</t>
  </si>
  <si>
    <t>cheeseburger_v2_3:2</t>
  </si>
  <si>
    <t>cheeseburger_v2_2:3</t>
  </si>
  <si>
    <t>lens_cap_v1_default</t>
  </si>
  <si>
    <t>lens_cap_v1_half</t>
  </si>
  <si>
    <t>lens_cap_v1_quarter</t>
  </si>
  <si>
    <t>lens_cap_v1_16:9</t>
  </si>
  <si>
    <t>lens_cap_v1_9:16</t>
  </si>
  <si>
    <t>lens_cap_v2_default</t>
  </si>
  <si>
    <t>lens_cap_v2_half</t>
  </si>
  <si>
    <t>lens_cap_v2_quarter</t>
  </si>
  <si>
    <t>lens_cap_v2_16:9</t>
  </si>
  <si>
    <t>lens_cap_v2_9:16</t>
  </si>
  <si>
    <t>knot_v1_default</t>
  </si>
  <si>
    <t>knot_v1_half</t>
  </si>
  <si>
    <t>knot_v1_quarter</t>
  </si>
  <si>
    <t>knot_v1_4:3</t>
  </si>
  <si>
    <t>knot_v1_3:4</t>
  </si>
  <si>
    <t>knot_v2_default</t>
  </si>
  <si>
    <t>knot_v2_half</t>
  </si>
  <si>
    <t>knot_v2_quarter</t>
  </si>
  <si>
    <t>knot_v2_4:3</t>
  </si>
  <si>
    <t>knot_v2_3:4</t>
  </si>
  <si>
    <t>weasel_v1_default</t>
  </si>
  <si>
    <t>weasel_v1_half</t>
  </si>
  <si>
    <t>weasel_v1_quarter</t>
  </si>
  <si>
    <t>weasel_v1_3:2</t>
  </si>
  <si>
    <t>weasel_v1_2:3</t>
  </si>
  <si>
    <t>weasel_v2_default</t>
  </si>
  <si>
    <t>weasel_v2_half</t>
  </si>
  <si>
    <t>weasel_v2_quarter</t>
  </si>
  <si>
    <t>weasel_v2_3:2</t>
  </si>
  <si>
    <t>weasel_v2_2:3</t>
  </si>
  <si>
    <t>washbasin_v1_default</t>
  </si>
  <si>
    <t>washbasin_v1_half</t>
  </si>
  <si>
    <t>washbasin_v1_quarter</t>
  </si>
  <si>
    <t>washbasin_v1_16:9</t>
  </si>
  <si>
    <t>washbasin_v1_9:16</t>
  </si>
  <si>
    <t>washbasin_v2_default</t>
  </si>
  <si>
    <t>washbasin_v2_half</t>
  </si>
  <si>
    <t>washbasin_v2_16:9</t>
  </si>
  <si>
    <t>washbasin_v2_9:16</t>
  </si>
  <si>
    <t>washbasin_v2_quarter</t>
  </si>
  <si>
    <t>indigo_bunting_v1_default</t>
  </si>
  <si>
    <t>indigo_bunting_v1_half</t>
  </si>
  <si>
    <t>indigo_bunting_v1_quarter</t>
  </si>
  <si>
    <t>indigo_bunting_v1_4:3</t>
  </si>
  <si>
    <t>indigo_bunting_v1_3:4</t>
  </si>
  <si>
    <t>indigo_bunting_v2_default</t>
  </si>
  <si>
    <t>indigo_bunting_v2_half</t>
  </si>
  <si>
    <t>indigo_bunting_v2_quarter</t>
  </si>
  <si>
    <t>indigo_bunting_v2_4:3</t>
  </si>
  <si>
    <t>indigo_bunting_v2_3:4</t>
  </si>
  <si>
    <t>spiny_lobster_v1_default</t>
  </si>
  <si>
    <t>spiny_lobster_v1_half</t>
  </si>
  <si>
    <t>spiny_lobster_v1_quarter</t>
  </si>
  <si>
    <t>spiny_lobster_v1_3:2</t>
  </si>
  <si>
    <t>spiny_lobster_v1_2:3</t>
  </si>
  <si>
    <t>spiny_lobster_v2_default</t>
  </si>
  <si>
    <t>spiny_lobster_v2_half</t>
  </si>
  <si>
    <t>spiny_lobster_v2_quarter</t>
  </si>
  <si>
    <t>spiny_lobster_v2_3:2</t>
  </si>
  <si>
    <t>spiny_lobster_v2_2:3</t>
  </si>
  <si>
    <t>assault_rifle_v1_default</t>
  </si>
  <si>
    <t>assault_rifle_v1_half</t>
  </si>
  <si>
    <t>assault_rifle_v1_quarter</t>
  </si>
  <si>
    <t>assault_rifle_v1_16:9</t>
  </si>
  <si>
    <t>assault_rifle_v1_9:16</t>
  </si>
  <si>
    <t>assault_rifle_v2_default</t>
  </si>
  <si>
    <t>assault_rifle_v2_half</t>
  </si>
  <si>
    <t>assault_rifle_v2_quarter</t>
  </si>
  <si>
    <t>assault_rifle_v2_16:9</t>
  </si>
  <si>
    <t>assault_rifle_v2_9:16</t>
  </si>
  <si>
    <t>typewriter_v1_default</t>
  </si>
  <si>
    <t>typewriter_v1_half</t>
  </si>
  <si>
    <t>typewriter_v1_quarter</t>
  </si>
  <si>
    <t>typewriter_v1_3:2</t>
  </si>
  <si>
    <t>typewriter_v1_2:3</t>
  </si>
  <si>
    <t>typewriter_v2_default</t>
  </si>
  <si>
    <t>typewriter_v2_half</t>
  </si>
  <si>
    <t>typewriter_v2_quarter</t>
  </si>
  <si>
    <t>typewriter_v2_3:2</t>
  </si>
  <si>
    <t>typewriter_v2_2:3</t>
  </si>
  <si>
    <t>tarantula_v1_default</t>
  </si>
  <si>
    <t>tarantula_v1_half</t>
  </si>
  <si>
    <t>tarantula_v1_quarter</t>
  </si>
  <si>
    <t>tarantula_v1_4:3</t>
  </si>
  <si>
    <t>tarantula_v1_3:4</t>
  </si>
  <si>
    <t>tarantula_v2_default</t>
  </si>
  <si>
    <t>tarantula_v2_half</t>
  </si>
  <si>
    <t>tarantula_v2_quarter</t>
  </si>
  <si>
    <t>tarantula_v2_4:3</t>
  </si>
  <si>
    <t>tarantula_v2_3:4</t>
  </si>
  <si>
    <t>langur_v1_default</t>
  </si>
  <si>
    <t>langur_v1_half</t>
  </si>
  <si>
    <t>langur_v1_quarter</t>
  </si>
  <si>
    <t>langur_v1_3:2</t>
  </si>
  <si>
    <t>langur_v1_2:3</t>
  </si>
  <si>
    <t>langur_v2_default</t>
  </si>
  <si>
    <t>langur_v2_half</t>
  </si>
  <si>
    <t>langur_v2_quarter</t>
  </si>
  <si>
    <t>langur_v2_3:2</t>
  </si>
  <si>
    <t>langur_v2_2:3</t>
  </si>
  <si>
    <t>german_sheperd_v1_default</t>
  </si>
  <si>
    <t>german_sheperd_v1_half</t>
  </si>
  <si>
    <t>german_sheperd_v1_quarter</t>
  </si>
  <si>
    <t>german_sheperd_v1_4:3</t>
  </si>
  <si>
    <t>german_sheperd_v1_3:4</t>
  </si>
  <si>
    <t>german_sheperd_v2_default</t>
  </si>
  <si>
    <t>german_sheperd_v2_half</t>
  </si>
  <si>
    <t>german_sheperd_v2_quarter</t>
  </si>
  <si>
    <t>german_sheperd_v2_4:3</t>
  </si>
  <si>
    <t>german_sheperd_v2_3:4</t>
  </si>
  <si>
    <t>daisy_v1_default</t>
  </si>
  <si>
    <t>daisy_v1_half</t>
  </si>
  <si>
    <t>daisy_v1_quarter</t>
  </si>
  <si>
    <t>daisy_v1_16:9</t>
  </si>
  <si>
    <t>daisy_v1_9:16</t>
  </si>
  <si>
    <t>daisy_v2_default</t>
  </si>
  <si>
    <t>daisy_v2_half</t>
  </si>
  <si>
    <t>daisy_v2_quarter</t>
  </si>
  <si>
    <t>daisy_v2_16:9</t>
  </si>
  <si>
    <t>daisy_v2_9:16</t>
  </si>
  <si>
    <t>race_car_v1_default</t>
  </si>
  <si>
    <t>race_car_v1_half</t>
  </si>
  <si>
    <t>race_car_v1_quarter</t>
  </si>
  <si>
    <t>race_car_v1_3:2</t>
  </si>
  <si>
    <t>race_car_v1_2:3</t>
  </si>
  <si>
    <t>race_car_v2_default</t>
  </si>
  <si>
    <t>race_car_v2_half</t>
  </si>
  <si>
    <t>race_car_v2_quarter</t>
  </si>
  <si>
    <t>race_car_v2_3:2</t>
  </si>
  <si>
    <t>race_car_v2_2:3</t>
  </si>
  <si>
    <t>sea_cucumber_v1_default</t>
  </si>
  <si>
    <t>sea_cucumber_v1_half</t>
  </si>
  <si>
    <t>sea_cucumber_v1_quarter</t>
  </si>
  <si>
    <t>sea_cucumber_v1_4:3</t>
  </si>
  <si>
    <t>sea_cucumber_v1_3:4</t>
  </si>
  <si>
    <t>sea_cucumber_v2_default</t>
  </si>
  <si>
    <t>sea_cucumber_v2_half</t>
  </si>
  <si>
    <t>sea_cucumber_v2_quarter</t>
  </si>
  <si>
    <t>sea_cucumber_v2_4:3</t>
  </si>
  <si>
    <t>sea_cucumber_v2_3:4</t>
  </si>
  <si>
    <t>packet_v1_default</t>
  </si>
  <si>
    <t>packet_v1_half</t>
  </si>
  <si>
    <t>packet_v1_quarter</t>
  </si>
  <si>
    <t>packet_v1_16:9</t>
  </si>
  <si>
    <t>packet_v1_9:16</t>
  </si>
  <si>
    <t>packet_v2_default</t>
  </si>
  <si>
    <t>packet_v2_half</t>
  </si>
  <si>
    <t>packet_v2_quarter</t>
  </si>
  <si>
    <t>packet_v2_16:9</t>
  </si>
  <si>
    <t>packet_v2_9:16</t>
  </si>
  <si>
    <t>eel_v1_default</t>
  </si>
  <si>
    <t>eel_v1_half</t>
  </si>
  <si>
    <t>eel_v1_quarter</t>
  </si>
  <si>
    <t>eel_v1_3:2</t>
  </si>
  <si>
    <t>eel_v1_2:3</t>
  </si>
  <si>
    <t>eel_v2_default</t>
  </si>
  <si>
    <t>eel_v2_half</t>
  </si>
  <si>
    <t>eel_v2_quarter</t>
  </si>
  <si>
    <t>eel_v2_3:2</t>
  </si>
  <si>
    <t>eel_v2_2:3</t>
  </si>
  <si>
    <t>plough_v1_default</t>
  </si>
  <si>
    <t>plough_v1_half</t>
  </si>
  <si>
    <t>plough_v1_quarter</t>
  </si>
  <si>
    <t>plough_v1_4:3</t>
  </si>
  <si>
    <t>plough_v1_3:4</t>
  </si>
  <si>
    <t>plough_v2_default</t>
  </si>
  <si>
    <t>plough_v2_half</t>
  </si>
  <si>
    <t>plough_v2_quarter</t>
  </si>
  <si>
    <t>plough_v2_4:3</t>
  </si>
  <si>
    <t>plough_v2_3:4</t>
  </si>
  <si>
    <t>digital_watch_v1_default</t>
  </si>
  <si>
    <t>digital_watch_v1_half</t>
  </si>
  <si>
    <t>digital_watch_v1_quarter</t>
  </si>
  <si>
    <t>digital_watch_v1_16:9</t>
  </si>
  <si>
    <t>digital_watch_v1_9:16</t>
  </si>
  <si>
    <t>digital_watch_v2_default</t>
  </si>
  <si>
    <t>digital_watch_v2_half</t>
  </si>
  <si>
    <t>digital_watch_v2_quarter</t>
  </si>
  <si>
    <t>digital_watch_v2_16:9</t>
  </si>
  <si>
    <t>digital_watch_v2_9:16</t>
  </si>
  <si>
    <t>bee_eater_v1_default</t>
  </si>
  <si>
    <t>bee_eater_v1_half</t>
  </si>
  <si>
    <t>bee_eater_v1_quarter</t>
  </si>
  <si>
    <t>bee_eater_v1_3:2</t>
  </si>
  <si>
    <t>bee_eater_v1_2:3</t>
  </si>
  <si>
    <t>bee_eater_v2_default</t>
  </si>
  <si>
    <t>bee_eater_v2_half</t>
  </si>
  <si>
    <t>bee_eater_v2_quarter</t>
  </si>
  <si>
    <t>bee_eater_v2_3:2</t>
  </si>
  <si>
    <t>bee_eater_v2_2:3</t>
  </si>
  <si>
    <t>jaguar_v1_default</t>
  </si>
  <si>
    <t>jaguar_v1_half</t>
  </si>
  <si>
    <t>jaguar_v1_quarter</t>
  </si>
  <si>
    <t>jaguar_v1_4:3</t>
  </si>
  <si>
    <t>jaguar_v1_3:4</t>
  </si>
  <si>
    <t>jaguar_v2_default</t>
  </si>
  <si>
    <t>jaguar_v2_half</t>
  </si>
  <si>
    <t>jaguar_v2_quarter</t>
  </si>
  <si>
    <t>jaguar_v2_4:3</t>
  </si>
  <si>
    <t>jaguar_v2_3:4</t>
  </si>
  <si>
    <t>compass_v1_default</t>
  </si>
  <si>
    <t>compass_v1_half</t>
  </si>
  <si>
    <t>compass_v1_quarter</t>
  </si>
  <si>
    <t>compass_v1_3:2</t>
  </si>
  <si>
    <t>compass_v1_2:3</t>
  </si>
  <si>
    <t>compass_v2_default</t>
  </si>
  <si>
    <t>compass_v2_half</t>
  </si>
  <si>
    <t>compass_v2_quarter</t>
  </si>
  <si>
    <t>compass_v2_3:2</t>
  </si>
  <si>
    <t>compass_v2_2:3</t>
  </si>
  <si>
    <t>golden_retriever_v1_default</t>
  </si>
  <si>
    <t>golden_retriever_v1_half</t>
  </si>
  <si>
    <t>golden_retriever_v1_quarter</t>
  </si>
  <si>
    <t>golden_retriever_v1_4:3</t>
  </si>
  <si>
    <t>golden_retriever_v1_3:4</t>
  </si>
  <si>
    <t>golden_retriever_v2_default</t>
  </si>
  <si>
    <t>golden_retriever_v2_half</t>
  </si>
  <si>
    <t>golden_retriever_v2_quarter</t>
  </si>
  <si>
    <t>golden_retriever_v2_4:3</t>
  </si>
  <si>
    <t>golden_retriever_v2_3:4</t>
  </si>
  <si>
    <t>brown_bear_v1_default</t>
  </si>
  <si>
    <t>brown_bear_v1_half</t>
  </si>
  <si>
    <t>brown_bear_v1_quarter</t>
  </si>
  <si>
    <t>brown_bear_v1_16:9</t>
  </si>
  <si>
    <t>brown_bear_v1_9:16</t>
  </si>
  <si>
    <t>brown_bear_v2_default</t>
  </si>
  <si>
    <t>brown_bear_v2_half</t>
  </si>
  <si>
    <t>brown_bear_v2_quarter</t>
  </si>
  <si>
    <t>brown_bear_v2_16:9</t>
  </si>
  <si>
    <t>brown_bear_v2_9:16</t>
  </si>
  <si>
    <t>violin_v1_default</t>
  </si>
  <si>
    <t>violin_v1_half</t>
  </si>
  <si>
    <t>violin_v1_quarter</t>
  </si>
  <si>
    <t>violin_v1_3:2</t>
  </si>
  <si>
    <t>violin_v1_2:3</t>
  </si>
  <si>
    <t>violin_v2_default</t>
  </si>
  <si>
    <t>violin_v2_half</t>
  </si>
  <si>
    <t>violin_v2_quarter</t>
  </si>
  <si>
    <t>violin_v2_3:2</t>
  </si>
  <si>
    <t>violin_v2_2:3</t>
  </si>
  <si>
    <t>golf_cart_v1_default</t>
  </si>
  <si>
    <t>golf_cart_v1_half</t>
  </si>
  <si>
    <t>golf_cart_v1_quarter</t>
  </si>
  <si>
    <t>golf_cart_v1_16:9</t>
  </si>
  <si>
    <t>golf_cart_v1_9:16</t>
  </si>
  <si>
    <t>golf_cart_v2_default</t>
  </si>
  <si>
    <t>golf_cart_v2_half</t>
  </si>
  <si>
    <t>golf_cart_v2_quarter</t>
  </si>
  <si>
    <t>golf_cart_v2_16:9</t>
  </si>
  <si>
    <t>golf_cart_v2_9:16</t>
  </si>
  <si>
    <t>zebra_v1_default</t>
  </si>
  <si>
    <t>zebra_v1_half</t>
  </si>
  <si>
    <t>zebra_v1_quarter</t>
  </si>
  <si>
    <t>zebra_v1_4:3</t>
  </si>
  <si>
    <t>zebra_v1_3:4</t>
  </si>
  <si>
    <t>zebra_v2_default</t>
  </si>
  <si>
    <t>zebra_v2_half</t>
  </si>
  <si>
    <t>zebra_v2_quarter</t>
  </si>
  <si>
    <t>zebra_v2_4:3</t>
  </si>
  <si>
    <t>zebra_v2_3:4</t>
  </si>
  <si>
    <t>king_penguin_v1_default</t>
  </si>
  <si>
    <t>king_penguin_v1_half</t>
  </si>
  <si>
    <t>king_penguin_v1_quarter</t>
  </si>
  <si>
    <t>king_penguin_v1_16:9</t>
  </si>
  <si>
    <t>king_penguin_v1_9:16</t>
  </si>
  <si>
    <t>king_penguin_v2_default</t>
  </si>
  <si>
    <t>king_penguin_v2_half</t>
  </si>
  <si>
    <t>king_penguin_v2_quarter</t>
  </si>
  <si>
    <t>king_penguin_v2_16:9</t>
  </si>
  <si>
    <t>king_penguin_v2_9:16</t>
  </si>
  <si>
    <t>basketball_v1_default</t>
  </si>
  <si>
    <t>basketball_v1_half</t>
  </si>
  <si>
    <t>basketball_v1_quarter</t>
  </si>
  <si>
    <t>basketball_v1_3:2</t>
  </si>
  <si>
    <t>basketball_v1_2:3</t>
  </si>
  <si>
    <t>basketball_v2_default</t>
  </si>
  <si>
    <t>basketball_v2_half</t>
  </si>
  <si>
    <t>basketball_v2_quarter</t>
  </si>
  <si>
    <t>basketball_v2_3:2</t>
  </si>
  <si>
    <t>basketball_v2_2:3</t>
  </si>
  <si>
    <t>jellyfish_v1_default</t>
  </si>
  <si>
    <t>jellyfish_v1_half</t>
  </si>
  <si>
    <t>jellyfish_v1_quarter</t>
  </si>
  <si>
    <t>jellyfish_v1_4:3</t>
  </si>
  <si>
    <t>jellyfish_v1_3:4</t>
  </si>
  <si>
    <t>jellyfish_v2_default</t>
  </si>
  <si>
    <t>jellyfish_v2_half</t>
  </si>
  <si>
    <t>jellyfish_v2_quarter</t>
  </si>
  <si>
    <t>jellyfish_v2_4:3</t>
  </si>
  <si>
    <t>jellyfish_v2_3:4</t>
  </si>
  <si>
    <t>bell_pepper_v1_default</t>
  </si>
  <si>
    <t>bell_pepper_v1_half</t>
  </si>
  <si>
    <t>bell_pepper_v1_quarter</t>
  </si>
  <si>
    <t>bell_pepper_v1_16:9</t>
  </si>
  <si>
    <t>bell_pepper_v1_9:16</t>
  </si>
  <si>
    <t>bell_pepper_v2_default</t>
  </si>
  <si>
    <t>bell_pepper_v2_half</t>
  </si>
  <si>
    <t>bell_pepper_v2_quarter</t>
  </si>
  <si>
    <t>bell_pepper_v2_16:9</t>
  </si>
  <si>
    <t>bell_pepper_v2_9:16</t>
  </si>
  <si>
    <t>axolotl_v1_default</t>
  </si>
  <si>
    <t>axolotl_v1_half</t>
  </si>
  <si>
    <t>axolotl_v1_quarter</t>
  </si>
  <si>
    <t>axolotl_v1_4:3</t>
  </si>
  <si>
    <t>axolotl_v1_3:4</t>
  </si>
  <si>
    <t>axolotl_v2_default</t>
  </si>
  <si>
    <t>axolotl_v2_half</t>
  </si>
  <si>
    <t>axolotl_v2_quarter</t>
  </si>
  <si>
    <t>axolotl_v2_4:3</t>
  </si>
  <si>
    <t>axolotl_v2_3:4</t>
  </si>
  <si>
    <t>park_bench_v1_default</t>
  </si>
  <si>
    <t>park_bench_v1_half</t>
  </si>
  <si>
    <t>park_bench_v1_quarter</t>
  </si>
  <si>
    <t>park_bench_v1_3:2</t>
  </si>
  <si>
    <t>park_bench_v1_2:3</t>
  </si>
  <si>
    <t>park_bench_v2_default</t>
  </si>
  <si>
    <t>park_bench_v2_half</t>
  </si>
  <si>
    <t>park_bench_v2_quarter</t>
  </si>
  <si>
    <t>park_bench_v2_3:2</t>
  </si>
  <si>
    <t>park_bench_v2_2:3</t>
  </si>
  <si>
    <t>mosque_v1_default</t>
  </si>
  <si>
    <t>mosque_v1_half</t>
  </si>
  <si>
    <t>mosque_v1_quarter</t>
  </si>
  <si>
    <t>mosque_v1_16:9</t>
  </si>
  <si>
    <t>mosque_v1_9:16</t>
  </si>
  <si>
    <t>mosque_v2_default</t>
  </si>
  <si>
    <t>mosque_v2_quarter</t>
  </si>
  <si>
    <t>mosque_v2_16:9</t>
  </si>
  <si>
    <t>mosque_v2_9:16</t>
  </si>
  <si>
    <t>mosque_v2_half</t>
  </si>
  <si>
    <t>arctic_fox_v1_default</t>
  </si>
  <si>
    <t>arctic_fox_v1_half</t>
  </si>
  <si>
    <t>arctic_fox_v1_quarter</t>
  </si>
  <si>
    <t>arctic_fox_v1_4:3</t>
  </si>
  <si>
    <t>arctic_fox_v1_3:4</t>
  </si>
  <si>
    <t>arctic_fox_v2_default</t>
  </si>
  <si>
    <t>arctic_fox_v2_half</t>
  </si>
  <si>
    <t>arctic_fox_v2_quarter</t>
  </si>
  <si>
    <t>arctic_fox_v2_4:3</t>
  </si>
  <si>
    <t>arctic_fox_v2_3:4</t>
  </si>
  <si>
    <t>armadillo_v1_default</t>
  </si>
  <si>
    <t>armadillo_v1_half</t>
  </si>
  <si>
    <t>armadillo_v1_quarter</t>
  </si>
  <si>
    <t>armadillo_v1_3:2</t>
  </si>
  <si>
    <t>armadillo_v1_2:3</t>
  </si>
  <si>
    <t>armadillo_v2_default</t>
  </si>
  <si>
    <t>armadillo_v2_half</t>
  </si>
  <si>
    <t>armadillo_v2_quarter</t>
  </si>
  <si>
    <t>armadillo_v2_3:2</t>
  </si>
  <si>
    <t>armadillo_v2_2:3</t>
  </si>
  <si>
    <t>binoculars_v1_default</t>
  </si>
  <si>
    <t>binoculars_v1_half</t>
  </si>
  <si>
    <t>binoculars_v1_quarter</t>
  </si>
  <si>
    <t>binoculars_v1_16:9</t>
  </si>
  <si>
    <t>binoculars_v1_9:16</t>
  </si>
  <si>
    <t>binoculars_v2_default</t>
  </si>
  <si>
    <t>lemon_v2_4:3</t>
  </si>
  <si>
    <t>lemon_v2_3:4</t>
  </si>
  <si>
    <t>broccoli_v1_default</t>
  </si>
  <si>
    <t>broccoli_v1_half</t>
  </si>
  <si>
    <t>broccoli_v1_16:9</t>
  </si>
  <si>
    <t>broccoli_v1_9:16</t>
  </si>
  <si>
    <t>broccoli_v2_default</t>
  </si>
  <si>
    <t>broccoli_v2_half</t>
  </si>
  <si>
    <t>broccoli_v2_quarter</t>
  </si>
  <si>
    <t>broccoli_v2_16:9</t>
  </si>
  <si>
    <t>broccoli_v2_9:16</t>
  </si>
  <si>
    <t>broccoli_v1_quarter</t>
  </si>
  <si>
    <t>\static\1687973777521_hedgehog_v1_default.jpeg</t>
  </si>
  <si>
    <t>\static\1687973825135_hedgehog_v2_default.jpeg</t>
  </si>
  <si>
    <t>\static\1687973847255_hedgehog_v1_half.jpeg</t>
  </si>
  <si>
    <t>\static\1687973878857_hedgehog_v2_half.jpeg</t>
  </si>
  <si>
    <t>\static\1687973897720_hedgehog_v1_quarter.jpeg</t>
  </si>
  <si>
    <t>\static\1687973918117_hedgehog_v2_quarter.jpeg</t>
  </si>
  <si>
    <t>\static\1687973972634_hedgehog_v1_169.jpeg</t>
  </si>
  <si>
    <t>\static\1687974040730_hedgehog_v2_169.jpeg</t>
  </si>
  <si>
    <t>\static\1687974072082_hedgehog_v1_916.jpeg</t>
  </si>
  <si>
    <t>\static\1687974140146_hedgehog_v2_916.jpeg</t>
  </si>
  <si>
    <t>\static\1687975031050_cocker_spaniel_v1_default.jpeg</t>
  </si>
  <si>
    <t>\static\1687975080087_cocker_spaniel_v1_half.jpeg</t>
  </si>
  <si>
    <t>\static\1687975110245_cocker_spaniel_v1_quarter.jpeg</t>
  </si>
  <si>
    <t>\static\1687975141679_cocker_spaniel_v1_34.jpeg</t>
  </si>
  <si>
    <t>\static\1687975244634_cocker_spaniel_v1_43.jpeg</t>
  </si>
  <si>
    <t>\static\1687975270620_cocker_spaniel_v2_default.jpeg</t>
  </si>
  <si>
    <t>\static\1687975291413_cocker_spaniel_v2_half.jpeg</t>
  </si>
  <si>
    <t>\static\1687975312441_cocker_spaniel_v2_quarter.jpeg</t>
  </si>
  <si>
    <t>\static\1687975338497_cocker_spaniel_v2_34.jpeg</t>
  </si>
  <si>
    <t>\static\1687975375778_cocker_spaniel_v2_43.jpeg</t>
  </si>
  <si>
    <t>\static\1687979869212_hummingbird_v1_default.jpeg</t>
  </si>
  <si>
    <t>\static\1687979940123_hummingbird_v1_half.jpeg</t>
  </si>
  <si>
    <t>\static\1687979955726_hummingbird_v1_quarter.jpeg</t>
  </si>
  <si>
    <t>\static\1687979997834_hummingbird_v1_32.jpeg</t>
  </si>
  <si>
    <t>\static\1687980037070_hummingbird_v1_23.jpeg</t>
  </si>
  <si>
    <t>\static\1687980094345_hummingbird_v2_default.jpeg</t>
  </si>
  <si>
    <t>\static\1687980114928_hummingbird_v2_half.jpeg</t>
  </si>
  <si>
    <t>\static\1687980135199_hummingbird_v2_quarter.jpeg</t>
  </si>
  <si>
    <t>\static\1687980156986_hummingbird_v2_32.jpeg</t>
  </si>
  <si>
    <t>\static\1687980187401_hummingbird_v2_23.jpeg</t>
  </si>
  <si>
    <t>\static\1687980491382_reflex_camera_v1_default.jpeg</t>
  </si>
  <si>
    <t>\static\1687980514479_reflex_camera_v1_half.jpeg</t>
  </si>
  <si>
    <t>\static\1687980534894_reflex_camera_v1_quarter.jpeg</t>
  </si>
  <si>
    <t>\static\1687980558589_reflex_camera_v1_169.jpeg</t>
  </si>
  <si>
    <t>\static\1687980607366_reflex_camera_v1_916.jpeg</t>
  </si>
  <si>
    <t>\static\1687980633167_reflex_camera_v2_default.jpeg</t>
  </si>
  <si>
    <t>\static\1687980651164_reflex_camera_v2_half.jpeg</t>
  </si>
  <si>
    <t>\static\1687980662498_reflex_camera_v2_quarter.jpeg</t>
  </si>
  <si>
    <t>\static\1687980773735_reflex_camera_v2_169.jpeg</t>
  </si>
  <si>
    <t>\static\1687980795274_reflex_camera_v2_916.jpeg</t>
  </si>
  <si>
    <t>\static\1687981325868_electric_ray_v1_default.jpeg</t>
  </si>
  <si>
    <t>\static\1687981346247_electric_ray_v1_half.jpeg</t>
  </si>
  <si>
    <t>\static\1687981374144_electric_ray_v1_quarter.jpeg</t>
  </si>
  <si>
    <t>\static\1687981417638_electric_ray_v1_43.jpeg</t>
  </si>
  <si>
    <t>\static\1687981434585_electric_ray_v1_34.jpeg</t>
  </si>
  <si>
    <t>\static\1687981451529_electric_ray_v2_default.jpeg</t>
  </si>
  <si>
    <t>\static\1687981464479_electric_ray_v2_half.jpeg</t>
  </si>
  <si>
    <t>\static\1687981479520_electric_ray_v2_quarter.jpeg</t>
  </si>
  <si>
    <t>\static\1687981498043_electric_ray_v2_43.jpeg</t>
  </si>
  <si>
    <t>\static\1687981525666_electric_ray_v2_34.jpeg</t>
  </si>
  <si>
    <t>\static\1687982200658_crate_v1_default.jpeg</t>
  </si>
  <si>
    <t>\static\1687982221564_crate_v1_half.jpeg</t>
  </si>
  <si>
    <t>\static\1687982243181_crate_v1_quarter.jpeg</t>
  </si>
  <si>
    <t>\static\1687982280056_crate_v1_169.jpeg</t>
  </si>
  <si>
    <t>\static\1687982298558_crate_v1_916.jpeg</t>
  </si>
  <si>
    <t>\static\1687982326722_crate_v2_default.jpeg</t>
  </si>
  <si>
    <t>\static\1687982339511_crate_v2_half.jpeg</t>
  </si>
  <si>
    <t>\static\1687982365078_crate_v2_quarter.jpeg</t>
  </si>
  <si>
    <t>\static\1687982429857_crate_v2_169.jpeg</t>
  </si>
  <si>
    <t>\static\1687982468770_crate_v2_916.jpeg</t>
  </si>
  <si>
    <t>\static\1687982855611_keyboard_v1_default.jpeg</t>
  </si>
  <si>
    <t>\static\1687982877417_keyboard_v1_half.jpeg</t>
  </si>
  <si>
    <t>\static\1687982890416_keyboard_v1_quarter.jpeg</t>
  </si>
  <si>
    <t>\static\1687982909053_keyboard_v1_169.jpeg</t>
  </si>
  <si>
    <t>\static\1687982930091_keyboard_v1_916.jpeg</t>
  </si>
  <si>
    <t>\static\1687982963562_keyboard_v2_default.jpeg</t>
  </si>
  <si>
    <t>\static\1687982987551_keyboard_v2_half.jpeg</t>
  </si>
  <si>
    <t>\static\1687983009050_keyboard_v2_quarter.jpeg</t>
  </si>
  <si>
    <t>\static\1687983027534_keyboard_v2_169.jpeg</t>
  </si>
  <si>
    <t>\static\1687983045692_keyboard_v2_916.jpeg</t>
  </si>
  <si>
    <t>\static\1687983251494_planetarium_v1_default.jpeg</t>
  </si>
  <si>
    <t>\static\1687983270520_planetarium_v1_half.jpeg</t>
  </si>
  <si>
    <t>\static\1687983288708_planetarium_v1_quarter.jpeg</t>
  </si>
  <si>
    <t>\static\1687983316482_planetarium_v1_32.jpeg</t>
  </si>
  <si>
    <t>\static\1687983348146_planetarium_v1_23.jpeg</t>
  </si>
  <si>
    <t>\static\1687983365004_planetarium_v2_default.jpeg</t>
  </si>
  <si>
    <t>\static\1687983377944_planetarium_v2_half.jpeg</t>
  </si>
  <si>
    <t>\static\1687983392355_planetarium_v2_quarter.jpeg</t>
  </si>
  <si>
    <t>\static\1687983407531_planetarium_v2_32.jpeg</t>
  </si>
  <si>
    <t>\static\1687983422772_planetarium_v2_23.jpeg</t>
  </si>
  <si>
    <t>\static\1687983523785_rv_v1_default.jpeg</t>
  </si>
  <si>
    <t>\static\1687983581011_rv_v1_half.jpeg</t>
  </si>
  <si>
    <t>\static\1687983642141_rv_v1_quarter.jpeg</t>
  </si>
  <si>
    <t>\static\1687983664796_rv_v1_43.jpeg</t>
  </si>
  <si>
    <t>\static\1687983679510_rv_v1_34.jpeg</t>
  </si>
  <si>
    <t>\static\1687983698882_rv_v2_default.jpeg</t>
  </si>
  <si>
    <t>\static\1687983713645_rv_v2_half.jpeg</t>
  </si>
  <si>
    <t>\static\1687983731280_rv_v2_quarter.jpeg</t>
  </si>
  <si>
    <t>\static\1687983745301_rv_v2_43.jpeg</t>
  </si>
  <si>
    <t>\static\1687983770465_rv_v2_34.jpeg</t>
  </si>
  <si>
    <t>\static\1687983987870_cheeseburger_v1_default.jpeg</t>
  </si>
  <si>
    <t>\static\1687984003221_cheeseburger_v1_half.jpeg</t>
  </si>
  <si>
    <t>\static\1687984022176_cheeseburger_v1_quarter.jpeg</t>
  </si>
  <si>
    <t>\static\1687984060027_cheeseburger_v1_32.jpeg</t>
  </si>
  <si>
    <t>\static\1687984075598_cheeseburger_v1_23.jpeg</t>
  </si>
  <si>
    <t>\static\1687984155624_cheeseburger_v2_default.jpeg</t>
  </si>
  <si>
    <t>\static\1687984172291_cheeseburger_v2_half.jpeg</t>
  </si>
  <si>
    <t>\static\1687984183334_cheeseburger_v2_quarter.jpeg</t>
  </si>
  <si>
    <t>\static\1687984202327_cheeseburger_v2_32.jpeg</t>
  </si>
  <si>
    <t>\static\1687984215669_cheeseburger_v2_23.jpeg</t>
  </si>
  <si>
    <t>\static\1687984334876_lens_cap_v1_default.jpeg</t>
  </si>
  <si>
    <t>\static\1687984354769_lens_cap_v1_half.jpeg</t>
  </si>
  <si>
    <t>\static\1687984368977_lens_cap_v1_quarter.jpeg</t>
  </si>
  <si>
    <t>\static\1687984394536_lens_cap_v1_169.jpeg</t>
  </si>
  <si>
    <t>\static\1687984410065_lens_cap_v1_916.jpeg</t>
  </si>
  <si>
    <t>\static\1687984428382_lens_cap_v2_default.jpeg</t>
  </si>
  <si>
    <t>\static\1687984440002_lens_cap_v2_half.jpeg</t>
  </si>
  <si>
    <t>\static\1687984452095_lens_cap_v2_quarter.jpeg</t>
  </si>
  <si>
    <t>\static\1687984478059_lens_cap_v2_169.jpeg</t>
  </si>
  <si>
    <t>\static\1687984493572_lens_cap_v2_916.jpeg</t>
  </si>
  <si>
    <t>\static\1687985458067_knot_v1_default.jpeg</t>
  </si>
  <si>
    <t>\static\1687985472522_knot_v1_half.jpeg</t>
  </si>
  <si>
    <t>\static\1687985485556_knot_v1_quarter.jpeg</t>
  </si>
  <si>
    <t>\static\1687985508295_knot_v1_43.jpeg</t>
  </si>
  <si>
    <t>\static\1687985526412_knot_v1_34.jpeg</t>
  </si>
  <si>
    <t>\static\1687985565493_knot_v2_default.jpeg</t>
  </si>
  <si>
    <t>\static\1687985586016_knot_v2_half.jpeg</t>
  </si>
  <si>
    <t>\static\1687985597424_knot_v2_quarter.jpeg</t>
  </si>
  <si>
    <t>\static\1687985611707_knot_v2_43.jpeg</t>
  </si>
  <si>
    <t>\static\1687985625454_knot_v2_34.jpeg</t>
  </si>
  <si>
    <t>\static\1687987569705_weasel_v1_default.jpeg</t>
  </si>
  <si>
    <t>\static\1687987601401_weasel_v1_half.jpeg</t>
  </si>
  <si>
    <t>\static\1687987613962_weasel_v1_quarter.jpeg</t>
  </si>
  <si>
    <t>\static\1687987646859_weasel_v1_32.jpeg</t>
  </si>
  <si>
    <t>\static\1687987661975_weasel_v1_23.jpeg</t>
  </si>
  <si>
    <t>\static\1687987672842_weasel_v2_default.jpeg</t>
  </si>
  <si>
    <t>\static\1687987686174_weasel_v2_half.jpeg</t>
  </si>
  <si>
    <t>\static\1687987697592_weasel_v2_quarter.jpeg</t>
  </si>
  <si>
    <t>\static\1687987715918_weasel_v2_32.jpeg</t>
  </si>
  <si>
    <t>\static\1687987732882_weasel_v2_23.jpeg</t>
  </si>
  <si>
    <t>\static\1687988146361_washbasin_v1_default.jpeg</t>
  </si>
  <si>
    <t>\static\1687988242361_washbasin_v1_half.jpeg</t>
  </si>
  <si>
    <t>\static\1687988257557_washbasin_v1_quarter.jpeg</t>
  </si>
  <si>
    <t>\static\1687988279244_washbasin_v1_169.jpeg</t>
  </si>
  <si>
    <t>\static\1687988293510_washbasin_v1_916.jpeg</t>
  </si>
  <si>
    <t>\static\1687988317564_washbasin_v2_default.jpeg</t>
  </si>
  <si>
    <t>\static\1687988351401_washbasin_v2_half.jpeg</t>
  </si>
  <si>
    <t>\static\1687988381562_washbasin_v2_169.jpeg</t>
  </si>
  <si>
    <t>\static\1687988396213_washbasin_v2_916.jpeg</t>
  </si>
  <si>
    <t>\static\1687988446961_washbasin_v2_quarter.jpeg</t>
  </si>
  <si>
    <t>\static\1687988642065_indigo_bunting_v1_default.jpeg</t>
  </si>
  <si>
    <t>\static\1687988656441_indigo_bunting_v1_half.jpeg</t>
  </si>
  <si>
    <t>\static\1687988671503_indigo_bunting_v1_quarter.jpeg</t>
  </si>
  <si>
    <t>\static\1687988690427_indigo_bunting_v1_43.jpeg</t>
  </si>
  <si>
    <t>\static\1687988707812_indigo_bunting_v1_34.jpeg</t>
  </si>
  <si>
    <t>\static\1687988719804_indigo_bunting_v2_default.jpeg</t>
  </si>
  <si>
    <t>\static\1687988730365_indigo_bunting_v2_half.jpeg</t>
  </si>
  <si>
    <t>\static\1687988748543_indigo_bunting_v2_quarter.jpeg</t>
  </si>
  <si>
    <t>\static\1687988761428_indigo_bunting_v2_43.jpeg</t>
  </si>
  <si>
    <t>\static\1687988775565_indigo_bunting_v2_34.jpeg</t>
  </si>
  <si>
    <t>\static\1687988882756_spiny_lobster_v1_default.jpeg</t>
  </si>
  <si>
    <t>\static\1687988897004_spiny_lobster_v1_half.jpeg</t>
  </si>
  <si>
    <t>\static\1687988907593_spiny_lobster_v1_quarter.jpeg</t>
  </si>
  <si>
    <t>\static\1687988927871_spiny_lobster_v1_32.jpeg</t>
  </si>
  <si>
    <t>\static\1687988944446_spiny_lobster_v1_23.jpeg</t>
  </si>
  <si>
    <t>\static\1687988959752_spiny_lobster_v2_default.jpeg</t>
  </si>
  <si>
    <t>\static\1687988971544_spiny_lobster_v2_half.jpeg</t>
  </si>
  <si>
    <t>\static\1687988985976_spiny_lobster_v2_quarter.jpeg</t>
  </si>
  <si>
    <t>\static\1687989011312_spiny_lobster_v2_32.jpeg</t>
  </si>
  <si>
    <t>\static\1687989022602_spiny_lobster_v2_23.jpeg</t>
  </si>
  <si>
    <t>\static\1687989140481_assault_rifle_v1_default.jpeg</t>
  </si>
  <si>
    <t>\static\1687989152932_assault_rifle_v1_half.jpeg</t>
  </si>
  <si>
    <t>\static\1687989167045_assault_rifle_v1_quarter.jpeg</t>
  </si>
  <si>
    <t>\static\1687989213856_assault_rifle_v1_169.jpeg</t>
  </si>
  <si>
    <t>\static\1687989227284_assault_rifle_v1_916.jpeg</t>
  </si>
  <si>
    <t>\static\1687989255847_assault_rifle_v2_default.jpeg</t>
  </si>
  <si>
    <t>\static\1687989266329_assault_rifle_v2_half.jpeg</t>
  </si>
  <si>
    <t>\static\1687989278553_assault_rifle_v2_quarter.jpeg</t>
  </si>
  <si>
    <t>\static\1687989292022_assault_rifle_v2_169.jpeg</t>
  </si>
  <si>
    <t>\static\1687989303770_assault_rifle_v2_916.jpeg</t>
  </si>
  <si>
    <t>\static\1687989432049_typewriter_v1_default.jpeg</t>
  </si>
  <si>
    <t>\static\1687989449887_typewriter_v1_half.jpeg</t>
  </si>
  <si>
    <t>\static\1687989468664_typewriter_v1_quarter.jpeg</t>
  </si>
  <si>
    <t>\static\1687989489421_typewriter_v1_32.jpeg</t>
  </si>
  <si>
    <t>\static\1687989503729_typewriter_v1_23.jpeg</t>
  </si>
  <si>
    <t>\static\1687989517650_typewriter_v2_default.jpeg</t>
  </si>
  <si>
    <t>\static\1687989534668_typewriter_v2_half.jpeg</t>
  </si>
  <si>
    <t>\static\1687989551341_typewriter_v2_quarter.jpeg</t>
  </si>
  <si>
    <t>\static\1687989564457_typewriter_v2_32.jpeg</t>
  </si>
  <si>
    <t>\static\1687989576808_typewriter_v2_23.jpeg</t>
  </si>
  <si>
    <t>\static\1687989714561_tarantula_v1_default.jpeg</t>
  </si>
  <si>
    <t>\static\1687989753202_tarantula_v1_half.jpeg</t>
  </si>
  <si>
    <t>\static\1687989771399_tarantula_v1_quarter.jpeg</t>
  </si>
  <si>
    <t>\static\1687989795552_tarantula_v1_43.jpeg</t>
  </si>
  <si>
    <t>\static\1687989811569_tarantula_v1_34.jpeg</t>
  </si>
  <si>
    <t>\static\1687989829844_tarantula_v2_default.jpeg</t>
  </si>
  <si>
    <t>\static\1687989858334_tarantula_v2_half.jpeg</t>
  </si>
  <si>
    <t>\static\1687989873704_tarantula_v2_quarter.jpeg</t>
  </si>
  <si>
    <t>\static\1687989888079_tarantula_v2_43.jpeg</t>
  </si>
  <si>
    <t>\static\1687989899505_tarantula_v2_34.jpeg</t>
  </si>
  <si>
    <t>\static\1687990026773_langur_v1_default.jpeg</t>
  </si>
  <si>
    <t>\static\1687990043555_langur_v1_half.jpeg</t>
  </si>
  <si>
    <t>\static\1687990053020_langur_v1_quarter.jpeg</t>
  </si>
  <si>
    <t>\static\1687990079819_langur_v1_32.jpeg</t>
  </si>
  <si>
    <t>\static\1687990092461_langur_v1_23.jpeg</t>
  </si>
  <si>
    <t>\static\1687990106612_langur_v2_default.jpeg</t>
  </si>
  <si>
    <t>\static\1687990124225_langur_v2_half.jpeg</t>
  </si>
  <si>
    <t>\static\1687990138166_langur_v2_quarter.jpeg</t>
  </si>
  <si>
    <t>\static\1687990156422_langur_v2_32.jpeg</t>
  </si>
  <si>
    <t>\static\1687990168595_langur_v2_23.jpeg</t>
  </si>
  <si>
    <t>\static\1688041906283_german_sheperd_v1_default.jpeg</t>
  </si>
  <si>
    <t>\static\1688041950872_german_sheperd_v1_half.jpeg</t>
  </si>
  <si>
    <t>\static\1688041962042_german_sheperd_v1_quarter.jpeg</t>
  </si>
  <si>
    <t>\static\1688041986864_german_sheperd_v1_43.jpeg</t>
  </si>
  <si>
    <t>\static\1688042006376_german_sheperd_v1_34.jpeg</t>
  </si>
  <si>
    <t>\static\1688042019029_german_sheperd_v2_default.jpeg</t>
  </si>
  <si>
    <t>\static\1688042032918_german_sheperd_v2_half.jpeg</t>
  </si>
  <si>
    <t>\static\1688042045851_german_sheperd_v2_quarter.jpeg</t>
  </si>
  <si>
    <t>\static\1688042060155_german_sheperd_v2_43.jpeg</t>
  </si>
  <si>
    <t>\static\1688042073718_german_sheperd_v2_34.jpeg</t>
  </si>
  <si>
    <t>\static\1688042189429_daisy_v1_default.jpeg</t>
  </si>
  <si>
    <t>\static\1688042229518_daisy_v1_half.jpeg</t>
  </si>
  <si>
    <t>\static\1688042245211_daisy_v1_quarter.jpeg</t>
  </si>
  <si>
    <t>\static\1688042277683_daisy_v1_169.jpeg</t>
  </si>
  <si>
    <t>\static\1688042293142_daisy_v1_916.jpeg</t>
  </si>
  <si>
    <t>\static\1688042311137_daisy_v2_default.jpeg</t>
  </si>
  <si>
    <t>\static\1688042324628_daisy_v2_half.jpeg</t>
  </si>
  <si>
    <t>\static\1688042348161_daisy_v2_quarter.jpeg</t>
  </si>
  <si>
    <t>\static\1688042362502_daisy_v2_169.jpeg</t>
  </si>
  <si>
    <t>\static\1688042378280_daisy_v2_916.jpeg</t>
  </si>
  <si>
    <t>\static\1688042520499_race_car_v1_default.jpeg</t>
  </si>
  <si>
    <t>\static\1688042557343_race_car_v1_half.jpeg</t>
  </si>
  <si>
    <t>\static\1688042569435_race_car_v1_quarter.jpeg</t>
  </si>
  <si>
    <t>\static\1688042589725_race_car_v1_32.jpeg</t>
  </si>
  <si>
    <t>\static\1688042603616_race_car_v1_23.jpeg</t>
  </si>
  <si>
    <t>\static\1688042619673_race_car_v2_default.jpeg</t>
  </si>
  <si>
    <t>\static\1688042636077_race_car_v2_half.jpeg</t>
  </si>
  <si>
    <t>\static\1688042710951_race_car_v2_quarter.jpeg</t>
  </si>
  <si>
    <t>\static\1688042739572_race_car_v2_32.jpeg</t>
  </si>
  <si>
    <t>\static\1688042757833_race_car_v2_23.jpeg</t>
  </si>
  <si>
    <t>\static\1688042890483_sea_cucumber_v1_default.jpeg</t>
  </si>
  <si>
    <t>\static\1688043080588_sea_cucumber_v1_half.jpeg</t>
  </si>
  <si>
    <t>\static\1688043097725_sea_cucumber_v1_quarter.jpeg</t>
  </si>
  <si>
    <t>\static\1688043122185_sea_cucumber_v1_43.jpeg</t>
  </si>
  <si>
    <t>\static\1688043136989_sea_cucumber_v1_34.jpeg</t>
  </si>
  <si>
    <t>\static\1688043154028_sea_cucumber_v2_default.jpeg</t>
  </si>
  <si>
    <t>\static\1688043167657_sea_cucumber_v2_half.jpeg</t>
  </si>
  <si>
    <t>\static\1688043180214_sea_cucumber_v2_quarter.jpeg</t>
  </si>
  <si>
    <t>\static\1688043195571_sea_cucumber_v2_43.jpeg</t>
  </si>
  <si>
    <t>\static\1688043222405_sea_cucumber_v2_34.jpeg</t>
  </si>
  <si>
    <t>\static\1688043375968_packet_v1_default.jpeg</t>
  </si>
  <si>
    <t>\static\1688043416237_packet_v1_half.jpeg</t>
  </si>
  <si>
    <t>\static\1688043426483_packet_v1_quarter.jpeg</t>
  </si>
  <si>
    <t>\static\1688043442648_packet_v1_169.jpeg</t>
  </si>
  <si>
    <t>\static\1688043467265_packet_v1_916.jpeg</t>
  </si>
  <si>
    <t>\static\1688043492430_packet_v2_default.jpeg</t>
  </si>
  <si>
    <t>\static\1688043505103_packet_v2_half.jpeg</t>
  </si>
  <si>
    <t>\static\1688043519740_packet_v2_quarter.jpeg</t>
  </si>
  <si>
    <t>\static\1688043544270_packet_v2_169.jpeg</t>
  </si>
  <si>
    <t>\static\1688043575109_packet_v2_916.jpeg</t>
  </si>
  <si>
    <t>\static\1688043720972_eel_v1_default.jpeg</t>
  </si>
  <si>
    <t>\static\1688043770054_eel_v1_half.jpeg</t>
  </si>
  <si>
    <t>\static\1688043780384_eel_v1_quarter.jpeg</t>
  </si>
  <si>
    <t>\static\1688043798210_eel_v1_32.jpeg</t>
  </si>
  <si>
    <t>\static\1688043815318_eel_v1_23.jpeg</t>
  </si>
  <si>
    <t>\static\1688043852025_eel_v2_default.jpeg</t>
  </si>
  <si>
    <t>\static\1688043864720_eel_v2_half.jpeg</t>
  </si>
  <si>
    <t>\static\1688043880433_eel_v2_quarter.jpeg</t>
  </si>
  <si>
    <t>\static\1688043895807_eel_v2_32.jpeg</t>
  </si>
  <si>
    <t>\static\1688043909186_eel_v2_23.jpeg</t>
  </si>
  <si>
    <t>\static\1688044065394_plough_v1_default.jpeg</t>
  </si>
  <si>
    <t>\static\1688044086258_plough_v1_half.jpeg</t>
  </si>
  <si>
    <t>\static\1688044097309_plough_v1_quarter.jpeg</t>
  </si>
  <si>
    <t>\static\1688044124188_plough_v1_43.jpeg</t>
  </si>
  <si>
    <t>\static\1688044138735_plough_v1_34.jpeg</t>
  </si>
  <si>
    <t>\static\1688044236912_plough_v2_default.jpeg</t>
  </si>
  <si>
    <t>\static\1688044281671_plough_v2_half.jpeg</t>
  </si>
  <si>
    <t>\static\1688044292970_plough_v2_quarter.jpeg</t>
  </si>
  <si>
    <t>\static\1688044308703_plough_v2_43.jpeg</t>
  </si>
  <si>
    <t>\static\1688044324184_plough_v2_34.jpeg</t>
  </si>
  <si>
    <t>\static\1688044795151_digital_watch_v1_default.jpeg</t>
  </si>
  <si>
    <t>\static\1688044842259_digital_watch_v1_half.jpeg</t>
  </si>
  <si>
    <t>\static\1688044859881_digital_watch_v1_quarter.jpeg</t>
  </si>
  <si>
    <t>\static\1688044895839_digital_watch_v1_169.jpeg</t>
  </si>
  <si>
    <t>\static\1688044916338_digital_watch_v1_916.jpeg</t>
  </si>
  <si>
    <t>\static\1688044939544_digital_watch_v2_default.jpeg</t>
  </si>
  <si>
    <t>\static\1688044951704_digital_watch_v2_half.jpeg</t>
  </si>
  <si>
    <t>\static\1688044962753_digital_watch_v2_quarter.jpeg</t>
  </si>
  <si>
    <t>\static\1688044977889_digital_watch_v2_169.jpeg</t>
  </si>
  <si>
    <t>\static\1688044990664_digital_watch_v2_916.jpeg</t>
  </si>
  <si>
    <t>\static\1688045153908_bee_eater_v1_default.jpeg</t>
  </si>
  <si>
    <t>\static\1688045174728_bee_eater_v1_half.jpeg</t>
  </si>
  <si>
    <t>\static\1688045187719_bee_eater_v1_quarter.jpeg</t>
  </si>
  <si>
    <t>\static\1688045207355_bee_eater_v1_32.jpeg</t>
  </si>
  <si>
    <t>\static\1688045221484_bee_eater_v1_23.jpeg</t>
  </si>
  <si>
    <t>\static\1688045239305_bee_eater_v2_default.jpeg</t>
  </si>
  <si>
    <t>\static\1688045258581_bee_eater_v2_half.jpeg</t>
  </si>
  <si>
    <t>\static\1688045270919_bee_eater_v2_quarter.jpeg</t>
  </si>
  <si>
    <t>\static\1688045289802_bee_eater_v2_32.jpeg</t>
  </si>
  <si>
    <t>\static\1688045302406_bee_eater_v2_23.jpeg</t>
  </si>
  <si>
    <t>\static\1688045654041_jaguar_v1_default.jpeg</t>
  </si>
  <si>
    <t>\static\1688045698541_jaguar_v1_half.jpeg</t>
  </si>
  <si>
    <t>\static\1688045711099_jaguar_v1_quarter.jpeg</t>
  </si>
  <si>
    <t>\static\1688045733153_jaguar_v1_43.jpeg</t>
  </si>
  <si>
    <t>\static\1688045747937_jaguar_v1_34.jpeg</t>
  </si>
  <si>
    <t>\static\1688045768420_jaguar_v2_default.jpeg</t>
  </si>
  <si>
    <t>\static\1688045788955_jaguar_v2_half.jpeg</t>
  </si>
  <si>
    <t>\static\1688045798282_jaguar_v2_quarter.jpeg</t>
  </si>
  <si>
    <t>\static\1688045829585_jaguar_v2_43.jpeg</t>
  </si>
  <si>
    <t>\static\1688045845640_jaguar_v2_34.jpeg</t>
  </si>
  <si>
    <t>\static\1688065589005_compass_v1_default.jpeg</t>
  </si>
  <si>
    <t>\static\1688065611262_compass_v1_half.jpeg</t>
  </si>
  <si>
    <t>\static\1688065650558_compass_v1_quarter.jpeg</t>
  </si>
  <si>
    <t>\static\1688065673359_compass_v1_32.jpeg</t>
  </si>
  <si>
    <t>\static\1688065685071_compass_v1_23.jpeg</t>
  </si>
  <si>
    <t>\static\1688065737604_compass_v2_default.jpeg</t>
  </si>
  <si>
    <t>\static\1688065758477_compass_v2_half.jpeg</t>
  </si>
  <si>
    <t>\static\1688065771704_compass_v2_quarter.jpeg</t>
  </si>
  <si>
    <t>\static\1688065785761_compass_v2_32.jpeg</t>
  </si>
  <si>
    <t>\static\1688065798692_compass_v2_23.jpeg</t>
  </si>
  <si>
    <t>\static\1688065973516_golden_retriever_v1_default.jpeg</t>
  </si>
  <si>
    <t>\static\1688066026641_golden_retriever_v1_half.jpeg</t>
  </si>
  <si>
    <t>\static\1688066039847_golden_retriever_v1_quarter.jpeg</t>
  </si>
  <si>
    <t>\static\1688066059635_golden_retriever_v1_43.jpeg</t>
  </si>
  <si>
    <t>\static\1688066073654_golden_retriever_v1_34.jpeg</t>
  </si>
  <si>
    <t>\static\1688066107513_golden_retriever_v2_default.jpeg</t>
  </si>
  <si>
    <t>\static\1688066120933_golden_retriever_v2_half.jpeg</t>
  </si>
  <si>
    <t>\static\1688066136480_golden_retriever_v2_quarter.jpeg</t>
  </si>
  <si>
    <t>\static\1688066152570_golden_retriever_v2_43.jpeg</t>
  </si>
  <si>
    <t>\static\1688066165625_golden_retriever_v2_34.jpeg</t>
  </si>
  <si>
    <t>\static\1688066272291_brown_bear_v1_default.jpeg</t>
  </si>
  <si>
    <t>\static\1688066320213_brown_bear_v1_half.jpeg</t>
  </si>
  <si>
    <t>\static\1688066335238_brown_bear_v1_quarter.jpeg</t>
  </si>
  <si>
    <t>\static\1688066355213_brown_bear_v1_169.jpeg</t>
  </si>
  <si>
    <t>\static\1688066370304_brown_bear_v1_916.jpeg</t>
  </si>
  <si>
    <t>\static\1688066386343_brown_bear_v2_default.jpeg</t>
  </si>
  <si>
    <t>\static\1688066426126_brown_bear_v2_half.jpeg</t>
  </si>
  <si>
    <t>\static\1688066439037_brown_bear_v2_quarter.jpeg</t>
  </si>
  <si>
    <t>\static\1688066452507_brown_bear_v2_169.jpeg</t>
  </si>
  <si>
    <t>\static\1688066470382_brown_bear_v2_916.jpeg</t>
  </si>
  <si>
    <t>\static\1688066558775_violin_v1_default.jpeg</t>
  </si>
  <si>
    <t>\static\1688066597625_violin_v1_half.jpeg</t>
  </si>
  <si>
    <t>\static\1688066608074_violin_v1_quarter.jpeg</t>
  </si>
  <si>
    <t>\static\1688066620945_violin_v1_32.jpeg</t>
  </si>
  <si>
    <t>\static\1688066657387_violin_v1_23.jpeg</t>
  </si>
  <si>
    <t>\static\1688066669221_violin_v2_default.jpeg</t>
  </si>
  <si>
    <t>\static\1688066682781_violin_v2_half.jpeg</t>
  </si>
  <si>
    <t>\static\1688066694811_violin_v2_quarter.jpeg</t>
  </si>
  <si>
    <t>\static\1688066710110_violin_v2_32.jpeg</t>
  </si>
  <si>
    <t>\static\1688066722495_violin_v2_23.jpeg</t>
  </si>
  <si>
    <t>\static\1688066856915_golf_cart_v1_default.jpeg</t>
  </si>
  <si>
    <t>\static\1688066903942_golf_cart_v1_half.jpeg</t>
  </si>
  <si>
    <t>\static\1688066922108_golf_cart_v1_quarter.jpeg</t>
  </si>
  <si>
    <t>\static\1688066955081_golf_cart_v1_169.jpeg</t>
  </si>
  <si>
    <t>\static\1688066968016_golf_cart_v1_916.jpeg</t>
  </si>
  <si>
    <t>\static\1688066980378_golf_cart_v2_default.jpeg</t>
  </si>
  <si>
    <t>\static\1688067011924_golf_cart_v2_half.jpeg</t>
  </si>
  <si>
    <t>\static\1688067037449_golf_cart_v2_quarter.jpeg</t>
  </si>
  <si>
    <t>\static\1688067053777_golf_cart_v2_169.jpeg</t>
  </si>
  <si>
    <t>\static\1688067068572_golf_cart_v2_916.jpeg</t>
  </si>
  <si>
    <t>\static\1688067275195_zebra_v1_default.jpeg</t>
  </si>
  <si>
    <t>\static\1688067293116_zebra_v1_half.jpeg</t>
  </si>
  <si>
    <t>\static\1688067302706_zebra_v1_quarter.jpeg</t>
  </si>
  <si>
    <t>\static\1688067329018_zebra_v1_43.jpeg</t>
  </si>
  <si>
    <t>\static\1688067344736_zebra_v1_34.jpeg</t>
  </si>
  <si>
    <t>\static\1688067358713_zebra_v2_default.jpeg</t>
  </si>
  <si>
    <t>\static\1688067381761_zebra_v2_half.jpeg</t>
  </si>
  <si>
    <t>\static\1688067392302_zebra_v2_quarter.jpeg</t>
  </si>
  <si>
    <t>\static\1688067405566_zebra_v2_43.jpeg</t>
  </si>
  <si>
    <t>\static\1688067420270_zebra_v2_34.jpeg</t>
  </si>
  <si>
    <t>\static\1688067574284_king_penguin_v1_default.jpeg</t>
  </si>
  <si>
    <t>\static\1688067596779_king_penguin_v1_half.jpeg</t>
  </si>
  <si>
    <t>\static\1688067675427_king_penguin_v1_quarter.jpeg</t>
  </si>
  <si>
    <t>\static\1688067692299_king_penguin_v1_169.jpeg</t>
  </si>
  <si>
    <t>\static\1688067722439_king_penguin_v1_916.jpeg</t>
  </si>
  <si>
    <t>\static\1688067737263_king_penguin_v2_default.jpeg</t>
  </si>
  <si>
    <t>\static\1688067753590_king_penguin_v2_half.jpeg</t>
  </si>
  <si>
    <t>\static\1688067768676_king_penguin_v2_quarter.jpeg</t>
  </si>
  <si>
    <t>\static\1688067780721_king_penguin_v2_169.jpeg</t>
  </si>
  <si>
    <t>\static\1688067794479_king_penguin_v2_916.jpeg</t>
  </si>
  <si>
    <t>\static\1688068005546_basketball_v1_default.jpeg</t>
  </si>
  <si>
    <t>\static\1688068026623_basketball_v1_half.jpeg</t>
  </si>
  <si>
    <t>\static\1688068038495_basketball_v1_quarter.jpeg</t>
  </si>
  <si>
    <t>\static\1688068072157_basketball_v1_32.jpeg</t>
  </si>
  <si>
    <t>\static\1688068083609_basketball_v1_23.jpeg</t>
  </si>
  <si>
    <t>\static\1688068093699_basketball_v2_default.jpeg</t>
  </si>
  <si>
    <t>\static\1688068105256_basketball_v2_half.jpeg</t>
  </si>
  <si>
    <t>\static\1688068123357_basketball_v2_quarter.jpeg</t>
  </si>
  <si>
    <t>\static\1688068219876_basketball_v2_32.jpeg</t>
  </si>
  <si>
    <t>\static\1688068232956_basketball_v2_23.jpeg</t>
  </si>
  <si>
    <t>\static\1688068473418_jellyfish_v1_default.jpeg</t>
  </si>
  <si>
    <t>\static\1688068486245_jellyfish_v1_half.jpeg</t>
  </si>
  <si>
    <t>\static\1688068497432_jellyfish_v1_quarter.jpeg</t>
  </si>
  <si>
    <t>\static\1688068520880_jellyfish_v1_43.jpeg</t>
  </si>
  <si>
    <t>\static\1688068536234_jellyfish_v1_34.jpeg</t>
  </si>
  <si>
    <t>\static\1688068570136_jellyfish_v2_default.jpeg</t>
  </si>
  <si>
    <t>\static\1688068582736_jellyfish_v2_half.jpeg</t>
  </si>
  <si>
    <t>\static\1688068593596_jellyfish_v2_quarter.jpeg</t>
  </si>
  <si>
    <t>\static\1688068606629_jellyfish_v2_43.jpeg</t>
  </si>
  <si>
    <t>\static\1688068621954_jellyfish_v2_34.jpeg</t>
  </si>
  <si>
    <t>\static\1688068995188_bell_pepper_v1_default.jpeg</t>
  </si>
  <si>
    <t>\static\1688069025313_bell_pepper_v1_half.jpeg</t>
  </si>
  <si>
    <t>\static\1688069035720_bell_pepper_v1_quarter.jpeg</t>
  </si>
  <si>
    <t>\static\1688069052613_bell_pepper_v1_169.jpeg</t>
  </si>
  <si>
    <t>\static\1688069063954_bell_pepper_v1_916.jpeg</t>
  </si>
  <si>
    <t>\static\1688069075831_bell_pepper_v2_default.jpeg</t>
  </si>
  <si>
    <t>\static\1688069090100_bell_pepper_v2_half.jpeg</t>
  </si>
  <si>
    <t>\static\1688069105259_bell_pepper_v2_quarter.jpeg</t>
  </si>
  <si>
    <t>\static\1688069120063_bell_pepper_v2_169.jpeg</t>
  </si>
  <si>
    <t>\static\1688069134153_bell_pepper_v2_916.jpeg</t>
  </si>
  <si>
    <t>\static\1688069503232_axolotl_v1_default.jpeg</t>
  </si>
  <si>
    <t>\static\1688069521142_axolotl_v1_half.jpeg</t>
  </si>
  <si>
    <t>\static\1688069531594_axolotl_v1_quarter.jpeg</t>
  </si>
  <si>
    <t>\static\1688069555540_axolotl_v1_43.jpeg</t>
  </si>
  <si>
    <t>\static\1688069571969_axolotl_v1_34.jpeg</t>
  </si>
  <si>
    <t>\static\1688069828436_axolotl_v2_default.jpeg</t>
  </si>
  <si>
    <t>\static\1688069847424_axolotl_v2_half.jpeg</t>
  </si>
  <si>
    <t>\static\1688069862833_axolotl_v2_quarter.jpeg</t>
  </si>
  <si>
    <t>\static\1688069879264_axolotl_v2_43.jpeg</t>
  </si>
  <si>
    <t>\static\1688069894732_axolotl_v2_34.jpeg</t>
  </si>
  <si>
    <t>\static\1688072679967_park_bench_v1_default.jpeg</t>
  </si>
  <si>
    <t>\static\1688072738188_park_bench_v1_half.jpeg</t>
  </si>
  <si>
    <t>\static\1688072756717_park_bench_v1_quarter.jpeg</t>
  </si>
  <si>
    <t>\static\1688072777600_park_bench_v1_32.jpeg</t>
  </si>
  <si>
    <t>\static\1688072793381_park_bench_v1_23.jpeg</t>
  </si>
  <si>
    <t>\static\1688072807230_park_bench_v2_default.jpeg</t>
  </si>
  <si>
    <t>\static\1688072818040_park_bench_v2_half.jpeg</t>
  </si>
  <si>
    <t>\static\1688072830245_park_bench_v2_quarter.jpeg</t>
  </si>
  <si>
    <t>\static\1688072842034_park_bench_v2_32.jpeg</t>
  </si>
  <si>
    <t>\static\1688072853331_park_bench_v2_23.jpeg</t>
  </si>
  <si>
    <t>\static\1688073004951_mosque_v1_default.jpeg</t>
  </si>
  <si>
    <t>\static\1688073017251_mosque_v1_half.jpeg</t>
  </si>
  <si>
    <t>\static\1688073029696_mosque_v1_quarter.jpeg</t>
  </si>
  <si>
    <t>\static\1688073053879_mosque_v1_169.jpeg</t>
  </si>
  <si>
    <t>\static\1688073066392_mosque_v1_916.jpeg</t>
  </si>
  <si>
    <t>\static\1688073093815_mosque_v2_default.jpeg</t>
  </si>
  <si>
    <t>\static\1688073158114_mosque_v2_quarter.jpeg</t>
  </si>
  <si>
    <t>\static\1688073174113_mosque_v2_169.jpeg</t>
  </si>
  <si>
    <t>\static\1688073200619_mosque_v2_916.jpeg</t>
  </si>
  <si>
    <t>\static\1688073265051_mosque_v2_half.jpeg</t>
  </si>
  <si>
    <t>\static\1688073405696_arctic_fox_v1_default.jpeg</t>
  </si>
  <si>
    <t>\static\1688073419183_arctic_fox_v1_half.jpeg</t>
  </si>
  <si>
    <t>\static\1688073430172_arctic_fox_v1_quarter.jpeg</t>
  </si>
  <si>
    <t>\static\1688073465417_arctic_fox_v1_43.jpeg</t>
  </si>
  <si>
    <t>\static\1688073481456_arctic_fox_v1_34.jpeg</t>
  </si>
  <si>
    <t>\static\1688073495185_arctic_fox_v2_default.jpeg</t>
  </si>
  <si>
    <t>\static\1688073520799_arctic_fox_v2_half.jpeg</t>
  </si>
  <si>
    <t>\static\1688073536630_arctic_fox_v2_quarter.jpeg</t>
  </si>
  <si>
    <t>\static\1688073549874_arctic_fox_v2_43.jpeg</t>
  </si>
  <si>
    <t>\static\1688073561462_arctic_fox_v2_34.jpeg</t>
  </si>
  <si>
    <t>\static\1688073751450_armadillo_v1_default.jpeg</t>
  </si>
  <si>
    <t>\static\1688073765100_armadillo_v1_half.jpeg</t>
  </si>
  <si>
    <t>\static\1688073775983_armadillo_v1_quarter.jpeg</t>
  </si>
  <si>
    <t>\static\1688073803734_armadillo_v1_32.jpeg</t>
  </si>
  <si>
    <t>\static\1688073817124_armadillo_v1_23.jpeg</t>
  </si>
  <si>
    <t>\static\1688073830378_armadillo_v2_default.jpeg</t>
  </si>
  <si>
    <t>\static\1688073840223_armadillo_v2_half.jpeg</t>
  </si>
  <si>
    <t>\static\1688073850808_armadillo_v2_quarter.jpeg</t>
  </si>
  <si>
    <t>\static\1688073864026_armadillo_v2_32.jpeg</t>
  </si>
  <si>
    <t>\static\1688073878985_armadillo_v2_23.jpeg</t>
  </si>
  <si>
    <t>\static\1688074024749_binoculars_v1_default.jpeg</t>
  </si>
  <si>
    <t>\static\1688074042802_binoculars_v1_half.jpeg</t>
  </si>
  <si>
    <t>\static\1688074056214_binoculars_v1_quarter.jpeg</t>
  </si>
  <si>
    <t>\static\1688074079641_binoculars_v1_169.jpeg</t>
  </si>
  <si>
    <t>\static\1688074093720_binoculars_v1_916.jpeg</t>
  </si>
  <si>
    <t>\static\1688074106259_binoculars_v2_default.jpeg</t>
  </si>
  <si>
    <t>\static\1688074124213_binoculars_v2_half.jpeg</t>
  </si>
  <si>
    <t>\static\1688074135761_binoculars_v2_quarter.jpeg</t>
  </si>
  <si>
    <t>\static\1688074149354_binoculars_v2_169.jpeg</t>
  </si>
  <si>
    <t>\static\1688074163699_binoculars_v2_916.jpeg</t>
  </si>
  <si>
    <t>\static\1688074405198_soccer_ball_v1_default.jpeg</t>
  </si>
  <si>
    <t>\static\1688074424250_soccer_ball_v1_half.jpeg</t>
  </si>
  <si>
    <t>\static\1688074437022_soccer_ball_v1_quarter.jpeg</t>
  </si>
  <si>
    <t>\static\1688074453271_soccer_ball_v1_43.jpeg</t>
  </si>
  <si>
    <t>\static\1688074466044_soccer_ball_v1_34.jpeg</t>
  </si>
  <si>
    <t>\static\1688074476182_soccer_ball_v2_default.jpeg</t>
  </si>
  <si>
    <t>\static\1688074487107_soccer_ball_v2_half.jpeg</t>
  </si>
  <si>
    <t>\static\1688074498830_soccer_ball_v2_quarter.jpeg</t>
  </si>
  <si>
    <t>\static\1688074516151_soccer_ball_v2_43.jpeg</t>
  </si>
  <si>
    <t>\static\1688074530061_soccer_ball_v2_34.jpeg</t>
  </si>
  <si>
    <t>\static\1688074673900_frying_pan_v1_default.jpeg</t>
  </si>
  <si>
    <t>\static\1688074688946_frying_pan_v1_half.jpeg</t>
  </si>
  <si>
    <t>\static\1688074698986_frying_pan_v1_quarter.jpeg</t>
  </si>
  <si>
    <t>\static\1688074720713_frying_pan_v1_169.jpeg</t>
  </si>
  <si>
    <t>\static\1688074735262_frying_pan_v1_916.jpeg</t>
  </si>
  <si>
    <t>\static\1688074754871_frying_pan_v2_default.jpeg</t>
  </si>
  <si>
    <t>\static\1688074768316_frying_pan_v2_half.jpeg</t>
  </si>
  <si>
    <t>\static\1688074778318_frying_pan_v2_quarter.jpeg</t>
  </si>
  <si>
    <t>\static\1688074789911_frying_pan_v2_169.jpeg</t>
  </si>
  <si>
    <t>\static\1688074807259_frying_pan_v2_916.jpeg</t>
  </si>
  <si>
    <t>\static\1688075010901_lemon_v1_default.jpeg</t>
  </si>
  <si>
    <t>\static\1688075023485_lemon_v1_half.jpeg</t>
  </si>
  <si>
    <t>\static\1688075035144_lemon_v1_quarter.jpeg</t>
  </si>
  <si>
    <t>\static\1688075086669_lemon_v1_43.jpeg</t>
  </si>
  <si>
    <t>\static\1688075098821_lemon_v1_34.jpeg</t>
  </si>
  <si>
    <t>\static\1688075110317_lemon_v2_default.jpeg</t>
  </si>
  <si>
    <t>\static\1688075124975_lemon_v2_half.jpeg</t>
  </si>
  <si>
    <t>\static\1688075134758_lemon_v2_quarter.jpeg</t>
  </si>
  <si>
    <t>\static\1688075147476_lemon_v2_43.jpeg</t>
  </si>
  <si>
    <t>\static\1688075160415_lemon_v2_34.jpeg</t>
  </si>
  <si>
    <t>\static\1688075408668_broccoli_v1_default.jpeg</t>
  </si>
  <si>
    <t>\static\1688075423359_broccoli_v1_half.jpeg</t>
  </si>
  <si>
    <t>\static\1688075464140_broccoli_v1_169.jpeg</t>
  </si>
  <si>
    <t>\static\1688075477545_broccoli_v1_916.jpeg</t>
  </si>
  <si>
    <t>\static\1688075489777_broccoli_v2_default.jpeg</t>
  </si>
  <si>
    <t>\static\1688075505019_broccoli_v2_half.jpeg</t>
  </si>
  <si>
    <t>\static\1688075517245_broccoli_v2_quarter.jpeg</t>
  </si>
  <si>
    <t>\static\1688075610328_broccoli_v2_169.jpeg</t>
  </si>
  <si>
    <t>\static\1688075629967_broccoli_v2_916.jpeg</t>
  </si>
  <si>
    <t>\static\1688075729687_broccoli_v1_quarter.jpeg</t>
  </si>
  <si>
    <t>binoculars_v2_half</t>
  </si>
  <si>
    <t>binoculars_v2_quarter</t>
  </si>
  <si>
    <t>binoculars_v2_16:9</t>
  </si>
  <si>
    <t>binoculars_v2_9:16</t>
  </si>
  <si>
    <t>soccer_ball_v1_default</t>
  </si>
  <si>
    <t>soccer_ball_v1_half</t>
  </si>
  <si>
    <t>soccer_ball_v1_quarter</t>
  </si>
  <si>
    <t>soccer_ball_v1_4:3</t>
  </si>
  <si>
    <t>soccer_ball_v1_3:4</t>
  </si>
  <si>
    <t>soccer_ball_v2_default</t>
  </si>
  <si>
    <t>soccer_ball_v2_half</t>
  </si>
  <si>
    <t>soccer_ball_v2_quarter</t>
  </si>
  <si>
    <t>soccer_ball_v2_4:3</t>
  </si>
  <si>
    <t>soccer_ball_v2_3:4</t>
  </si>
  <si>
    <t>frying_pan_v1_default</t>
  </si>
  <si>
    <t>frying_pan_v1_half</t>
  </si>
  <si>
    <t>frying_pan_v1_quarter</t>
  </si>
  <si>
    <t>frying_pan_v1_16:9</t>
  </si>
  <si>
    <t>frying_pan_v1_9:16</t>
  </si>
  <si>
    <t>frying_pan_v2_default</t>
  </si>
  <si>
    <t>frying_pan_v2_half</t>
  </si>
  <si>
    <t>frying_pan_v2_quarter</t>
  </si>
  <si>
    <t>frying_pan_v2_16:9</t>
  </si>
  <si>
    <t>frying_pan_v2_9:16</t>
  </si>
  <si>
    <t>lemon_v1_default</t>
  </si>
  <si>
    <t>lemon_v1_half</t>
  </si>
  <si>
    <t>lemon_v1_quarter</t>
  </si>
  <si>
    <t>lemon_v1_4:3</t>
  </si>
  <si>
    <t>lemon_v1_3:4</t>
  </si>
  <si>
    <t>lemon_v2_default</t>
  </si>
  <si>
    <t>lemon_v2_half</t>
  </si>
  <si>
    <t>lemon_v2_quarter</t>
  </si>
  <si>
    <t>img_typewriter</t>
  </si>
  <si>
    <t>https://media.timeout.com/images/105992667/image.jpg</t>
  </si>
  <si>
    <t>Original</t>
  </si>
  <si>
    <t>16/9</t>
  </si>
  <si>
    <t>9/16</t>
  </si>
  <si>
    <t>3/4</t>
  </si>
  <si>
    <t>4/3</t>
  </si>
  <si>
    <t>3/2</t>
  </si>
  <si>
    <t>2/3</t>
  </si>
  <si>
    <t>digital clock</t>
  </si>
  <si>
    <t>spotlight, spot</t>
  </si>
  <si>
    <t>porcupine, hedgehog</t>
  </si>
  <si>
    <t>otter</t>
  </si>
  <si>
    <t>theater curtain, theatre curtain</t>
  </si>
  <si>
    <t>Labrador retriever</t>
  </si>
  <si>
    <t>basset, basset hound</t>
  </si>
  <si>
    <t>cocker spaniel, English cocker spaniel, cocker</t>
  </si>
  <si>
    <t>Saluki, gazelle hound</t>
  </si>
  <si>
    <t>clumber, clumber spaniel</t>
  </si>
  <si>
    <t>lampshade, lamp shade</t>
  </si>
  <si>
    <t>hummingbird</t>
  </si>
  <si>
    <t>reflex camera</t>
  </si>
  <si>
    <t>electric ray, crampfish, numbfish, torpedo</t>
  </si>
  <si>
    <t>platypus, duckbill, duckbilled platypus, duck-billed platypus, Ornithorhynchus anatinus</t>
  </si>
  <si>
    <t>mink</t>
  </si>
  <si>
    <t>crate</t>
  </si>
  <si>
    <t>computer keyboard, keypad</t>
  </si>
  <si>
    <t>stupa, tope</t>
  </si>
  <si>
    <t>planetarium</t>
  </si>
  <si>
    <t>fountain</t>
  </si>
  <si>
    <t>recreational vehicle, RV, R.V.</t>
  </si>
  <si>
    <t>trailer truck, tractor trailer, trucking rig, rig, articulated lorry, semi</t>
  </si>
  <si>
    <t>home theater, home theatre</t>
  </si>
  <si>
    <t>cheeseburger</t>
  </si>
  <si>
    <t>hermit crab</t>
  </si>
  <si>
    <t>chocolate sauce, chocolate syrup</t>
  </si>
  <si>
    <t>lens cap, lens cover</t>
  </si>
  <si>
    <t>sunglass</t>
  </si>
  <si>
    <t>knot</t>
  </si>
  <si>
    <t>television, television system</t>
  </si>
  <si>
    <t>weasel</t>
  </si>
  <si>
    <t>washbasin, handbasin, washbowl, lavabo, wash-hand basin</t>
  </si>
  <si>
    <t>indigo bunting, indigo finch, indigo bird, Passerina cyanea</t>
  </si>
  <si>
    <t>matchstick</t>
  </si>
  <si>
    <t>spiny lobster, langouste, rock lobster, crawfish, crayfish, sea crawfish</t>
  </si>
  <si>
    <t>crayfish, crawfish, crawdad, crawdaddy</t>
  </si>
  <si>
    <t>assault rifle, assault gun</t>
  </si>
  <si>
    <t>rifle</t>
  </si>
  <si>
    <t>thresher, thrasher, threshing machine</t>
  </si>
  <si>
    <t>lighter, light, igniter, ignitor</t>
  </si>
  <si>
    <t>typewriter keyboard</t>
  </si>
  <si>
    <t>space bar</t>
  </si>
  <si>
    <t>tarantula</t>
  </si>
  <si>
    <t>langur</t>
  </si>
  <si>
    <t>patas, hussar monkey, Erythrocebus patas</t>
  </si>
  <si>
    <t>German shepherd, German shepherd dog, German police dog, alsatian</t>
  </si>
  <si>
    <t>daisy</t>
  </si>
  <si>
    <t>oxygen mask</t>
  </si>
  <si>
    <t>go-kart</t>
  </si>
  <si>
    <t>perfume, essence</t>
  </si>
  <si>
    <t>racer, race car, racing car</t>
  </si>
  <si>
    <t>sea cucumber, holothurian</t>
  </si>
  <si>
    <t>hog, pig, grunter, squealer, Sus scrofa</t>
  </si>
  <si>
    <t>rotisserie</t>
  </si>
  <si>
    <t>packet</t>
  </si>
  <si>
    <t>shopping basket</t>
  </si>
  <si>
    <t>hamper</t>
  </si>
  <si>
    <t>nematode, nematode worm, roundworm</t>
  </si>
  <si>
    <t>eel</t>
  </si>
  <si>
    <t>window shade</t>
  </si>
  <si>
    <t>plow, plough</t>
  </si>
  <si>
    <t>dam, dike, dyke</t>
  </si>
  <si>
    <t>megalith, megalithic structure</t>
  </si>
  <si>
    <t>barn</t>
  </si>
  <si>
    <t>breakwater, groin, groyne, mole, bulwark, seawall, jetty</t>
  </si>
  <si>
    <t>abaya</t>
  </si>
  <si>
    <t>digital watch</t>
  </si>
  <si>
    <t>monitor</t>
  </si>
  <si>
    <t>bee eater</t>
  </si>
  <si>
    <t>jaguar, panther, Panthera onca, Felis onca</t>
  </si>
  <si>
    <t>barrel, cask</t>
  </si>
  <si>
    <t>magnetic compass</t>
  </si>
  <si>
    <t>snorkel</t>
  </si>
  <si>
    <t>golden retriever</t>
  </si>
  <si>
    <t>standard poodle</t>
  </si>
  <si>
    <t>brown bear, bruin, Ursus arctos</t>
  </si>
  <si>
    <t>ibex, Capra ibex</t>
  </si>
  <si>
    <t>Arabian camel, dromedary, Camelus dromedarius</t>
  </si>
  <si>
    <t>violin, fiddle</t>
  </si>
  <si>
    <t>marimba, xylophone</t>
  </si>
  <si>
    <t>golfcart, golf cart</t>
  </si>
  <si>
    <t>obelisk</t>
  </si>
  <si>
    <t>park bench</t>
  </si>
  <si>
    <t>zebra</t>
  </si>
  <si>
    <t>toucan</t>
  </si>
  <si>
    <t>king penguin, Aptenodytes patagonica</t>
  </si>
  <si>
    <t>beacon, lighthouse, beacon light, pharos</t>
  </si>
  <si>
    <t>basketball</t>
  </si>
  <si>
    <t>jelly fish</t>
  </si>
  <si>
    <t>umbrella</t>
  </si>
  <si>
    <t>bell pepper</t>
  </si>
  <si>
    <t>jack-o'-lantern</t>
  </si>
  <si>
    <t>axolotl, mud puppy, Ambystoma mexicanum</t>
  </si>
  <si>
    <t>mosque</t>
  </si>
  <si>
    <t>window screen</t>
  </si>
  <si>
    <t>Arctic fox, white fox, Alopex lagopus</t>
  </si>
  <si>
    <t>armadillo</t>
  </si>
  <si>
    <t>cinema, movie theater, movie theatre, movie house, picture palace</t>
  </si>
  <si>
    <t>binoculars, field glasses, opera glasses</t>
  </si>
  <si>
    <t>projector</t>
  </si>
  <si>
    <t>car mirror</t>
  </si>
  <si>
    <t>volleyball</t>
  </si>
  <si>
    <t>soccer ball</t>
  </si>
  <si>
    <t>frying pan, frypan, skillet</t>
  </si>
  <si>
    <t>lemon</t>
  </si>
  <si>
    <t>orange</t>
  </si>
  <si>
    <t>broccoli</t>
  </si>
  <si>
    <t>syringe</t>
  </si>
  <si>
    <t>ear</t>
  </si>
  <si>
    <t>shower curtain</t>
  </si>
  <si>
    <t>velvet</t>
  </si>
  <si>
    <t>cardoon</t>
  </si>
  <si>
    <t>porcupine</t>
  </si>
  <si>
    <t>polecat</t>
  </si>
  <si>
    <t>basset</t>
  </si>
  <si>
    <t>cocker spaniel</t>
  </si>
  <si>
    <t>Afghan hound</t>
  </si>
  <si>
    <t>clumber</t>
  </si>
  <si>
    <t>Saluki</t>
  </si>
  <si>
    <t>dishwasher</t>
  </si>
  <si>
    <t>quill</t>
  </si>
  <si>
    <t>desktop computer</t>
  </si>
  <si>
    <t>bow</t>
  </si>
  <si>
    <t>wool</t>
  </si>
  <si>
    <t>switch</t>
  </si>
  <si>
    <t>whistle</t>
  </si>
  <si>
    <t>water bottle</t>
  </si>
  <si>
    <t>envelope</t>
  </si>
  <si>
    <t>electric ray</t>
  </si>
  <si>
    <t>puck</t>
  </si>
  <si>
    <t>shovel</t>
  </si>
  <si>
    <t>platypus</t>
  </si>
  <si>
    <t>screen</t>
  </si>
  <si>
    <t>modem</t>
  </si>
  <si>
    <t>Band Aid</t>
  </si>
  <si>
    <t>stethoscope</t>
  </si>
  <si>
    <t>screw</t>
  </si>
  <si>
    <t>microphone</t>
  </si>
  <si>
    <t>computer keyboard</t>
  </si>
  <si>
    <t>hammerhead</t>
  </si>
  <si>
    <t>parachute</t>
  </si>
  <si>
    <t>stupa</t>
  </si>
  <si>
    <t>dome</t>
  </si>
  <si>
    <t>alp</t>
  </si>
  <si>
    <t>recreational vehicle</t>
  </si>
  <si>
    <t>pay-phone</t>
  </si>
  <si>
    <t>street sign</t>
  </si>
  <si>
    <t>nematode</t>
  </si>
  <si>
    <t>mask</t>
  </si>
  <si>
    <t>lampshade</t>
  </si>
  <si>
    <t>loudspeaker</t>
  </si>
  <si>
    <t>lens cap</t>
  </si>
  <si>
    <t>cellular telephone</t>
  </si>
  <si>
    <t>iron</t>
  </si>
  <si>
    <t>soap dispenser</t>
  </si>
  <si>
    <t>washbasin</t>
  </si>
  <si>
    <t>beaker</t>
  </si>
  <si>
    <t>indigo bunting</t>
  </si>
  <si>
    <t>ballpoint</t>
  </si>
  <si>
    <t>spiny lobster</t>
  </si>
  <si>
    <t>mantis</t>
  </si>
  <si>
    <t>paper towel</t>
  </si>
  <si>
    <t>crayfish</t>
  </si>
  <si>
    <t>wall clock</t>
  </si>
  <si>
    <t>assault rifle</t>
  </si>
  <si>
    <t>drilling platform</t>
  </si>
  <si>
    <t>trailer truck</t>
  </si>
  <si>
    <t>slide rule</t>
  </si>
  <si>
    <t>laptop</t>
  </si>
  <si>
    <t>can opener</t>
  </si>
  <si>
    <t>oil filter</t>
  </si>
  <si>
    <t>barn spider</t>
  </si>
  <si>
    <t>theater curtain</t>
  </si>
  <si>
    <t>greenhouse</t>
  </si>
  <si>
    <t>German shepherd</t>
  </si>
  <si>
    <t>worm fence</t>
  </si>
  <si>
    <t>lighter</t>
  </si>
  <si>
    <t>torch</t>
  </si>
  <si>
    <t>chain</t>
  </si>
  <si>
    <t>safety pin</t>
  </si>
  <si>
    <t>racer</t>
  </si>
  <si>
    <t>bobsled</t>
  </si>
  <si>
    <t>ice bear</t>
  </si>
  <si>
    <t>chainlink fence</t>
  </si>
  <si>
    <t>grey whale</t>
  </si>
  <si>
    <t>conch</t>
  </si>
  <si>
    <t>sea cucumber</t>
  </si>
  <si>
    <t>Angora</t>
  </si>
  <si>
    <t>tailed frog</t>
  </si>
  <si>
    <t>cliff dwelling</t>
  </si>
  <si>
    <t>guillotine</t>
  </si>
  <si>
    <t>cucumber</t>
  </si>
  <si>
    <t>common newt</t>
  </si>
  <si>
    <t>green lizard</t>
  </si>
  <si>
    <t>kite</t>
  </si>
  <si>
    <t>tractor</t>
  </si>
  <si>
    <t>spotlight</t>
  </si>
  <si>
    <t>space heater</t>
  </si>
  <si>
    <t>komondor</t>
  </si>
  <si>
    <t>Windsor tie</t>
  </si>
  <si>
    <t>bald eagle</t>
  </si>
  <si>
    <t>jaguar</t>
  </si>
  <si>
    <t>leopard</t>
  </si>
  <si>
    <t>analog clock</t>
  </si>
  <si>
    <t>wing</t>
  </si>
  <si>
    <t>airship</t>
  </si>
  <si>
    <t>bolo tie</t>
  </si>
  <si>
    <t>limpkin</t>
  </si>
  <si>
    <t>brown bear</t>
  </si>
  <si>
    <t>marmoset</t>
  </si>
  <si>
    <t>stone wall</t>
  </si>
  <si>
    <t>ashcan</t>
  </si>
  <si>
    <t>lipstick</t>
  </si>
  <si>
    <t>cello</t>
  </si>
  <si>
    <t>flagpole</t>
  </si>
  <si>
    <t>violin</t>
  </si>
  <si>
    <t>Irish water spaniel</t>
  </si>
  <si>
    <t>yurt</t>
  </si>
  <si>
    <t>golfcart</t>
  </si>
  <si>
    <t>badger</t>
  </si>
  <si>
    <t>king penguin</t>
  </si>
  <si>
    <t>cowboy hat</t>
  </si>
  <si>
    <t>hourglass</t>
  </si>
  <si>
    <t>clog</t>
  </si>
  <si>
    <t>jellyfish</t>
  </si>
  <si>
    <t>candle</t>
  </si>
  <si>
    <t>axolotl</t>
  </si>
  <si>
    <t>lakeside</t>
  </si>
  <si>
    <t>missile</t>
  </si>
  <si>
    <t>projectile</t>
  </si>
  <si>
    <t>echidna</t>
  </si>
  <si>
    <t>Arctic fox</t>
  </si>
  <si>
    <t>sulphur-crested cockatoo</t>
  </si>
  <si>
    <t>green mamba</t>
  </si>
  <si>
    <t>Granny Smith</t>
  </si>
  <si>
    <t>weevil</t>
  </si>
  <si>
    <t>mouse</t>
  </si>
  <si>
    <t>binoculars</t>
  </si>
  <si>
    <t>crane</t>
  </si>
  <si>
    <t>golf ball</t>
  </si>
  <si>
    <t>running shoe</t>
  </si>
  <si>
    <t>crash helmet</t>
  </si>
  <si>
    <t>rugby ball</t>
  </si>
  <si>
    <t>French loaf</t>
  </si>
  <si>
    <t>frying pan</t>
  </si>
  <si>
    <t>hammer</t>
  </si>
  <si>
    <t>vine snake</t>
  </si>
  <si>
    <t>corn</t>
  </si>
  <si>
    <t>bubble</t>
  </si>
  <si>
    <t>yellow lady's slipper</t>
  </si>
  <si>
    <t>sunscreen</t>
  </si>
  <si>
    <t>geyser</t>
  </si>
  <si>
    <t>Parameter</t>
  </si>
  <si>
    <t>Tab</t>
  </si>
  <si>
    <t>Path to stored image file</t>
  </si>
  <si>
    <t>Name of the report</t>
  </si>
  <si>
    <t>Scale factor applied</t>
  </si>
  <si>
    <t>Image aspect ratio</t>
  </si>
  <si>
    <t>MobileNet model version applied</t>
  </si>
  <si>
    <t>Client model predicted class</t>
  </si>
  <si>
    <t>Client time of image preparation</t>
  </si>
  <si>
    <t>Unit</t>
  </si>
  <si>
    <t>/</t>
  </si>
  <si>
    <t>Image width</t>
  </si>
  <si>
    <t>px</t>
  </si>
  <si>
    <t>Image height</t>
  </si>
  <si>
    <t>Client model prediction confidence</t>
  </si>
  <si>
    <t>%</t>
  </si>
  <si>
    <t>ms</t>
  </si>
  <si>
    <t>Client time of class prediction</t>
  </si>
  <si>
    <t xml:space="preserve">Client time of total image processing </t>
  </si>
  <si>
    <t>Client time of response to user request</t>
  </si>
  <si>
    <t>Server model predicted class</t>
  </si>
  <si>
    <t>Server model prediction confidence</t>
  </si>
  <si>
    <t>Server time of image preparation</t>
  </si>
  <si>
    <t>Server time of class prediction</t>
  </si>
  <si>
    <t xml:space="preserve">Server time of total image processing </t>
  </si>
  <si>
    <t>Server time of response to user request</t>
  </si>
  <si>
    <t>// 0ms indicates processing that took less than 1ms</t>
  </si>
  <si>
    <t>pixels</t>
  </si>
  <si>
    <t>px_min</t>
  </si>
  <si>
    <t>px_max</t>
  </si>
  <si>
    <t>px_std</t>
  </si>
  <si>
    <t>px_mean</t>
  </si>
  <si>
    <t>px_dist</t>
  </si>
  <si>
    <t>px_sort</t>
  </si>
  <si>
    <t>px_d_sort</t>
  </si>
  <si>
    <t>min</t>
  </si>
  <si>
    <t>max</t>
  </si>
  <si>
    <t>mean</t>
  </si>
  <si>
    <t>std_dev</t>
  </si>
  <si>
    <t>source</t>
  </si>
  <si>
    <t>time</t>
  </si>
  <si>
    <t>клијент</t>
  </si>
  <si>
    <t>сервер</t>
  </si>
  <si>
    <t>време припреме</t>
  </si>
  <si>
    <t>време класификације</t>
  </si>
  <si>
    <t>време обраде</t>
  </si>
  <si>
    <t>време одзива</t>
  </si>
  <si>
    <t>c_t_v1</t>
  </si>
  <si>
    <t>c_t_v2</t>
  </si>
  <si>
    <t>s_t_v1</t>
  </si>
  <si>
    <t>s_t_v2</t>
  </si>
  <si>
    <t>diff</t>
  </si>
  <si>
    <t>diff_rel</t>
  </si>
  <si>
    <t>diff_abs</t>
  </si>
  <si>
    <t>e_class</t>
  </si>
  <si>
    <t>c_correct</t>
  </si>
  <si>
    <t>s_correct</t>
  </si>
  <si>
    <t>plough</t>
  </si>
  <si>
    <t>c_is_true</t>
  </si>
  <si>
    <t>s_is_true</t>
  </si>
  <si>
    <t>all</t>
  </si>
  <si>
    <t>c_success</t>
  </si>
  <si>
    <t>s_success</t>
  </si>
  <si>
    <t>count</t>
  </si>
  <si>
    <t>x1</t>
  </si>
  <si>
    <t>x0.5</t>
  </si>
  <si>
    <t>x0.25</t>
  </si>
  <si>
    <t>c_v1_true</t>
  </si>
  <si>
    <t>c_v2_true</t>
  </si>
  <si>
    <t>s_v1_true</t>
  </si>
  <si>
    <t>s_v2_true</t>
  </si>
  <si>
    <t>aspect</t>
  </si>
  <si>
    <t>c_v1_suc</t>
  </si>
  <si>
    <t>c_v2_suc</t>
  </si>
  <si>
    <t>s_v1_suc</t>
  </si>
  <si>
    <t>s_v2_suc</t>
  </si>
  <si>
    <t>total</t>
  </si>
  <si>
    <t>Absolute time difference between averages</t>
  </si>
  <si>
    <t>Relative time difference between averages</t>
  </si>
  <si>
    <t>Mean value of the pixel distribution</t>
  </si>
  <si>
    <t>Pixel probability distribution value</t>
  </si>
  <si>
    <t>Standard deviation of the pixel distribution</t>
  </si>
  <si>
    <t>Pixel values sorted in ascending order</t>
  </si>
  <si>
    <t>Sorted probability distribution values</t>
  </si>
  <si>
    <t>Minimum pixel value</t>
  </si>
  <si>
    <t>Maximum pixel value</t>
  </si>
  <si>
    <t>Pixel amount in image</t>
  </si>
  <si>
    <t>Amount of pixels in image</t>
  </si>
  <si>
    <t>c_s_v1</t>
  </si>
  <si>
    <t>c_s_v2</t>
  </si>
  <si>
    <t>Client time of MobileNet v1 prediction</t>
  </si>
  <si>
    <t>Client time of MobileNet v2 prediction</t>
  </si>
  <si>
    <t>Server time of MobileNet v1 prediction</t>
  </si>
  <si>
    <t>Server time of MobileNet v2 prediction</t>
  </si>
  <si>
    <t>px_orig</t>
  </si>
  <si>
    <t>px_half</t>
  </si>
  <si>
    <t>px_quart</t>
  </si>
  <si>
    <t>px_asp</t>
  </si>
  <si>
    <t>c_v1_con</t>
  </si>
  <si>
    <t>c_v2_con</t>
  </si>
  <si>
    <t>s_v1_con</t>
  </si>
  <si>
    <t>s_v2_con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</si>
</sst>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2" xfId="0" applyBorder="1"/>
    <xf numFmtId="49" fontId="1" fillId="2" borderId="1" xfId="0" applyNumberFormat="1" applyFont="1" applyFill="1" applyBorder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3" xfId="0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1" fillId="2" borderId="0" xfId="0" applyFont="1" applyFill="1" applyBorder="1"/>
    <xf numFmtId="0" fontId="0" fillId="3" borderId="0" xfId="0" applyFill="1"/>
    <xf numFmtId="0" fontId="0" fillId="0" borderId="0" xfId="0" applyBorder="1"/>
    <xf numFmtId="0" fontId="0" fillId="0" borderId="4" xfId="0" applyBorder="1"/>
    <xf numFmtId="0" fontId="0" fillId="3" borderId="1" xfId="0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0" borderId="0" xfId="0" applyFont="1"/>
    <xf numFmtId="0" fontId="0" fillId="0" borderId="5" xfId="0" applyBorder="1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/>
    <xf numFmtId="2" fontId="0" fillId="0" borderId="0" xfId="0" applyNumberFormat="1" applyBorder="1"/>
    <xf numFmtId="0" fontId="1" fillId="2" borderId="1" xfId="0" applyFont="1" applyFill="1" applyBorder="1" applyAlignment="1">
      <alignment horizontal="left"/>
    </xf>
    <xf numFmtId="0" fontId="1" fillId="3" borderId="0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 b="1">
                <a:solidFill>
                  <a:schemeClr val="tx1"/>
                </a:solidFill>
              </a:rPr>
              <a:t>Просечна</a:t>
            </a:r>
            <a:r>
              <a:rPr lang="sr-Cyrl-RS" b="1" baseline="0">
                <a:solidFill>
                  <a:schemeClr val="tx1"/>
                </a:solidFill>
              </a:rPr>
              <a:t> времена обраде захтева за класификацију слике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34-4B4E-A909-EB757BA877A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34-4B4E-A909-EB757BA877A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34-4B4E-A909-EB757BA877A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734-4B4E-A909-EB757BA877A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734-4B4E-A909-EB757BA877A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734-4B4E-A909-EB757BA877A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734-4B4E-A909-EB757BA877A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734-4B4E-A909-EB757BA877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Averages!$C$9:$D$16</c:f>
              <c:multiLvlStrCache>
                <c:ptCount val="8"/>
                <c:lvl>
                  <c:pt idx="0">
                    <c:v>клијент</c:v>
                  </c:pt>
                  <c:pt idx="1">
                    <c:v>сервер</c:v>
                  </c:pt>
                  <c:pt idx="2">
                    <c:v>клијент</c:v>
                  </c:pt>
                  <c:pt idx="3">
                    <c:v>сервер</c:v>
                  </c:pt>
                  <c:pt idx="4">
                    <c:v>клијент</c:v>
                  </c:pt>
                  <c:pt idx="5">
                    <c:v>сервер</c:v>
                  </c:pt>
                  <c:pt idx="6">
                    <c:v>клијент</c:v>
                  </c:pt>
                  <c:pt idx="7">
                    <c:v>сервер</c:v>
                  </c:pt>
                </c:lvl>
                <c:lvl>
                  <c:pt idx="0">
                    <c:v>време припреме</c:v>
                  </c:pt>
                  <c:pt idx="2">
                    <c:v>време класификације</c:v>
                  </c:pt>
                  <c:pt idx="4">
                    <c:v>време обраде</c:v>
                  </c:pt>
                  <c:pt idx="6">
                    <c:v>време одзива</c:v>
                  </c:pt>
                </c:lvl>
              </c:multiLvlStrCache>
            </c:multiLvlStrRef>
          </c:cat>
          <c:val>
            <c:numRef>
              <c:f>Averages!$E$9:$E$16</c:f>
              <c:numCache>
                <c:formatCode>General</c:formatCode>
                <c:ptCount val="8"/>
                <c:pt idx="0">
                  <c:v>63.59</c:v>
                </c:pt>
                <c:pt idx="1">
                  <c:v>3.93</c:v>
                </c:pt>
                <c:pt idx="2">
                  <c:v>170.09</c:v>
                </c:pt>
                <c:pt idx="3">
                  <c:v>144.71</c:v>
                </c:pt>
                <c:pt idx="4">
                  <c:v>233.68</c:v>
                </c:pt>
                <c:pt idx="5">
                  <c:v>148.63999999999999</c:v>
                </c:pt>
                <c:pt idx="6">
                  <c:v>233.68</c:v>
                </c:pt>
                <c:pt idx="7">
                  <c:v>525.13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4-4B4E-A909-EB757BA87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14583103"/>
        <c:axId val="2014585023"/>
      </c:barChart>
      <c:catAx>
        <c:axId val="201458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85023"/>
        <c:crosses val="autoZero"/>
        <c:auto val="1"/>
        <c:lblAlgn val="ctr"/>
        <c:lblOffset val="100"/>
        <c:noMultiLvlLbl val="0"/>
      </c:catAx>
      <c:valAx>
        <c:axId val="20145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0"/>
                  <a:t>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 sz="1400">
                <a:solidFill>
                  <a:schemeClr val="tx1"/>
                </a:solidFill>
              </a:rPr>
              <a:t>функција расподеле броја пиксела слике </a:t>
            </a:r>
            <a:r>
              <a:rPr lang="en-US" sz="1400" i="1">
                <a:solidFill>
                  <a:schemeClr val="tx1"/>
                </a:solidFill>
              </a:rPr>
              <a:t>p(X)</a:t>
            </a:r>
            <a:r>
              <a:rPr lang="sr-Cyrl-RS" sz="1400" i="1">
                <a:solidFill>
                  <a:schemeClr val="tx1"/>
                </a:solidFill>
              </a:rPr>
              <a:t> </a:t>
            </a:r>
            <a:endParaRPr lang="en-US" sz="1400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116180468496894E-2"/>
          <c:y val="0.12663546281366914"/>
          <c:w val="0.94448548917968433"/>
          <c:h val="0.67130002139394618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Pixels!$E$2:$E$501</c:f>
              <c:numCache>
                <c:formatCode>General</c:formatCode>
                <c:ptCount val="500"/>
                <c:pt idx="0">
                  <c:v>7420</c:v>
                </c:pt>
                <c:pt idx="1">
                  <c:v>7420</c:v>
                </c:pt>
                <c:pt idx="2">
                  <c:v>9126</c:v>
                </c:pt>
                <c:pt idx="3">
                  <c:v>9126</c:v>
                </c:pt>
                <c:pt idx="4">
                  <c:v>9842</c:v>
                </c:pt>
                <c:pt idx="5">
                  <c:v>9842</c:v>
                </c:pt>
                <c:pt idx="6">
                  <c:v>9842</c:v>
                </c:pt>
                <c:pt idx="7">
                  <c:v>9842</c:v>
                </c:pt>
                <c:pt idx="8">
                  <c:v>9882</c:v>
                </c:pt>
                <c:pt idx="9">
                  <c:v>9882</c:v>
                </c:pt>
                <c:pt idx="10">
                  <c:v>10336</c:v>
                </c:pt>
                <c:pt idx="11">
                  <c:v>10336</c:v>
                </c:pt>
                <c:pt idx="12">
                  <c:v>10584</c:v>
                </c:pt>
                <c:pt idx="13">
                  <c:v>10584</c:v>
                </c:pt>
                <c:pt idx="14">
                  <c:v>11664</c:v>
                </c:pt>
                <c:pt idx="15">
                  <c:v>11664</c:v>
                </c:pt>
                <c:pt idx="16">
                  <c:v>13167</c:v>
                </c:pt>
                <c:pt idx="17">
                  <c:v>13167</c:v>
                </c:pt>
                <c:pt idx="18">
                  <c:v>13824</c:v>
                </c:pt>
                <c:pt idx="19">
                  <c:v>13824</c:v>
                </c:pt>
                <c:pt idx="20">
                  <c:v>14400</c:v>
                </c:pt>
                <c:pt idx="21">
                  <c:v>14400</c:v>
                </c:pt>
                <c:pt idx="22">
                  <c:v>14742</c:v>
                </c:pt>
                <c:pt idx="23">
                  <c:v>14742</c:v>
                </c:pt>
                <c:pt idx="24">
                  <c:v>16055</c:v>
                </c:pt>
                <c:pt idx="25">
                  <c:v>16055</c:v>
                </c:pt>
                <c:pt idx="26">
                  <c:v>16150</c:v>
                </c:pt>
                <c:pt idx="27">
                  <c:v>16150</c:v>
                </c:pt>
                <c:pt idx="28">
                  <c:v>16428</c:v>
                </c:pt>
                <c:pt idx="29">
                  <c:v>16428</c:v>
                </c:pt>
                <c:pt idx="30">
                  <c:v>16539</c:v>
                </c:pt>
                <c:pt idx="31">
                  <c:v>16539</c:v>
                </c:pt>
                <c:pt idx="32">
                  <c:v>17150</c:v>
                </c:pt>
                <c:pt idx="33">
                  <c:v>17150</c:v>
                </c:pt>
                <c:pt idx="34">
                  <c:v>18369</c:v>
                </c:pt>
                <c:pt idx="35">
                  <c:v>18369</c:v>
                </c:pt>
                <c:pt idx="36">
                  <c:v>19200</c:v>
                </c:pt>
                <c:pt idx="37">
                  <c:v>19200</c:v>
                </c:pt>
                <c:pt idx="38">
                  <c:v>19200</c:v>
                </c:pt>
                <c:pt idx="39">
                  <c:v>19200</c:v>
                </c:pt>
                <c:pt idx="40">
                  <c:v>21600</c:v>
                </c:pt>
                <c:pt idx="41">
                  <c:v>21600</c:v>
                </c:pt>
                <c:pt idx="42">
                  <c:v>22260</c:v>
                </c:pt>
                <c:pt idx="43">
                  <c:v>22260</c:v>
                </c:pt>
                <c:pt idx="44">
                  <c:v>22400</c:v>
                </c:pt>
                <c:pt idx="45">
                  <c:v>22400</c:v>
                </c:pt>
                <c:pt idx="46">
                  <c:v>22400</c:v>
                </c:pt>
                <c:pt idx="47">
                  <c:v>22400</c:v>
                </c:pt>
                <c:pt idx="48">
                  <c:v>22400</c:v>
                </c:pt>
                <c:pt idx="49">
                  <c:v>22400</c:v>
                </c:pt>
                <c:pt idx="50">
                  <c:v>22400</c:v>
                </c:pt>
                <c:pt idx="51">
                  <c:v>22400</c:v>
                </c:pt>
                <c:pt idx="52">
                  <c:v>22400</c:v>
                </c:pt>
                <c:pt idx="53">
                  <c:v>22400</c:v>
                </c:pt>
                <c:pt idx="54">
                  <c:v>22400</c:v>
                </c:pt>
                <c:pt idx="55">
                  <c:v>22400</c:v>
                </c:pt>
                <c:pt idx="56">
                  <c:v>23575</c:v>
                </c:pt>
                <c:pt idx="57">
                  <c:v>23575</c:v>
                </c:pt>
                <c:pt idx="58">
                  <c:v>24300</c:v>
                </c:pt>
                <c:pt idx="59">
                  <c:v>24300</c:v>
                </c:pt>
                <c:pt idx="60">
                  <c:v>24300</c:v>
                </c:pt>
                <c:pt idx="61">
                  <c:v>24300</c:v>
                </c:pt>
                <c:pt idx="62">
                  <c:v>25864</c:v>
                </c:pt>
                <c:pt idx="63">
                  <c:v>25864</c:v>
                </c:pt>
                <c:pt idx="64">
                  <c:v>26268</c:v>
                </c:pt>
                <c:pt idx="65">
                  <c:v>26268</c:v>
                </c:pt>
                <c:pt idx="66">
                  <c:v>26600</c:v>
                </c:pt>
                <c:pt idx="67">
                  <c:v>26600</c:v>
                </c:pt>
                <c:pt idx="68">
                  <c:v>26600</c:v>
                </c:pt>
                <c:pt idx="69">
                  <c:v>26600</c:v>
                </c:pt>
                <c:pt idx="70">
                  <c:v>27378</c:v>
                </c:pt>
                <c:pt idx="71">
                  <c:v>27378</c:v>
                </c:pt>
                <c:pt idx="72">
                  <c:v>27880</c:v>
                </c:pt>
                <c:pt idx="73">
                  <c:v>27880</c:v>
                </c:pt>
                <c:pt idx="74">
                  <c:v>29400</c:v>
                </c:pt>
                <c:pt idx="75">
                  <c:v>29400</c:v>
                </c:pt>
                <c:pt idx="76">
                  <c:v>29892</c:v>
                </c:pt>
                <c:pt idx="77">
                  <c:v>29892</c:v>
                </c:pt>
                <c:pt idx="78">
                  <c:v>30000</c:v>
                </c:pt>
                <c:pt idx="79">
                  <c:v>30000</c:v>
                </c:pt>
                <c:pt idx="80">
                  <c:v>30000</c:v>
                </c:pt>
                <c:pt idx="81">
                  <c:v>30000</c:v>
                </c:pt>
                <c:pt idx="82">
                  <c:v>30000</c:v>
                </c:pt>
                <c:pt idx="83">
                  <c:v>30000</c:v>
                </c:pt>
                <c:pt idx="84">
                  <c:v>30000</c:v>
                </c:pt>
                <c:pt idx="85">
                  <c:v>30000</c:v>
                </c:pt>
                <c:pt idx="86">
                  <c:v>30240</c:v>
                </c:pt>
                <c:pt idx="87">
                  <c:v>30240</c:v>
                </c:pt>
                <c:pt idx="88">
                  <c:v>30246</c:v>
                </c:pt>
                <c:pt idx="89">
                  <c:v>30246</c:v>
                </c:pt>
                <c:pt idx="90">
                  <c:v>31104</c:v>
                </c:pt>
                <c:pt idx="91">
                  <c:v>31104</c:v>
                </c:pt>
                <c:pt idx="92">
                  <c:v>31920</c:v>
                </c:pt>
                <c:pt idx="93">
                  <c:v>31920</c:v>
                </c:pt>
                <c:pt idx="94">
                  <c:v>32400</c:v>
                </c:pt>
                <c:pt idx="95">
                  <c:v>32400</c:v>
                </c:pt>
                <c:pt idx="96">
                  <c:v>32400</c:v>
                </c:pt>
                <c:pt idx="97">
                  <c:v>32400</c:v>
                </c:pt>
                <c:pt idx="98">
                  <c:v>32400</c:v>
                </c:pt>
                <c:pt idx="99">
                  <c:v>32400</c:v>
                </c:pt>
                <c:pt idx="100">
                  <c:v>32400</c:v>
                </c:pt>
                <c:pt idx="101">
                  <c:v>32400</c:v>
                </c:pt>
                <c:pt idx="102">
                  <c:v>32400</c:v>
                </c:pt>
                <c:pt idx="103">
                  <c:v>32400</c:v>
                </c:pt>
                <c:pt idx="104">
                  <c:v>32400</c:v>
                </c:pt>
                <c:pt idx="105">
                  <c:v>32400</c:v>
                </c:pt>
                <c:pt idx="106">
                  <c:v>32400</c:v>
                </c:pt>
                <c:pt idx="107">
                  <c:v>32400</c:v>
                </c:pt>
                <c:pt idx="108">
                  <c:v>32400</c:v>
                </c:pt>
                <c:pt idx="109">
                  <c:v>32400</c:v>
                </c:pt>
                <c:pt idx="110">
                  <c:v>32400</c:v>
                </c:pt>
                <c:pt idx="111">
                  <c:v>32400</c:v>
                </c:pt>
                <c:pt idx="112">
                  <c:v>33338</c:v>
                </c:pt>
                <c:pt idx="113">
                  <c:v>33338</c:v>
                </c:pt>
                <c:pt idx="114">
                  <c:v>33867</c:v>
                </c:pt>
                <c:pt idx="115">
                  <c:v>33867</c:v>
                </c:pt>
                <c:pt idx="116">
                  <c:v>35520</c:v>
                </c:pt>
                <c:pt idx="117">
                  <c:v>35520</c:v>
                </c:pt>
                <c:pt idx="118">
                  <c:v>35532</c:v>
                </c:pt>
                <c:pt idx="119">
                  <c:v>35532</c:v>
                </c:pt>
                <c:pt idx="120">
                  <c:v>36300</c:v>
                </c:pt>
                <c:pt idx="121">
                  <c:v>36300</c:v>
                </c:pt>
                <c:pt idx="122">
                  <c:v>36504</c:v>
                </c:pt>
                <c:pt idx="123">
                  <c:v>36504</c:v>
                </c:pt>
                <c:pt idx="124">
                  <c:v>36864</c:v>
                </c:pt>
                <c:pt idx="125">
                  <c:v>36864</c:v>
                </c:pt>
                <c:pt idx="126">
                  <c:v>36864</c:v>
                </c:pt>
                <c:pt idx="127">
                  <c:v>36864</c:v>
                </c:pt>
                <c:pt idx="128">
                  <c:v>36864</c:v>
                </c:pt>
                <c:pt idx="129">
                  <c:v>36864</c:v>
                </c:pt>
                <c:pt idx="130">
                  <c:v>37052</c:v>
                </c:pt>
                <c:pt idx="131">
                  <c:v>37052</c:v>
                </c:pt>
                <c:pt idx="132">
                  <c:v>38400</c:v>
                </c:pt>
                <c:pt idx="133">
                  <c:v>38400</c:v>
                </c:pt>
                <c:pt idx="134">
                  <c:v>38400</c:v>
                </c:pt>
                <c:pt idx="135">
                  <c:v>38400</c:v>
                </c:pt>
                <c:pt idx="136">
                  <c:v>38400</c:v>
                </c:pt>
                <c:pt idx="137">
                  <c:v>38400</c:v>
                </c:pt>
                <c:pt idx="138">
                  <c:v>38400</c:v>
                </c:pt>
                <c:pt idx="139">
                  <c:v>38400</c:v>
                </c:pt>
                <c:pt idx="140">
                  <c:v>38400</c:v>
                </c:pt>
                <c:pt idx="141">
                  <c:v>38400</c:v>
                </c:pt>
                <c:pt idx="142">
                  <c:v>38560</c:v>
                </c:pt>
                <c:pt idx="143">
                  <c:v>38560</c:v>
                </c:pt>
                <c:pt idx="144">
                  <c:v>38962</c:v>
                </c:pt>
                <c:pt idx="145">
                  <c:v>38962</c:v>
                </c:pt>
                <c:pt idx="146">
                  <c:v>40000</c:v>
                </c:pt>
                <c:pt idx="147">
                  <c:v>40000</c:v>
                </c:pt>
                <c:pt idx="148">
                  <c:v>40000</c:v>
                </c:pt>
                <c:pt idx="149">
                  <c:v>40000</c:v>
                </c:pt>
                <c:pt idx="150">
                  <c:v>40560</c:v>
                </c:pt>
                <c:pt idx="151">
                  <c:v>40560</c:v>
                </c:pt>
                <c:pt idx="152">
                  <c:v>40800</c:v>
                </c:pt>
                <c:pt idx="153">
                  <c:v>40800</c:v>
                </c:pt>
                <c:pt idx="154">
                  <c:v>43200</c:v>
                </c:pt>
                <c:pt idx="155">
                  <c:v>43200</c:v>
                </c:pt>
                <c:pt idx="156">
                  <c:v>43200</c:v>
                </c:pt>
                <c:pt idx="157">
                  <c:v>43200</c:v>
                </c:pt>
                <c:pt idx="158">
                  <c:v>43200</c:v>
                </c:pt>
                <c:pt idx="159">
                  <c:v>43200</c:v>
                </c:pt>
                <c:pt idx="160">
                  <c:v>43200</c:v>
                </c:pt>
                <c:pt idx="161">
                  <c:v>43200</c:v>
                </c:pt>
                <c:pt idx="162">
                  <c:v>43520</c:v>
                </c:pt>
                <c:pt idx="163">
                  <c:v>43520</c:v>
                </c:pt>
                <c:pt idx="164">
                  <c:v>43960</c:v>
                </c:pt>
                <c:pt idx="165">
                  <c:v>43960</c:v>
                </c:pt>
                <c:pt idx="166">
                  <c:v>44376</c:v>
                </c:pt>
                <c:pt idx="167">
                  <c:v>44376</c:v>
                </c:pt>
                <c:pt idx="168">
                  <c:v>44700</c:v>
                </c:pt>
                <c:pt idx="169">
                  <c:v>44700</c:v>
                </c:pt>
                <c:pt idx="170">
                  <c:v>45760</c:v>
                </c:pt>
                <c:pt idx="171">
                  <c:v>45760</c:v>
                </c:pt>
                <c:pt idx="172">
                  <c:v>47526</c:v>
                </c:pt>
                <c:pt idx="173">
                  <c:v>47526</c:v>
                </c:pt>
                <c:pt idx="174">
                  <c:v>49152</c:v>
                </c:pt>
                <c:pt idx="175">
                  <c:v>49152</c:v>
                </c:pt>
                <c:pt idx="176">
                  <c:v>50050</c:v>
                </c:pt>
                <c:pt idx="177">
                  <c:v>50050</c:v>
                </c:pt>
                <c:pt idx="178">
                  <c:v>54340</c:v>
                </c:pt>
                <c:pt idx="179">
                  <c:v>54340</c:v>
                </c:pt>
                <c:pt idx="180">
                  <c:v>55296</c:v>
                </c:pt>
                <c:pt idx="181">
                  <c:v>55296</c:v>
                </c:pt>
                <c:pt idx="182">
                  <c:v>55755</c:v>
                </c:pt>
                <c:pt idx="183">
                  <c:v>55755</c:v>
                </c:pt>
                <c:pt idx="184">
                  <c:v>57600</c:v>
                </c:pt>
                <c:pt idx="185">
                  <c:v>57600</c:v>
                </c:pt>
                <c:pt idx="186">
                  <c:v>57600</c:v>
                </c:pt>
                <c:pt idx="187">
                  <c:v>57600</c:v>
                </c:pt>
                <c:pt idx="188">
                  <c:v>57600</c:v>
                </c:pt>
                <c:pt idx="189">
                  <c:v>57600</c:v>
                </c:pt>
                <c:pt idx="190">
                  <c:v>57600</c:v>
                </c:pt>
                <c:pt idx="191">
                  <c:v>57600</c:v>
                </c:pt>
                <c:pt idx="192">
                  <c:v>57600</c:v>
                </c:pt>
                <c:pt idx="193">
                  <c:v>57600</c:v>
                </c:pt>
                <c:pt idx="194">
                  <c:v>58800</c:v>
                </c:pt>
                <c:pt idx="195">
                  <c:v>58800</c:v>
                </c:pt>
                <c:pt idx="196">
                  <c:v>59700</c:v>
                </c:pt>
                <c:pt idx="197">
                  <c:v>59700</c:v>
                </c:pt>
                <c:pt idx="198">
                  <c:v>60000</c:v>
                </c:pt>
                <c:pt idx="199">
                  <c:v>60000</c:v>
                </c:pt>
                <c:pt idx="200">
                  <c:v>60000</c:v>
                </c:pt>
                <c:pt idx="201">
                  <c:v>60000</c:v>
                </c:pt>
                <c:pt idx="202">
                  <c:v>60000</c:v>
                </c:pt>
                <c:pt idx="203">
                  <c:v>60000</c:v>
                </c:pt>
                <c:pt idx="204">
                  <c:v>60000</c:v>
                </c:pt>
                <c:pt idx="205">
                  <c:v>60000</c:v>
                </c:pt>
                <c:pt idx="206">
                  <c:v>67500</c:v>
                </c:pt>
                <c:pt idx="207">
                  <c:v>67500</c:v>
                </c:pt>
                <c:pt idx="208">
                  <c:v>67500</c:v>
                </c:pt>
                <c:pt idx="209">
                  <c:v>67500</c:v>
                </c:pt>
                <c:pt idx="210">
                  <c:v>67500</c:v>
                </c:pt>
                <c:pt idx="211">
                  <c:v>67500</c:v>
                </c:pt>
                <c:pt idx="212">
                  <c:v>67500</c:v>
                </c:pt>
                <c:pt idx="213">
                  <c:v>67500</c:v>
                </c:pt>
                <c:pt idx="214">
                  <c:v>67520</c:v>
                </c:pt>
                <c:pt idx="215">
                  <c:v>67520</c:v>
                </c:pt>
                <c:pt idx="216">
                  <c:v>67968</c:v>
                </c:pt>
                <c:pt idx="217">
                  <c:v>67968</c:v>
                </c:pt>
                <c:pt idx="218">
                  <c:v>68160</c:v>
                </c:pt>
                <c:pt idx="219">
                  <c:v>68160</c:v>
                </c:pt>
                <c:pt idx="220">
                  <c:v>68160</c:v>
                </c:pt>
                <c:pt idx="221">
                  <c:v>68160</c:v>
                </c:pt>
                <c:pt idx="222">
                  <c:v>68160</c:v>
                </c:pt>
                <c:pt idx="223">
                  <c:v>68160</c:v>
                </c:pt>
                <c:pt idx="224">
                  <c:v>70400</c:v>
                </c:pt>
                <c:pt idx="225">
                  <c:v>70400</c:v>
                </c:pt>
                <c:pt idx="226">
                  <c:v>70446</c:v>
                </c:pt>
                <c:pt idx="227">
                  <c:v>70446</c:v>
                </c:pt>
                <c:pt idx="228">
                  <c:v>72720</c:v>
                </c:pt>
                <c:pt idx="229">
                  <c:v>72720</c:v>
                </c:pt>
                <c:pt idx="230">
                  <c:v>74705</c:v>
                </c:pt>
                <c:pt idx="231">
                  <c:v>74705</c:v>
                </c:pt>
                <c:pt idx="232">
                  <c:v>76383</c:v>
                </c:pt>
                <c:pt idx="233">
                  <c:v>76383</c:v>
                </c:pt>
                <c:pt idx="234">
                  <c:v>76800</c:v>
                </c:pt>
                <c:pt idx="235">
                  <c:v>76800</c:v>
                </c:pt>
                <c:pt idx="236">
                  <c:v>76800</c:v>
                </c:pt>
                <c:pt idx="237">
                  <c:v>76800</c:v>
                </c:pt>
                <c:pt idx="238">
                  <c:v>76800</c:v>
                </c:pt>
                <c:pt idx="239">
                  <c:v>76800</c:v>
                </c:pt>
                <c:pt idx="240">
                  <c:v>76800</c:v>
                </c:pt>
                <c:pt idx="241">
                  <c:v>76800</c:v>
                </c:pt>
                <c:pt idx="242">
                  <c:v>76800</c:v>
                </c:pt>
                <c:pt idx="243">
                  <c:v>76800</c:v>
                </c:pt>
                <c:pt idx="244">
                  <c:v>76800</c:v>
                </c:pt>
                <c:pt idx="245">
                  <c:v>76800</c:v>
                </c:pt>
                <c:pt idx="246">
                  <c:v>80640</c:v>
                </c:pt>
                <c:pt idx="247">
                  <c:v>80640</c:v>
                </c:pt>
                <c:pt idx="248">
                  <c:v>82944</c:v>
                </c:pt>
                <c:pt idx="249">
                  <c:v>82944</c:v>
                </c:pt>
                <c:pt idx="250">
                  <c:v>83544</c:v>
                </c:pt>
                <c:pt idx="251">
                  <c:v>83544</c:v>
                </c:pt>
                <c:pt idx="252">
                  <c:v>85668</c:v>
                </c:pt>
                <c:pt idx="253">
                  <c:v>85668</c:v>
                </c:pt>
                <c:pt idx="254">
                  <c:v>86400</c:v>
                </c:pt>
                <c:pt idx="255">
                  <c:v>86400</c:v>
                </c:pt>
                <c:pt idx="256">
                  <c:v>86955</c:v>
                </c:pt>
                <c:pt idx="257">
                  <c:v>86955</c:v>
                </c:pt>
                <c:pt idx="258">
                  <c:v>86955</c:v>
                </c:pt>
                <c:pt idx="259">
                  <c:v>86955</c:v>
                </c:pt>
                <c:pt idx="260">
                  <c:v>87296</c:v>
                </c:pt>
                <c:pt idx="261">
                  <c:v>87296</c:v>
                </c:pt>
                <c:pt idx="262">
                  <c:v>90000</c:v>
                </c:pt>
                <c:pt idx="263">
                  <c:v>90000</c:v>
                </c:pt>
                <c:pt idx="264">
                  <c:v>92544</c:v>
                </c:pt>
                <c:pt idx="265">
                  <c:v>92544</c:v>
                </c:pt>
                <c:pt idx="266">
                  <c:v>94300</c:v>
                </c:pt>
                <c:pt idx="267">
                  <c:v>94300</c:v>
                </c:pt>
                <c:pt idx="268">
                  <c:v>95810</c:v>
                </c:pt>
                <c:pt idx="269">
                  <c:v>95810</c:v>
                </c:pt>
                <c:pt idx="270">
                  <c:v>97200</c:v>
                </c:pt>
                <c:pt idx="271">
                  <c:v>97200</c:v>
                </c:pt>
                <c:pt idx="272">
                  <c:v>97200</c:v>
                </c:pt>
                <c:pt idx="273">
                  <c:v>97200</c:v>
                </c:pt>
                <c:pt idx="274">
                  <c:v>98304</c:v>
                </c:pt>
                <c:pt idx="275">
                  <c:v>98304</c:v>
                </c:pt>
                <c:pt idx="276">
                  <c:v>98304</c:v>
                </c:pt>
                <c:pt idx="277">
                  <c:v>98304</c:v>
                </c:pt>
                <c:pt idx="278">
                  <c:v>98304</c:v>
                </c:pt>
                <c:pt idx="279">
                  <c:v>98304</c:v>
                </c:pt>
                <c:pt idx="280">
                  <c:v>99072</c:v>
                </c:pt>
                <c:pt idx="281">
                  <c:v>99072</c:v>
                </c:pt>
                <c:pt idx="282">
                  <c:v>106400</c:v>
                </c:pt>
                <c:pt idx="283">
                  <c:v>106400</c:v>
                </c:pt>
                <c:pt idx="284">
                  <c:v>106800</c:v>
                </c:pt>
                <c:pt idx="285">
                  <c:v>106800</c:v>
                </c:pt>
                <c:pt idx="286">
                  <c:v>126000</c:v>
                </c:pt>
                <c:pt idx="287">
                  <c:v>126000</c:v>
                </c:pt>
                <c:pt idx="288">
                  <c:v>129600</c:v>
                </c:pt>
                <c:pt idx="289">
                  <c:v>129600</c:v>
                </c:pt>
                <c:pt idx="290">
                  <c:v>139125</c:v>
                </c:pt>
                <c:pt idx="291">
                  <c:v>139125</c:v>
                </c:pt>
                <c:pt idx="292">
                  <c:v>151290</c:v>
                </c:pt>
                <c:pt idx="293">
                  <c:v>151290</c:v>
                </c:pt>
                <c:pt idx="294">
                  <c:v>159068</c:v>
                </c:pt>
                <c:pt idx="295">
                  <c:v>159068</c:v>
                </c:pt>
                <c:pt idx="296">
                  <c:v>162180</c:v>
                </c:pt>
                <c:pt idx="297">
                  <c:v>162180</c:v>
                </c:pt>
                <c:pt idx="298">
                  <c:v>167000</c:v>
                </c:pt>
                <c:pt idx="299">
                  <c:v>167000</c:v>
                </c:pt>
                <c:pt idx="300">
                  <c:v>167000</c:v>
                </c:pt>
                <c:pt idx="301">
                  <c:v>167000</c:v>
                </c:pt>
                <c:pt idx="302">
                  <c:v>170820</c:v>
                </c:pt>
                <c:pt idx="303">
                  <c:v>170820</c:v>
                </c:pt>
                <c:pt idx="304">
                  <c:v>174592</c:v>
                </c:pt>
                <c:pt idx="305">
                  <c:v>174592</c:v>
                </c:pt>
                <c:pt idx="306">
                  <c:v>174592</c:v>
                </c:pt>
                <c:pt idx="307">
                  <c:v>174592</c:v>
                </c:pt>
                <c:pt idx="308">
                  <c:v>188328</c:v>
                </c:pt>
                <c:pt idx="309">
                  <c:v>188328</c:v>
                </c:pt>
                <c:pt idx="310">
                  <c:v>188400</c:v>
                </c:pt>
                <c:pt idx="311">
                  <c:v>188400</c:v>
                </c:pt>
                <c:pt idx="312">
                  <c:v>196608</c:v>
                </c:pt>
                <c:pt idx="313">
                  <c:v>196608</c:v>
                </c:pt>
                <c:pt idx="314">
                  <c:v>200400</c:v>
                </c:pt>
                <c:pt idx="315">
                  <c:v>200400</c:v>
                </c:pt>
                <c:pt idx="316">
                  <c:v>202000</c:v>
                </c:pt>
                <c:pt idx="317">
                  <c:v>202000</c:v>
                </c:pt>
                <c:pt idx="318">
                  <c:v>222000</c:v>
                </c:pt>
                <c:pt idx="319">
                  <c:v>222000</c:v>
                </c:pt>
                <c:pt idx="320">
                  <c:v>230400</c:v>
                </c:pt>
                <c:pt idx="321">
                  <c:v>230400</c:v>
                </c:pt>
                <c:pt idx="322">
                  <c:v>230400</c:v>
                </c:pt>
                <c:pt idx="323">
                  <c:v>230400</c:v>
                </c:pt>
                <c:pt idx="324">
                  <c:v>240000</c:v>
                </c:pt>
                <c:pt idx="325">
                  <c:v>240000</c:v>
                </c:pt>
                <c:pt idx="326">
                  <c:v>240000</c:v>
                </c:pt>
                <c:pt idx="327">
                  <c:v>240000</c:v>
                </c:pt>
                <c:pt idx="328">
                  <c:v>240000</c:v>
                </c:pt>
                <c:pt idx="329">
                  <c:v>240000</c:v>
                </c:pt>
                <c:pt idx="330">
                  <c:v>250000</c:v>
                </c:pt>
                <c:pt idx="331">
                  <c:v>250000</c:v>
                </c:pt>
                <c:pt idx="332">
                  <c:v>250000</c:v>
                </c:pt>
                <c:pt idx="333">
                  <c:v>250000</c:v>
                </c:pt>
                <c:pt idx="334">
                  <c:v>253200</c:v>
                </c:pt>
                <c:pt idx="335">
                  <c:v>253200</c:v>
                </c:pt>
                <c:pt idx="336">
                  <c:v>254400</c:v>
                </c:pt>
                <c:pt idx="337">
                  <c:v>254400</c:v>
                </c:pt>
                <c:pt idx="338">
                  <c:v>270000</c:v>
                </c:pt>
                <c:pt idx="339">
                  <c:v>270000</c:v>
                </c:pt>
                <c:pt idx="340">
                  <c:v>275800</c:v>
                </c:pt>
                <c:pt idx="341">
                  <c:v>275800</c:v>
                </c:pt>
                <c:pt idx="342">
                  <c:v>279372</c:v>
                </c:pt>
                <c:pt idx="343">
                  <c:v>279372</c:v>
                </c:pt>
                <c:pt idx="344">
                  <c:v>314324</c:v>
                </c:pt>
                <c:pt idx="345">
                  <c:v>314324</c:v>
                </c:pt>
                <c:pt idx="346">
                  <c:v>360000</c:v>
                </c:pt>
                <c:pt idx="347">
                  <c:v>360000</c:v>
                </c:pt>
                <c:pt idx="348">
                  <c:v>360000</c:v>
                </c:pt>
                <c:pt idx="349">
                  <c:v>360000</c:v>
                </c:pt>
                <c:pt idx="350">
                  <c:v>360000</c:v>
                </c:pt>
                <c:pt idx="351">
                  <c:v>360000</c:v>
                </c:pt>
                <c:pt idx="352">
                  <c:v>373500</c:v>
                </c:pt>
                <c:pt idx="353">
                  <c:v>373500</c:v>
                </c:pt>
                <c:pt idx="354">
                  <c:v>375000</c:v>
                </c:pt>
                <c:pt idx="355">
                  <c:v>375000</c:v>
                </c:pt>
                <c:pt idx="356">
                  <c:v>375000</c:v>
                </c:pt>
                <c:pt idx="357">
                  <c:v>375000</c:v>
                </c:pt>
                <c:pt idx="358">
                  <c:v>375000</c:v>
                </c:pt>
                <c:pt idx="359">
                  <c:v>375000</c:v>
                </c:pt>
                <c:pt idx="360">
                  <c:v>422400</c:v>
                </c:pt>
                <c:pt idx="361">
                  <c:v>422400</c:v>
                </c:pt>
                <c:pt idx="362">
                  <c:v>425520</c:v>
                </c:pt>
                <c:pt idx="363">
                  <c:v>425520</c:v>
                </c:pt>
                <c:pt idx="364">
                  <c:v>427200</c:v>
                </c:pt>
                <c:pt idx="365">
                  <c:v>427200</c:v>
                </c:pt>
                <c:pt idx="366">
                  <c:v>427200</c:v>
                </c:pt>
                <c:pt idx="367">
                  <c:v>427200</c:v>
                </c:pt>
                <c:pt idx="368">
                  <c:v>440800</c:v>
                </c:pt>
                <c:pt idx="369">
                  <c:v>440800</c:v>
                </c:pt>
                <c:pt idx="370">
                  <c:v>480000</c:v>
                </c:pt>
                <c:pt idx="371">
                  <c:v>480000</c:v>
                </c:pt>
                <c:pt idx="372">
                  <c:v>504800</c:v>
                </c:pt>
                <c:pt idx="373">
                  <c:v>504800</c:v>
                </c:pt>
                <c:pt idx="374">
                  <c:v>518400</c:v>
                </c:pt>
                <c:pt idx="375">
                  <c:v>518400</c:v>
                </c:pt>
                <c:pt idx="376">
                  <c:v>536916</c:v>
                </c:pt>
                <c:pt idx="377">
                  <c:v>536916</c:v>
                </c:pt>
                <c:pt idx="378">
                  <c:v>540000</c:v>
                </c:pt>
                <c:pt idx="379">
                  <c:v>540000</c:v>
                </c:pt>
                <c:pt idx="380">
                  <c:v>544428</c:v>
                </c:pt>
                <c:pt idx="381">
                  <c:v>544428</c:v>
                </c:pt>
                <c:pt idx="382">
                  <c:v>556500</c:v>
                </c:pt>
                <c:pt idx="383">
                  <c:v>556500</c:v>
                </c:pt>
                <c:pt idx="384">
                  <c:v>578880</c:v>
                </c:pt>
                <c:pt idx="385">
                  <c:v>578880</c:v>
                </c:pt>
                <c:pt idx="386">
                  <c:v>600008</c:v>
                </c:pt>
                <c:pt idx="387">
                  <c:v>600008</c:v>
                </c:pt>
                <c:pt idx="388">
                  <c:v>619200</c:v>
                </c:pt>
                <c:pt idx="389">
                  <c:v>619200</c:v>
                </c:pt>
                <c:pt idx="390">
                  <c:v>648720</c:v>
                </c:pt>
                <c:pt idx="391">
                  <c:v>648720</c:v>
                </c:pt>
                <c:pt idx="392">
                  <c:v>667000</c:v>
                </c:pt>
                <c:pt idx="393">
                  <c:v>667000</c:v>
                </c:pt>
                <c:pt idx="394">
                  <c:v>667000</c:v>
                </c:pt>
                <c:pt idx="395">
                  <c:v>667000</c:v>
                </c:pt>
                <c:pt idx="396">
                  <c:v>667000</c:v>
                </c:pt>
                <c:pt idx="397">
                  <c:v>667000</c:v>
                </c:pt>
                <c:pt idx="398">
                  <c:v>682110</c:v>
                </c:pt>
                <c:pt idx="399">
                  <c:v>682110</c:v>
                </c:pt>
                <c:pt idx="400">
                  <c:v>697686</c:v>
                </c:pt>
                <c:pt idx="401">
                  <c:v>697686</c:v>
                </c:pt>
                <c:pt idx="402">
                  <c:v>753600</c:v>
                </c:pt>
                <c:pt idx="403">
                  <c:v>753600</c:v>
                </c:pt>
                <c:pt idx="404">
                  <c:v>789000</c:v>
                </c:pt>
                <c:pt idx="405">
                  <c:v>789000</c:v>
                </c:pt>
                <c:pt idx="406">
                  <c:v>800400</c:v>
                </c:pt>
                <c:pt idx="407">
                  <c:v>800400</c:v>
                </c:pt>
                <c:pt idx="408">
                  <c:v>808000</c:v>
                </c:pt>
                <c:pt idx="409">
                  <c:v>808000</c:v>
                </c:pt>
                <c:pt idx="410">
                  <c:v>810000</c:v>
                </c:pt>
                <c:pt idx="411">
                  <c:v>810000</c:v>
                </c:pt>
                <c:pt idx="412">
                  <c:v>888000</c:v>
                </c:pt>
                <c:pt idx="413">
                  <c:v>888000</c:v>
                </c:pt>
                <c:pt idx="414">
                  <c:v>921600</c:v>
                </c:pt>
                <c:pt idx="415">
                  <c:v>921600</c:v>
                </c:pt>
                <c:pt idx="416">
                  <c:v>921600</c:v>
                </c:pt>
                <c:pt idx="417">
                  <c:v>921600</c:v>
                </c:pt>
                <c:pt idx="418">
                  <c:v>944128</c:v>
                </c:pt>
                <c:pt idx="419">
                  <c:v>944128</c:v>
                </c:pt>
                <c:pt idx="420">
                  <c:v>960000</c:v>
                </c:pt>
                <c:pt idx="421">
                  <c:v>960000</c:v>
                </c:pt>
                <c:pt idx="422">
                  <c:v>960000</c:v>
                </c:pt>
                <c:pt idx="423">
                  <c:v>960000</c:v>
                </c:pt>
                <c:pt idx="424">
                  <c:v>960000</c:v>
                </c:pt>
                <c:pt idx="425">
                  <c:v>960000</c:v>
                </c:pt>
                <c:pt idx="426">
                  <c:v>1000000</c:v>
                </c:pt>
                <c:pt idx="427">
                  <c:v>1000000</c:v>
                </c:pt>
                <c:pt idx="428">
                  <c:v>1000000</c:v>
                </c:pt>
                <c:pt idx="429">
                  <c:v>1000000</c:v>
                </c:pt>
                <c:pt idx="430">
                  <c:v>1012800</c:v>
                </c:pt>
                <c:pt idx="431">
                  <c:v>1012800</c:v>
                </c:pt>
                <c:pt idx="432">
                  <c:v>1017600</c:v>
                </c:pt>
                <c:pt idx="433">
                  <c:v>1017600</c:v>
                </c:pt>
                <c:pt idx="434">
                  <c:v>1080000</c:v>
                </c:pt>
                <c:pt idx="435">
                  <c:v>1080000</c:v>
                </c:pt>
                <c:pt idx="436">
                  <c:v>1093120</c:v>
                </c:pt>
                <c:pt idx="437">
                  <c:v>1093120</c:v>
                </c:pt>
                <c:pt idx="438">
                  <c:v>1101800</c:v>
                </c:pt>
                <c:pt idx="439">
                  <c:v>1101800</c:v>
                </c:pt>
                <c:pt idx="440">
                  <c:v>1115243</c:v>
                </c:pt>
                <c:pt idx="441">
                  <c:v>1115243</c:v>
                </c:pt>
                <c:pt idx="442">
                  <c:v>1177494</c:v>
                </c:pt>
                <c:pt idx="443">
                  <c:v>1177494</c:v>
                </c:pt>
                <c:pt idx="444">
                  <c:v>1255864</c:v>
                </c:pt>
                <c:pt idx="445">
                  <c:v>1255864</c:v>
                </c:pt>
                <c:pt idx="446">
                  <c:v>1440000</c:v>
                </c:pt>
                <c:pt idx="447">
                  <c:v>1440000</c:v>
                </c:pt>
                <c:pt idx="448">
                  <c:v>1440000</c:v>
                </c:pt>
                <c:pt idx="449">
                  <c:v>1440000</c:v>
                </c:pt>
                <c:pt idx="450">
                  <c:v>1440000</c:v>
                </c:pt>
                <c:pt idx="451">
                  <c:v>1440000</c:v>
                </c:pt>
                <c:pt idx="452">
                  <c:v>1492500</c:v>
                </c:pt>
                <c:pt idx="453">
                  <c:v>1492500</c:v>
                </c:pt>
                <c:pt idx="454">
                  <c:v>1500000</c:v>
                </c:pt>
                <c:pt idx="455">
                  <c:v>1500000</c:v>
                </c:pt>
                <c:pt idx="456">
                  <c:v>1500000</c:v>
                </c:pt>
                <c:pt idx="457">
                  <c:v>1500000</c:v>
                </c:pt>
                <c:pt idx="458">
                  <c:v>1500000</c:v>
                </c:pt>
                <c:pt idx="459">
                  <c:v>1500000</c:v>
                </c:pt>
                <c:pt idx="460">
                  <c:v>1689600</c:v>
                </c:pt>
                <c:pt idx="461">
                  <c:v>1689600</c:v>
                </c:pt>
                <c:pt idx="462">
                  <c:v>1702080</c:v>
                </c:pt>
                <c:pt idx="463">
                  <c:v>1702080</c:v>
                </c:pt>
                <c:pt idx="464">
                  <c:v>1707200</c:v>
                </c:pt>
                <c:pt idx="465">
                  <c:v>1707200</c:v>
                </c:pt>
                <c:pt idx="466">
                  <c:v>1707200</c:v>
                </c:pt>
                <c:pt idx="467">
                  <c:v>1707200</c:v>
                </c:pt>
                <c:pt idx="468">
                  <c:v>1763200</c:v>
                </c:pt>
                <c:pt idx="469">
                  <c:v>1763200</c:v>
                </c:pt>
                <c:pt idx="470">
                  <c:v>1920000</c:v>
                </c:pt>
                <c:pt idx="471">
                  <c:v>1920000</c:v>
                </c:pt>
                <c:pt idx="472">
                  <c:v>2017600</c:v>
                </c:pt>
                <c:pt idx="473">
                  <c:v>2017600</c:v>
                </c:pt>
                <c:pt idx="474">
                  <c:v>2073600</c:v>
                </c:pt>
                <c:pt idx="475">
                  <c:v>2073600</c:v>
                </c:pt>
                <c:pt idx="476">
                  <c:v>2147664</c:v>
                </c:pt>
                <c:pt idx="477">
                  <c:v>2147664</c:v>
                </c:pt>
                <c:pt idx="478">
                  <c:v>2160000</c:v>
                </c:pt>
                <c:pt idx="479">
                  <c:v>2160000</c:v>
                </c:pt>
                <c:pt idx="480">
                  <c:v>2177712</c:v>
                </c:pt>
                <c:pt idx="481">
                  <c:v>2177712</c:v>
                </c:pt>
                <c:pt idx="482">
                  <c:v>2313600</c:v>
                </c:pt>
                <c:pt idx="483">
                  <c:v>2313600</c:v>
                </c:pt>
                <c:pt idx="484">
                  <c:v>2400032</c:v>
                </c:pt>
                <c:pt idx="485">
                  <c:v>2400032</c:v>
                </c:pt>
                <c:pt idx="486">
                  <c:v>2476800</c:v>
                </c:pt>
                <c:pt idx="487">
                  <c:v>2476800</c:v>
                </c:pt>
                <c:pt idx="488">
                  <c:v>2666000</c:v>
                </c:pt>
                <c:pt idx="489">
                  <c:v>2666000</c:v>
                </c:pt>
                <c:pt idx="490">
                  <c:v>3154000</c:v>
                </c:pt>
                <c:pt idx="491">
                  <c:v>3154000</c:v>
                </c:pt>
                <c:pt idx="492">
                  <c:v>3240000</c:v>
                </c:pt>
                <c:pt idx="493">
                  <c:v>3240000</c:v>
                </c:pt>
                <c:pt idx="494">
                  <c:v>3774464</c:v>
                </c:pt>
                <c:pt idx="495">
                  <c:v>3774464</c:v>
                </c:pt>
                <c:pt idx="496">
                  <c:v>4369920</c:v>
                </c:pt>
                <c:pt idx="497">
                  <c:v>4369920</c:v>
                </c:pt>
                <c:pt idx="498">
                  <c:v>4709976</c:v>
                </c:pt>
                <c:pt idx="499">
                  <c:v>4709976</c:v>
                </c:pt>
              </c:numCache>
            </c:numRef>
          </c:xVal>
          <c:yVal>
            <c:numRef>
              <c:f>Pixels!$F$2:$F$501</c:f>
              <c:numCache>
                <c:formatCode>General</c:formatCode>
                <c:ptCount val="500"/>
                <c:pt idx="0">
                  <c:v>0.28300304566864665</c:v>
                </c:pt>
                <c:pt idx="1">
                  <c:v>0.28300304566864665</c:v>
                </c:pt>
                <c:pt idx="2">
                  <c:v>0.28377626800382905</c:v>
                </c:pt>
                <c:pt idx="3">
                  <c:v>0.28377626800382905</c:v>
                </c:pt>
                <c:pt idx="4">
                  <c:v>0.2841010867877749</c:v>
                </c:pt>
                <c:pt idx="5">
                  <c:v>0.2841010867877749</c:v>
                </c:pt>
                <c:pt idx="6">
                  <c:v>0.2841010867877749</c:v>
                </c:pt>
                <c:pt idx="7">
                  <c:v>0.2841010867877749</c:v>
                </c:pt>
                <c:pt idx="8">
                  <c:v>0.28411923833208652</c:v>
                </c:pt>
                <c:pt idx="9">
                  <c:v>0.28411923833208652</c:v>
                </c:pt>
                <c:pt idx="10">
                  <c:v>0.2843252972240653</c:v>
                </c:pt>
                <c:pt idx="11">
                  <c:v>0.2843252972240653</c:v>
                </c:pt>
                <c:pt idx="12">
                  <c:v>0.28443788818519522</c:v>
                </c:pt>
                <c:pt idx="13">
                  <c:v>0.28443788818519522</c:v>
                </c:pt>
                <c:pt idx="14">
                  <c:v>0.28492845186431126</c:v>
                </c:pt>
                <c:pt idx="15">
                  <c:v>0.28492845186431126</c:v>
                </c:pt>
                <c:pt idx="16">
                  <c:v>0.28561182382002148</c:v>
                </c:pt>
                <c:pt idx="17">
                  <c:v>0.28561182382002148</c:v>
                </c:pt>
                <c:pt idx="18">
                  <c:v>0.28591078809206316</c:v>
                </c:pt>
                <c:pt idx="19">
                  <c:v>0.28591078809206316</c:v>
                </c:pt>
                <c:pt idx="20">
                  <c:v>0.28617301608478951</c:v>
                </c:pt>
                <c:pt idx="21">
                  <c:v>0.28617301608478951</c:v>
                </c:pt>
                <c:pt idx="22">
                  <c:v>0.28632876798696855</c:v>
                </c:pt>
                <c:pt idx="23">
                  <c:v>0.28632876798696855</c:v>
                </c:pt>
                <c:pt idx="24">
                  <c:v>0.28692710129914734</c:v>
                </c:pt>
                <c:pt idx="25">
                  <c:v>0.28692710129914734</c:v>
                </c:pt>
                <c:pt idx="26">
                  <c:v>0.28697041571267912</c:v>
                </c:pt>
                <c:pt idx="27">
                  <c:v>0.28697041571267912</c:v>
                </c:pt>
                <c:pt idx="28">
                  <c:v>0.28709718515595806</c:v>
                </c:pt>
                <c:pt idx="29">
                  <c:v>0.28709718515595806</c:v>
                </c:pt>
                <c:pt idx="30">
                  <c:v>0.28714780913861743</c:v>
                </c:pt>
                <c:pt idx="31">
                  <c:v>0.28714780913861743</c:v>
                </c:pt>
                <c:pt idx="32">
                  <c:v>0.28742654470605727</c:v>
                </c:pt>
                <c:pt idx="33">
                  <c:v>0.28742654470605727</c:v>
                </c:pt>
                <c:pt idx="34">
                  <c:v>0.28798302927989916</c:v>
                </c:pt>
                <c:pt idx="35">
                  <c:v>0.28798302927989916</c:v>
                </c:pt>
                <c:pt idx="36">
                  <c:v>0.28836267964281637</c:v>
                </c:pt>
                <c:pt idx="37">
                  <c:v>0.28836267964281637</c:v>
                </c:pt>
                <c:pt idx="38">
                  <c:v>0.28836267964281637</c:v>
                </c:pt>
                <c:pt idx="39">
                  <c:v>0.28836267964281637</c:v>
                </c:pt>
                <c:pt idx="40">
                  <c:v>0.28946046557673494</c:v>
                </c:pt>
                <c:pt idx="41">
                  <c:v>0.28946046557673494</c:v>
                </c:pt>
                <c:pt idx="42">
                  <c:v>0.28976270048312952</c:v>
                </c:pt>
                <c:pt idx="43">
                  <c:v>0.28976270048312952</c:v>
                </c:pt>
                <c:pt idx="44">
                  <c:v>0.2898268299484737</c:v>
                </c:pt>
                <c:pt idx="45">
                  <c:v>0.2898268299484737</c:v>
                </c:pt>
                <c:pt idx="46">
                  <c:v>0.2898268299484737</c:v>
                </c:pt>
                <c:pt idx="47">
                  <c:v>0.2898268299484737</c:v>
                </c:pt>
                <c:pt idx="48">
                  <c:v>0.2898268299484737</c:v>
                </c:pt>
                <c:pt idx="49">
                  <c:v>0.2898268299484737</c:v>
                </c:pt>
                <c:pt idx="50">
                  <c:v>0.2898268299484737</c:v>
                </c:pt>
                <c:pt idx="51">
                  <c:v>0.2898268299484737</c:v>
                </c:pt>
                <c:pt idx="52">
                  <c:v>0.2898268299484737</c:v>
                </c:pt>
                <c:pt idx="53">
                  <c:v>0.2898268299484737</c:v>
                </c:pt>
                <c:pt idx="54">
                  <c:v>0.2898268299484737</c:v>
                </c:pt>
                <c:pt idx="55">
                  <c:v>0.2898268299484737</c:v>
                </c:pt>
                <c:pt idx="56">
                  <c:v>0.29036532164261458</c:v>
                </c:pt>
                <c:pt idx="57">
                  <c:v>0.29036532164261458</c:v>
                </c:pt>
                <c:pt idx="58">
                  <c:v>0.29069781601009925</c:v>
                </c:pt>
                <c:pt idx="59">
                  <c:v>0.29069781601009925</c:v>
                </c:pt>
                <c:pt idx="60">
                  <c:v>0.29069781601009925</c:v>
                </c:pt>
                <c:pt idx="61">
                  <c:v>0.29069781601009925</c:v>
                </c:pt>
                <c:pt idx="62">
                  <c:v>0.29141569237222165</c:v>
                </c:pt>
                <c:pt idx="63">
                  <c:v>0.29141569237222165</c:v>
                </c:pt>
                <c:pt idx="64">
                  <c:v>0.29160126279155452</c:v>
                </c:pt>
                <c:pt idx="65">
                  <c:v>0.29160126279155452</c:v>
                </c:pt>
                <c:pt idx="66">
                  <c:v>0.29175380248392369</c:v>
                </c:pt>
                <c:pt idx="67">
                  <c:v>0.29175380248392369</c:v>
                </c:pt>
                <c:pt idx="68">
                  <c:v>0.29175380248392369</c:v>
                </c:pt>
                <c:pt idx="69">
                  <c:v>0.29175380248392369</c:v>
                </c:pt>
                <c:pt idx="70">
                  <c:v>0.29211140554022036</c:v>
                </c:pt>
                <c:pt idx="71">
                  <c:v>0.29211140554022036</c:v>
                </c:pt>
                <c:pt idx="72">
                  <c:v>0.29234225506868561</c:v>
                </c:pt>
                <c:pt idx="73">
                  <c:v>0.29234225506868561</c:v>
                </c:pt>
                <c:pt idx="74">
                  <c:v>0.2930417585117816</c:v>
                </c:pt>
                <c:pt idx="75">
                  <c:v>0.2930417585117816</c:v>
                </c:pt>
                <c:pt idx="76">
                  <c:v>0.29326834295139903</c:v>
                </c:pt>
                <c:pt idx="77">
                  <c:v>0.29326834295139903</c:v>
                </c:pt>
                <c:pt idx="78">
                  <c:v>0.29331809186673541</c:v>
                </c:pt>
                <c:pt idx="79">
                  <c:v>0.29331809186673541</c:v>
                </c:pt>
                <c:pt idx="80">
                  <c:v>0.29331809186673541</c:v>
                </c:pt>
                <c:pt idx="81">
                  <c:v>0.29331809186673541</c:v>
                </c:pt>
                <c:pt idx="82">
                  <c:v>0.29331809186673541</c:v>
                </c:pt>
                <c:pt idx="83">
                  <c:v>0.29331809186673541</c:v>
                </c:pt>
                <c:pt idx="84">
                  <c:v>0.29331809186673541</c:v>
                </c:pt>
                <c:pt idx="85">
                  <c:v>0.29331809186673541</c:v>
                </c:pt>
                <c:pt idx="86">
                  <c:v>0.29342865901227977</c:v>
                </c:pt>
                <c:pt idx="87">
                  <c:v>0.29342865901227977</c:v>
                </c:pt>
                <c:pt idx="88">
                  <c:v>0.29343142343828776</c:v>
                </c:pt>
                <c:pt idx="89">
                  <c:v>0.29343142343828776</c:v>
                </c:pt>
                <c:pt idx="90">
                  <c:v>0.29382686051779205</c:v>
                </c:pt>
                <c:pt idx="91">
                  <c:v>0.29382686051779205</c:v>
                </c:pt>
                <c:pt idx="92">
                  <c:v>0.29420316909953453</c:v>
                </c:pt>
                <c:pt idx="93">
                  <c:v>0.29420316909953453</c:v>
                </c:pt>
                <c:pt idx="94">
                  <c:v>0.29442463104742067</c:v>
                </c:pt>
                <c:pt idx="95">
                  <c:v>0.29442463104742067</c:v>
                </c:pt>
                <c:pt idx="96">
                  <c:v>0.29442463104742067</c:v>
                </c:pt>
                <c:pt idx="97">
                  <c:v>0.29442463104742067</c:v>
                </c:pt>
                <c:pt idx="98">
                  <c:v>0.29442463104742067</c:v>
                </c:pt>
                <c:pt idx="99">
                  <c:v>0.29442463104742067</c:v>
                </c:pt>
                <c:pt idx="100">
                  <c:v>0.29442463104742067</c:v>
                </c:pt>
                <c:pt idx="101">
                  <c:v>0.29442463104742067</c:v>
                </c:pt>
                <c:pt idx="102">
                  <c:v>0.29442463104742067</c:v>
                </c:pt>
                <c:pt idx="103">
                  <c:v>0.29442463104742067</c:v>
                </c:pt>
                <c:pt idx="104">
                  <c:v>0.29442463104742067</c:v>
                </c:pt>
                <c:pt idx="105">
                  <c:v>0.29442463104742067</c:v>
                </c:pt>
                <c:pt idx="106">
                  <c:v>0.29442463104742067</c:v>
                </c:pt>
                <c:pt idx="107">
                  <c:v>0.29442463104742067</c:v>
                </c:pt>
                <c:pt idx="108">
                  <c:v>0.29442463104742067</c:v>
                </c:pt>
                <c:pt idx="109">
                  <c:v>0.29442463104742067</c:v>
                </c:pt>
                <c:pt idx="110">
                  <c:v>0.29442463104742067</c:v>
                </c:pt>
                <c:pt idx="111">
                  <c:v>0.29442463104742067</c:v>
                </c:pt>
                <c:pt idx="112">
                  <c:v>0.29485762659061038</c:v>
                </c:pt>
                <c:pt idx="113">
                  <c:v>0.29485762659061038</c:v>
                </c:pt>
                <c:pt idx="114">
                  <c:v>0.29510195067672251</c:v>
                </c:pt>
                <c:pt idx="115">
                  <c:v>0.29510195067672251</c:v>
                </c:pt>
                <c:pt idx="116">
                  <c:v>0.29586600589614942</c:v>
                </c:pt>
                <c:pt idx="117">
                  <c:v>0.29586600589614942</c:v>
                </c:pt>
                <c:pt idx="118">
                  <c:v>0.29587155589689862</c:v>
                </c:pt>
                <c:pt idx="119">
                  <c:v>0.29587155589689862</c:v>
                </c:pt>
                <c:pt idx="120">
                  <c:v>0.29622685535340987</c:v>
                </c:pt>
                <c:pt idx="121">
                  <c:v>0.29622685535340987</c:v>
                </c:pt>
                <c:pt idx="122">
                  <c:v>0.29632126465751335</c:v>
                </c:pt>
                <c:pt idx="123">
                  <c:v>0.29632126465751335</c:v>
                </c:pt>
                <c:pt idx="124">
                  <c:v>0.2964879029592305</c:v>
                </c:pt>
                <c:pt idx="125">
                  <c:v>0.2964879029592305</c:v>
                </c:pt>
                <c:pt idx="126">
                  <c:v>0.2964879029592305</c:v>
                </c:pt>
                <c:pt idx="127">
                  <c:v>0.2964879029592305</c:v>
                </c:pt>
                <c:pt idx="128">
                  <c:v>0.2964879029592305</c:v>
                </c:pt>
                <c:pt idx="129">
                  <c:v>0.2964879029592305</c:v>
                </c:pt>
                <c:pt idx="130">
                  <c:v>0.2965749422487618</c:v>
                </c:pt>
                <c:pt idx="131">
                  <c:v>0.2965749422487618</c:v>
                </c:pt>
                <c:pt idx="132">
                  <c:v>0.29719937505606164</c:v>
                </c:pt>
                <c:pt idx="133">
                  <c:v>0.29719937505606164</c:v>
                </c:pt>
                <c:pt idx="134">
                  <c:v>0.29719937505606164</c:v>
                </c:pt>
                <c:pt idx="135">
                  <c:v>0.29719937505606164</c:v>
                </c:pt>
                <c:pt idx="136">
                  <c:v>0.29719937505606164</c:v>
                </c:pt>
                <c:pt idx="137">
                  <c:v>0.29719937505606164</c:v>
                </c:pt>
                <c:pt idx="138">
                  <c:v>0.29719937505606164</c:v>
                </c:pt>
                <c:pt idx="139">
                  <c:v>0.29719937505606164</c:v>
                </c:pt>
                <c:pt idx="140">
                  <c:v>0.29719937505606164</c:v>
                </c:pt>
                <c:pt idx="141">
                  <c:v>0.29719937505606164</c:v>
                </c:pt>
                <c:pt idx="142">
                  <c:v>0.29727353159059056</c:v>
                </c:pt>
                <c:pt idx="143">
                  <c:v>0.29727353159059056</c:v>
                </c:pt>
                <c:pt idx="144">
                  <c:v>0.29745988718349031</c:v>
                </c:pt>
                <c:pt idx="145">
                  <c:v>0.29745988718349031</c:v>
                </c:pt>
                <c:pt idx="146">
                  <c:v>0.29794132055261657</c:v>
                </c:pt>
                <c:pt idx="147">
                  <c:v>0.29794132055261657</c:v>
                </c:pt>
                <c:pt idx="148">
                  <c:v>0.29794132055261657</c:v>
                </c:pt>
                <c:pt idx="149">
                  <c:v>0.29794132055261657</c:v>
                </c:pt>
                <c:pt idx="150">
                  <c:v>0.29820120081528056</c:v>
                </c:pt>
                <c:pt idx="151">
                  <c:v>0.29820120081528056</c:v>
                </c:pt>
                <c:pt idx="152">
                  <c:v>0.29831260966591139</c:v>
                </c:pt>
                <c:pt idx="153">
                  <c:v>0.29831260966591139</c:v>
                </c:pt>
                <c:pt idx="154">
                  <c:v>0.29942773878839246</c:v>
                </c:pt>
                <c:pt idx="155">
                  <c:v>0.29942773878839246</c:v>
                </c:pt>
                <c:pt idx="156">
                  <c:v>0.29942773878839246</c:v>
                </c:pt>
                <c:pt idx="157">
                  <c:v>0.29942773878839246</c:v>
                </c:pt>
                <c:pt idx="158">
                  <c:v>0.29942773878839246</c:v>
                </c:pt>
                <c:pt idx="159">
                  <c:v>0.29942773878839246</c:v>
                </c:pt>
                <c:pt idx="160">
                  <c:v>0.29942773878839246</c:v>
                </c:pt>
                <c:pt idx="161">
                  <c:v>0.29942773878839246</c:v>
                </c:pt>
                <c:pt idx="162">
                  <c:v>0.29957656536673138</c:v>
                </c:pt>
                <c:pt idx="163">
                  <c:v>0.29957656536673138</c:v>
                </c:pt>
                <c:pt idx="164">
                  <c:v>0.29978125662818383</c:v>
                </c:pt>
                <c:pt idx="165">
                  <c:v>0.29978125662818383</c:v>
                </c:pt>
                <c:pt idx="166">
                  <c:v>0.29997484113585682</c:v>
                </c:pt>
                <c:pt idx="167">
                  <c:v>0.29997484113585682</c:v>
                </c:pt>
                <c:pt idx="168">
                  <c:v>0.30012565285900261</c:v>
                </c:pt>
                <c:pt idx="169">
                  <c:v>0.30012565285900261</c:v>
                </c:pt>
                <c:pt idx="170">
                  <c:v>0.30061928866757542</c:v>
                </c:pt>
                <c:pt idx="171">
                  <c:v>0.30061928866757542</c:v>
                </c:pt>
                <c:pt idx="172">
                  <c:v>0.3014425174802613</c:v>
                </c:pt>
                <c:pt idx="173">
                  <c:v>0.3014425174802613</c:v>
                </c:pt>
                <c:pt idx="174">
                  <c:v>0.30220138056701334</c:v>
                </c:pt>
                <c:pt idx="175">
                  <c:v>0.30220138056701334</c:v>
                </c:pt>
                <c:pt idx="176">
                  <c:v>0.30262084925643051</c:v>
                </c:pt>
                <c:pt idx="177">
                  <c:v>0.30262084925643051</c:v>
                </c:pt>
                <c:pt idx="178">
                  <c:v>0.3046283598714864</c:v>
                </c:pt>
                <c:pt idx="179">
                  <c:v>0.3046283598714864</c:v>
                </c:pt>
                <c:pt idx="180">
                  <c:v>0.30507652700448074</c:v>
                </c:pt>
                <c:pt idx="181">
                  <c:v>0.30507652700448074</c:v>
                </c:pt>
                <c:pt idx="182">
                  <c:v>0.30529180745433604</c:v>
                </c:pt>
                <c:pt idx="183">
                  <c:v>0.30529180745433604</c:v>
                </c:pt>
                <c:pt idx="184">
                  <c:v>0.30615782948961773</c:v>
                </c:pt>
                <c:pt idx="185">
                  <c:v>0.30615782948961773</c:v>
                </c:pt>
                <c:pt idx="186">
                  <c:v>0.30615782948961773</c:v>
                </c:pt>
                <c:pt idx="187">
                  <c:v>0.30615782948961773</c:v>
                </c:pt>
                <c:pt idx="188">
                  <c:v>0.30615782948961773</c:v>
                </c:pt>
                <c:pt idx="189">
                  <c:v>0.30615782948961773</c:v>
                </c:pt>
                <c:pt idx="190">
                  <c:v>0.30615782948961773</c:v>
                </c:pt>
                <c:pt idx="191">
                  <c:v>0.30615782948961773</c:v>
                </c:pt>
                <c:pt idx="192">
                  <c:v>0.30615782948961773</c:v>
                </c:pt>
                <c:pt idx="193">
                  <c:v>0.30615782948961773</c:v>
                </c:pt>
                <c:pt idx="194">
                  <c:v>0.30672167822457985</c:v>
                </c:pt>
                <c:pt idx="195">
                  <c:v>0.30672167822457985</c:v>
                </c:pt>
                <c:pt idx="196">
                  <c:v>0.30714486522395373</c:v>
                </c:pt>
                <c:pt idx="197">
                  <c:v>0.30714486522395373</c:v>
                </c:pt>
                <c:pt idx="198">
                  <c:v>0.30728598469490553</c:v>
                </c:pt>
                <c:pt idx="199">
                  <c:v>0.30728598469490553</c:v>
                </c:pt>
                <c:pt idx="200">
                  <c:v>0.30728598469490553</c:v>
                </c:pt>
                <c:pt idx="201">
                  <c:v>0.30728598469490553</c:v>
                </c:pt>
                <c:pt idx="202">
                  <c:v>0.30728598469490553</c:v>
                </c:pt>
                <c:pt idx="203">
                  <c:v>0.30728598469490553</c:v>
                </c:pt>
                <c:pt idx="204">
                  <c:v>0.30728598469490553</c:v>
                </c:pt>
                <c:pt idx="205">
                  <c:v>0.30728598469490553</c:v>
                </c:pt>
                <c:pt idx="206">
                  <c:v>0.3108232027915494</c:v>
                </c:pt>
                <c:pt idx="207">
                  <c:v>0.3108232027915494</c:v>
                </c:pt>
                <c:pt idx="208">
                  <c:v>0.3108232027915494</c:v>
                </c:pt>
                <c:pt idx="209">
                  <c:v>0.3108232027915494</c:v>
                </c:pt>
                <c:pt idx="210">
                  <c:v>0.3108232027915494</c:v>
                </c:pt>
                <c:pt idx="211">
                  <c:v>0.3108232027915494</c:v>
                </c:pt>
                <c:pt idx="212">
                  <c:v>0.3108232027915494</c:v>
                </c:pt>
                <c:pt idx="213">
                  <c:v>0.3108232027915494</c:v>
                </c:pt>
                <c:pt idx="214">
                  <c:v>0.3108326589818512</c:v>
                </c:pt>
                <c:pt idx="215">
                  <c:v>0.3108326589818512</c:v>
                </c:pt>
                <c:pt idx="216">
                  <c:v>0.31104451037846909</c:v>
                </c:pt>
                <c:pt idx="217">
                  <c:v>0.31104451037846909</c:v>
                </c:pt>
                <c:pt idx="218">
                  <c:v>0.31113532301017227</c:v>
                </c:pt>
                <c:pt idx="219">
                  <c:v>0.31113532301017227</c:v>
                </c:pt>
                <c:pt idx="220">
                  <c:v>0.31113532301017227</c:v>
                </c:pt>
                <c:pt idx="221">
                  <c:v>0.31113532301017227</c:v>
                </c:pt>
                <c:pt idx="222">
                  <c:v>0.31113532301017227</c:v>
                </c:pt>
                <c:pt idx="223">
                  <c:v>0.31113532301017227</c:v>
                </c:pt>
                <c:pt idx="224">
                  <c:v>0.3121956521698882</c:v>
                </c:pt>
                <c:pt idx="225">
                  <c:v>0.3121956521698882</c:v>
                </c:pt>
                <c:pt idx="226">
                  <c:v>0.31221744313627875</c:v>
                </c:pt>
                <c:pt idx="227">
                  <c:v>0.31221744313627875</c:v>
                </c:pt>
                <c:pt idx="228">
                  <c:v>0.31329549250077221</c:v>
                </c:pt>
                <c:pt idx="229">
                  <c:v>0.31329549250077221</c:v>
                </c:pt>
                <c:pt idx="230">
                  <c:v>0.31423784020657003</c:v>
                </c:pt>
                <c:pt idx="231">
                  <c:v>0.31423784020657003</c:v>
                </c:pt>
                <c:pt idx="232">
                  <c:v>0.31503539030063027</c:v>
                </c:pt>
                <c:pt idx="233">
                  <c:v>0.31503539030063027</c:v>
                </c:pt>
                <c:pt idx="234">
                  <c:v>0.31523372362487229</c:v>
                </c:pt>
                <c:pt idx="235">
                  <c:v>0.31523372362487229</c:v>
                </c:pt>
                <c:pt idx="236">
                  <c:v>0.31523372362487229</c:v>
                </c:pt>
                <c:pt idx="237">
                  <c:v>0.31523372362487229</c:v>
                </c:pt>
                <c:pt idx="238">
                  <c:v>0.31523372362487229</c:v>
                </c:pt>
                <c:pt idx="239">
                  <c:v>0.31523372362487229</c:v>
                </c:pt>
                <c:pt idx="240">
                  <c:v>0.31523372362487229</c:v>
                </c:pt>
                <c:pt idx="241">
                  <c:v>0.31523372362487229</c:v>
                </c:pt>
                <c:pt idx="242">
                  <c:v>0.31523372362487229</c:v>
                </c:pt>
                <c:pt idx="243">
                  <c:v>0.31523372362487229</c:v>
                </c:pt>
                <c:pt idx="244">
                  <c:v>0.31523372362487229</c:v>
                </c:pt>
                <c:pt idx="245">
                  <c:v>0.31523372362487229</c:v>
                </c:pt>
                <c:pt idx="246">
                  <c:v>0.31706260007036935</c:v>
                </c:pt>
                <c:pt idx="247">
                  <c:v>0.31706260007036935</c:v>
                </c:pt>
                <c:pt idx="248">
                  <c:v>0.31816207859514556</c:v>
                </c:pt>
                <c:pt idx="249">
                  <c:v>0.31816207859514556</c:v>
                </c:pt>
                <c:pt idx="250">
                  <c:v>0.31844866479756634</c:v>
                </c:pt>
                <c:pt idx="251">
                  <c:v>0.31844866479756634</c:v>
                </c:pt>
                <c:pt idx="252">
                  <c:v>0.31946405226756258</c:v>
                </c:pt>
                <c:pt idx="253">
                  <c:v>0.31946405226756258</c:v>
                </c:pt>
                <c:pt idx="254">
                  <c:v>0.31981430245482212</c:v>
                </c:pt>
                <c:pt idx="255">
                  <c:v>0.31981430245482212</c:v>
                </c:pt>
                <c:pt idx="256">
                  <c:v>0.32007996814434947</c:v>
                </c:pt>
                <c:pt idx="257">
                  <c:v>0.32007996814434947</c:v>
                </c:pt>
                <c:pt idx="258">
                  <c:v>0.32007996814434947</c:v>
                </c:pt>
                <c:pt idx="259">
                  <c:v>0.32007996814434947</c:v>
                </c:pt>
                <c:pt idx="260">
                  <c:v>0.32024324274962812</c:v>
                </c:pt>
                <c:pt idx="261">
                  <c:v>0.32024324274962812</c:v>
                </c:pt>
                <c:pt idx="262">
                  <c:v>0.32153917839864665</c:v>
                </c:pt>
                <c:pt idx="263">
                  <c:v>0.32153917839864665</c:v>
                </c:pt>
                <c:pt idx="264">
                  <c:v>0.32276041797588639</c:v>
                </c:pt>
                <c:pt idx="265">
                  <c:v>0.32276041797588639</c:v>
                </c:pt>
                <c:pt idx="266">
                  <c:v>0.32360449805124908</c:v>
                </c:pt>
                <c:pt idx="267">
                  <c:v>0.32360449805124908</c:v>
                </c:pt>
                <c:pt idx="268">
                  <c:v>0.3243310566588925</c:v>
                </c:pt>
                <c:pt idx="269">
                  <c:v>0.3243310566588925</c:v>
                </c:pt>
                <c:pt idx="270">
                  <c:v>0.32500046732039378</c:v>
                </c:pt>
                <c:pt idx="271">
                  <c:v>0.32500046732039378</c:v>
                </c:pt>
                <c:pt idx="272">
                  <c:v>0.32500046732039378</c:v>
                </c:pt>
                <c:pt idx="273">
                  <c:v>0.32500046732039378</c:v>
                </c:pt>
                <c:pt idx="274">
                  <c:v>0.3255325461053552</c:v>
                </c:pt>
                <c:pt idx="275">
                  <c:v>0.3255325461053552</c:v>
                </c:pt>
                <c:pt idx="276">
                  <c:v>0.3255325461053552</c:v>
                </c:pt>
                <c:pt idx="277">
                  <c:v>0.3255325461053552</c:v>
                </c:pt>
                <c:pt idx="278">
                  <c:v>0.3255325461053552</c:v>
                </c:pt>
                <c:pt idx="279">
                  <c:v>0.3255325461053552</c:v>
                </c:pt>
                <c:pt idx="280">
                  <c:v>0.32590289775099546</c:v>
                </c:pt>
                <c:pt idx="281">
                  <c:v>0.32590289775099546</c:v>
                </c:pt>
                <c:pt idx="282">
                  <c:v>0.32944526786120132</c:v>
                </c:pt>
                <c:pt idx="283">
                  <c:v>0.32944526786120132</c:v>
                </c:pt>
                <c:pt idx="284">
                  <c:v>0.32963907363797668</c:v>
                </c:pt>
                <c:pt idx="285">
                  <c:v>0.32963907363797668</c:v>
                </c:pt>
                <c:pt idx="286">
                  <c:v>0.33899473223031862</c:v>
                </c:pt>
                <c:pt idx="287">
                  <c:v>0.33899473223031862</c:v>
                </c:pt>
                <c:pt idx="288">
                  <c:v>0.34076024739310229</c:v>
                </c:pt>
                <c:pt idx="289">
                  <c:v>0.34076024739310229</c:v>
                </c:pt>
                <c:pt idx="290">
                  <c:v>0.34544827291167757</c:v>
                </c:pt>
                <c:pt idx="291">
                  <c:v>0.34544827291167757</c:v>
                </c:pt>
                <c:pt idx="292">
                  <c:v>0.35147022053249222</c:v>
                </c:pt>
                <c:pt idx="293">
                  <c:v>0.35147022053249222</c:v>
                </c:pt>
                <c:pt idx="294">
                  <c:v>0.35534025135014735</c:v>
                </c:pt>
                <c:pt idx="295">
                  <c:v>0.35534025135014735</c:v>
                </c:pt>
                <c:pt idx="296">
                  <c:v>0.35689287662235714</c:v>
                </c:pt>
                <c:pt idx="297">
                  <c:v>0.35689287662235714</c:v>
                </c:pt>
                <c:pt idx="298">
                  <c:v>0.35930232745839541</c:v>
                </c:pt>
                <c:pt idx="299">
                  <c:v>0.35930232745839541</c:v>
                </c:pt>
                <c:pt idx="300">
                  <c:v>0.35930232745839541</c:v>
                </c:pt>
                <c:pt idx="301">
                  <c:v>0.35930232745839541</c:v>
                </c:pt>
                <c:pt idx="302">
                  <c:v>0.36121588013800066</c:v>
                </c:pt>
                <c:pt idx="303">
                  <c:v>0.36121588013800066</c:v>
                </c:pt>
                <c:pt idx="304">
                  <c:v>0.3631088019850508</c:v>
                </c:pt>
                <c:pt idx="305">
                  <c:v>0.3631088019850508</c:v>
                </c:pt>
                <c:pt idx="306">
                  <c:v>0.3631088019850508</c:v>
                </c:pt>
                <c:pt idx="307">
                  <c:v>0.3631088019850508</c:v>
                </c:pt>
                <c:pt idx="308">
                  <c:v>0.3700300014002218</c:v>
                </c:pt>
                <c:pt idx="309">
                  <c:v>0.3700300014002218</c:v>
                </c:pt>
                <c:pt idx="310">
                  <c:v>0.37006639365664135</c:v>
                </c:pt>
                <c:pt idx="311">
                  <c:v>0.37006639365664135</c:v>
                </c:pt>
                <c:pt idx="312">
                  <c:v>0.37422266241795504</c:v>
                </c:pt>
                <c:pt idx="313">
                  <c:v>0.37422266241795504</c:v>
                </c:pt>
                <c:pt idx="314">
                  <c:v>0.37614779175536911</c:v>
                </c:pt>
                <c:pt idx="315">
                  <c:v>0.37614779175536911</c:v>
                </c:pt>
                <c:pt idx="316">
                  <c:v>0.37696101116890313</c:v>
                </c:pt>
                <c:pt idx="317">
                  <c:v>0.37696101116890313</c:v>
                </c:pt>
                <c:pt idx="318">
                  <c:v>0.38717124194328234</c:v>
                </c:pt>
                <c:pt idx="319">
                  <c:v>0.38717124194328234</c:v>
                </c:pt>
                <c:pt idx="320">
                  <c:v>0.39148338727344084</c:v>
                </c:pt>
                <c:pt idx="321">
                  <c:v>0.39148338727344084</c:v>
                </c:pt>
                <c:pt idx="322">
                  <c:v>0.39148338727344084</c:v>
                </c:pt>
                <c:pt idx="323">
                  <c:v>0.39148338727344084</c:v>
                </c:pt>
                <c:pt idx="324">
                  <c:v>0.3964279036449353</c:v>
                </c:pt>
                <c:pt idx="325">
                  <c:v>0.3964279036449353</c:v>
                </c:pt>
                <c:pt idx="326">
                  <c:v>0.3964279036449353</c:v>
                </c:pt>
                <c:pt idx="327">
                  <c:v>0.3964279036449353</c:v>
                </c:pt>
                <c:pt idx="328">
                  <c:v>0.3964279036449353</c:v>
                </c:pt>
                <c:pt idx="329">
                  <c:v>0.3964279036449353</c:v>
                </c:pt>
                <c:pt idx="330">
                  <c:v>0.40159620358242837</c:v>
                </c:pt>
                <c:pt idx="331">
                  <c:v>0.40159620358242837</c:v>
                </c:pt>
                <c:pt idx="332">
                  <c:v>0.40159620358242837</c:v>
                </c:pt>
                <c:pt idx="333">
                  <c:v>0.40159620358242837</c:v>
                </c:pt>
                <c:pt idx="334">
                  <c:v>0.40325374879087333</c:v>
                </c:pt>
                <c:pt idx="335">
                  <c:v>0.40325374879087333</c:v>
                </c:pt>
                <c:pt idx="336">
                  <c:v>0.40387577837900929</c:v>
                </c:pt>
                <c:pt idx="337">
                  <c:v>0.40387577837900929</c:v>
                </c:pt>
                <c:pt idx="338">
                  <c:v>0.41198374061726595</c:v>
                </c:pt>
                <c:pt idx="339">
                  <c:v>0.41198374061726595</c:v>
                </c:pt>
                <c:pt idx="340">
                  <c:v>0.41500804620521664</c:v>
                </c:pt>
                <c:pt idx="341">
                  <c:v>0.41500804620521664</c:v>
                </c:pt>
                <c:pt idx="342">
                  <c:v>0.41687312270429666</c:v>
                </c:pt>
                <c:pt idx="343">
                  <c:v>0.41687312270429666</c:v>
                </c:pt>
                <c:pt idx="344">
                  <c:v>0.43521535900460373</c:v>
                </c:pt>
                <c:pt idx="345">
                  <c:v>0.43521535900460373</c:v>
                </c:pt>
                <c:pt idx="346">
                  <c:v>0.45939104583160967</c:v>
                </c:pt>
                <c:pt idx="347">
                  <c:v>0.45939104583160967</c:v>
                </c:pt>
                <c:pt idx="348">
                  <c:v>0.45939104583160967</c:v>
                </c:pt>
                <c:pt idx="349">
                  <c:v>0.45939104583160967</c:v>
                </c:pt>
                <c:pt idx="350">
                  <c:v>0.45939104583160967</c:v>
                </c:pt>
                <c:pt idx="351">
                  <c:v>0.45939104583160967</c:v>
                </c:pt>
                <c:pt idx="352">
                  <c:v>0.46656939090367883</c:v>
                </c:pt>
                <c:pt idx="353">
                  <c:v>0.46656939090367883</c:v>
                </c:pt>
                <c:pt idx="354">
                  <c:v>0.46736769971791814</c:v>
                </c:pt>
                <c:pt idx="355">
                  <c:v>0.46736769971791814</c:v>
                </c:pt>
                <c:pt idx="356">
                  <c:v>0.46736769971791814</c:v>
                </c:pt>
                <c:pt idx="357">
                  <c:v>0.46736769971791814</c:v>
                </c:pt>
                <c:pt idx="358">
                  <c:v>0.46736769971791814</c:v>
                </c:pt>
                <c:pt idx="359">
                  <c:v>0.46736769971791814</c:v>
                </c:pt>
                <c:pt idx="360">
                  <c:v>0.4926450214651576</c:v>
                </c:pt>
                <c:pt idx="361">
                  <c:v>0.4926450214651576</c:v>
                </c:pt>
                <c:pt idx="362">
                  <c:v>0.49431099473229267</c:v>
                </c:pt>
                <c:pt idx="363">
                  <c:v>0.49431099473229267</c:v>
                </c:pt>
                <c:pt idx="364">
                  <c:v>0.49520810021296863</c:v>
                </c:pt>
                <c:pt idx="365">
                  <c:v>0.49520810021296863</c:v>
                </c:pt>
                <c:pt idx="366">
                  <c:v>0.49520810021296863</c:v>
                </c:pt>
                <c:pt idx="367">
                  <c:v>0.49520810021296863</c:v>
                </c:pt>
                <c:pt idx="368">
                  <c:v>0.50247087979701854</c:v>
                </c:pt>
                <c:pt idx="369">
                  <c:v>0.50247087979701854</c:v>
                </c:pt>
                <c:pt idx="370">
                  <c:v>0.5233917477601524</c:v>
                </c:pt>
                <c:pt idx="371">
                  <c:v>0.5233917477601524</c:v>
                </c:pt>
                <c:pt idx="372">
                  <c:v>0.53659781403686724</c:v>
                </c:pt>
                <c:pt idx="373">
                  <c:v>0.53659781403686724</c:v>
                </c:pt>
                <c:pt idx="374">
                  <c:v>0.54382369842709388</c:v>
                </c:pt>
                <c:pt idx="375">
                  <c:v>0.54382369842709388</c:v>
                </c:pt>
                <c:pt idx="376">
                  <c:v>0.55363781759452713</c:v>
                </c:pt>
                <c:pt idx="377">
                  <c:v>0.55363781759452713</c:v>
                </c:pt>
                <c:pt idx="378">
                  <c:v>0.555269421990219</c:v>
                </c:pt>
                <c:pt idx="379">
                  <c:v>0.555269421990219</c:v>
                </c:pt>
                <c:pt idx="380">
                  <c:v>0.55761043225540308</c:v>
                </c:pt>
                <c:pt idx="381">
                  <c:v>0.55761043225540308</c:v>
                </c:pt>
                <c:pt idx="382">
                  <c:v>0.56398225421959158</c:v>
                </c:pt>
                <c:pt idx="383">
                  <c:v>0.56398225421959158</c:v>
                </c:pt>
                <c:pt idx="384">
                  <c:v>0.57574979585150099</c:v>
                </c:pt>
                <c:pt idx="385">
                  <c:v>0.57574979585150099</c:v>
                </c:pt>
                <c:pt idx="386">
                  <c:v>0.58679758177572727</c:v>
                </c:pt>
                <c:pt idx="387">
                  <c:v>0.58679758177572727</c:v>
                </c:pt>
                <c:pt idx="388">
                  <c:v>0.59677405022963537</c:v>
                </c:pt>
                <c:pt idx="389">
                  <c:v>0.59677405022963537</c:v>
                </c:pt>
                <c:pt idx="390">
                  <c:v>0.61199493303898844</c:v>
                </c:pt>
                <c:pt idx="391">
                  <c:v>0.61199493303898844</c:v>
                </c:pt>
                <c:pt idx="392">
                  <c:v>0.62133639899843895</c:v>
                </c:pt>
                <c:pt idx="393">
                  <c:v>0.62133639899843895</c:v>
                </c:pt>
                <c:pt idx="394">
                  <c:v>0.62133639899843895</c:v>
                </c:pt>
                <c:pt idx="395">
                  <c:v>0.62133639899843895</c:v>
                </c:pt>
                <c:pt idx="396">
                  <c:v>0.62133639899843895</c:v>
                </c:pt>
                <c:pt idx="397">
                  <c:v>0.62133639899843895</c:v>
                </c:pt>
                <c:pt idx="398">
                  <c:v>0.62900502944221903</c:v>
                </c:pt>
                <c:pt idx="399">
                  <c:v>0.62900502944221903</c:v>
                </c:pt>
                <c:pt idx="400">
                  <c:v>0.63685686153802445</c:v>
                </c:pt>
                <c:pt idx="401">
                  <c:v>0.63685686153802445</c:v>
                </c:pt>
                <c:pt idx="402">
                  <c:v>0.66455185034850706</c:v>
                </c:pt>
                <c:pt idx="403">
                  <c:v>0.66455185034850706</c:v>
                </c:pt>
                <c:pt idx="404">
                  <c:v>0.68164574870748507</c:v>
                </c:pt>
                <c:pt idx="405">
                  <c:v>0.68164574870748507</c:v>
                </c:pt>
                <c:pt idx="406">
                  <c:v>0.68707145154921445</c:v>
                </c:pt>
                <c:pt idx="407">
                  <c:v>0.68707145154921445</c:v>
                </c:pt>
                <c:pt idx="408">
                  <c:v>0.69066630175908617</c:v>
                </c:pt>
                <c:pt idx="409">
                  <c:v>0.69066630175908617</c:v>
                </c:pt>
                <c:pt idx="410">
                  <c:v>0.69160930849096525</c:v>
                </c:pt>
                <c:pt idx="411">
                  <c:v>0.69160930849096525</c:v>
                </c:pt>
                <c:pt idx="412">
                  <c:v>0.72735420944966889</c:v>
                </c:pt>
                <c:pt idx="413">
                  <c:v>0.72735420944966889</c:v>
                </c:pt>
                <c:pt idx="414">
                  <c:v>0.7420920867250419</c:v>
                </c:pt>
                <c:pt idx="415">
                  <c:v>0.7420920867250419</c:v>
                </c:pt>
                <c:pt idx="416">
                  <c:v>0.7420920867250419</c:v>
                </c:pt>
                <c:pt idx="417">
                  <c:v>0.7420920867250419</c:v>
                </c:pt>
                <c:pt idx="418">
                  <c:v>0.75173681358804167</c:v>
                </c:pt>
                <c:pt idx="419">
                  <c:v>0.75173681358804167</c:v>
                </c:pt>
                <c:pt idx="420">
                  <c:v>0.75841469737656864</c:v>
                </c:pt>
                <c:pt idx="421">
                  <c:v>0.75841469737656864</c:v>
                </c:pt>
                <c:pt idx="422">
                  <c:v>0.75841469737656864</c:v>
                </c:pt>
                <c:pt idx="423">
                  <c:v>0.75841469737656864</c:v>
                </c:pt>
                <c:pt idx="424">
                  <c:v>0.75841469737656864</c:v>
                </c:pt>
                <c:pt idx="425">
                  <c:v>0.75841469737656864</c:v>
                </c:pt>
                <c:pt idx="426">
                  <c:v>0.77480276014648686</c:v>
                </c:pt>
                <c:pt idx="427">
                  <c:v>0.77480276014648686</c:v>
                </c:pt>
                <c:pt idx="428">
                  <c:v>0.77480276014648686</c:v>
                </c:pt>
                <c:pt idx="429">
                  <c:v>0.77480276014648686</c:v>
                </c:pt>
                <c:pt idx="430">
                  <c:v>0.77991081444059263</c:v>
                </c:pt>
                <c:pt idx="431">
                  <c:v>0.77991081444059263</c:v>
                </c:pt>
                <c:pt idx="432">
                  <c:v>0.78180906442604148</c:v>
                </c:pt>
                <c:pt idx="433">
                  <c:v>0.78180906442604148</c:v>
                </c:pt>
                <c:pt idx="434">
                  <c:v>0.80561447712329837</c:v>
                </c:pt>
                <c:pt idx="435">
                  <c:v>0.80561447712329837</c:v>
                </c:pt>
                <c:pt idx="436">
                  <c:v>0.81041079032639973</c:v>
                </c:pt>
                <c:pt idx="437">
                  <c:v>0.81041079032639973</c:v>
                </c:pt>
                <c:pt idx="438">
                  <c:v>0.81354357812382794</c:v>
                </c:pt>
                <c:pt idx="439">
                  <c:v>0.81354357812382794</c:v>
                </c:pt>
                <c:pt idx="440">
                  <c:v>0.81833171595787801</c:v>
                </c:pt>
                <c:pt idx="441">
                  <c:v>0.81833171595787801</c:v>
                </c:pt>
                <c:pt idx="442">
                  <c:v>0.83948828811086917</c:v>
                </c:pt>
                <c:pt idx="443">
                  <c:v>0.83948828811086917</c:v>
                </c:pt>
                <c:pt idx="444">
                  <c:v>0.86373736588785133</c:v>
                </c:pt>
                <c:pt idx="445">
                  <c:v>0.86373736588785133</c:v>
                </c:pt>
                <c:pt idx="446">
                  <c:v>0.91048640077850285</c:v>
                </c:pt>
                <c:pt idx="447">
                  <c:v>0.91048640077850285</c:v>
                </c:pt>
                <c:pt idx="448">
                  <c:v>0.91048640077850285</c:v>
                </c:pt>
                <c:pt idx="449">
                  <c:v>0.91048640077850285</c:v>
                </c:pt>
                <c:pt idx="450">
                  <c:v>0.91048640077850285</c:v>
                </c:pt>
                <c:pt idx="451">
                  <c:v>0.91048640077850285</c:v>
                </c:pt>
                <c:pt idx="452">
                  <c:v>0.92132412591776158</c:v>
                </c:pt>
                <c:pt idx="453">
                  <c:v>0.92132412591776158</c:v>
                </c:pt>
                <c:pt idx="454">
                  <c:v>0.9227875227976442</c:v>
                </c:pt>
                <c:pt idx="455">
                  <c:v>0.9227875227976442</c:v>
                </c:pt>
                <c:pt idx="456">
                  <c:v>0.9227875227976442</c:v>
                </c:pt>
                <c:pt idx="457">
                  <c:v>0.9227875227976442</c:v>
                </c:pt>
                <c:pt idx="458">
                  <c:v>0.9227875227976442</c:v>
                </c:pt>
                <c:pt idx="459">
                  <c:v>0.9227875227976442</c:v>
                </c:pt>
                <c:pt idx="460">
                  <c:v>0.95331466484130156</c:v>
                </c:pt>
                <c:pt idx="461">
                  <c:v>0.95331466484130156</c:v>
                </c:pt>
                <c:pt idx="462">
                  <c:v>0.95492295227712032</c:v>
                </c:pt>
                <c:pt idx="463">
                  <c:v>0.95492295227712032</c:v>
                </c:pt>
                <c:pt idx="464">
                  <c:v>0.95556972913865845</c:v>
                </c:pt>
                <c:pt idx="465">
                  <c:v>0.95556972913865845</c:v>
                </c:pt>
                <c:pt idx="466">
                  <c:v>0.95556972913865845</c:v>
                </c:pt>
                <c:pt idx="467">
                  <c:v>0.95556972913865845</c:v>
                </c:pt>
                <c:pt idx="468">
                  <c:v>0.96216671704960943</c:v>
                </c:pt>
                <c:pt idx="469">
                  <c:v>0.96216671704960943</c:v>
                </c:pt>
                <c:pt idx="470">
                  <c:v>0.97650001381801133</c:v>
                </c:pt>
                <c:pt idx="471">
                  <c:v>0.97650001381801133</c:v>
                </c:pt>
                <c:pt idx="472">
                  <c:v>0.98286800065267588</c:v>
                </c:pt>
                <c:pt idx="473">
                  <c:v>0.98286800065267588</c:v>
                </c:pt>
                <c:pt idx="474">
                  <c:v>0.98580716229478738</c:v>
                </c:pt>
                <c:pt idx="475">
                  <c:v>0.98580716229478738</c:v>
                </c:pt>
                <c:pt idx="476">
                  <c:v>0.98902000315234551</c:v>
                </c:pt>
                <c:pt idx="477">
                  <c:v>0.98902000315234551</c:v>
                </c:pt>
                <c:pt idx="478">
                  <c:v>0.98948853778991286</c:v>
                </c:pt>
                <c:pt idx="479">
                  <c:v>0.98948853778991286</c:v>
                </c:pt>
                <c:pt idx="480">
                  <c:v>0.99013076312780657</c:v>
                </c:pt>
                <c:pt idx="481">
                  <c:v>0.99013076312780657</c:v>
                </c:pt>
                <c:pt idx="482">
                  <c:v>0.99401769914904425</c:v>
                </c:pt>
                <c:pt idx="483">
                  <c:v>0.99401769914904425</c:v>
                </c:pt>
                <c:pt idx="484">
                  <c:v>0.99571676425957434</c:v>
                </c:pt>
                <c:pt idx="485">
                  <c:v>0.99571676425957434</c:v>
                </c:pt>
                <c:pt idx="486">
                  <c:v>0.99684911338991899</c:v>
                </c:pt>
                <c:pt idx="487">
                  <c:v>0.99684911338991899</c:v>
                </c:pt>
                <c:pt idx="488">
                  <c:v>0.99858174273422162</c:v>
                </c:pt>
                <c:pt idx="489">
                  <c:v>0.99858174273422162</c:v>
                </c:pt>
                <c:pt idx="490">
                  <c:v>0.99986271122403858</c:v>
                </c:pt>
                <c:pt idx="491">
                  <c:v>0.99986271122403858</c:v>
                </c:pt>
                <c:pt idx="492">
                  <c:v>0.99991273800062241</c:v>
                </c:pt>
                <c:pt idx="493">
                  <c:v>0.99991273800062241</c:v>
                </c:pt>
                <c:pt idx="494">
                  <c:v>0.99999606606758895</c:v>
                </c:pt>
                <c:pt idx="495">
                  <c:v>0.99999606606758895</c:v>
                </c:pt>
                <c:pt idx="496">
                  <c:v>0.99999993022727496</c:v>
                </c:pt>
                <c:pt idx="497">
                  <c:v>0.99999993022727496</c:v>
                </c:pt>
                <c:pt idx="498">
                  <c:v>0.99999999470680334</c:v>
                </c:pt>
                <c:pt idx="499">
                  <c:v>0.99999999470680334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FD-4605-9C82-EE3AE8392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665247"/>
        <c:axId val="462667167"/>
      </c:scatterChart>
      <c:valAx>
        <c:axId val="462665247"/>
        <c:scaling>
          <c:orientation val="minMax"/>
          <c:max val="4709976"/>
          <c:min val="74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67167"/>
        <c:crosses val="autoZero"/>
        <c:crossBetween val="midCat"/>
        <c:majorUnit val="100000"/>
      </c:valAx>
      <c:valAx>
        <c:axId val="462667167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65247"/>
        <c:crosses val="autoZero"/>
        <c:crossBetween val="midCat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>
                <a:solidFill>
                  <a:schemeClr val="tx1"/>
                </a:solidFill>
              </a:rPr>
              <a:t>Време</a:t>
            </a:r>
            <a:r>
              <a:rPr lang="sr-Cyrl-RS" baseline="0">
                <a:solidFill>
                  <a:schemeClr val="tx1"/>
                </a:solidFill>
              </a:rPr>
              <a:t> класификације подсистема у зависности </a:t>
            </a:r>
          </a:p>
          <a:p>
            <a:pPr>
              <a:defRPr/>
            </a:pPr>
            <a:r>
              <a:rPr lang="sr-Cyrl-RS" baseline="0">
                <a:solidFill>
                  <a:schemeClr val="tx1"/>
                </a:solidFill>
              </a:rPr>
              <a:t>од броја пиксела слике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Клијент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38100" cap="rnd">
                <a:solidFill>
                  <a:schemeClr val="accent1">
                    <a:lumMod val="60000"/>
                    <a:lumOff val="40000"/>
                  </a:schemeClr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Performance!$A$2:$A$501</c:f>
              <c:numCache>
                <c:formatCode>General</c:formatCode>
                <c:ptCount val="500"/>
                <c:pt idx="0">
                  <c:v>1440000</c:v>
                </c:pt>
                <c:pt idx="1">
                  <c:v>1440000</c:v>
                </c:pt>
                <c:pt idx="2">
                  <c:v>360000</c:v>
                </c:pt>
                <c:pt idx="3">
                  <c:v>360000</c:v>
                </c:pt>
                <c:pt idx="4">
                  <c:v>57600</c:v>
                </c:pt>
                <c:pt idx="5">
                  <c:v>57600</c:v>
                </c:pt>
                <c:pt idx="6">
                  <c:v>32400</c:v>
                </c:pt>
                <c:pt idx="7">
                  <c:v>32400</c:v>
                </c:pt>
                <c:pt idx="8">
                  <c:v>32400</c:v>
                </c:pt>
                <c:pt idx="9">
                  <c:v>32400</c:v>
                </c:pt>
                <c:pt idx="10">
                  <c:v>960000</c:v>
                </c:pt>
                <c:pt idx="11">
                  <c:v>240000</c:v>
                </c:pt>
                <c:pt idx="12">
                  <c:v>38400</c:v>
                </c:pt>
                <c:pt idx="13">
                  <c:v>19200</c:v>
                </c:pt>
                <c:pt idx="14">
                  <c:v>43200</c:v>
                </c:pt>
                <c:pt idx="15">
                  <c:v>960000</c:v>
                </c:pt>
                <c:pt idx="16">
                  <c:v>240000</c:v>
                </c:pt>
                <c:pt idx="17">
                  <c:v>38400</c:v>
                </c:pt>
                <c:pt idx="18">
                  <c:v>19200</c:v>
                </c:pt>
                <c:pt idx="19">
                  <c:v>43200</c:v>
                </c:pt>
                <c:pt idx="20">
                  <c:v>921600</c:v>
                </c:pt>
                <c:pt idx="21">
                  <c:v>230400</c:v>
                </c:pt>
                <c:pt idx="22">
                  <c:v>36864</c:v>
                </c:pt>
                <c:pt idx="23">
                  <c:v>43520</c:v>
                </c:pt>
                <c:pt idx="24">
                  <c:v>13824</c:v>
                </c:pt>
                <c:pt idx="25">
                  <c:v>921600</c:v>
                </c:pt>
                <c:pt idx="26">
                  <c:v>230400</c:v>
                </c:pt>
                <c:pt idx="27">
                  <c:v>36864</c:v>
                </c:pt>
                <c:pt idx="28">
                  <c:v>43520</c:v>
                </c:pt>
                <c:pt idx="29">
                  <c:v>13824</c:v>
                </c:pt>
                <c:pt idx="30">
                  <c:v>808000</c:v>
                </c:pt>
                <c:pt idx="31">
                  <c:v>202000</c:v>
                </c:pt>
                <c:pt idx="32">
                  <c:v>32400</c:v>
                </c:pt>
                <c:pt idx="33">
                  <c:v>22400</c:v>
                </c:pt>
                <c:pt idx="34">
                  <c:v>14742</c:v>
                </c:pt>
                <c:pt idx="35">
                  <c:v>808000</c:v>
                </c:pt>
                <c:pt idx="36">
                  <c:v>202000</c:v>
                </c:pt>
                <c:pt idx="37">
                  <c:v>32400</c:v>
                </c:pt>
                <c:pt idx="38">
                  <c:v>22400</c:v>
                </c:pt>
                <c:pt idx="39">
                  <c:v>14742</c:v>
                </c:pt>
                <c:pt idx="40">
                  <c:v>1763200</c:v>
                </c:pt>
                <c:pt idx="41">
                  <c:v>440800</c:v>
                </c:pt>
                <c:pt idx="42">
                  <c:v>70400</c:v>
                </c:pt>
                <c:pt idx="43">
                  <c:v>76800</c:v>
                </c:pt>
                <c:pt idx="44">
                  <c:v>36300</c:v>
                </c:pt>
                <c:pt idx="45">
                  <c:v>1763200</c:v>
                </c:pt>
                <c:pt idx="46">
                  <c:v>440800</c:v>
                </c:pt>
                <c:pt idx="47">
                  <c:v>70400</c:v>
                </c:pt>
                <c:pt idx="48">
                  <c:v>76800</c:v>
                </c:pt>
                <c:pt idx="49">
                  <c:v>36300</c:v>
                </c:pt>
                <c:pt idx="50">
                  <c:v>1017600</c:v>
                </c:pt>
                <c:pt idx="51">
                  <c:v>254400</c:v>
                </c:pt>
                <c:pt idx="52">
                  <c:v>40800</c:v>
                </c:pt>
                <c:pt idx="53">
                  <c:v>32400</c:v>
                </c:pt>
                <c:pt idx="54">
                  <c:v>16150</c:v>
                </c:pt>
                <c:pt idx="55">
                  <c:v>1017600</c:v>
                </c:pt>
                <c:pt idx="56">
                  <c:v>254400</c:v>
                </c:pt>
                <c:pt idx="57">
                  <c:v>40800</c:v>
                </c:pt>
                <c:pt idx="58">
                  <c:v>32400</c:v>
                </c:pt>
                <c:pt idx="59">
                  <c:v>16150</c:v>
                </c:pt>
                <c:pt idx="60">
                  <c:v>1000000</c:v>
                </c:pt>
                <c:pt idx="61">
                  <c:v>250000</c:v>
                </c:pt>
                <c:pt idx="62">
                  <c:v>40000</c:v>
                </c:pt>
                <c:pt idx="63">
                  <c:v>22400</c:v>
                </c:pt>
                <c:pt idx="64">
                  <c:v>22400</c:v>
                </c:pt>
                <c:pt idx="65">
                  <c:v>1000000</c:v>
                </c:pt>
                <c:pt idx="66">
                  <c:v>250000</c:v>
                </c:pt>
                <c:pt idx="67">
                  <c:v>40000</c:v>
                </c:pt>
                <c:pt idx="68">
                  <c:v>22400</c:v>
                </c:pt>
                <c:pt idx="69">
                  <c:v>22400</c:v>
                </c:pt>
                <c:pt idx="70">
                  <c:v>2666000</c:v>
                </c:pt>
                <c:pt idx="71">
                  <c:v>667000</c:v>
                </c:pt>
                <c:pt idx="72">
                  <c:v>106800</c:v>
                </c:pt>
                <c:pt idx="73">
                  <c:v>106400</c:v>
                </c:pt>
                <c:pt idx="74">
                  <c:v>47526</c:v>
                </c:pt>
                <c:pt idx="75">
                  <c:v>2666000</c:v>
                </c:pt>
                <c:pt idx="76">
                  <c:v>667000</c:v>
                </c:pt>
                <c:pt idx="77">
                  <c:v>106800</c:v>
                </c:pt>
                <c:pt idx="78">
                  <c:v>106400</c:v>
                </c:pt>
                <c:pt idx="79">
                  <c:v>47526</c:v>
                </c:pt>
                <c:pt idx="80">
                  <c:v>1440000</c:v>
                </c:pt>
                <c:pt idx="81">
                  <c:v>360000</c:v>
                </c:pt>
                <c:pt idx="82">
                  <c:v>57600</c:v>
                </c:pt>
                <c:pt idx="83">
                  <c:v>76800</c:v>
                </c:pt>
                <c:pt idx="84">
                  <c:v>24300</c:v>
                </c:pt>
                <c:pt idx="85">
                  <c:v>1440000</c:v>
                </c:pt>
                <c:pt idx="86">
                  <c:v>360000</c:v>
                </c:pt>
                <c:pt idx="87">
                  <c:v>57600</c:v>
                </c:pt>
                <c:pt idx="88">
                  <c:v>76800</c:v>
                </c:pt>
                <c:pt idx="89">
                  <c:v>24300</c:v>
                </c:pt>
                <c:pt idx="90">
                  <c:v>682110</c:v>
                </c:pt>
                <c:pt idx="91">
                  <c:v>170820</c:v>
                </c:pt>
                <c:pt idx="92">
                  <c:v>27378</c:v>
                </c:pt>
                <c:pt idx="93">
                  <c:v>36504</c:v>
                </c:pt>
                <c:pt idx="94">
                  <c:v>9126</c:v>
                </c:pt>
                <c:pt idx="95">
                  <c:v>682110</c:v>
                </c:pt>
                <c:pt idx="96">
                  <c:v>170820</c:v>
                </c:pt>
                <c:pt idx="97">
                  <c:v>27378</c:v>
                </c:pt>
                <c:pt idx="98">
                  <c:v>36504</c:v>
                </c:pt>
                <c:pt idx="99">
                  <c:v>9126</c:v>
                </c:pt>
                <c:pt idx="100">
                  <c:v>1012800</c:v>
                </c:pt>
                <c:pt idx="101">
                  <c:v>253200</c:v>
                </c:pt>
                <c:pt idx="102">
                  <c:v>40560</c:v>
                </c:pt>
                <c:pt idx="103">
                  <c:v>32400</c:v>
                </c:pt>
                <c:pt idx="104">
                  <c:v>16055</c:v>
                </c:pt>
                <c:pt idx="105">
                  <c:v>1012800</c:v>
                </c:pt>
                <c:pt idx="106">
                  <c:v>253200</c:v>
                </c:pt>
                <c:pt idx="107">
                  <c:v>40560</c:v>
                </c:pt>
                <c:pt idx="108">
                  <c:v>32400</c:v>
                </c:pt>
                <c:pt idx="109">
                  <c:v>16055</c:v>
                </c:pt>
                <c:pt idx="110">
                  <c:v>667000</c:v>
                </c:pt>
                <c:pt idx="111">
                  <c:v>167000</c:v>
                </c:pt>
                <c:pt idx="112">
                  <c:v>26600</c:v>
                </c:pt>
                <c:pt idx="113">
                  <c:v>30000</c:v>
                </c:pt>
                <c:pt idx="114">
                  <c:v>13167</c:v>
                </c:pt>
                <c:pt idx="115">
                  <c:v>667000</c:v>
                </c:pt>
                <c:pt idx="116">
                  <c:v>167000</c:v>
                </c:pt>
                <c:pt idx="117">
                  <c:v>26600</c:v>
                </c:pt>
                <c:pt idx="118">
                  <c:v>30000</c:v>
                </c:pt>
                <c:pt idx="119">
                  <c:v>13167</c:v>
                </c:pt>
                <c:pt idx="120">
                  <c:v>2400032</c:v>
                </c:pt>
                <c:pt idx="121">
                  <c:v>600008</c:v>
                </c:pt>
                <c:pt idx="122">
                  <c:v>95810</c:v>
                </c:pt>
                <c:pt idx="123">
                  <c:v>74705</c:v>
                </c:pt>
                <c:pt idx="124">
                  <c:v>54340</c:v>
                </c:pt>
                <c:pt idx="125">
                  <c:v>2400032</c:v>
                </c:pt>
                <c:pt idx="126">
                  <c:v>600008</c:v>
                </c:pt>
                <c:pt idx="127">
                  <c:v>95810</c:v>
                </c:pt>
                <c:pt idx="128">
                  <c:v>74705</c:v>
                </c:pt>
                <c:pt idx="129">
                  <c:v>54340</c:v>
                </c:pt>
                <c:pt idx="130">
                  <c:v>697686</c:v>
                </c:pt>
                <c:pt idx="131">
                  <c:v>174592</c:v>
                </c:pt>
                <c:pt idx="132">
                  <c:v>27880</c:v>
                </c:pt>
                <c:pt idx="133">
                  <c:v>23575</c:v>
                </c:pt>
                <c:pt idx="134">
                  <c:v>10336</c:v>
                </c:pt>
                <c:pt idx="135">
                  <c:v>697686</c:v>
                </c:pt>
                <c:pt idx="136">
                  <c:v>174592</c:v>
                </c:pt>
                <c:pt idx="137">
                  <c:v>23575</c:v>
                </c:pt>
                <c:pt idx="138">
                  <c:v>10336</c:v>
                </c:pt>
                <c:pt idx="139">
                  <c:v>27880</c:v>
                </c:pt>
                <c:pt idx="140">
                  <c:v>960000</c:v>
                </c:pt>
                <c:pt idx="141">
                  <c:v>240000</c:v>
                </c:pt>
                <c:pt idx="142">
                  <c:v>38400</c:v>
                </c:pt>
                <c:pt idx="143">
                  <c:v>43200</c:v>
                </c:pt>
                <c:pt idx="144">
                  <c:v>19200</c:v>
                </c:pt>
                <c:pt idx="145">
                  <c:v>960000</c:v>
                </c:pt>
                <c:pt idx="146">
                  <c:v>240000</c:v>
                </c:pt>
                <c:pt idx="147">
                  <c:v>38400</c:v>
                </c:pt>
                <c:pt idx="148">
                  <c:v>43200</c:v>
                </c:pt>
                <c:pt idx="149">
                  <c:v>19200</c:v>
                </c:pt>
                <c:pt idx="150">
                  <c:v>1492500</c:v>
                </c:pt>
                <c:pt idx="151">
                  <c:v>373500</c:v>
                </c:pt>
                <c:pt idx="152">
                  <c:v>59700</c:v>
                </c:pt>
                <c:pt idx="153">
                  <c:v>60000</c:v>
                </c:pt>
                <c:pt idx="154">
                  <c:v>26268</c:v>
                </c:pt>
                <c:pt idx="155">
                  <c:v>1492500</c:v>
                </c:pt>
                <c:pt idx="156">
                  <c:v>373500</c:v>
                </c:pt>
                <c:pt idx="157">
                  <c:v>59700</c:v>
                </c:pt>
                <c:pt idx="158">
                  <c:v>60000</c:v>
                </c:pt>
                <c:pt idx="159">
                  <c:v>26268</c:v>
                </c:pt>
                <c:pt idx="160">
                  <c:v>921600</c:v>
                </c:pt>
                <c:pt idx="161">
                  <c:v>230400</c:v>
                </c:pt>
                <c:pt idx="162">
                  <c:v>36864</c:v>
                </c:pt>
                <c:pt idx="163">
                  <c:v>36864</c:v>
                </c:pt>
                <c:pt idx="164">
                  <c:v>11664</c:v>
                </c:pt>
                <c:pt idx="165">
                  <c:v>921600</c:v>
                </c:pt>
                <c:pt idx="166">
                  <c:v>230400</c:v>
                </c:pt>
                <c:pt idx="167">
                  <c:v>36864</c:v>
                </c:pt>
                <c:pt idx="168">
                  <c:v>36864</c:v>
                </c:pt>
                <c:pt idx="169">
                  <c:v>11664</c:v>
                </c:pt>
                <c:pt idx="170">
                  <c:v>1702080</c:v>
                </c:pt>
                <c:pt idx="171">
                  <c:v>425520</c:v>
                </c:pt>
                <c:pt idx="172">
                  <c:v>67968</c:v>
                </c:pt>
                <c:pt idx="173">
                  <c:v>55296</c:v>
                </c:pt>
                <c:pt idx="174">
                  <c:v>37052</c:v>
                </c:pt>
                <c:pt idx="175">
                  <c:v>1702080</c:v>
                </c:pt>
                <c:pt idx="176">
                  <c:v>425520</c:v>
                </c:pt>
                <c:pt idx="177">
                  <c:v>67968</c:v>
                </c:pt>
                <c:pt idx="178">
                  <c:v>55296</c:v>
                </c:pt>
                <c:pt idx="179">
                  <c:v>37052</c:v>
                </c:pt>
                <c:pt idx="180">
                  <c:v>3240000</c:v>
                </c:pt>
                <c:pt idx="181">
                  <c:v>810000</c:v>
                </c:pt>
                <c:pt idx="182">
                  <c:v>129600</c:v>
                </c:pt>
                <c:pt idx="183">
                  <c:v>97200</c:v>
                </c:pt>
                <c:pt idx="184">
                  <c:v>97200</c:v>
                </c:pt>
                <c:pt idx="185">
                  <c:v>3240000</c:v>
                </c:pt>
                <c:pt idx="186">
                  <c:v>810000</c:v>
                </c:pt>
                <c:pt idx="187">
                  <c:v>129600</c:v>
                </c:pt>
                <c:pt idx="188">
                  <c:v>97200</c:v>
                </c:pt>
                <c:pt idx="189">
                  <c:v>97200</c:v>
                </c:pt>
                <c:pt idx="190">
                  <c:v>648720</c:v>
                </c:pt>
                <c:pt idx="191">
                  <c:v>162180</c:v>
                </c:pt>
                <c:pt idx="192">
                  <c:v>25864</c:v>
                </c:pt>
                <c:pt idx="193">
                  <c:v>29892</c:v>
                </c:pt>
                <c:pt idx="194">
                  <c:v>9882</c:v>
                </c:pt>
                <c:pt idx="195">
                  <c:v>648720</c:v>
                </c:pt>
                <c:pt idx="196">
                  <c:v>162180</c:v>
                </c:pt>
                <c:pt idx="197">
                  <c:v>25864</c:v>
                </c:pt>
                <c:pt idx="198">
                  <c:v>29892</c:v>
                </c:pt>
                <c:pt idx="199">
                  <c:v>9882</c:v>
                </c:pt>
                <c:pt idx="200">
                  <c:v>1500000</c:v>
                </c:pt>
                <c:pt idx="201">
                  <c:v>375000</c:v>
                </c:pt>
                <c:pt idx="202">
                  <c:v>60000</c:v>
                </c:pt>
                <c:pt idx="203">
                  <c:v>67500</c:v>
                </c:pt>
                <c:pt idx="204">
                  <c:v>30000</c:v>
                </c:pt>
                <c:pt idx="205">
                  <c:v>1500000</c:v>
                </c:pt>
                <c:pt idx="206">
                  <c:v>375000</c:v>
                </c:pt>
                <c:pt idx="207">
                  <c:v>60000</c:v>
                </c:pt>
                <c:pt idx="208">
                  <c:v>67500</c:v>
                </c:pt>
                <c:pt idx="209">
                  <c:v>30000</c:v>
                </c:pt>
                <c:pt idx="210">
                  <c:v>800400</c:v>
                </c:pt>
                <c:pt idx="211">
                  <c:v>200400</c:v>
                </c:pt>
                <c:pt idx="212">
                  <c:v>31920</c:v>
                </c:pt>
                <c:pt idx="213">
                  <c:v>32400</c:v>
                </c:pt>
                <c:pt idx="214">
                  <c:v>9842</c:v>
                </c:pt>
                <c:pt idx="215">
                  <c:v>800400</c:v>
                </c:pt>
                <c:pt idx="216">
                  <c:v>200400</c:v>
                </c:pt>
                <c:pt idx="217">
                  <c:v>31920</c:v>
                </c:pt>
                <c:pt idx="218">
                  <c:v>32400</c:v>
                </c:pt>
                <c:pt idx="219">
                  <c:v>9842</c:v>
                </c:pt>
                <c:pt idx="220">
                  <c:v>2313600</c:v>
                </c:pt>
                <c:pt idx="221">
                  <c:v>578880</c:v>
                </c:pt>
                <c:pt idx="222">
                  <c:v>92544</c:v>
                </c:pt>
                <c:pt idx="223">
                  <c:v>98304</c:v>
                </c:pt>
                <c:pt idx="224">
                  <c:v>38560</c:v>
                </c:pt>
                <c:pt idx="225">
                  <c:v>2313600</c:v>
                </c:pt>
                <c:pt idx="226">
                  <c:v>578880</c:v>
                </c:pt>
                <c:pt idx="227">
                  <c:v>92544</c:v>
                </c:pt>
                <c:pt idx="228">
                  <c:v>98304</c:v>
                </c:pt>
                <c:pt idx="229">
                  <c:v>38560</c:v>
                </c:pt>
                <c:pt idx="230">
                  <c:v>1440000</c:v>
                </c:pt>
                <c:pt idx="231">
                  <c:v>360000</c:v>
                </c:pt>
                <c:pt idx="232">
                  <c:v>57600</c:v>
                </c:pt>
                <c:pt idx="233">
                  <c:v>76800</c:v>
                </c:pt>
                <c:pt idx="234">
                  <c:v>24300</c:v>
                </c:pt>
                <c:pt idx="235">
                  <c:v>1440000</c:v>
                </c:pt>
                <c:pt idx="236">
                  <c:v>360000</c:v>
                </c:pt>
                <c:pt idx="237">
                  <c:v>57600</c:v>
                </c:pt>
                <c:pt idx="238">
                  <c:v>76800</c:v>
                </c:pt>
                <c:pt idx="239">
                  <c:v>24300</c:v>
                </c:pt>
                <c:pt idx="240">
                  <c:v>1920000</c:v>
                </c:pt>
                <c:pt idx="241">
                  <c:v>480000</c:v>
                </c:pt>
                <c:pt idx="242">
                  <c:v>76800</c:v>
                </c:pt>
                <c:pt idx="243">
                  <c:v>32400</c:v>
                </c:pt>
                <c:pt idx="244">
                  <c:v>57600</c:v>
                </c:pt>
                <c:pt idx="245">
                  <c:v>1920000</c:v>
                </c:pt>
                <c:pt idx="246">
                  <c:v>480000</c:v>
                </c:pt>
                <c:pt idx="247">
                  <c:v>76800</c:v>
                </c:pt>
                <c:pt idx="248">
                  <c:v>32400</c:v>
                </c:pt>
                <c:pt idx="249">
                  <c:v>57600</c:v>
                </c:pt>
                <c:pt idx="250">
                  <c:v>556500</c:v>
                </c:pt>
                <c:pt idx="251">
                  <c:v>139125</c:v>
                </c:pt>
                <c:pt idx="252">
                  <c:v>22260</c:v>
                </c:pt>
                <c:pt idx="253">
                  <c:v>29400</c:v>
                </c:pt>
                <c:pt idx="254">
                  <c:v>7420</c:v>
                </c:pt>
                <c:pt idx="255">
                  <c:v>556500</c:v>
                </c:pt>
                <c:pt idx="256">
                  <c:v>139125</c:v>
                </c:pt>
                <c:pt idx="257">
                  <c:v>22260</c:v>
                </c:pt>
                <c:pt idx="258">
                  <c:v>29400</c:v>
                </c:pt>
                <c:pt idx="259">
                  <c:v>7420</c:v>
                </c:pt>
                <c:pt idx="260">
                  <c:v>4369920</c:v>
                </c:pt>
                <c:pt idx="261">
                  <c:v>1093120</c:v>
                </c:pt>
                <c:pt idx="262">
                  <c:v>174592</c:v>
                </c:pt>
                <c:pt idx="263">
                  <c:v>196608</c:v>
                </c:pt>
                <c:pt idx="264">
                  <c:v>86955</c:v>
                </c:pt>
                <c:pt idx="265">
                  <c:v>4369920</c:v>
                </c:pt>
                <c:pt idx="266">
                  <c:v>1093120</c:v>
                </c:pt>
                <c:pt idx="267">
                  <c:v>174592</c:v>
                </c:pt>
                <c:pt idx="268">
                  <c:v>196608</c:v>
                </c:pt>
                <c:pt idx="269">
                  <c:v>86955</c:v>
                </c:pt>
                <c:pt idx="270">
                  <c:v>1255864</c:v>
                </c:pt>
                <c:pt idx="271">
                  <c:v>314324</c:v>
                </c:pt>
                <c:pt idx="272">
                  <c:v>50050</c:v>
                </c:pt>
                <c:pt idx="273">
                  <c:v>45760</c:v>
                </c:pt>
                <c:pt idx="274">
                  <c:v>17150</c:v>
                </c:pt>
                <c:pt idx="275">
                  <c:v>1255864</c:v>
                </c:pt>
                <c:pt idx="276">
                  <c:v>314324</c:v>
                </c:pt>
                <c:pt idx="277">
                  <c:v>50050</c:v>
                </c:pt>
                <c:pt idx="278">
                  <c:v>45760</c:v>
                </c:pt>
                <c:pt idx="279">
                  <c:v>17150</c:v>
                </c:pt>
                <c:pt idx="280">
                  <c:v>2476800</c:v>
                </c:pt>
                <c:pt idx="281">
                  <c:v>619200</c:v>
                </c:pt>
                <c:pt idx="282">
                  <c:v>99072</c:v>
                </c:pt>
                <c:pt idx="283">
                  <c:v>98304</c:v>
                </c:pt>
                <c:pt idx="284">
                  <c:v>44376</c:v>
                </c:pt>
                <c:pt idx="285">
                  <c:v>2476800</c:v>
                </c:pt>
                <c:pt idx="286">
                  <c:v>619200</c:v>
                </c:pt>
                <c:pt idx="287">
                  <c:v>99072</c:v>
                </c:pt>
                <c:pt idx="288">
                  <c:v>98304</c:v>
                </c:pt>
                <c:pt idx="289">
                  <c:v>44376</c:v>
                </c:pt>
                <c:pt idx="290">
                  <c:v>1689600</c:v>
                </c:pt>
                <c:pt idx="291">
                  <c:v>422400</c:v>
                </c:pt>
                <c:pt idx="292">
                  <c:v>67520</c:v>
                </c:pt>
                <c:pt idx="293">
                  <c:v>76800</c:v>
                </c:pt>
                <c:pt idx="294">
                  <c:v>33338</c:v>
                </c:pt>
                <c:pt idx="295">
                  <c:v>1689600</c:v>
                </c:pt>
                <c:pt idx="296">
                  <c:v>422400</c:v>
                </c:pt>
                <c:pt idx="297">
                  <c:v>67520</c:v>
                </c:pt>
                <c:pt idx="298">
                  <c:v>76800</c:v>
                </c:pt>
                <c:pt idx="299">
                  <c:v>33338</c:v>
                </c:pt>
                <c:pt idx="300">
                  <c:v>753600</c:v>
                </c:pt>
                <c:pt idx="301">
                  <c:v>188400</c:v>
                </c:pt>
                <c:pt idx="302">
                  <c:v>30240</c:v>
                </c:pt>
                <c:pt idx="303">
                  <c:v>38400</c:v>
                </c:pt>
                <c:pt idx="304">
                  <c:v>10584</c:v>
                </c:pt>
                <c:pt idx="305">
                  <c:v>753600</c:v>
                </c:pt>
                <c:pt idx="306">
                  <c:v>188400</c:v>
                </c:pt>
                <c:pt idx="307">
                  <c:v>30240</c:v>
                </c:pt>
                <c:pt idx="308">
                  <c:v>38400</c:v>
                </c:pt>
                <c:pt idx="309">
                  <c:v>10584</c:v>
                </c:pt>
                <c:pt idx="310">
                  <c:v>1500000</c:v>
                </c:pt>
                <c:pt idx="311">
                  <c:v>375000</c:v>
                </c:pt>
                <c:pt idx="312">
                  <c:v>60000</c:v>
                </c:pt>
                <c:pt idx="313">
                  <c:v>67500</c:v>
                </c:pt>
                <c:pt idx="314">
                  <c:v>30000</c:v>
                </c:pt>
                <c:pt idx="315">
                  <c:v>1500000</c:v>
                </c:pt>
                <c:pt idx="316">
                  <c:v>375000</c:v>
                </c:pt>
                <c:pt idx="317">
                  <c:v>60000</c:v>
                </c:pt>
                <c:pt idx="318">
                  <c:v>67500</c:v>
                </c:pt>
                <c:pt idx="319">
                  <c:v>30000</c:v>
                </c:pt>
                <c:pt idx="320">
                  <c:v>2017600</c:v>
                </c:pt>
                <c:pt idx="321">
                  <c:v>504800</c:v>
                </c:pt>
                <c:pt idx="322">
                  <c:v>80640</c:v>
                </c:pt>
                <c:pt idx="323">
                  <c:v>35532</c:v>
                </c:pt>
                <c:pt idx="324">
                  <c:v>57600</c:v>
                </c:pt>
                <c:pt idx="325">
                  <c:v>2017600</c:v>
                </c:pt>
                <c:pt idx="326">
                  <c:v>504800</c:v>
                </c:pt>
                <c:pt idx="327">
                  <c:v>80640</c:v>
                </c:pt>
                <c:pt idx="328">
                  <c:v>35532</c:v>
                </c:pt>
                <c:pt idx="329">
                  <c:v>57600</c:v>
                </c:pt>
                <c:pt idx="330">
                  <c:v>2147664</c:v>
                </c:pt>
                <c:pt idx="331">
                  <c:v>536916</c:v>
                </c:pt>
                <c:pt idx="332">
                  <c:v>85668</c:v>
                </c:pt>
                <c:pt idx="333">
                  <c:v>83544</c:v>
                </c:pt>
                <c:pt idx="334">
                  <c:v>38962</c:v>
                </c:pt>
                <c:pt idx="335">
                  <c:v>2147664</c:v>
                </c:pt>
                <c:pt idx="336">
                  <c:v>536916</c:v>
                </c:pt>
                <c:pt idx="337">
                  <c:v>85668</c:v>
                </c:pt>
                <c:pt idx="338">
                  <c:v>83544</c:v>
                </c:pt>
                <c:pt idx="339">
                  <c:v>38962</c:v>
                </c:pt>
                <c:pt idx="340">
                  <c:v>3774464</c:v>
                </c:pt>
                <c:pt idx="341">
                  <c:v>944128</c:v>
                </c:pt>
                <c:pt idx="342">
                  <c:v>151290</c:v>
                </c:pt>
                <c:pt idx="343">
                  <c:v>94300</c:v>
                </c:pt>
                <c:pt idx="344">
                  <c:v>76383</c:v>
                </c:pt>
                <c:pt idx="345">
                  <c:v>3774464</c:v>
                </c:pt>
                <c:pt idx="346">
                  <c:v>944128</c:v>
                </c:pt>
                <c:pt idx="347">
                  <c:v>151290</c:v>
                </c:pt>
                <c:pt idx="348">
                  <c:v>94300</c:v>
                </c:pt>
                <c:pt idx="349">
                  <c:v>76383</c:v>
                </c:pt>
                <c:pt idx="350">
                  <c:v>1500000</c:v>
                </c:pt>
                <c:pt idx="351">
                  <c:v>375000</c:v>
                </c:pt>
                <c:pt idx="352">
                  <c:v>60000</c:v>
                </c:pt>
                <c:pt idx="353">
                  <c:v>67500</c:v>
                </c:pt>
                <c:pt idx="354">
                  <c:v>30000</c:v>
                </c:pt>
                <c:pt idx="355">
                  <c:v>1500000</c:v>
                </c:pt>
                <c:pt idx="356">
                  <c:v>375000</c:v>
                </c:pt>
                <c:pt idx="357">
                  <c:v>60000</c:v>
                </c:pt>
                <c:pt idx="358">
                  <c:v>67500</c:v>
                </c:pt>
                <c:pt idx="359">
                  <c:v>30000</c:v>
                </c:pt>
                <c:pt idx="360">
                  <c:v>4709976</c:v>
                </c:pt>
                <c:pt idx="361">
                  <c:v>1177494</c:v>
                </c:pt>
                <c:pt idx="362">
                  <c:v>188328</c:v>
                </c:pt>
                <c:pt idx="363">
                  <c:v>70446</c:v>
                </c:pt>
                <c:pt idx="364">
                  <c:v>159068</c:v>
                </c:pt>
                <c:pt idx="365">
                  <c:v>4709976</c:v>
                </c:pt>
                <c:pt idx="366">
                  <c:v>1177494</c:v>
                </c:pt>
                <c:pt idx="367">
                  <c:v>188328</c:v>
                </c:pt>
                <c:pt idx="368">
                  <c:v>70446</c:v>
                </c:pt>
                <c:pt idx="369">
                  <c:v>159068</c:v>
                </c:pt>
                <c:pt idx="370">
                  <c:v>1080000</c:v>
                </c:pt>
                <c:pt idx="371">
                  <c:v>270000</c:v>
                </c:pt>
                <c:pt idx="372">
                  <c:v>43200</c:v>
                </c:pt>
                <c:pt idx="373">
                  <c:v>38400</c:v>
                </c:pt>
                <c:pt idx="374">
                  <c:v>21600</c:v>
                </c:pt>
                <c:pt idx="375">
                  <c:v>1080000</c:v>
                </c:pt>
                <c:pt idx="376">
                  <c:v>270000</c:v>
                </c:pt>
                <c:pt idx="377">
                  <c:v>43200</c:v>
                </c:pt>
                <c:pt idx="378">
                  <c:v>38400</c:v>
                </c:pt>
                <c:pt idx="379">
                  <c:v>21600</c:v>
                </c:pt>
                <c:pt idx="380">
                  <c:v>1115243</c:v>
                </c:pt>
                <c:pt idx="381">
                  <c:v>279372</c:v>
                </c:pt>
                <c:pt idx="382">
                  <c:v>44700</c:v>
                </c:pt>
                <c:pt idx="383">
                  <c:v>67500</c:v>
                </c:pt>
                <c:pt idx="384">
                  <c:v>16539</c:v>
                </c:pt>
                <c:pt idx="385">
                  <c:v>1115243</c:v>
                </c:pt>
                <c:pt idx="386">
                  <c:v>279372</c:v>
                </c:pt>
                <c:pt idx="387">
                  <c:v>44700</c:v>
                </c:pt>
                <c:pt idx="388">
                  <c:v>67500</c:v>
                </c:pt>
                <c:pt idx="389">
                  <c:v>16539</c:v>
                </c:pt>
                <c:pt idx="390">
                  <c:v>1000000</c:v>
                </c:pt>
                <c:pt idx="391">
                  <c:v>250000</c:v>
                </c:pt>
                <c:pt idx="392">
                  <c:v>40000</c:v>
                </c:pt>
                <c:pt idx="393">
                  <c:v>22400</c:v>
                </c:pt>
                <c:pt idx="394">
                  <c:v>22400</c:v>
                </c:pt>
                <c:pt idx="395">
                  <c:v>1000000</c:v>
                </c:pt>
                <c:pt idx="396">
                  <c:v>250000</c:v>
                </c:pt>
                <c:pt idx="397">
                  <c:v>40000</c:v>
                </c:pt>
                <c:pt idx="398">
                  <c:v>22400</c:v>
                </c:pt>
                <c:pt idx="399">
                  <c:v>22400</c:v>
                </c:pt>
                <c:pt idx="400">
                  <c:v>1101800</c:v>
                </c:pt>
                <c:pt idx="401">
                  <c:v>275800</c:v>
                </c:pt>
                <c:pt idx="402">
                  <c:v>43960</c:v>
                </c:pt>
                <c:pt idx="403">
                  <c:v>58800</c:v>
                </c:pt>
                <c:pt idx="404">
                  <c:v>18369</c:v>
                </c:pt>
                <c:pt idx="405">
                  <c:v>1101800</c:v>
                </c:pt>
                <c:pt idx="406">
                  <c:v>275800</c:v>
                </c:pt>
                <c:pt idx="407">
                  <c:v>43960</c:v>
                </c:pt>
                <c:pt idx="408">
                  <c:v>58800</c:v>
                </c:pt>
                <c:pt idx="409">
                  <c:v>18369</c:v>
                </c:pt>
                <c:pt idx="410">
                  <c:v>2073600</c:v>
                </c:pt>
                <c:pt idx="411">
                  <c:v>518400</c:v>
                </c:pt>
                <c:pt idx="412">
                  <c:v>82944</c:v>
                </c:pt>
                <c:pt idx="413">
                  <c:v>98304</c:v>
                </c:pt>
                <c:pt idx="414">
                  <c:v>31104</c:v>
                </c:pt>
                <c:pt idx="415">
                  <c:v>2073600</c:v>
                </c:pt>
                <c:pt idx="416">
                  <c:v>518400</c:v>
                </c:pt>
                <c:pt idx="417">
                  <c:v>82944</c:v>
                </c:pt>
                <c:pt idx="418">
                  <c:v>98304</c:v>
                </c:pt>
                <c:pt idx="419">
                  <c:v>31104</c:v>
                </c:pt>
                <c:pt idx="420">
                  <c:v>3154000</c:v>
                </c:pt>
                <c:pt idx="421">
                  <c:v>789000</c:v>
                </c:pt>
                <c:pt idx="422">
                  <c:v>126000</c:v>
                </c:pt>
                <c:pt idx="423">
                  <c:v>90000</c:v>
                </c:pt>
                <c:pt idx="424">
                  <c:v>55755</c:v>
                </c:pt>
                <c:pt idx="425">
                  <c:v>3154000</c:v>
                </c:pt>
                <c:pt idx="426">
                  <c:v>126000</c:v>
                </c:pt>
                <c:pt idx="427">
                  <c:v>90000</c:v>
                </c:pt>
                <c:pt idx="428">
                  <c:v>55755</c:v>
                </c:pt>
                <c:pt idx="429">
                  <c:v>789000</c:v>
                </c:pt>
                <c:pt idx="430">
                  <c:v>2177712</c:v>
                </c:pt>
                <c:pt idx="431">
                  <c:v>544428</c:v>
                </c:pt>
                <c:pt idx="432">
                  <c:v>87296</c:v>
                </c:pt>
                <c:pt idx="433">
                  <c:v>86955</c:v>
                </c:pt>
                <c:pt idx="434">
                  <c:v>49152</c:v>
                </c:pt>
                <c:pt idx="435">
                  <c:v>2177712</c:v>
                </c:pt>
                <c:pt idx="436">
                  <c:v>544428</c:v>
                </c:pt>
                <c:pt idx="437">
                  <c:v>87296</c:v>
                </c:pt>
                <c:pt idx="438">
                  <c:v>86955</c:v>
                </c:pt>
                <c:pt idx="439">
                  <c:v>49152</c:v>
                </c:pt>
                <c:pt idx="440">
                  <c:v>1707200</c:v>
                </c:pt>
                <c:pt idx="441">
                  <c:v>427200</c:v>
                </c:pt>
                <c:pt idx="442">
                  <c:v>68160</c:v>
                </c:pt>
                <c:pt idx="443">
                  <c:v>68160</c:v>
                </c:pt>
                <c:pt idx="444">
                  <c:v>30246</c:v>
                </c:pt>
                <c:pt idx="445">
                  <c:v>1707200</c:v>
                </c:pt>
                <c:pt idx="446">
                  <c:v>427200</c:v>
                </c:pt>
                <c:pt idx="447">
                  <c:v>68160</c:v>
                </c:pt>
                <c:pt idx="448">
                  <c:v>68160</c:v>
                </c:pt>
                <c:pt idx="449">
                  <c:v>30246</c:v>
                </c:pt>
                <c:pt idx="450">
                  <c:v>960000</c:v>
                </c:pt>
                <c:pt idx="451">
                  <c:v>240000</c:v>
                </c:pt>
                <c:pt idx="452">
                  <c:v>38400</c:v>
                </c:pt>
                <c:pt idx="453">
                  <c:v>32400</c:v>
                </c:pt>
                <c:pt idx="454">
                  <c:v>14400</c:v>
                </c:pt>
                <c:pt idx="455">
                  <c:v>960000</c:v>
                </c:pt>
                <c:pt idx="456">
                  <c:v>240000</c:v>
                </c:pt>
                <c:pt idx="457">
                  <c:v>38400</c:v>
                </c:pt>
                <c:pt idx="458">
                  <c:v>32400</c:v>
                </c:pt>
                <c:pt idx="459">
                  <c:v>14400</c:v>
                </c:pt>
                <c:pt idx="460">
                  <c:v>888000</c:v>
                </c:pt>
                <c:pt idx="461">
                  <c:v>222000</c:v>
                </c:pt>
                <c:pt idx="462">
                  <c:v>35520</c:v>
                </c:pt>
                <c:pt idx="463">
                  <c:v>43200</c:v>
                </c:pt>
                <c:pt idx="464">
                  <c:v>16428</c:v>
                </c:pt>
                <c:pt idx="465">
                  <c:v>888000</c:v>
                </c:pt>
                <c:pt idx="466">
                  <c:v>222000</c:v>
                </c:pt>
                <c:pt idx="467">
                  <c:v>35520</c:v>
                </c:pt>
                <c:pt idx="468">
                  <c:v>43200</c:v>
                </c:pt>
                <c:pt idx="469">
                  <c:v>16428</c:v>
                </c:pt>
                <c:pt idx="470">
                  <c:v>667000</c:v>
                </c:pt>
                <c:pt idx="471">
                  <c:v>167000</c:v>
                </c:pt>
                <c:pt idx="472">
                  <c:v>26600</c:v>
                </c:pt>
                <c:pt idx="473">
                  <c:v>22400</c:v>
                </c:pt>
                <c:pt idx="474">
                  <c:v>9842</c:v>
                </c:pt>
                <c:pt idx="475">
                  <c:v>667000</c:v>
                </c:pt>
                <c:pt idx="476">
                  <c:v>167000</c:v>
                </c:pt>
                <c:pt idx="477">
                  <c:v>26600</c:v>
                </c:pt>
                <c:pt idx="478">
                  <c:v>22400</c:v>
                </c:pt>
                <c:pt idx="479">
                  <c:v>9842</c:v>
                </c:pt>
                <c:pt idx="480">
                  <c:v>1707200</c:v>
                </c:pt>
                <c:pt idx="481">
                  <c:v>427200</c:v>
                </c:pt>
                <c:pt idx="482">
                  <c:v>68160</c:v>
                </c:pt>
                <c:pt idx="483">
                  <c:v>76800</c:v>
                </c:pt>
                <c:pt idx="484">
                  <c:v>33867</c:v>
                </c:pt>
                <c:pt idx="485">
                  <c:v>1707200</c:v>
                </c:pt>
                <c:pt idx="486">
                  <c:v>427200</c:v>
                </c:pt>
                <c:pt idx="487">
                  <c:v>68160</c:v>
                </c:pt>
                <c:pt idx="488">
                  <c:v>76800</c:v>
                </c:pt>
                <c:pt idx="489">
                  <c:v>33867</c:v>
                </c:pt>
                <c:pt idx="490">
                  <c:v>2160000</c:v>
                </c:pt>
                <c:pt idx="491">
                  <c:v>540000</c:v>
                </c:pt>
                <c:pt idx="492">
                  <c:v>32400</c:v>
                </c:pt>
                <c:pt idx="493">
                  <c:v>72720</c:v>
                </c:pt>
                <c:pt idx="494">
                  <c:v>2160000</c:v>
                </c:pt>
                <c:pt idx="495">
                  <c:v>540000</c:v>
                </c:pt>
                <c:pt idx="496">
                  <c:v>86400</c:v>
                </c:pt>
                <c:pt idx="497">
                  <c:v>32400</c:v>
                </c:pt>
                <c:pt idx="498">
                  <c:v>72720</c:v>
                </c:pt>
                <c:pt idx="499">
                  <c:v>86400</c:v>
                </c:pt>
              </c:numCache>
            </c:numRef>
          </c:xVal>
          <c:yVal>
            <c:numRef>
              <c:f>Performance!$C$2:$C$501</c:f>
              <c:numCache>
                <c:formatCode>General</c:formatCode>
                <c:ptCount val="500"/>
                <c:pt idx="0">
                  <c:v>226</c:v>
                </c:pt>
                <c:pt idx="1">
                  <c:v>71</c:v>
                </c:pt>
                <c:pt idx="2">
                  <c:v>105</c:v>
                </c:pt>
                <c:pt idx="3">
                  <c:v>63</c:v>
                </c:pt>
                <c:pt idx="4">
                  <c:v>101</c:v>
                </c:pt>
                <c:pt idx="5">
                  <c:v>61</c:v>
                </c:pt>
                <c:pt idx="6">
                  <c:v>95</c:v>
                </c:pt>
                <c:pt idx="7">
                  <c:v>59</c:v>
                </c:pt>
                <c:pt idx="8">
                  <c:v>390</c:v>
                </c:pt>
                <c:pt idx="9">
                  <c:v>55</c:v>
                </c:pt>
                <c:pt idx="10">
                  <c:v>386</c:v>
                </c:pt>
                <c:pt idx="11">
                  <c:v>356</c:v>
                </c:pt>
                <c:pt idx="12">
                  <c:v>50</c:v>
                </c:pt>
                <c:pt idx="13">
                  <c:v>385</c:v>
                </c:pt>
                <c:pt idx="14">
                  <c:v>358</c:v>
                </c:pt>
                <c:pt idx="15">
                  <c:v>62</c:v>
                </c:pt>
                <c:pt idx="16">
                  <c:v>62</c:v>
                </c:pt>
                <c:pt idx="17">
                  <c:v>61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364</c:v>
                </c:pt>
                <c:pt idx="22">
                  <c:v>54</c:v>
                </c:pt>
                <c:pt idx="23">
                  <c:v>350</c:v>
                </c:pt>
                <c:pt idx="24">
                  <c:v>439</c:v>
                </c:pt>
                <c:pt idx="25">
                  <c:v>54</c:v>
                </c:pt>
                <c:pt idx="26">
                  <c:v>67</c:v>
                </c:pt>
                <c:pt idx="27">
                  <c:v>52</c:v>
                </c:pt>
                <c:pt idx="28">
                  <c:v>59</c:v>
                </c:pt>
                <c:pt idx="29">
                  <c:v>55</c:v>
                </c:pt>
                <c:pt idx="30">
                  <c:v>385</c:v>
                </c:pt>
                <c:pt idx="31">
                  <c:v>364</c:v>
                </c:pt>
                <c:pt idx="32">
                  <c:v>38</c:v>
                </c:pt>
                <c:pt idx="33">
                  <c:v>369</c:v>
                </c:pt>
                <c:pt idx="34">
                  <c:v>397</c:v>
                </c:pt>
                <c:pt idx="35">
                  <c:v>60</c:v>
                </c:pt>
                <c:pt idx="36">
                  <c:v>51</c:v>
                </c:pt>
                <c:pt idx="37">
                  <c:v>57</c:v>
                </c:pt>
                <c:pt idx="38">
                  <c:v>62</c:v>
                </c:pt>
                <c:pt idx="39">
                  <c:v>44</c:v>
                </c:pt>
                <c:pt idx="40">
                  <c:v>406</c:v>
                </c:pt>
                <c:pt idx="41">
                  <c:v>363</c:v>
                </c:pt>
                <c:pt idx="42">
                  <c:v>48</c:v>
                </c:pt>
                <c:pt idx="43">
                  <c:v>349</c:v>
                </c:pt>
                <c:pt idx="44">
                  <c:v>355</c:v>
                </c:pt>
                <c:pt idx="45">
                  <c:v>261</c:v>
                </c:pt>
                <c:pt idx="46">
                  <c:v>110</c:v>
                </c:pt>
                <c:pt idx="47">
                  <c:v>49</c:v>
                </c:pt>
                <c:pt idx="48">
                  <c:v>63</c:v>
                </c:pt>
                <c:pt idx="49">
                  <c:v>61</c:v>
                </c:pt>
                <c:pt idx="50">
                  <c:v>196</c:v>
                </c:pt>
                <c:pt idx="51">
                  <c:v>426</c:v>
                </c:pt>
                <c:pt idx="52">
                  <c:v>42</c:v>
                </c:pt>
                <c:pt idx="53">
                  <c:v>392</c:v>
                </c:pt>
                <c:pt idx="54">
                  <c:v>378</c:v>
                </c:pt>
                <c:pt idx="55">
                  <c:v>155</c:v>
                </c:pt>
                <c:pt idx="56">
                  <c:v>80</c:v>
                </c:pt>
                <c:pt idx="57">
                  <c:v>54</c:v>
                </c:pt>
                <c:pt idx="58">
                  <c:v>57</c:v>
                </c:pt>
                <c:pt idx="59">
                  <c:v>73</c:v>
                </c:pt>
                <c:pt idx="60">
                  <c:v>658</c:v>
                </c:pt>
                <c:pt idx="61">
                  <c:v>438</c:v>
                </c:pt>
                <c:pt idx="62">
                  <c:v>44</c:v>
                </c:pt>
                <c:pt idx="63">
                  <c:v>95</c:v>
                </c:pt>
                <c:pt idx="64">
                  <c:v>406</c:v>
                </c:pt>
                <c:pt idx="65">
                  <c:v>86</c:v>
                </c:pt>
                <c:pt idx="66">
                  <c:v>66</c:v>
                </c:pt>
                <c:pt idx="67">
                  <c:v>50</c:v>
                </c:pt>
                <c:pt idx="68">
                  <c:v>51</c:v>
                </c:pt>
                <c:pt idx="69">
                  <c:v>57</c:v>
                </c:pt>
                <c:pt idx="70">
                  <c:v>828</c:v>
                </c:pt>
                <c:pt idx="71">
                  <c:v>393</c:v>
                </c:pt>
                <c:pt idx="72">
                  <c:v>42</c:v>
                </c:pt>
                <c:pt idx="73">
                  <c:v>366</c:v>
                </c:pt>
                <c:pt idx="74">
                  <c:v>361</c:v>
                </c:pt>
                <c:pt idx="75">
                  <c:v>154</c:v>
                </c:pt>
                <c:pt idx="76">
                  <c:v>86</c:v>
                </c:pt>
                <c:pt idx="77">
                  <c:v>76</c:v>
                </c:pt>
                <c:pt idx="78">
                  <c:v>50</c:v>
                </c:pt>
                <c:pt idx="79">
                  <c:v>53</c:v>
                </c:pt>
                <c:pt idx="80">
                  <c:v>897</c:v>
                </c:pt>
                <c:pt idx="81">
                  <c:v>384</c:v>
                </c:pt>
                <c:pt idx="82">
                  <c:v>39</c:v>
                </c:pt>
                <c:pt idx="83">
                  <c:v>54</c:v>
                </c:pt>
                <c:pt idx="84">
                  <c:v>420</c:v>
                </c:pt>
                <c:pt idx="85">
                  <c:v>45</c:v>
                </c:pt>
                <c:pt idx="86">
                  <c:v>57</c:v>
                </c:pt>
                <c:pt idx="87">
                  <c:v>46</c:v>
                </c:pt>
                <c:pt idx="88">
                  <c:v>54</c:v>
                </c:pt>
                <c:pt idx="89">
                  <c:v>54</c:v>
                </c:pt>
                <c:pt idx="90">
                  <c:v>53</c:v>
                </c:pt>
                <c:pt idx="91">
                  <c:v>362</c:v>
                </c:pt>
                <c:pt idx="92">
                  <c:v>46</c:v>
                </c:pt>
                <c:pt idx="93">
                  <c:v>350</c:v>
                </c:pt>
                <c:pt idx="94">
                  <c:v>393</c:v>
                </c:pt>
                <c:pt idx="95">
                  <c:v>70</c:v>
                </c:pt>
                <c:pt idx="96">
                  <c:v>51</c:v>
                </c:pt>
                <c:pt idx="97">
                  <c:v>47</c:v>
                </c:pt>
                <c:pt idx="98">
                  <c:v>50</c:v>
                </c:pt>
                <c:pt idx="99">
                  <c:v>60</c:v>
                </c:pt>
                <c:pt idx="100">
                  <c:v>604</c:v>
                </c:pt>
                <c:pt idx="101">
                  <c:v>451</c:v>
                </c:pt>
                <c:pt idx="102">
                  <c:v>53</c:v>
                </c:pt>
                <c:pt idx="103">
                  <c:v>70</c:v>
                </c:pt>
                <c:pt idx="104">
                  <c:v>423</c:v>
                </c:pt>
                <c:pt idx="105">
                  <c:v>287</c:v>
                </c:pt>
                <c:pt idx="106">
                  <c:v>71</c:v>
                </c:pt>
                <c:pt idx="107">
                  <c:v>54</c:v>
                </c:pt>
                <c:pt idx="108">
                  <c:v>62</c:v>
                </c:pt>
                <c:pt idx="109">
                  <c:v>45</c:v>
                </c:pt>
                <c:pt idx="110">
                  <c:v>378</c:v>
                </c:pt>
                <c:pt idx="111">
                  <c:v>360</c:v>
                </c:pt>
                <c:pt idx="112">
                  <c:v>56</c:v>
                </c:pt>
                <c:pt idx="113">
                  <c:v>385</c:v>
                </c:pt>
                <c:pt idx="114">
                  <c:v>387</c:v>
                </c:pt>
                <c:pt idx="115">
                  <c:v>57</c:v>
                </c:pt>
                <c:pt idx="116">
                  <c:v>59</c:v>
                </c:pt>
                <c:pt idx="117">
                  <c:v>60</c:v>
                </c:pt>
                <c:pt idx="118">
                  <c:v>58</c:v>
                </c:pt>
                <c:pt idx="119">
                  <c:v>53</c:v>
                </c:pt>
                <c:pt idx="120">
                  <c:v>205</c:v>
                </c:pt>
                <c:pt idx="121">
                  <c:v>161</c:v>
                </c:pt>
                <c:pt idx="122">
                  <c:v>25</c:v>
                </c:pt>
                <c:pt idx="123">
                  <c:v>164</c:v>
                </c:pt>
                <c:pt idx="124">
                  <c:v>167</c:v>
                </c:pt>
                <c:pt idx="125">
                  <c:v>55</c:v>
                </c:pt>
                <c:pt idx="126">
                  <c:v>26</c:v>
                </c:pt>
                <c:pt idx="127">
                  <c:v>28</c:v>
                </c:pt>
                <c:pt idx="128">
                  <c:v>34</c:v>
                </c:pt>
                <c:pt idx="129">
                  <c:v>24</c:v>
                </c:pt>
                <c:pt idx="130">
                  <c:v>167</c:v>
                </c:pt>
                <c:pt idx="131">
                  <c:v>162</c:v>
                </c:pt>
                <c:pt idx="132">
                  <c:v>22</c:v>
                </c:pt>
                <c:pt idx="133">
                  <c:v>171</c:v>
                </c:pt>
                <c:pt idx="134">
                  <c:v>172</c:v>
                </c:pt>
                <c:pt idx="135">
                  <c:v>38</c:v>
                </c:pt>
                <c:pt idx="136">
                  <c:v>28</c:v>
                </c:pt>
                <c:pt idx="137">
                  <c:v>29</c:v>
                </c:pt>
                <c:pt idx="138">
                  <c:v>31</c:v>
                </c:pt>
                <c:pt idx="139">
                  <c:v>53</c:v>
                </c:pt>
                <c:pt idx="140">
                  <c:v>200</c:v>
                </c:pt>
                <c:pt idx="141">
                  <c:v>162</c:v>
                </c:pt>
                <c:pt idx="142">
                  <c:v>22</c:v>
                </c:pt>
                <c:pt idx="143">
                  <c:v>161</c:v>
                </c:pt>
                <c:pt idx="144">
                  <c:v>172</c:v>
                </c:pt>
                <c:pt idx="145">
                  <c:v>44</c:v>
                </c:pt>
                <c:pt idx="146">
                  <c:v>28</c:v>
                </c:pt>
                <c:pt idx="147">
                  <c:v>26</c:v>
                </c:pt>
                <c:pt idx="148">
                  <c:v>27</c:v>
                </c:pt>
                <c:pt idx="149">
                  <c:v>31</c:v>
                </c:pt>
                <c:pt idx="150">
                  <c:v>237</c:v>
                </c:pt>
                <c:pt idx="151">
                  <c:v>171</c:v>
                </c:pt>
                <c:pt idx="152">
                  <c:v>22</c:v>
                </c:pt>
                <c:pt idx="153">
                  <c:v>142</c:v>
                </c:pt>
                <c:pt idx="154">
                  <c:v>179</c:v>
                </c:pt>
                <c:pt idx="155">
                  <c:v>53</c:v>
                </c:pt>
                <c:pt idx="156">
                  <c:v>36</c:v>
                </c:pt>
                <c:pt idx="157">
                  <c:v>26</c:v>
                </c:pt>
                <c:pt idx="158">
                  <c:v>30</c:v>
                </c:pt>
                <c:pt idx="159">
                  <c:v>27</c:v>
                </c:pt>
                <c:pt idx="160">
                  <c:v>246</c:v>
                </c:pt>
                <c:pt idx="161">
                  <c:v>165</c:v>
                </c:pt>
                <c:pt idx="162">
                  <c:v>24</c:v>
                </c:pt>
                <c:pt idx="163">
                  <c:v>26</c:v>
                </c:pt>
                <c:pt idx="164">
                  <c:v>191</c:v>
                </c:pt>
                <c:pt idx="165">
                  <c:v>56</c:v>
                </c:pt>
                <c:pt idx="166">
                  <c:v>41</c:v>
                </c:pt>
                <c:pt idx="167">
                  <c:v>24</c:v>
                </c:pt>
                <c:pt idx="168">
                  <c:v>29</c:v>
                </c:pt>
                <c:pt idx="169">
                  <c:v>27</c:v>
                </c:pt>
                <c:pt idx="170">
                  <c:v>353</c:v>
                </c:pt>
                <c:pt idx="171">
                  <c:v>171</c:v>
                </c:pt>
                <c:pt idx="172">
                  <c:v>26</c:v>
                </c:pt>
                <c:pt idx="173">
                  <c:v>162</c:v>
                </c:pt>
                <c:pt idx="174">
                  <c:v>162</c:v>
                </c:pt>
                <c:pt idx="175">
                  <c:v>61</c:v>
                </c:pt>
                <c:pt idx="176">
                  <c:v>36</c:v>
                </c:pt>
                <c:pt idx="177">
                  <c:v>35</c:v>
                </c:pt>
                <c:pt idx="178">
                  <c:v>32</c:v>
                </c:pt>
                <c:pt idx="179">
                  <c:v>26</c:v>
                </c:pt>
                <c:pt idx="180">
                  <c:v>74</c:v>
                </c:pt>
                <c:pt idx="181">
                  <c:v>191</c:v>
                </c:pt>
                <c:pt idx="182">
                  <c:v>26</c:v>
                </c:pt>
                <c:pt idx="183">
                  <c:v>161</c:v>
                </c:pt>
                <c:pt idx="184">
                  <c:v>164</c:v>
                </c:pt>
                <c:pt idx="185">
                  <c:v>157</c:v>
                </c:pt>
                <c:pt idx="186">
                  <c:v>36</c:v>
                </c:pt>
                <c:pt idx="187">
                  <c:v>32</c:v>
                </c:pt>
                <c:pt idx="188">
                  <c:v>26</c:v>
                </c:pt>
                <c:pt idx="189">
                  <c:v>31</c:v>
                </c:pt>
                <c:pt idx="190">
                  <c:v>175</c:v>
                </c:pt>
                <c:pt idx="191">
                  <c:v>164</c:v>
                </c:pt>
                <c:pt idx="192">
                  <c:v>29</c:v>
                </c:pt>
                <c:pt idx="193">
                  <c:v>174</c:v>
                </c:pt>
                <c:pt idx="194">
                  <c:v>173</c:v>
                </c:pt>
                <c:pt idx="195">
                  <c:v>83</c:v>
                </c:pt>
                <c:pt idx="196">
                  <c:v>30</c:v>
                </c:pt>
                <c:pt idx="197">
                  <c:v>35</c:v>
                </c:pt>
                <c:pt idx="198">
                  <c:v>57</c:v>
                </c:pt>
                <c:pt idx="199">
                  <c:v>33</c:v>
                </c:pt>
                <c:pt idx="200">
                  <c:v>443</c:v>
                </c:pt>
                <c:pt idx="201">
                  <c:v>370</c:v>
                </c:pt>
                <c:pt idx="202">
                  <c:v>40</c:v>
                </c:pt>
                <c:pt idx="203">
                  <c:v>360</c:v>
                </c:pt>
                <c:pt idx="204">
                  <c:v>430</c:v>
                </c:pt>
                <c:pt idx="205">
                  <c:v>112</c:v>
                </c:pt>
                <c:pt idx="206">
                  <c:v>63</c:v>
                </c:pt>
                <c:pt idx="207">
                  <c:v>47</c:v>
                </c:pt>
                <c:pt idx="208">
                  <c:v>51</c:v>
                </c:pt>
                <c:pt idx="209">
                  <c:v>57</c:v>
                </c:pt>
                <c:pt idx="210">
                  <c:v>374</c:v>
                </c:pt>
                <c:pt idx="211">
                  <c:v>363</c:v>
                </c:pt>
                <c:pt idx="212">
                  <c:v>46</c:v>
                </c:pt>
                <c:pt idx="213">
                  <c:v>370</c:v>
                </c:pt>
                <c:pt idx="214">
                  <c:v>412</c:v>
                </c:pt>
                <c:pt idx="215">
                  <c:v>58</c:v>
                </c:pt>
                <c:pt idx="216">
                  <c:v>52</c:v>
                </c:pt>
                <c:pt idx="217">
                  <c:v>50</c:v>
                </c:pt>
                <c:pt idx="218">
                  <c:v>54</c:v>
                </c:pt>
                <c:pt idx="219">
                  <c:v>46</c:v>
                </c:pt>
                <c:pt idx="220">
                  <c:v>596</c:v>
                </c:pt>
                <c:pt idx="221">
                  <c:v>56</c:v>
                </c:pt>
                <c:pt idx="222">
                  <c:v>39</c:v>
                </c:pt>
                <c:pt idx="223">
                  <c:v>352</c:v>
                </c:pt>
                <c:pt idx="224">
                  <c:v>371</c:v>
                </c:pt>
                <c:pt idx="225">
                  <c:v>99</c:v>
                </c:pt>
                <c:pt idx="226">
                  <c:v>59</c:v>
                </c:pt>
                <c:pt idx="227">
                  <c:v>55</c:v>
                </c:pt>
                <c:pt idx="228">
                  <c:v>49</c:v>
                </c:pt>
                <c:pt idx="229">
                  <c:v>59</c:v>
                </c:pt>
                <c:pt idx="230">
                  <c:v>443</c:v>
                </c:pt>
                <c:pt idx="231">
                  <c:v>356</c:v>
                </c:pt>
                <c:pt idx="232">
                  <c:v>45</c:v>
                </c:pt>
                <c:pt idx="233">
                  <c:v>382</c:v>
                </c:pt>
                <c:pt idx="234">
                  <c:v>389</c:v>
                </c:pt>
                <c:pt idx="235">
                  <c:v>74</c:v>
                </c:pt>
                <c:pt idx="236">
                  <c:v>54</c:v>
                </c:pt>
                <c:pt idx="237">
                  <c:v>56</c:v>
                </c:pt>
                <c:pt idx="238">
                  <c:v>58</c:v>
                </c:pt>
                <c:pt idx="239">
                  <c:v>58</c:v>
                </c:pt>
                <c:pt idx="240">
                  <c:v>470</c:v>
                </c:pt>
                <c:pt idx="241">
                  <c:v>365</c:v>
                </c:pt>
                <c:pt idx="242">
                  <c:v>54</c:v>
                </c:pt>
                <c:pt idx="243">
                  <c:v>47</c:v>
                </c:pt>
                <c:pt idx="244">
                  <c:v>369</c:v>
                </c:pt>
                <c:pt idx="245">
                  <c:v>103</c:v>
                </c:pt>
                <c:pt idx="246">
                  <c:v>58</c:v>
                </c:pt>
                <c:pt idx="247">
                  <c:v>51</c:v>
                </c:pt>
                <c:pt idx="248">
                  <c:v>64</c:v>
                </c:pt>
                <c:pt idx="249">
                  <c:v>61</c:v>
                </c:pt>
                <c:pt idx="250">
                  <c:v>367</c:v>
                </c:pt>
                <c:pt idx="251">
                  <c:v>369</c:v>
                </c:pt>
                <c:pt idx="252">
                  <c:v>43</c:v>
                </c:pt>
                <c:pt idx="253">
                  <c:v>394</c:v>
                </c:pt>
                <c:pt idx="254">
                  <c:v>418</c:v>
                </c:pt>
                <c:pt idx="255">
                  <c:v>65</c:v>
                </c:pt>
                <c:pt idx="256">
                  <c:v>50</c:v>
                </c:pt>
                <c:pt idx="257">
                  <c:v>45</c:v>
                </c:pt>
                <c:pt idx="258">
                  <c:v>52</c:v>
                </c:pt>
                <c:pt idx="259">
                  <c:v>63</c:v>
                </c:pt>
                <c:pt idx="260">
                  <c:v>676</c:v>
                </c:pt>
                <c:pt idx="261">
                  <c:v>397</c:v>
                </c:pt>
                <c:pt idx="262">
                  <c:v>63</c:v>
                </c:pt>
                <c:pt idx="263">
                  <c:v>383</c:v>
                </c:pt>
                <c:pt idx="264">
                  <c:v>359</c:v>
                </c:pt>
                <c:pt idx="265">
                  <c:v>715</c:v>
                </c:pt>
                <c:pt idx="266">
                  <c:v>375</c:v>
                </c:pt>
                <c:pt idx="267">
                  <c:v>386</c:v>
                </c:pt>
                <c:pt idx="268">
                  <c:v>359</c:v>
                </c:pt>
                <c:pt idx="269">
                  <c:v>364</c:v>
                </c:pt>
                <c:pt idx="270">
                  <c:v>411</c:v>
                </c:pt>
                <c:pt idx="271">
                  <c:v>380</c:v>
                </c:pt>
                <c:pt idx="272">
                  <c:v>43</c:v>
                </c:pt>
                <c:pt idx="273">
                  <c:v>378</c:v>
                </c:pt>
                <c:pt idx="274">
                  <c:v>387</c:v>
                </c:pt>
                <c:pt idx="275">
                  <c:v>62</c:v>
                </c:pt>
                <c:pt idx="276">
                  <c:v>58</c:v>
                </c:pt>
                <c:pt idx="277">
                  <c:v>51</c:v>
                </c:pt>
                <c:pt idx="278">
                  <c:v>56</c:v>
                </c:pt>
                <c:pt idx="279">
                  <c:v>51</c:v>
                </c:pt>
                <c:pt idx="280">
                  <c:v>396</c:v>
                </c:pt>
                <c:pt idx="281">
                  <c:v>374</c:v>
                </c:pt>
                <c:pt idx="282">
                  <c:v>44</c:v>
                </c:pt>
                <c:pt idx="283">
                  <c:v>354</c:v>
                </c:pt>
                <c:pt idx="284">
                  <c:v>372</c:v>
                </c:pt>
                <c:pt idx="285">
                  <c:v>87</c:v>
                </c:pt>
                <c:pt idx="286">
                  <c:v>62</c:v>
                </c:pt>
                <c:pt idx="287">
                  <c:v>54</c:v>
                </c:pt>
                <c:pt idx="288">
                  <c:v>48</c:v>
                </c:pt>
                <c:pt idx="289">
                  <c:v>58</c:v>
                </c:pt>
                <c:pt idx="290">
                  <c:v>365</c:v>
                </c:pt>
                <c:pt idx="291">
                  <c:v>367</c:v>
                </c:pt>
                <c:pt idx="292">
                  <c:v>40</c:v>
                </c:pt>
                <c:pt idx="293">
                  <c:v>356</c:v>
                </c:pt>
                <c:pt idx="294">
                  <c:v>386</c:v>
                </c:pt>
                <c:pt idx="295">
                  <c:v>52</c:v>
                </c:pt>
                <c:pt idx="296">
                  <c:v>50</c:v>
                </c:pt>
                <c:pt idx="297">
                  <c:v>48</c:v>
                </c:pt>
                <c:pt idx="298">
                  <c:v>47</c:v>
                </c:pt>
                <c:pt idx="299">
                  <c:v>44</c:v>
                </c:pt>
                <c:pt idx="300">
                  <c:v>379</c:v>
                </c:pt>
                <c:pt idx="301">
                  <c:v>363</c:v>
                </c:pt>
                <c:pt idx="302">
                  <c:v>44</c:v>
                </c:pt>
                <c:pt idx="303">
                  <c:v>364</c:v>
                </c:pt>
                <c:pt idx="304">
                  <c:v>380</c:v>
                </c:pt>
                <c:pt idx="305">
                  <c:v>58</c:v>
                </c:pt>
                <c:pt idx="306">
                  <c:v>55</c:v>
                </c:pt>
                <c:pt idx="307">
                  <c:v>46</c:v>
                </c:pt>
                <c:pt idx="308">
                  <c:v>75</c:v>
                </c:pt>
                <c:pt idx="309">
                  <c:v>50</c:v>
                </c:pt>
                <c:pt idx="310">
                  <c:v>384</c:v>
                </c:pt>
                <c:pt idx="311">
                  <c:v>362</c:v>
                </c:pt>
                <c:pt idx="312">
                  <c:v>43</c:v>
                </c:pt>
                <c:pt idx="313">
                  <c:v>392</c:v>
                </c:pt>
                <c:pt idx="314">
                  <c:v>391</c:v>
                </c:pt>
                <c:pt idx="315">
                  <c:v>68</c:v>
                </c:pt>
                <c:pt idx="316">
                  <c:v>56</c:v>
                </c:pt>
                <c:pt idx="317">
                  <c:v>53</c:v>
                </c:pt>
                <c:pt idx="318">
                  <c:v>49</c:v>
                </c:pt>
                <c:pt idx="319">
                  <c:v>48</c:v>
                </c:pt>
                <c:pt idx="320">
                  <c:v>497</c:v>
                </c:pt>
                <c:pt idx="321">
                  <c:v>359</c:v>
                </c:pt>
                <c:pt idx="322">
                  <c:v>44</c:v>
                </c:pt>
                <c:pt idx="323">
                  <c:v>379</c:v>
                </c:pt>
                <c:pt idx="324">
                  <c:v>404</c:v>
                </c:pt>
                <c:pt idx="325">
                  <c:v>83</c:v>
                </c:pt>
                <c:pt idx="326">
                  <c:v>55</c:v>
                </c:pt>
                <c:pt idx="327">
                  <c:v>58</c:v>
                </c:pt>
                <c:pt idx="328">
                  <c:v>52</c:v>
                </c:pt>
                <c:pt idx="329">
                  <c:v>51</c:v>
                </c:pt>
                <c:pt idx="330">
                  <c:v>469</c:v>
                </c:pt>
                <c:pt idx="331">
                  <c:v>400</c:v>
                </c:pt>
                <c:pt idx="332">
                  <c:v>55</c:v>
                </c:pt>
                <c:pt idx="333">
                  <c:v>361</c:v>
                </c:pt>
                <c:pt idx="334">
                  <c:v>373</c:v>
                </c:pt>
                <c:pt idx="335">
                  <c:v>87</c:v>
                </c:pt>
                <c:pt idx="336">
                  <c:v>54</c:v>
                </c:pt>
                <c:pt idx="337">
                  <c:v>56</c:v>
                </c:pt>
                <c:pt idx="338">
                  <c:v>59</c:v>
                </c:pt>
                <c:pt idx="339">
                  <c:v>51</c:v>
                </c:pt>
                <c:pt idx="340">
                  <c:v>119</c:v>
                </c:pt>
                <c:pt idx="341">
                  <c:v>378</c:v>
                </c:pt>
                <c:pt idx="342">
                  <c:v>45</c:v>
                </c:pt>
                <c:pt idx="343">
                  <c:v>365</c:v>
                </c:pt>
                <c:pt idx="344">
                  <c:v>373</c:v>
                </c:pt>
                <c:pt idx="345">
                  <c:v>173</c:v>
                </c:pt>
                <c:pt idx="346">
                  <c:v>69</c:v>
                </c:pt>
                <c:pt idx="347">
                  <c:v>51</c:v>
                </c:pt>
                <c:pt idx="348">
                  <c:v>48</c:v>
                </c:pt>
                <c:pt idx="349">
                  <c:v>52</c:v>
                </c:pt>
                <c:pt idx="350">
                  <c:v>188</c:v>
                </c:pt>
                <c:pt idx="351">
                  <c:v>58</c:v>
                </c:pt>
                <c:pt idx="352">
                  <c:v>48</c:v>
                </c:pt>
                <c:pt idx="353">
                  <c:v>50</c:v>
                </c:pt>
                <c:pt idx="354">
                  <c:v>44</c:v>
                </c:pt>
                <c:pt idx="355">
                  <c:v>71</c:v>
                </c:pt>
                <c:pt idx="356">
                  <c:v>55</c:v>
                </c:pt>
                <c:pt idx="357">
                  <c:v>42</c:v>
                </c:pt>
                <c:pt idx="358">
                  <c:v>54</c:v>
                </c:pt>
                <c:pt idx="359">
                  <c:v>85</c:v>
                </c:pt>
                <c:pt idx="360">
                  <c:v>678</c:v>
                </c:pt>
                <c:pt idx="361">
                  <c:v>389</c:v>
                </c:pt>
                <c:pt idx="362">
                  <c:v>50</c:v>
                </c:pt>
                <c:pt idx="363">
                  <c:v>363</c:v>
                </c:pt>
                <c:pt idx="364">
                  <c:v>352</c:v>
                </c:pt>
                <c:pt idx="365">
                  <c:v>195</c:v>
                </c:pt>
                <c:pt idx="366">
                  <c:v>64</c:v>
                </c:pt>
                <c:pt idx="367">
                  <c:v>50</c:v>
                </c:pt>
                <c:pt idx="368">
                  <c:v>50</c:v>
                </c:pt>
                <c:pt idx="369">
                  <c:v>53</c:v>
                </c:pt>
                <c:pt idx="370">
                  <c:v>427</c:v>
                </c:pt>
                <c:pt idx="371">
                  <c:v>370</c:v>
                </c:pt>
                <c:pt idx="372">
                  <c:v>49</c:v>
                </c:pt>
                <c:pt idx="373">
                  <c:v>49</c:v>
                </c:pt>
                <c:pt idx="374">
                  <c:v>399</c:v>
                </c:pt>
                <c:pt idx="375">
                  <c:v>78</c:v>
                </c:pt>
                <c:pt idx="376">
                  <c:v>56</c:v>
                </c:pt>
                <c:pt idx="377">
                  <c:v>55</c:v>
                </c:pt>
                <c:pt idx="378">
                  <c:v>60</c:v>
                </c:pt>
                <c:pt idx="379">
                  <c:v>49</c:v>
                </c:pt>
                <c:pt idx="380">
                  <c:v>375</c:v>
                </c:pt>
                <c:pt idx="381">
                  <c:v>355</c:v>
                </c:pt>
                <c:pt idx="382">
                  <c:v>46</c:v>
                </c:pt>
                <c:pt idx="383">
                  <c:v>48</c:v>
                </c:pt>
                <c:pt idx="384">
                  <c:v>397</c:v>
                </c:pt>
                <c:pt idx="385">
                  <c:v>82</c:v>
                </c:pt>
                <c:pt idx="386">
                  <c:v>53</c:v>
                </c:pt>
                <c:pt idx="387">
                  <c:v>52</c:v>
                </c:pt>
                <c:pt idx="388">
                  <c:v>53</c:v>
                </c:pt>
                <c:pt idx="389">
                  <c:v>45</c:v>
                </c:pt>
                <c:pt idx="390">
                  <c:v>69</c:v>
                </c:pt>
                <c:pt idx="391">
                  <c:v>372</c:v>
                </c:pt>
                <c:pt idx="392">
                  <c:v>39</c:v>
                </c:pt>
                <c:pt idx="393">
                  <c:v>405</c:v>
                </c:pt>
                <c:pt idx="394">
                  <c:v>397</c:v>
                </c:pt>
                <c:pt idx="395">
                  <c:v>81</c:v>
                </c:pt>
                <c:pt idx="396">
                  <c:v>56</c:v>
                </c:pt>
                <c:pt idx="397">
                  <c:v>51</c:v>
                </c:pt>
                <c:pt idx="398">
                  <c:v>47</c:v>
                </c:pt>
                <c:pt idx="399">
                  <c:v>46</c:v>
                </c:pt>
                <c:pt idx="400">
                  <c:v>361</c:v>
                </c:pt>
                <c:pt idx="401">
                  <c:v>391</c:v>
                </c:pt>
                <c:pt idx="402">
                  <c:v>33</c:v>
                </c:pt>
                <c:pt idx="403">
                  <c:v>360</c:v>
                </c:pt>
                <c:pt idx="404">
                  <c:v>393</c:v>
                </c:pt>
                <c:pt idx="405">
                  <c:v>67</c:v>
                </c:pt>
                <c:pt idx="406">
                  <c:v>371</c:v>
                </c:pt>
                <c:pt idx="407">
                  <c:v>375</c:v>
                </c:pt>
                <c:pt idx="408">
                  <c:v>370</c:v>
                </c:pt>
                <c:pt idx="409">
                  <c:v>395</c:v>
                </c:pt>
                <c:pt idx="410">
                  <c:v>432</c:v>
                </c:pt>
                <c:pt idx="411">
                  <c:v>371</c:v>
                </c:pt>
                <c:pt idx="412">
                  <c:v>47</c:v>
                </c:pt>
                <c:pt idx="413">
                  <c:v>354</c:v>
                </c:pt>
                <c:pt idx="414">
                  <c:v>415</c:v>
                </c:pt>
                <c:pt idx="415">
                  <c:v>76</c:v>
                </c:pt>
                <c:pt idx="416">
                  <c:v>54</c:v>
                </c:pt>
                <c:pt idx="417">
                  <c:v>51</c:v>
                </c:pt>
                <c:pt idx="418">
                  <c:v>55</c:v>
                </c:pt>
                <c:pt idx="419">
                  <c:v>60</c:v>
                </c:pt>
                <c:pt idx="420">
                  <c:v>446</c:v>
                </c:pt>
                <c:pt idx="421">
                  <c:v>373</c:v>
                </c:pt>
                <c:pt idx="422">
                  <c:v>40</c:v>
                </c:pt>
                <c:pt idx="423">
                  <c:v>349</c:v>
                </c:pt>
                <c:pt idx="424">
                  <c:v>379</c:v>
                </c:pt>
                <c:pt idx="425">
                  <c:v>97</c:v>
                </c:pt>
                <c:pt idx="426">
                  <c:v>54</c:v>
                </c:pt>
                <c:pt idx="427">
                  <c:v>52</c:v>
                </c:pt>
                <c:pt idx="428">
                  <c:v>52</c:v>
                </c:pt>
                <c:pt idx="429">
                  <c:v>65</c:v>
                </c:pt>
                <c:pt idx="430">
                  <c:v>400</c:v>
                </c:pt>
                <c:pt idx="431">
                  <c:v>388</c:v>
                </c:pt>
                <c:pt idx="432">
                  <c:v>43</c:v>
                </c:pt>
                <c:pt idx="433">
                  <c:v>309</c:v>
                </c:pt>
                <c:pt idx="434">
                  <c:v>388</c:v>
                </c:pt>
                <c:pt idx="435">
                  <c:v>80</c:v>
                </c:pt>
                <c:pt idx="436">
                  <c:v>79</c:v>
                </c:pt>
                <c:pt idx="437">
                  <c:v>58</c:v>
                </c:pt>
                <c:pt idx="438">
                  <c:v>50</c:v>
                </c:pt>
                <c:pt idx="439">
                  <c:v>55</c:v>
                </c:pt>
                <c:pt idx="440">
                  <c:v>430</c:v>
                </c:pt>
                <c:pt idx="441">
                  <c:v>372</c:v>
                </c:pt>
                <c:pt idx="442">
                  <c:v>50</c:v>
                </c:pt>
                <c:pt idx="443">
                  <c:v>46</c:v>
                </c:pt>
                <c:pt idx="444">
                  <c:v>465</c:v>
                </c:pt>
                <c:pt idx="445">
                  <c:v>93</c:v>
                </c:pt>
                <c:pt idx="446">
                  <c:v>56</c:v>
                </c:pt>
                <c:pt idx="447">
                  <c:v>52</c:v>
                </c:pt>
                <c:pt idx="448">
                  <c:v>49</c:v>
                </c:pt>
                <c:pt idx="449">
                  <c:v>50</c:v>
                </c:pt>
                <c:pt idx="450">
                  <c:v>385</c:v>
                </c:pt>
                <c:pt idx="451">
                  <c:v>360</c:v>
                </c:pt>
                <c:pt idx="452">
                  <c:v>42</c:v>
                </c:pt>
                <c:pt idx="453">
                  <c:v>391</c:v>
                </c:pt>
                <c:pt idx="454">
                  <c:v>402</c:v>
                </c:pt>
                <c:pt idx="455">
                  <c:v>52</c:v>
                </c:pt>
                <c:pt idx="456">
                  <c:v>55</c:v>
                </c:pt>
                <c:pt idx="457">
                  <c:v>45</c:v>
                </c:pt>
                <c:pt idx="458">
                  <c:v>53</c:v>
                </c:pt>
                <c:pt idx="459">
                  <c:v>53</c:v>
                </c:pt>
                <c:pt idx="460">
                  <c:v>408</c:v>
                </c:pt>
                <c:pt idx="461">
                  <c:v>364</c:v>
                </c:pt>
                <c:pt idx="462">
                  <c:v>43</c:v>
                </c:pt>
                <c:pt idx="463">
                  <c:v>346</c:v>
                </c:pt>
                <c:pt idx="464">
                  <c:v>385</c:v>
                </c:pt>
                <c:pt idx="465">
                  <c:v>64</c:v>
                </c:pt>
                <c:pt idx="466">
                  <c:v>52</c:v>
                </c:pt>
                <c:pt idx="467">
                  <c:v>58</c:v>
                </c:pt>
                <c:pt idx="468">
                  <c:v>49</c:v>
                </c:pt>
                <c:pt idx="469">
                  <c:v>52</c:v>
                </c:pt>
                <c:pt idx="470">
                  <c:v>366</c:v>
                </c:pt>
                <c:pt idx="471">
                  <c:v>380</c:v>
                </c:pt>
                <c:pt idx="472">
                  <c:v>41</c:v>
                </c:pt>
                <c:pt idx="473">
                  <c:v>380</c:v>
                </c:pt>
                <c:pt idx="474">
                  <c:v>388</c:v>
                </c:pt>
                <c:pt idx="475">
                  <c:v>66</c:v>
                </c:pt>
                <c:pt idx="476">
                  <c:v>48</c:v>
                </c:pt>
                <c:pt idx="477">
                  <c:v>50</c:v>
                </c:pt>
                <c:pt idx="478">
                  <c:v>57</c:v>
                </c:pt>
                <c:pt idx="479">
                  <c:v>40</c:v>
                </c:pt>
                <c:pt idx="480">
                  <c:v>72</c:v>
                </c:pt>
                <c:pt idx="481">
                  <c:v>50</c:v>
                </c:pt>
                <c:pt idx="482">
                  <c:v>50</c:v>
                </c:pt>
                <c:pt idx="483">
                  <c:v>400</c:v>
                </c:pt>
                <c:pt idx="484">
                  <c:v>382</c:v>
                </c:pt>
                <c:pt idx="485">
                  <c:v>100</c:v>
                </c:pt>
                <c:pt idx="486">
                  <c:v>50</c:v>
                </c:pt>
                <c:pt idx="487">
                  <c:v>44</c:v>
                </c:pt>
                <c:pt idx="488">
                  <c:v>42</c:v>
                </c:pt>
                <c:pt idx="489">
                  <c:v>53</c:v>
                </c:pt>
                <c:pt idx="490">
                  <c:v>240</c:v>
                </c:pt>
                <c:pt idx="491">
                  <c:v>212</c:v>
                </c:pt>
                <c:pt idx="492">
                  <c:v>30</c:v>
                </c:pt>
                <c:pt idx="493">
                  <c:v>176</c:v>
                </c:pt>
                <c:pt idx="494">
                  <c:v>68</c:v>
                </c:pt>
                <c:pt idx="495">
                  <c:v>72</c:v>
                </c:pt>
                <c:pt idx="496">
                  <c:v>23</c:v>
                </c:pt>
                <c:pt idx="497">
                  <c:v>38</c:v>
                </c:pt>
                <c:pt idx="498">
                  <c:v>34</c:v>
                </c:pt>
                <c:pt idx="499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7D-4B39-96BC-59CA67B80B53}"/>
            </c:ext>
          </c:extLst>
        </c:ser>
        <c:ser>
          <c:idx val="1"/>
          <c:order val="1"/>
          <c:tx>
            <c:v>Сервер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rgbClr val="C00000"/>
                </a:solidFill>
                <a:round/>
              </a:ln>
              <a:effectLst/>
            </c:spPr>
          </c:marker>
          <c:trendline>
            <c:spPr>
              <a:ln w="31750" cap="rnd">
                <a:solidFill>
                  <a:srgbClr val="C000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Performance!$A$2:$A$501</c:f>
              <c:numCache>
                <c:formatCode>General</c:formatCode>
                <c:ptCount val="500"/>
                <c:pt idx="0">
                  <c:v>1440000</c:v>
                </c:pt>
                <c:pt idx="1">
                  <c:v>1440000</c:v>
                </c:pt>
                <c:pt idx="2">
                  <c:v>360000</c:v>
                </c:pt>
                <c:pt idx="3">
                  <c:v>360000</c:v>
                </c:pt>
                <c:pt idx="4">
                  <c:v>57600</c:v>
                </c:pt>
                <c:pt idx="5">
                  <c:v>57600</c:v>
                </c:pt>
                <c:pt idx="6">
                  <c:v>32400</c:v>
                </c:pt>
                <c:pt idx="7">
                  <c:v>32400</c:v>
                </c:pt>
                <c:pt idx="8">
                  <c:v>32400</c:v>
                </c:pt>
                <c:pt idx="9">
                  <c:v>32400</c:v>
                </c:pt>
                <c:pt idx="10">
                  <c:v>960000</c:v>
                </c:pt>
                <c:pt idx="11">
                  <c:v>240000</c:v>
                </c:pt>
                <c:pt idx="12">
                  <c:v>38400</c:v>
                </c:pt>
                <c:pt idx="13">
                  <c:v>19200</c:v>
                </c:pt>
                <c:pt idx="14">
                  <c:v>43200</c:v>
                </c:pt>
                <c:pt idx="15">
                  <c:v>960000</c:v>
                </c:pt>
                <c:pt idx="16">
                  <c:v>240000</c:v>
                </c:pt>
                <c:pt idx="17">
                  <c:v>38400</c:v>
                </c:pt>
                <c:pt idx="18">
                  <c:v>19200</c:v>
                </c:pt>
                <c:pt idx="19">
                  <c:v>43200</c:v>
                </c:pt>
                <c:pt idx="20">
                  <c:v>921600</c:v>
                </c:pt>
                <c:pt idx="21">
                  <c:v>230400</c:v>
                </c:pt>
                <c:pt idx="22">
                  <c:v>36864</c:v>
                </c:pt>
                <c:pt idx="23">
                  <c:v>43520</c:v>
                </c:pt>
                <c:pt idx="24">
                  <c:v>13824</c:v>
                </c:pt>
                <c:pt idx="25">
                  <c:v>921600</c:v>
                </c:pt>
                <c:pt idx="26">
                  <c:v>230400</c:v>
                </c:pt>
                <c:pt idx="27">
                  <c:v>36864</c:v>
                </c:pt>
                <c:pt idx="28">
                  <c:v>43520</c:v>
                </c:pt>
                <c:pt idx="29">
                  <c:v>13824</c:v>
                </c:pt>
                <c:pt idx="30">
                  <c:v>808000</c:v>
                </c:pt>
                <c:pt idx="31">
                  <c:v>202000</c:v>
                </c:pt>
                <c:pt idx="32">
                  <c:v>32400</c:v>
                </c:pt>
                <c:pt idx="33">
                  <c:v>22400</c:v>
                </c:pt>
                <c:pt idx="34">
                  <c:v>14742</c:v>
                </c:pt>
                <c:pt idx="35">
                  <c:v>808000</c:v>
                </c:pt>
                <c:pt idx="36">
                  <c:v>202000</c:v>
                </c:pt>
                <c:pt idx="37">
                  <c:v>32400</c:v>
                </c:pt>
                <c:pt idx="38">
                  <c:v>22400</c:v>
                </c:pt>
                <c:pt idx="39">
                  <c:v>14742</c:v>
                </c:pt>
                <c:pt idx="40">
                  <c:v>1763200</c:v>
                </c:pt>
                <c:pt idx="41">
                  <c:v>440800</c:v>
                </c:pt>
                <c:pt idx="42">
                  <c:v>70400</c:v>
                </c:pt>
                <c:pt idx="43">
                  <c:v>76800</c:v>
                </c:pt>
                <c:pt idx="44">
                  <c:v>36300</c:v>
                </c:pt>
                <c:pt idx="45">
                  <c:v>1763200</c:v>
                </c:pt>
                <c:pt idx="46">
                  <c:v>440800</c:v>
                </c:pt>
                <c:pt idx="47">
                  <c:v>70400</c:v>
                </c:pt>
                <c:pt idx="48">
                  <c:v>76800</c:v>
                </c:pt>
                <c:pt idx="49">
                  <c:v>36300</c:v>
                </c:pt>
                <c:pt idx="50">
                  <c:v>1017600</c:v>
                </c:pt>
                <c:pt idx="51">
                  <c:v>254400</c:v>
                </c:pt>
                <c:pt idx="52">
                  <c:v>40800</c:v>
                </c:pt>
                <c:pt idx="53">
                  <c:v>32400</c:v>
                </c:pt>
                <c:pt idx="54">
                  <c:v>16150</c:v>
                </c:pt>
                <c:pt idx="55">
                  <c:v>1017600</c:v>
                </c:pt>
                <c:pt idx="56">
                  <c:v>254400</c:v>
                </c:pt>
                <c:pt idx="57">
                  <c:v>40800</c:v>
                </c:pt>
                <c:pt idx="58">
                  <c:v>32400</c:v>
                </c:pt>
                <c:pt idx="59">
                  <c:v>16150</c:v>
                </c:pt>
                <c:pt idx="60">
                  <c:v>1000000</c:v>
                </c:pt>
                <c:pt idx="61">
                  <c:v>250000</c:v>
                </c:pt>
                <c:pt idx="62">
                  <c:v>40000</c:v>
                </c:pt>
                <c:pt idx="63">
                  <c:v>22400</c:v>
                </c:pt>
                <c:pt idx="64">
                  <c:v>22400</c:v>
                </c:pt>
                <c:pt idx="65">
                  <c:v>1000000</c:v>
                </c:pt>
                <c:pt idx="66">
                  <c:v>250000</c:v>
                </c:pt>
                <c:pt idx="67">
                  <c:v>40000</c:v>
                </c:pt>
                <c:pt idx="68">
                  <c:v>22400</c:v>
                </c:pt>
                <c:pt idx="69">
                  <c:v>22400</c:v>
                </c:pt>
                <c:pt idx="70">
                  <c:v>2666000</c:v>
                </c:pt>
                <c:pt idx="71">
                  <c:v>667000</c:v>
                </c:pt>
                <c:pt idx="72">
                  <c:v>106800</c:v>
                </c:pt>
                <c:pt idx="73">
                  <c:v>106400</c:v>
                </c:pt>
                <c:pt idx="74">
                  <c:v>47526</c:v>
                </c:pt>
                <c:pt idx="75">
                  <c:v>2666000</c:v>
                </c:pt>
                <c:pt idx="76">
                  <c:v>667000</c:v>
                </c:pt>
                <c:pt idx="77">
                  <c:v>106800</c:v>
                </c:pt>
                <c:pt idx="78">
                  <c:v>106400</c:v>
                </c:pt>
                <c:pt idx="79">
                  <c:v>47526</c:v>
                </c:pt>
                <c:pt idx="80">
                  <c:v>1440000</c:v>
                </c:pt>
                <c:pt idx="81">
                  <c:v>360000</c:v>
                </c:pt>
                <c:pt idx="82">
                  <c:v>57600</c:v>
                </c:pt>
                <c:pt idx="83">
                  <c:v>76800</c:v>
                </c:pt>
                <c:pt idx="84">
                  <c:v>24300</c:v>
                </c:pt>
                <c:pt idx="85">
                  <c:v>1440000</c:v>
                </c:pt>
                <c:pt idx="86">
                  <c:v>360000</c:v>
                </c:pt>
                <c:pt idx="87">
                  <c:v>57600</c:v>
                </c:pt>
                <c:pt idx="88">
                  <c:v>76800</c:v>
                </c:pt>
                <c:pt idx="89">
                  <c:v>24300</c:v>
                </c:pt>
                <c:pt idx="90">
                  <c:v>682110</c:v>
                </c:pt>
                <c:pt idx="91">
                  <c:v>170820</c:v>
                </c:pt>
                <c:pt idx="92">
                  <c:v>27378</c:v>
                </c:pt>
                <c:pt idx="93">
                  <c:v>36504</c:v>
                </c:pt>
                <c:pt idx="94">
                  <c:v>9126</c:v>
                </c:pt>
                <c:pt idx="95">
                  <c:v>682110</c:v>
                </c:pt>
                <c:pt idx="96">
                  <c:v>170820</c:v>
                </c:pt>
                <c:pt idx="97">
                  <c:v>27378</c:v>
                </c:pt>
                <c:pt idx="98">
                  <c:v>36504</c:v>
                </c:pt>
                <c:pt idx="99">
                  <c:v>9126</c:v>
                </c:pt>
                <c:pt idx="100">
                  <c:v>1012800</c:v>
                </c:pt>
                <c:pt idx="101">
                  <c:v>253200</c:v>
                </c:pt>
                <c:pt idx="102">
                  <c:v>40560</c:v>
                </c:pt>
                <c:pt idx="103">
                  <c:v>32400</c:v>
                </c:pt>
                <c:pt idx="104">
                  <c:v>16055</c:v>
                </c:pt>
                <c:pt idx="105">
                  <c:v>1012800</c:v>
                </c:pt>
                <c:pt idx="106">
                  <c:v>253200</c:v>
                </c:pt>
                <c:pt idx="107">
                  <c:v>40560</c:v>
                </c:pt>
                <c:pt idx="108">
                  <c:v>32400</c:v>
                </c:pt>
                <c:pt idx="109">
                  <c:v>16055</c:v>
                </c:pt>
                <c:pt idx="110">
                  <c:v>667000</c:v>
                </c:pt>
                <c:pt idx="111">
                  <c:v>167000</c:v>
                </c:pt>
                <c:pt idx="112">
                  <c:v>26600</c:v>
                </c:pt>
                <c:pt idx="113">
                  <c:v>30000</c:v>
                </c:pt>
                <c:pt idx="114">
                  <c:v>13167</c:v>
                </c:pt>
                <c:pt idx="115">
                  <c:v>667000</c:v>
                </c:pt>
                <c:pt idx="116">
                  <c:v>167000</c:v>
                </c:pt>
                <c:pt idx="117">
                  <c:v>26600</c:v>
                </c:pt>
                <c:pt idx="118">
                  <c:v>30000</c:v>
                </c:pt>
                <c:pt idx="119">
                  <c:v>13167</c:v>
                </c:pt>
                <c:pt idx="120">
                  <c:v>2400032</c:v>
                </c:pt>
                <c:pt idx="121">
                  <c:v>600008</c:v>
                </c:pt>
                <c:pt idx="122">
                  <c:v>95810</c:v>
                </c:pt>
                <c:pt idx="123">
                  <c:v>74705</c:v>
                </c:pt>
                <c:pt idx="124">
                  <c:v>54340</c:v>
                </c:pt>
                <c:pt idx="125">
                  <c:v>2400032</c:v>
                </c:pt>
                <c:pt idx="126">
                  <c:v>600008</c:v>
                </c:pt>
                <c:pt idx="127">
                  <c:v>95810</c:v>
                </c:pt>
                <c:pt idx="128">
                  <c:v>74705</c:v>
                </c:pt>
                <c:pt idx="129">
                  <c:v>54340</c:v>
                </c:pt>
                <c:pt idx="130">
                  <c:v>697686</c:v>
                </c:pt>
                <c:pt idx="131">
                  <c:v>174592</c:v>
                </c:pt>
                <c:pt idx="132">
                  <c:v>27880</c:v>
                </c:pt>
                <c:pt idx="133">
                  <c:v>23575</c:v>
                </c:pt>
                <c:pt idx="134">
                  <c:v>10336</c:v>
                </c:pt>
                <c:pt idx="135">
                  <c:v>697686</c:v>
                </c:pt>
                <c:pt idx="136">
                  <c:v>174592</c:v>
                </c:pt>
                <c:pt idx="137">
                  <c:v>23575</c:v>
                </c:pt>
                <c:pt idx="138">
                  <c:v>10336</c:v>
                </c:pt>
                <c:pt idx="139">
                  <c:v>27880</c:v>
                </c:pt>
                <c:pt idx="140">
                  <c:v>960000</c:v>
                </c:pt>
                <c:pt idx="141">
                  <c:v>240000</c:v>
                </c:pt>
                <c:pt idx="142">
                  <c:v>38400</c:v>
                </c:pt>
                <c:pt idx="143">
                  <c:v>43200</c:v>
                </c:pt>
                <c:pt idx="144">
                  <c:v>19200</c:v>
                </c:pt>
                <c:pt idx="145">
                  <c:v>960000</c:v>
                </c:pt>
                <c:pt idx="146">
                  <c:v>240000</c:v>
                </c:pt>
                <c:pt idx="147">
                  <c:v>38400</c:v>
                </c:pt>
                <c:pt idx="148">
                  <c:v>43200</c:v>
                </c:pt>
                <c:pt idx="149">
                  <c:v>19200</c:v>
                </c:pt>
                <c:pt idx="150">
                  <c:v>1492500</c:v>
                </c:pt>
                <c:pt idx="151">
                  <c:v>373500</c:v>
                </c:pt>
                <c:pt idx="152">
                  <c:v>59700</c:v>
                </c:pt>
                <c:pt idx="153">
                  <c:v>60000</c:v>
                </c:pt>
                <c:pt idx="154">
                  <c:v>26268</c:v>
                </c:pt>
                <c:pt idx="155">
                  <c:v>1492500</c:v>
                </c:pt>
                <c:pt idx="156">
                  <c:v>373500</c:v>
                </c:pt>
                <c:pt idx="157">
                  <c:v>59700</c:v>
                </c:pt>
                <c:pt idx="158">
                  <c:v>60000</c:v>
                </c:pt>
                <c:pt idx="159">
                  <c:v>26268</c:v>
                </c:pt>
                <c:pt idx="160">
                  <c:v>921600</c:v>
                </c:pt>
                <c:pt idx="161">
                  <c:v>230400</c:v>
                </c:pt>
                <c:pt idx="162">
                  <c:v>36864</c:v>
                </c:pt>
                <c:pt idx="163">
                  <c:v>36864</c:v>
                </c:pt>
                <c:pt idx="164">
                  <c:v>11664</c:v>
                </c:pt>
                <c:pt idx="165">
                  <c:v>921600</c:v>
                </c:pt>
                <c:pt idx="166">
                  <c:v>230400</c:v>
                </c:pt>
                <c:pt idx="167">
                  <c:v>36864</c:v>
                </c:pt>
                <c:pt idx="168">
                  <c:v>36864</c:v>
                </c:pt>
                <c:pt idx="169">
                  <c:v>11664</c:v>
                </c:pt>
                <c:pt idx="170">
                  <c:v>1702080</c:v>
                </c:pt>
                <c:pt idx="171">
                  <c:v>425520</c:v>
                </c:pt>
                <c:pt idx="172">
                  <c:v>67968</c:v>
                </c:pt>
                <c:pt idx="173">
                  <c:v>55296</c:v>
                </c:pt>
                <c:pt idx="174">
                  <c:v>37052</c:v>
                </c:pt>
                <c:pt idx="175">
                  <c:v>1702080</c:v>
                </c:pt>
                <c:pt idx="176">
                  <c:v>425520</c:v>
                </c:pt>
                <c:pt idx="177">
                  <c:v>67968</c:v>
                </c:pt>
                <c:pt idx="178">
                  <c:v>55296</c:v>
                </c:pt>
                <c:pt idx="179">
                  <c:v>37052</c:v>
                </c:pt>
                <c:pt idx="180">
                  <c:v>3240000</c:v>
                </c:pt>
                <c:pt idx="181">
                  <c:v>810000</c:v>
                </c:pt>
                <c:pt idx="182">
                  <c:v>129600</c:v>
                </c:pt>
                <c:pt idx="183">
                  <c:v>97200</c:v>
                </c:pt>
                <c:pt idx="184">
                  <c:v>97200</c:v>
                </c:pt>
                <c:pt idx="185">
                  <c:v>3240000</c:v>
                </c:pt>
                <c:pt idx="186">
                  <c:v>810000</c:v>
                </c:pt>
                <c:pt idx="187">
                  <c:v>129600</c:v>
                </c:pt>
                <c:pt idx="188">
                  <c:v>97200</c:v>
                </c:pt>
                <c:pt idx="189">
                  <c:v>97200</c:v>
                </c:pt>
                <c:pt idx="190">
                  <c:v>648720</c:v>
                </c:pt>
                <c:pt idx="191">
                  <c:v>162180</c:v>
                </c:pt>
                <c:pt idx="192">
                  <c:v>25864</c:v>
                </c:pt>
                <c:pt idx="193">
                  <c:v>29892</c:v>
                </c:pt>
                <c:pt idx="194">
                  <c:v>9882</c:v>
                </c:pt>
                <c:pt idx="195">
                  <c:v>648720</c:v>
                </c:pt>
                <c:pt idx="196">
                  <c:v>162180</c:v>
                </c:pt>
                <c:pt idx="197">
                  <c:v>25864</c:v>
                </c:pt>
                <c:pt idx="198">
                  <c:v>29892</c:v>
                </c:pt>
                <c:pt idx="199">
                  <c:v>9882</c:v>
                </c:pt>
                <c:pt idx="200">
                  <c:v>1500000</c:v>
                </c:pt>
                <c:pt idx="201">
                  <c:v>375000</c:v>
                </c:pt>
                <c:pt idx="202">
                  <c:v>60000</c:v>
                </c:pt>
                <c:pt idx="203">
                  <c:v>67500</c:v>
                </c:pt>
                <c:pt idx="204">
                  <c:v>30000</c:v>
                </c:pt>
                <c:pt idx="205">
                  <c:v>1500000</c:v>
                </c:pt>
                <c:pt idx="206">
                  <c:v>375000</c:v>
                </c:pt>
                <c:pt idx="207">
                  <c:v>60000</c:v>
                </c:pt>
                <c:pt idx="208">
                  <c:v>67500</c:v>
                </c:pt>
                <c:pt idx="209">
                  <c:v>30000</c:v>
                </c:pt>
                <c:pt idx="210">
                  <c:v>800400</c:v>
                </c:pt>
                <c:pt idx="211">
                  <c:v>200400</c:v>
                </c:pt>
                <c:pt idx="212">
                  <c:v>31920</c:v>
                </c:pt>
                <c:pt idx="213">
                  <c:v>32400</c:v>
                </c:pt>
                <c:pt idx="214">
                  <c:v>9842</c:v>
                </c:pt>
                <c:pt idx="215">
                  <c:v>800400</c:v>
                </c:pt>
                <c:pt idx="216">
                  <c:v>200400</c:v>
                </c:pt>
                <c:pt idx="217">
                  <c:v>31920</c:v>
                </c:pt>
                <c:pt idx="218">
                  <c:v>32400</c:v>
                </c:pt>
                <c:pt idx="219">
                  <c:v>9842</c:v>
                </c:pt>
                <c:pt idx="220">
                  <c:v>2313600</c:v>
                </c:pt>
                <c:pt idx="221">
                  <c:v>578880</c:v>
                </c:pt>
                <c:pt idx="222">
                  <c:v>92544</c:v>
                </c:pt>
                <c:pt idx="223">
                  <c:v>98304</c:v>
                </c:pt>
                <c:pt idx="224">
                  <c:v>38560</c:v>
                </c:pt>
                <c:pt idx="225">
                  <c:v>2313600</c:v>
                </c:pt>
                <c:pt idx="226">
                  <c:v>578880</c:v>
                </c:pt>
                <c:pt idx="227">
                  <c:v>92544</c:v>
                </c:pt>
                <c:pt idx="228">
                  <c:v>98304</c:v>
                </c:pt>
                <c:pt idx="229">
                  <c:v>38560</c:v>
                </c:pt>
                <c:pt idx="230">
                  <c:v>1440000</c:v>
                </c:pt>
                <c:pt idx="231">
                  <c:v>360000</c:v>
                </c:pt>
                <c:pt idx="232">
                  <c:v>57600</c:v>
                </c:pt>
                <c:pt idx="233">
                  <c:v>76800</c:v>
                </c:pt>
                <c:pt idx="234">
                  <c:v>24300</c:v>
                </c:pt>
                <c:pt idx="235">
                  <c:v>1440000</c:v>
                </c:pt>
                <c:pt idx="236">
                  <c:v>360000</c:v>
                </c:pt>
                <c:pt idx="237">
                  <c:v>57600</c:v>
                </c:pt>
                <c:pt idx="238">
                  <c:v>76800</c:v>
                </c:pt>
                <c:pt idx="239">
                  <c:v>24300</c:v>
                </c:pt>
                <c:pt idx="240">
                  <c:v>1920000</c:v>
                </c:pt>
                <c:pt idx="241">
                  <c:v>480000</c:v>
                </c:pt>
                <c:pt idx="242">
                  <c:v>76800</c:v>
                </c:pt>
                <c:pt idx="243">
                  <c:v>32400</c:v>
                </c:pt>
                <c:pt idx="244">
                  <c:v>57600</c:v>
                </c:pt>
                <c:pt idx="245">
                  <c:v>1920000</c:v>
                </c:pt>
                <c:pt idx="246">
                  <c:v>480000</c:v>
                </c:pt>
                <c:pt idx="247">
                  <c:v>76800</c:v>
                </c:pt>
                <c:pt idx="248">
                  <c:v>32400</c:v>
                </c:pt>
                <c:pt idx="249">
                  <c:v>57600</c:v>
                </c:pt>
                <c:pt idx="250">
                  <c:v>556500</c:v>
                </c:pt>
                <c:pt idx="251">
                  <c:v>139125</c:v>
                </c:pt>
                <c:pt idx="252">
                  <c:v>22260</c:v>
                </c:pt>
                <c:pt idx="253">
                  <c:v>29400</c:v>
                </c:pt>
                <c:pt idx="254">
                  <c:v>7420</c:v>
                </c:pt>
                <c:pt idx="255">
                  <c:v>556500</c:v>
                </c:pt>
                <c:pt idx="256">
                  <c:v>139125</c:v>
                </c:pt>
                <c:pt idx="257">
                  <c:v>22260</c:v>
                </c:pt>
                <c:pt idx="258">
                  <c:v>29400</c:v>
                </c:pt>
                <c:pt idx="259">
                  <c:v>7420</c:v>
                </c:pt>
                <c:pt idx="260">
                  <c:v>4369920</c:v>
                </c:pt>
                <c:pt idx="261">
                  <c:v>1093120</c:v>
                </c:pt>
                <c:pt idx="262">
                  <c:v>174592</c:v>
                </c:pt>
                <c:pt idx="263">
                  <c:v>196608</c:v>
                </c:pt>
                <c:pt idx="264">
                  <c:v>86955</c:v>
                </c:pt>
                <c:pt idx="265">
                  <c:v>4369920</c:v>
                </c:pt>
                <c:pt idx="266">
                  <c:v>1093120</c:v>
                </c:pt>
                <c:pt idx="267">
                  <c:v>174592</c:v>
                </c:pt>
                <c:pt idx="268">
                  <c:v>196608</c:v>
                </c:pt>
                <c:pt idx="269">
                  <c:v>86955</c:v>
                </c:pt>
                <c:pt idx="270">
                  <c:v>1255864</c:v>
                </c:pt>
                <c:pt idx="271">
                  <c:v>314324</c:v>
                </c:pt>
                <c:pt idx="272">
                  <c:v>50050</c:v>
                </c:pt>
                <c:pt idx="273">
                  <c:v>45760</c:v>
                </c:pt>
                <c:pt idx="274">
                  <c:v>17150</c:v>
                </c:pt>
                <c:pt idx="275">
                  <c:v>1255864</c:v>
                </c:pt>
                <c:pt idx="276">
                  <c:v>314324</c:v>
                </c:pt>
                <c:pt idx="277">
                  <c:v>50050</c:v>
                </c:pt>
                <c:pt idx="278">
                  <c:v>45760</c:v>
                </c:pt>
                <c:pt idx="279">
                  <c:v>17150</c:v>
                </c:pt>
                <c:pt idx="280">
                  <c:v>2476800</c:v>
                </c:pt>
                <c:pt idx="281">
                  <c:v>619200</c:v>
                </c:pt>
                <c:pt idx="282">
                  <c:v>99072</c:v>
                </c:pt>
                <c:pt idx="283">
                  <c:v>98304</c:v>
                </c:pt>
                <c:pt idx="284">
                  <c:v>44376</c:v>
                </c:pt>
                <c:pt idx="285">
                  <c:v>2476800</c:v>
                </c:pt>
                <c:pt idx="286">
                  <c:v>619200</c:v>
                </c:pt>
                <c:pt idx="287">
                  <c:v>99072</c:v>
                </c:pt>
                <c:pt idx="288">
                  <c:v>98304</c:v>
                </c:pt>
                <c:pt idx="289">
                  <c:v>44376</c:v>
                </c:pt>
                <c:pt idx="290">
                  <c:v>1689600</c:v>
                </c:pt>
                <c:pt idx="291">
                  <c:v>422400</c:v>
                </c:pt>
                <c:pt idx="292">
                  <c:v>67520</c:v>
                </c:pt>
                <c:pt idx="293">
                  <c:v>76800</c:v>
                </c:pt>
                <c:pt idx="294">
                  <c:v>33338</c:v>
                </c:pt>
                <c:pt idx="295">
                  <c:v>1689600</c:v>
                </c:pt>
                <c:pt idx="296">
                  <c:v>422400</c:v>
                </c:pt>
                <c:pt idx="297">
                  <c:v>67520</c:v>
                </c:pt>
                <c:pt idx="298">
                  <c:v>76800</c:v>
                </c:pt>
                <c:pt idx="299">
                  <c:v>33338</c:v>
                </c:pt>
                <c:pt idx="300">
                  <c:v>753600</c:v>
                </c:pt>
                <c:pt idx="301">
                  <c:v>188400</c:v>
                </c:pt>
                <c:pt idx="302">
                  <c:v>30240</c:v>
                </c:pt>
                <c:pt idx="303">
                  <c:v>38400</c:v>
                </c:pt>
                <c:pt idx="304">
                  <c:v>10584</c:v>
                </c:pt>
                <c:pt idx="305">
                  <c:v>753600</c:v>
                </c:pt>
                <c:pt idx="306">
                  <c:v>188400</c:v>
                </c:pt>
                <c:pt idx="307">
                  <c:v>30240</c:v>
                </c:pt>
                <c:pt idx="308">
                  <c:v>38400</c:v>
                </c:pt>
                <c:pt idx="309">
                  <c:v>10584</c:v>
                </c:pt>
                <c:pt idx="310">
                  <c:v>1500000</c:v>
                </c:pt>
                <c:pt idx="311">
                  <c:v>375000</c:v>
                </c:pt>
                <c:pt idx="312">
                  <c:v>60000</c:v>
                </c:pt>
                <c:pt idx="313">
                  <c:v>67500</c:v>
                </c:pt>
                <c:pt idx="314">
                  <c:v>30000</c:v>
                </c:pt>
                <c:pt idx="315">
                  <c:v>1500000</c:v>
                </c:pt>
                <c:pt idx="316">
                  <c:v>375000</c:v>
                </c:pt>
                <c:pt idx="317">
                  <c:v>60000</c:v>
                </c:pt>
                <c:pt idx="318">
                  <c:v>67500</c:v>
                </c:pt>
                <c:pt idx="319">
                  <c:v>30000</c:v>
                </c:pt>
                <c:pt idx="320">
                  <c:v>2017600</c:v>
                </c:pt>
                <c:pt idx="321">
                  <c:v>504800</c:v>
                </c:pt>
                <c:pt idx="322">
                  <c:v>80640</c:v>
                </c:pt>
                <c:pt idx="323">
                  <c:v>35532</c:v>
                </c:pt>
                <c:pt idx="324">
                  <c:v>57600</c:v>
                </c:pt>
                <c:pt idx="325">
                  <c:v>2017600</c:v>
                </c:pt>
                <c:pt idx="326">
                  <c:v>504800</c:v>
                </c:pt>
                <c:pt idx="327">
                  <c:v>80640</c:v>
                </c:pt>
                <c:pt idx="328">
                  <c:v>35532</c:v>
                </c:pt>
                <c:pt idx="329">
                  <c:v>57600</c:v>
                </c:pt>
                <c:pt idx="330">
                  <c:v>2147664</c:v>
                </c:pt>
                <c:pt idx="331">
                  <c:v>536916</c:v>
                </c:pt>
                <c:pt idx="332">
                  <c:v>85668</c:v>
                </c:pt>
                <c:pt idx="333">
                  <c:v>83544</c:v>
                </c:pt>
                <c:pt idx="334">
                  <c:v>38962</c:v>
                </c:pt>
                <c:pt idx="335">
                  <c:v>2147664</c:v>
                </c:pt>
                <c:pt idx="336">
                  <c:v>536916</c:v>
                </c:pt>
                <c:pt idx="337">
                  <c:v>85668</c:v>
                </c:pt>
                <c:pt idx="338">
                  <c:v>83544</c:v>
                </c:pt>
                <c:pt idx="339">
                  <c:v>38962</c:v>
                </c:pt>
                <c:pt idx="340">
                  <c:v>3774464</c:v>
                </c:pt>
                <c:pt idx="341">
                  <c:v>944128</c:v>
                </c:pt>
                <c:pt idx="342">
                  <c:v>151290</c:v>
                </c:pt>
                <c:pt idx="343">
                  <c:v>94300</c:v>
                </c:pt>
                <c:pt idx="344">
                  <c:v>76383</c:v>
                </c:pt>
                <c:pt idx="345">
                  <c:v>3774464</c:v>
                </c:pt>
                <c:pt idx="346">
                  <c:v>944128</c:v>
                </c:pt>
                <c:pt idx="347">
                  <c:v>151290</c:v>
                </c:pt>
                <c:pt idx="348">
                  <c:v>94300</c:v>
                </c:pt>
                <c:pt idx="349">
                  <c:v>76383</c:v>
                </c:pt>
                <c:pt idx="350">
                  <c:v>1500000</c:v>
                </c:pt>
                <c:pt idx="351">
                  <c:v>375000</c:v>
                </c:pt>
                <c:pt idx="352">
                  <c:v>60000</c:v>
                </c:pt>
                <c:pt idx="353">
                  <c:v>67500</c:v>
                </c:pt>
                <c:pt idx="354">
                  <c:v>30000</c:v>
                </c:pt>
                <c:pt idx="355">
                  <c:v>1500000</c:v>
                </c:pt>
                <c:pt idx="356">
                  <c:v>375000</c:v>
                </c:pt>
                <c:pt idx="357">
                  <c:v>60000</c:v>
                </c:pt>
                <c:pt idx="358">
                  <c:v>67500</c:v>
                </c:pt>
                <c:pt idx="359">
                  <c:v>30000</c:v>
                </c:pt>
                <c:pt idx="360">
                  <c:v>4709976</c:v>
                </c:pt>
                <c:pt idx="361">
                  <c:v>1177494</c:v>
                </c:pt>
                <c:pt idx="362">
                  <c:v>188328</c:v>
                </c:pt>
                <c:pt idx="363">
                  <c:v>70446</c:v>
                </c:pt>
                <c:pt idx="364">
                  <c:v>159068</c:v>
                </c:pt>
                <c:pt idx="365">
                  <c:v>4709976</c:v>
                </c:pt>
                <c:pt idx="366">
                  <c:v>1177494</c:v>
                </c:pt>
                <c:pt idx="367">
                  <c:v>188328</c:v>
                </c:pt>
                <c:pt idx="368">
                  <c:v>70446</c:v>
                </c:pt>
                <c:pt idx="369">
                  <c:v>159068</c:v>
                </c:pt>
                <c:pt idx="370">
                  <c:v>1080000</c:v>
                </c:pt>
                <c:pt idx="371">
                  <c:v>270000</c:v>
                </c:pt>
                <c:pt idx="372">
                  <c:v>43200</c:v>
                </c:pt>
                <c:pt idx="373">
                  <c:v>38400</c:v>
                </c:pt>
                <c:pt idx="374">
                  <c:v>21600</c:v>
                </c:pt>
                <c:pt idx="375">
                  <c:v>1080000</c:v>
                </c:pt>
                <c:pt idx="376">
                  <c:v>270000</c:v>
                </c:pt>
                <c:pt idx="377">
                  <c:v>43200</c:v>
                </c:pt>
                <c:pt idx="378">
                  <c:v>38400</c:v>
                </c:pt>
                <c:pt idx="379">
                  <c:v>21600</c:v>
                </c:pt>
                <c:pt idx="380">
                  <c:v>1115243</c:v>
                </c:pt>
                <c:pt idx="381">
                  <c:v>279372</c:v>
                </c:pt>
                <c:pt idx="382">
                  <c:v>44700</c:v>
                </c:pt>
                <c:pt idx="383">
                  <c:v>67500</c:v>
                </c:pt>
                <c:pt idx="384">
                  <c:v>16539</c:v>
                </c:pt>
                <c:pt idx="385">
                  <c:v>1115243</c:v>
                </c:pt>
                <c:pt idx="386">
                  <c:v>279372</c:v>
                </c:pt>
                <c:pt idx="387">
                  <c:v>44700</c:v>
                </c:pt>
                <c:pt idx="388">
                  <c:v>67500</c:v>
                </c:pt>
                <c:pt idx="389">
                  <c:v>16539</c:v>
                </c:pt>
                <c:pt idx="390">
                  <c:v>1000000</c:v>
                </c:pt>
                <c:pt idx="391">
                  <c:v>250000</c:v>
                </c:pt>
                <c:pt idx="392">
                  <c:v>40000</c:v>
                </c:pt>
                <c:pt idx="393">
                  <c:v>22400</c:v>
                </c:pt>
                <c:pt idx="394">
                  <c:v>22400</c:v>
                </c:pt>
                <c:pt idx="395">
                  <c:v>1000000</c:v>
                </c:pt>
                <c:pt idx="396">
                  <c:v>250000</c:v>
                </c:pt>
                <c:pt idx="397">
                  <c:v>40000</c:v>
                </c:pt>
                <c:pt idx="398">
                  <c:v>22400</c:v>
                </c:pt>
                <c:pt idx="399">
                  <c:v>22400</c:v>
                </c:pt>
                <c:pt idx="400">
                  <c:v>1101800</c:v>
                </c:pt>
                <c:pt idx="401">
                  <c:v>275800</c:v>
                </c:pt>
                <c:pt idx="402">
                  <c:v>43960</c:v>
                </c:pt>
                <c:pt idx="403">
                  <c:v>58800</c:v>
                </c:pt>
                <c:pt idx="404">
                  <c:v>18369</c:v>
                </c:pt>
                <c:pt idx="405">
                  <c:v>1101800</c:v>
                </c:pt>
                <c:pt idx="406">
                  <c:v>275800</c:v>
                </c:pt>
                <c:pt idx="407">
                  <c:v>43960</c:v>
                </c:pt>
                <c:pt idx="408">
                  <c:v>58800</c:v>
                </c:pt>
                <c:pt idx="409">
                  <c:v>18369</c:v>
                </c:pt>
                <c:pt idx="410">
                  <c:v>2073600</c:v>
                </c:pt>
                <c:pt idx="411">
                  <c:v>518400</c:v>
                </c:pt>
                <c:pt idx="412">
                  <c:v>82944</c:v>
                </c:pt>
                <c:pt idx="413">
                  <c:v>98304</c:v>
                </c:pt>
                <c:pt idx="414">
                  <c:v>31104</c:v>
                </c:pt>
                <c:pt idx="415">
                  <c:v>2073600</c:v>
                </c:pt>
                <c:pt idx="416">
                  <c:v>518400</c:v>
                </c:pt>
                <c:pt idx="417">
                  <c:v>82944</c:v>
                </c:pt>
                <c:pt idx="418">
                  <c:v>98304</c:v>
                </c:pt>
                <c:pt idx="419">
                  <c:v>31104</c:v>
                </c:pt>
                <c:pt idx="420">
                  <c:v>3154000</c:v>
                </c:pt>
                <c:pt idx="421">
                  <c:v>789000</c:v>
                </c:pt>
                <c:pt idx="422">
                  <c:v>126000</c:v>
                </c:pt>
                <c:pt idx="423">
                  <c:v>90000</c:v>
                </c:pt>
                <c:pt idx="424">
                  <c:v>55755</c:v>
                </c:pt>
                <c:pt idx="425">
                  <c:v>3154000</c:v>
                </c:pt>
                <c:pt idx="426">
                  <c:v>126000</c:v>
                </c:pt>
                <c:pt idx="427">
                  <c:v>90000</c:v>
                </c:pt>
                <c:pt idx="428">
                  <c:v>55755</c:v>
                </c:pt>
                <c:pt idx="429">
                  <c:v>789000</c:v>
                </c:pt>
                <c:pt idx="430">
                  <c:v>2177712</c:v>
                </c:pt>
                <c:pt idx="431">
                  <c:v>544428</c:v>
                </c:pt>
                <c:pt idx="432">
                  <c:v>87296</c:v>
                </c:pt>
                <c:pt idx="433">
                  <c:v>86955</c:v>
                </c:pt>
                <c:pt idx="434">
                  <c:v>49152</c:v>
                </c:pt>
                <c:pt idx="435">
                  <c:v>2177712</c:v>
                </c:pt>
                <c:pt idx="436">
                  <c:v>544428</c:v>
                </c:pt>
                <c:pt idx="437">
                  <c:v>87296</c:v>
                </c:pt>
                <c:pt idx="438">
                  <c:v>86955</c:v>
                </c:pt>
                <c:pt idx="439">
                  <c:v>49152</c:v>
                </c:pt>
                <c:pt idx="440">
                  <c:v>1707200</c:v>
                </c:pt>
                <c:pt idx="441">
                  <c:v>427200</c:v>
                </c:pt>
                <c:pt idx="442">
                  <c:v>68160</c:v>
                </c:pt>
                <c:pt idx="443">
                  <c:v>68160</c:v>
                </c:pt>
                <c:pt idx="444">
                  <c:v>30246</c:v>
                </c:pt>
                <c:pt idx="445">
                  <c:v>1707200</c:v>
                </c:pt>
                <c:pt idx="446">
                  <c:v>427200</c:v>
                </c:pt>
                <c:pt idx="447">
                  <c:v>68160</c:v>
                </c:pt>
                <c:pt idx="448">
                  <c:v>68160</c:v>
                </c:pt>
                <c:pt idx="449">
                  <c:v>30246</c:v>
                </c:pt>
                <c:pt idx="450">
                  <c:v>960000</c:v>
                </c:pt>
                <c:pt idx="451">
                  <c:v>240000</c:v>
                </c:pt>
                <c:pt idx="452">
                  <c:v>38400</c:v>
                </c:pt>
                <c:pt idx="453">
                  <c:v>32400</c:v>
                </c:pt>
                <c:pt idx="454">
                  <c:v>14400</c:v>
                </c:pt>
                <c:pt idx="455">
                  <c:v>960000</c:v>
                </c:pt>
                <c:pt idx="456">
                  <c:v>240000</c:v>
                </c:pt>
                <c:pt idx="457">
                  <c:v>38400</c:v>
                </c:pt>
                <c:pt idx="458">
                  <c:v>32400</c:v>
                </c:pt>
                <c:pt idx="459">
                  <c:v>14400</c:v>
                </c:pt>
                <c:pt idx="460">
                  <c:v>888000</c:v>
                </c:pt>
                <c:pt idx="461">
                  <c:v>222000</c:v>
                </c:pt>
                <c:pt idx="462">
                  <c:v>35520</c:v>
                </c:pt>
                <c:pt idx="463">
                  <c:v>43200</c:v>
                </c:pt>
                <c:pt idx="464">
                  <c:v>16428</c:v>
                </c:pt>
                <c:pt idx="465">
                  <c:v>888000</c:v>
                </c:pt>
                <c:pt idx="466">
                  <c:v>222000</c:v>
                </c:pt>
                <c:pt idx="467">
                  <c:v>35520</c:v>
                </c:pt>
                <c:pt idx="468">
                  <c:v>43200</c:v>
                </c:pt>
                <c:pt idx="469">
                  <c:v>16428</c:v>
                </c:pt>
                <c:pt idx="470">
                  <c:v>667000</c:v>
                </c:pt>
                <c:pt idx="471">
                  <c:v>167000</c:v>
                </c:pt>
                <c:pt idx="472">
                  <c:v>26600</c:v>
                </c:pt>
                <c:pt idx="473">
                  <c:v>22400</c:v>
                </c:pt>
                <c:pt idx="474">
                  <c:v>9842</c:v>
                </c:pt>
                <c:pt idx="475">
                  <c:v>667000</c:v>
                </c:pt>
                <c:pt idx="476">
                  <c:v>167000</c:v>
                </c:pt>
                <c:pt idx="477">
                  <c:v>26600</c:v>
                </c:pt>
                <c:pt idx="478">
                  <c:v>22400</c:v>
                </c:pt>
                <c:pt idx="479">
                  <c:v>9842</c:v>
                </c:pt>
                <c:pt idx="480">
                  <c:v>1707200</c:v>
                </c:pt>
                <c:pt idx="481">
                  <c:v>427200</c:v>
                </c:pt>
                <c:pt idx="482">
                  <c:v>68160</c:v>
                </c:pt>
                <c:pt idx="483">
                  <c:v>76800</c:v>
                </c:pt>
                <c:pt idx="484">
                  <c:v>33867</c:v>
                </c:pt>
                <c:pt idx="485">
                  <c:v>1707200</c:v>
                </c:pt>
                <c:pt idx="486">
                  <c:v>427200</c:v>
                </c:pt>
                <c:pt idx="487">
                  <c:v>68160</c:v>
                </c:pt>
                <c:pt idx="488">
                  <c:v>76800</c:v>
                </c:pt>
                <c:pt idx="489">
                  <c:v>33867</c:v>
                </c:pt>
                <c:pt idx="490">
                  <c:v>2160000</c:v>
                </c:pt>
                <c:pt idx="491">
                  <c:v>540000</c:v>
                </c:pt>
                <c:pt idx="492">
                  <c:v>32400</c:v>
                </c:pt>
                <c:pt idx="493">
                  <c:v>72720</c:v>
                </c:pt>
                <c:pt idx="494">
                  <c:v>2160000</c:v>
                </c:pt>
                <c:pt idx="495">
                  <c:v>540000</c:v>
                </c:pt>
                <c:pt idx="496">
                  <c:v>86400</c:v>
                </c:pt>
                <c:pt idx="497">
                  <c:v>32400</c:v>
                </c:pt>
                <c:pt idx="498">
                  <c:v>72720</c:v>
                </c:pt>
                <c:pt idx="499">
                  <c:v>86400</c:v>
                </c:pt>
              </c:numCache>
            </c:numRef>
          </c:xVal>
          <c:yVal>
            <c:numRef>
              <c:f>Performance!$F$2:$F$501</c:f>
              <c:numCache>
                <c:formatCode>General</c:formatCode>
                <c:ptCount val="500"/>
                <c:pt idx="0">
                  <c:v>166</c:v>
                </c:pt>
                <c:pt idx="1">
                  <c:v>178</c:v>
                </c:pt>
                <c:pt idx="2">
                  <c:v>158</c:v>
                </c:pt>
                <c:pt idx="3">
                  <c:v>176</c:v>
                </c:pt>
                <c:pt idx="4">
                  <c:v>153</c:v>
                </c:pt>
                <c:pt idx="5">
                  <c:v>175</c:v>
                </c:pt>
                <c:pt idx="6">
                  <c:v>186</c:v>
                </c:pt>
                <c:pt idx="7">
                  <c:v>145</c:v>
                </c:pt>
                <c:pt idx="8">
                  <c:v>139</c:v>
                </c:pt>
                <c:pt idx="9">
                  <c:v>174</c:v>
                </c:pt>
                <c:pt idx="10">
                  <c:v>164</c:v>
                </c:pt>
                <c:pt idx="11">
                  <c:v>177</c:v>
                </c:pt>
                <c:pt idx="12">
                  <c:v>156</c:v>
                </c:pt>
                <c:pt idx="13">
                  <c:v>151</c:v>
                </c:pt>
                <c:pt idx="14">
                  <c:v>155</c:v>
                </c:pt>
                <c:pt idx="15">
                  <c:v>166</c:v>
                </c:pt>
                <c:pt idx="16">
                  <c:v>147</c:v>
                </c:pt>
                <c:pt idx="17">
                  <c:v>152</c:v>
                </c:pt>
                <c:pt idx="18">
                  <c:v>170</c:v>
                </c:pt>
                <c:pt idx="19">
                  <c:v>166</c:v>
                </c:pt>
                <c:pt idx="20">
                  <c:v>166</c:v>
                </c:pt>
                <c:pt idx="21">
                  <c:v>154</c:v>
                </c:pt>
                <c:pt idx="22">
                  <c:v>150</c:v>
                </c:pt>
                <c:pt idx="23">
                  <c:v>145</c:v>
                </c:pt>
                <c:pt idx="24">
                  <c:v>149</c:v>
                </c:pt>
                <c:pt idx="25">
                  <c:v>205</c:v>
                </c:pt>
                <c:pt idx="26">
                  <c:v>143</c:v>
                </c:pt>
                <c:pt idx="27">
                  <c:v>152</c:v>
                </c:pt>
                <c:pt idx="28">
                  <c:v>149</c:v>
                </c:pt>
                <c:pt idx="29">
                  <c:v>151</c:v>
                </c:pt>
                <c:pt idx="30">
                  <c:v>166</c:v>
                </c:pt>
                <c:pt idx="31">
                  <c:v>143</c:v>
                </c:pt>
                <c:pt idx="32">
                  <c:v>146</c:v>
                </c:pt>
                <c:pt idx="33">
                  <c:v>140</c:v>
                </c:pt>
                <c:pt idx="34">
                  <c:v>155</c:v>
                </c:pt>
                <c:pt idx="35">
                  <c:v>152</c:v>
                </c:pt>
                <c:pt idx="36">
                  <c:v>149</c:v>
                </c:pt>
                <c:pt idx="37">
                  <c:v>147</c:v>
                </c:pt>
                <c:pt idx="38">
                  <c:v>155</c:v>
                </c:pt>
                <c:pt idx="39">
                  <c:v>140</c:v>
                </c:pt>
                <c:pt idx="40">
                  <c:v>140</c:v>
                </c:pt>
                <c:pt idx="41">
                  <c:v>161</c:v>
                </c:pt>
                <c:pt idx="42">
                  <c:v>175</c:v>
                </c:pt>
                <c:pt idx="43">
                  <c:v>142</c:v>
                </c:pt>
                <c:pt idx="44">
                  <c:v>138</c:v>
                </c:pt>
                <c:pt idx="45">
                  <c:v>152</c:v>
                </c:pt>
                <c:pt idx="46">
                  <c:v>167</c:v>
                </c:pt>
                <c:pt idx="47">
                  <c:v>145</c:v>
                </c:pt>
                <c:pt idx="48">
                  <c:v>150</c:v>
                </c:pt>
                <c:pt idx="49">
                  <c:v>166</c:v>
                </c:pt>
                <c:pt idx="50">
                  <c:v>183</c:v>
                </c:pt>
                <c:pt idx="51">
                  <c:v>158</c:v>
                </c:pt>
                <c:pt idx="52">
                  <c:v>168</c:v>
                </c:pt>
                <c:pt idx="53">
                  <c:v>186</c:v>
                </c:pt>
                <c:pt idx="54">
                  <c:v>151</c:v>
                </c:pt>
                <c:pt idx="55">
                  <c:v>165</c:v>
                </c:pt>
                <c:pt idx="56">
                  <c:v>168</c:v>
                </c:pt>
                <c:pt idx="57">
                  <c:v>146</c:v>
                </c:pt>
                <c:pt idx="58">
                  <c:v>148</c:v>
                </c:pt>
                <c:pt idx="59">
                  <c:v>170</c:v>
                </c:pt>
                <c:pt idx="60">
                  <c:v>163</c:v>
                </c:pt>
                <c:pt idx="61">
                  <c:v>187</c:v>
                </c:pt>
                <c:pt idx="62">
                  <c:v>153</c:v>
                </c:pt>
                <c:pt idx="63">
                  <c:v>153</c:v>
                </c:pt>
                <c:pt idx="64">
                  <c:v>168</c:v>
                </c:pt>
                <c:pt idx="65">
                  <c:v>192</c:v>
                </c:pt>
                <c:pt idx="66">
                  <c:v>144</c:v>
                </c:pt>
                <c:pt idx="67">
                  <c:v>157</c:v>
                </c:pt>
                <c:pt idx="68">
                  <c:v>147</c:v>
                </c:pt>
                <c:pt idx="69">
                  <c:v>157</c:v>
                </c:pt>
                <c:pt idx="70">
                  <c:v>146</c:v>
                </c:pt>
                <c:pt idx="71">
                  <c:v>176</c:v>
                </c:pt>
                <c:pt idx="72">
                  <c:v>149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152</c:v>
                </c:pt>
                <c:pt idx="77">
                  <c:v>175</c:v>
                </c:pt>
                <c:pt idx="78">
                  <c:v>149</c:v>
                </c:pt>
                <c:pt idx="79">
                  <c:v>160</c:v>
                </c:pt>
                <c:pt idx="80">
                  <c:v>170</c:v>
                </c:pt>
                <c:pt idx="81">
                  <c:v>156</c:v>
                </c:pt>
                <c:pt idx="82">
                  <c:v>131</c:v>
                </c:pt>
                <c:pt idx="83">
                  <c:v>146</c:v>
                </c:pt>
                <c:pt idx="84">
                  <c:v>140</c:v>
                </c:pt>
                <c:pt idx="85">
                  <c:v>157</c:v>
                </c:pt>
                <c:pt idx="86">
                  <c:v>150</c:v>
                </c:pt>
                <c:pt idx="87">
                  <c:v>153</c:v>
                </c:pt>
                <c:pt idx="88">
                  <c:v>171</c:v>
                </c:pt>
                <c:pt idx="89">
                  <c:v>151</c:v>
                </c:pt>
                <c:pt idx="90">
                  <c:v>176</c:v>
                </c:pt>
                <c:pt idx="91">
                  <c:v>147</c:v>
                </c:pt>
                <c:pt idx="92">
                  <c:v>156</c:v>
                </c:pt>
                <c:pt idx="93">
                  <c:v>176</c:v>
                </c:pt>
                <c:pt idx="94">
                  <c:v>153</c:v>
                </c:pt>
                <c:pt idx="95">
                  <c:v>163</c:v>
                </c:pt>
                <c:pt idx="96">
                  <c:v>172</c:v>
                </c:pt>
                <c:pt idx="97">
                  <c:v>153</c:v>
                </c:pt>
                <c:pt idx="98">
                  <c:v>150</c:v>
                </c:pt>
                <c:pt idx="99">
                  <c:v>147</c:v>
                </c:pt>
                <c:pt idx="100">
                  <c:v>167</c:v>
                </c:pt>
                <c:pt idx="101">
                  <c:v>172</c:v>
                </c:pt>
                <c:pt idx="102">
                  <c:v>239</c:v>
                </c:pt>
                <c:pt idx="103">
                  <c:v>144</c:v>
                </c:pt>
                <c:pt idx="104">
                  <c:v>159</c:v>
                </c:pt>
                <c:pt idx="105">
                  <c:v>146</c:v>
                </c:pt>
                <c:pt idx="106">
                  <c:v>160</c:v>
                </c:pt>
                <c:pt idx="107">
                  <c:v>144</c:v>
                </c:pt>
                <c:pt idx="108">
                  <c:v>157</c:v>
                </c:pt>
                <c:pt idx="109">
                  <c:v>144</c:v>
                </c:pt>
                <c:pt idx="110">
                  <c:v>162</c:v>
                </c:pt>
                <c:pt idx="111">
                  <c:v>160</c:v>
                </c:pt>
                <c:pt idx="112">
                  <c:v>151</c:v>
                </c:pt>
                <c:pt idx="113">
                  <c:v>156</c:v>
                </c:pt>
                <c:pt idx="114">
                  <c:v>171</c:v>
                </c:pt>
                <c:pt idx="115">
                  <c:v>179</c:v>
                </c:pt>
                <c:pt idx="116">
                  <c:v>152</c:v>
                </c:pt>
                <c:pt idx="117">
                  <c:v>143</c:v>
                </c:pt>
                <c:pt idx="118">
                  <c:v>147</c:v>
                </c:pt>
                <c:pt idx="119">
                  <c:v>153</c:v>
                </c:pt>
                <c:pt idx="120">
                  <c:v>512</c:v>
                </c:pt>
                <c:pt idx="121">
                  <c:v>65</c:v>
                </c:pt>
                <c:pt idx="122">
                  <c:v>66</c:v>
                </c:pt>
                <c:pt idx="123">
                  <c:v>65</c:v>
                </c:pt>
                <c:pt idx="124">
                  <c:v>67</c:v>
                </c:pt>
                <c:pt idx="125">
                  <c:v>78</c:v>
                </c:pt>
                <c:pt idx="126">
                  <c:v>69</c:v>
                </c:pt>
                <c:pt idx="127">
                  <c:v>68</c:v>
                </c:pt>
                <c:pt idx="128">
                  <c:v>68</c:v>
                </c:pt>
                <c:pt idx="129">
                  <c:v>67</c:v>
                </c:pt>
                <c:pt idx="130">
                  <c:v>82</c:v>
                </c:pt>
                <c:pt idx="131">
                  <c:v>67</c:v>
                </c:pt>
                <c:pt idx="132">
                  <c:v>65</c:v>
                </c:pt>
                <c:pt idx="133">
                  <c:v>73</c:v>
                </c:pt>
                <c:pt idx="134">
                  <c:v>76</c:v>
                </c:pt>
                <c:pt idx="135">
                  <c:v>70</c:v>
                </c:pt>
                <c:pt idx="136">
                  <c:v>69</c:v>
                </c:pt>
                <c:pt idx="137">
                  <c:v>67</c:v>
                </c:pt>
                <c:pt idx="138">
                  <c:v>68</c:v>
                </c:pt>
                <c:pt idx="139">
                  <c:v>82</c:v>
                </c:pt>
                <c:pt idx="140">
                  <c:v>81</c:v>
                </c:pt>
                <c:pt idx="141">
                  <c:v>66</c:v>
                </c:pt>
                <c:pt idx="142">
                  <c:v>70</c:v>
                </c:pt>
                <c:pt idx="143">
                  <c:v>66</c:v>
                </c:pt>
                <c:pt idx="144">
                  <c:v>66</c:v>
                </c:pt>
                <c:pt idx="145">
                  <c:v>81</c:v>
                </c:pt>
                <c:pt idx="146">
                  <c:v>73</c:v>
                </c:pt>
                <c:pt idx="147">
                  <c:v>67</c:v>
                </c:pt>
                <c:pt idx="148">
                  <c:v>70</c:v>
                </c:pt>
                <c:pt idx="149">
                  <c:v>69</c:v>
                </c:pt>
                <c:pt idx="150">
                  <c:v>63</c:v>
                </c:pt>
                <c:pt idx="151">
                  <c:v>65</c:v>
                </c:pt>
                <c:pt idx="152">
                  <c:v>74</c:v>
                </c:pt>
                <c:pt idx="153">
                  <c:v>67</c:v>
                </c:pt>
                <c:pt idx="154">
                  <c:v>65</c:v>
                </c:pt>
                <c:pt idx="155">
                  <c:v>71</c:v>
                </c:pt>
                <c:pt idx="156">
                  <c:v>79</c:v>
                </c:pt>
                <c:pt idx="157">
                  <c:v>67</c:v>
                </c:pt>
                <c:pt idx="158">
                  <c:v>67</c:v>
                </c:pt>
                <c:pt idx="159">
                  <c:v>92</c:v>
                </c:pt>
                <c:pt idx="160">
                  <c:v>67</c:v>
                </c:pt>
                <c:pt idx="161">
                  <c:v>64</c:v>
                </c:pt>
                <c:pt idx="162">
                  <c:v>65</c:v>
                </c:pt>
                <c:pt idx="163">
                  <c:v>65</c:v>
                </c:pt>
                <c:pt idx="164">
                  <c:v>79</c:v>
                </c:pt>
                <c:pt idx="165">
                  <c:v>65</c:v>
                </c:pt>
                <c:pt idx="166">
                  <c:v>68</c:v>
                </c:pt>
                <c:pt idx="167">
                  <c:v>82</c:v>
                </c:pt>
                <c:pt idx="168">
                  <c:v>69</c:v>
                </c:pt>
                <c:pt idx="169">
                  <c:v>83</c:v>
                </c:pt>
                <c:pt idx="170">
                  <c:v>79</c:v>
                </c:pt>
                <c:pt idx="171">
                  <c:v>66</c:v>
                </c:pt>
                <c:pt idx="172">
                  <c:v>82</c:v>
                </c:pt>
                <c:pt idx="173">
                  <c:v>66</c:v>
                </c:pt>
                <c:pt idx="174">
                  <c:v>65</c:v>
                </c:pt>
                <c:pt idx="175">
                  <c:v>72</c:v>
                </c:pt>
                <c:pt idx="176">
                  <c:v>68</c:v>
                </c:pt>
                <c:pt idx="177">
                  <c:v>66</c:v>
                </c:pt>
                <c:pt idx="178">
                  <c:v>68</c:v>
                </c:pt>
                <c:pt idx="179">
                  <c:v>71</c:v>
                </c:pt>
                <c:pt idx="180">
                  <c:v>81</c:v>
                </c:pt>
                <c:pt idx="181">
                  <c:v>66</c:v>
                </c:pt>
                <c:pt idx="182">
                  <c:v>65</c:v>
                </c:pt>
                <c:pt idx="183">
                  <c:v>90</c:v>
                </c:pt>
                <c:pt idx="184">
                  <c:v>65</c:v>
                </c:pt>
                <c:pt idx="185">
                  <c:v>76</c:v>
                </c:pt>
                <c:pt idx="186">
                  <c:v>75</c:v>
                </c:pt>
                <c:pt idx="187">
                  <c:v>66</c:v>
                </c:pt>
                <c:pt idx="188">
                  <c:v>69</c:v>
                </c:pt>
                <c:pt idx="189">
                  <c:v>68</c:v>
                </c:pt>
                <c:pt idx="190">
                  <c:v>69</c:v>
                </c:pt>
                <c:pt idx="191">
                  <c:v>66</c:v>
                </c:pt>
                <c:pt idx="192">
                  <c:v>73</c:v>
                </c:pt>
                <c:pt idx="193">
                  <c:v>65</c:v>
                </c:pt>
                <c:pt idx="194">
                  <c:v>63</c:v>
                </c:pt>
                <c:pt idx="195">
                  <c:v>69</c:v>
                </c:pt>
                <c:pt idx="196">
                  <c:v>82</c:v>
                </c:pt>
                <c:pt idx="197">
                  <c:v>68</c:v>
                </c:pt>
                <c:pt idx="198">
                  <c:v>69</c:v>
                </c:pt>
                <c:pt idx="199">
                  <c:v>81</c:v>
                </c:pt>
                <c:pt idx="200">
                  <c:v>175</c:v>
                </c:pt>
                <c:pt idx="201">
                  <c:v>159</c:v>
                </c:pt>
                <c:pt idx="202">
                  <c:v>160</c:v>
                </c:pt>
                <c:pt idx="203">
                  <c:v>168</c:v>
                </c:pt>
                <c:pt idx="204">
                  <c:v>158</c:v>
                </c:pt>
                <c:pt idx="205">
                  <c:v>174</c:v>
                </c:pt>
                <c:pt idx="206">
                  <c:v>155</c:v>
                </c:pt>
                <c:pt idx="207">
                  <c:v>176</c:v>
                </c:pt>
                <c:pt idx="208">
                  <c:v>160</c:v>
                </c:pt>
                <c:pt idx="209">
                  <c:v>154</c:v>
                </c:pt>
                <c:pt idx="210">
                  <c:v>170</c:v>
                </c:pt>
                <c:pt idx="211">
                  <c:v>158</c:v>
                </c:pt>
                <c:pt idx="212">
                  <c:v>165</c:v>
                </c:pt>
                <c:pt idx="213">
                  <c:v>149</c:v>
                </c:pt>
                <c:pt idx="214">
                  <c:v>164</c:v>
                </c:pt>
                <c:pt idx="215">
                  <c:v>169</c:v>
                </c:pt>
                <c:pt idx="216">
                  <c:v>173</c:v>
                </c:pt>
                <c:pt idx="217">
                  <c:v>157</c:v>
                </c:pt>
                <c:pt idx="218">
                  <c:v>157</c:v>
                </c:pt>
                <c:pt idx="219">
                  <c:v>184</c:v>
                </c:pt>
                <c:pt idx="220">
                  <c:v>171</c:v>
                </c:pt>
                <c:pt idx="221">
                  <c:v>162</c:v>
                </c:pt>
                <c:pt idx="222">
                  <c:v>145</c:v>
                </c:pt>
                <c:pt idx="223">
                  <c:v>146</c:v>
                </c:pt>
                <c:pt idx="224">
                  <c:v>157</c:v>
                </c:pt>
                <c:pt idx="225">
                  <c:v>161</c:v>
                </c:pt>
                <c:pt idx="226">
                  <c:v>163</c:v>
                </c:pt>
                <c:pt idx="227">
                  <c:v>151</c:v>
                </c:pt>
                <c:pt idx="228">
                  <c:v>155</c:v>
                </c:pt>
                <c:pt idx="229">
                  <c:v>166</c:v>
                </c:pt>
                <c:pt idx="230">
                  <c:v>156</c:v>
                </c:pt>
                <c:pt idx="231">
                  <c:v>138</c:v>
                </c:pt>
                <c:pt idx="232">
                  <c:v>162</c:v>
                </c:pt>
                <c:pt idx="233">
                  <c:v>144</c:v>
                </c:pt>
                <c:pt idx="234">
                  <c:v>144</c:v>
                </c:pt>
                <c:pt idx="235">
                  <c:v>180</c:v>
                </c:pt>
                <c:pt idx="236">
                  <c:v>186</c:v>
                </c:pt>
                <c:pt idx="237">
                  <c:v>157</c:v>
                </c:pt>
                <c:pt idx="238">
                  <c:v>164</c:v>
                </c:pt>
                <c:pt idx="239">
                  <c:v>177</c:v>
                </c:pt>
                <c:pt idx="240">
                  <c:v>148</c:v>
                </c:pt>
                <c:pt idx="241">
                  <c:v>150</c:v>
                </c:pt>
                <c:pt idx="242">
                  <c:v>152</c:v>
                </c:pt>
                <c:pt idx="243">
                  <c:v>155</c:v>
                </c:pt>
                <c:pt idx="244">
                  <c:v>175</c:v>
                </c:pt>
                <c:pt idx="245">
                  <c:v>152</c:v>
                </c:pt>
                <c:pt idx="246">
                  <c:v>169</c:v>
                </c:pt>
                <c:pt idx="247">
                  <c:v>181</c:v>
                </c:pt>
                <c:pt idx="248">
                  <c:v>159</c:v>
                </c:pt>
                <c:pt idx="249">
                  <c:v>154</c:v>
                </c:pt>
                <c:pt idx="250">
                  <c:v>179</c:v>
                </c:pt>
                <c:pt idx="251">
                  <c:v>160</c:v>
                </c:pt>
                <c:pt idx="252">
                  <c:v>171</c:v>
                </c:pt>
                <c:pt idx="253">
                  <c:v>154</c:v>
                </c:pt>
                <c:pt idx="254">
                  <c:v>158</c:v>
                </c:pt>
                <c:pt idx="255">
                  <c:v>146</c:v>
                </c:pt>
                <c:pt idx="256">
                  <c:v>177</c:v>
                </c:pt>
                <c:pt idx="257">
                  <c:v>156</c:v>
                </c:pt>
                <c:pt idx="258">
                  <c:v>151</c:v>
                </c:pt>
                <c:pt idx="259">
                  <c:v>155</c:v>
                </c:pt>
                <c:pt idx="260">
                  <c:v>166</c:v>
                </c:pt>
                <c:pt idx="261">
                  <c:v>166</c:v>
                </c:pt>
                <c:pt idx="262">
                  <c:v>230</c:v>
                </c:pt>
                <c:pt idx="263">
                  <c:v>173</c:v>
                </c:pt>
                <c:pt idx="264">
                  <c:v>142</c:v>
                </c:pt>
                <c:pt idx="265">
                  <c:v>146</c:v>
                </c:pt>
                <c:pt idx="266">
                  <c:v>155</c:v>
                </c:pt>
                <c:pt idx="267">
                  <c:v>163</c:v>
                </c:pt>
                <c:pt idx="268">
                  <c:v>149</c:v>
                </c:pt>
                <c:pt idx="269">
                  <c:v>172</c:v>
                </c:pt>
                <c:pt idx="270">
                  <c:v>154</c:v>
                </c:pt>
                <c:pt idx="271">
                  <c:v>181</c:v>
                </c:pt>
                <c:pt idx="272">
                  <c:v>154</c:v>
                </c:pt>
                <c:pt idx="273">
                  <c:v>151</c:v>
                </c:pt>
                <c:pt idx="274">
                  <c:v>174</c:v>
                </c:pt>
                <c:pt idx="275">
                  <c:v>160</c:v>
                </c:pt>
                <c:pt idx="276">
                  <c:v>144</c:v>
                </c:pt>
                <c:pt idx="277">
                  <c:v>155</c:v>
                </c:pt>
                <c:pt idx="278">
                  <c:v>168</c:v>
                </c:pt>
                <c:pt idx="279">
                  <c:v>155</c:v>
                </c:pt>
                <c:pt idx="280">
                  <c:v>157</c:v>
                </c:pt>
                <c:pt idx="281">
                  <c:v>157</c:v>
                </c:pt>
                <c:pt idx="282">
                  <c:v>154</c:v>
                </c:pt>
                <c:pt idx="283">
                  <c:v>171</c:v>
                </c:pt>
                <c:pt idx="284">
                  <c:v>156</c:v>
                </c:pt>
                <c:pt idx="285">
                  <c:v>176</c:v>
                </c:pt>
                <c:pt idx="286">
                  <c:v>159</c:v>
                </c:pt>
                <c:pt idx="287">
                  <c:v>157</c:v>
                </c:pt>
                <c:pt idx="288">
                  <c:v>147</c:v>
                </c:pt>
                <c:pt idx="289">
                  <c:v>166</c:v>
                </c:pt>
                <c:pt idx="290">
                  <c:v>162</c:v>
                </c:pt>
                <c:pt idx="291">
                  <c:v>143</c:v>
                </c:pt>
                <c:pt idx="292">
                  <c:v>153</c:v>
                </c:pt>
                <c:pt idx="293">
                  <c:v>167</c:v>
                </c:pt>
                <c:pt idx="294">
                  <c:v>182</c:v>
                </c:pt>
                <c:pt idx="295">
                  <c:v>163</c:v>
                </c:pt>
                <c:pt idx="296">
                  <c:v>162</c:v>
                </c:pt>
                <c:pt idx="297">
                  <c:v>164</c:v>
                </c:pt>
                <c:pt idx="298">
                  <c:v>159</c:v>
                </c:pt>
                <c:pt idx="299">
                  <c:v>143</c:v>
                </c:pt>
                <c:pt idx="300">
                  <c:v>179</c:v>
                </c:pt>
                <c:pt idx="301">
                  <c:v>161</c:v>
                </c:pt>
                <c:pt idx="302">
                  <c:v>163</c:v>
                </c:pt>
                <c:pt idx="303">
                  <c:v>162</c:v>
                </c:pt>
                <c:pt idx="304">
                  <c:v>150</c:v>
                </c:pt>
                <c:pt idx="305">
                  <c:v>176</c:v>
                </c:pt>
                <c:pt idx="306">
                  <c:v>160</c:v>
                </c:pt>
                <c:pt idx="307">
                  <c:v>184</c:v>
                </c:pt>
                <c:pt idx="308">
                  <c:v>161</c:v>
                </c:pt>
                <c:pt idx="309">
                  <c:v>190</c:v>
                </c:pt>
                <c:pt idx="310">
                  <c:v>145</c:v>
                </c:pt>
                <c:pt idx="311">
                  <c:v>163</c:v>
                </c:pt>
                <c:pt idx="312">
                  <c:v>152</c:v>
                </c:pt>
                <c:pt idx="313">
                  <c:v>157</c:v>
                </c:pt>
                <c:pt idx="314">
                  <c:v>163</c:v>
                </c:pt>
                <c:pt idx="315">
                  <c:v>159</c:v>
                </c:pt>
                <c:pt idx="316">
                  <c:v>193</c:v>
                </c:pt>
                <c:pt idx="317">
                  <c:v>182</c:v>
                </c:pt>
                <c:pt idx="318">
                  <c:v>166</c:v>
                </c:pt>
                <c:pt idx="319">
                  <c:v>158</c:v>
                </c:pt>
                <c:pt idx="320">
                  <c:v>150</c:v>
                </c:pt>
                <c:pt idx="321">
                  <c:v>148</c:v>
                </c:pt>
                <c:pt idx="322">
                  <c:v>153</c:v>
                </c:pt>
                <c:pt idx="323">
                  <c:v>161</c:v>
                </c:pt>
                <c:pt idx="324">
                  <c:v>149</c:v>
                </c:pt>
                <c:pt idx="325">
                  <c:v>160</c:v>
                </c:pt>
                <c:pt idx="326">
                  <c:v>157</c:v>
                </c:pt>
                <c:pt idx="327">
                  <c:v>168</c:v>
                </c:pt>
                <c:pt idx="328">
                  <c:v>161</c:v>
                </c:pt>
                <c:pt idx="329">
                  <c:v>147</c:v>
                </c:pt>
                <c:pt idx="330">
                  <c:v>164</c:v>
                </c:pt>
                <c:pt idx="331">
                  <c:v>167</c:v>
                </c:pt>
                <c:pt idx="332">
                  <c:v>146</c:v>
                </c:pt>
                <c:pt idx="333">
                  <c:v>162</c:v>
                </c:pt>
                <c:pt idx="334">
                  <c:v>148</c:v>
                </c:pt>
                <c:pt idx="335">
                  <c:v>178</c:v>
                </c:pt>
                <c:pt idx="336">
                  <c:v>193</c:v>
                </c:pt>
                <c:pt idx="337">
                  <c:v>180</c:v>
                </c:pt>
                <c:pt idx="338">
                  <c:v>158</c:v>
                </c:pt>
                <c:pt idx="339">
                  <c:v>163</c:v>
                </c:pt>
                <c:pt idx="340">
                  <c:v>168</c:v>
                </c:pt>
                <c:pt idx="341">
                  <c:v>154</c:v>
                </c:pt>
                <c:pt idx="342">
                  <c:v>145</c:v>
                </c:pt>
                <c:pt idx="343">
                  <c:v>148</c:v>
                </c:pt>
                <c:pt idx="344">
                  <c:v>150</c:v>
                </c:pt>
                <c:pt idx="345">
                  <c:v>153</c:v>
                </c:pt>
                <c:pt idx="346">
                  <c:v>161</c:v>
                </c:pt>
                <c:pt idx="347">
                  <c:v>153</c:v>
                </c:pt>
                <c:pt idx="348">
                  <c:v>156</c:v>
                </c:pt>
                <c:pt idx="349">
                  <c:v>173</c:v>
                </c:pt>
                <c:pt idx="350">
                  <c:v>153</c:v>
                </c:pt>
                <c:pt idx="351">
                  <c:v>165</c:v>
                </c:pt>
                <c:pt idx="352">
                  <c:v>164</c:v>
                </c:pt>
                <c:pt idx="353">
                  <c:v>170</c:v>
                </c:pt>
                <c:pt idx="354">
                  <c:v>168</c:v>
                </c:pt>
                <c:pt idx="355">
                  <c:v>149</c:v>
                </c:pt>
                <c:pt idx="356">
                  <c:v>149</c:v>
                </c:pt>
                <c:pt idx="357">
                  <c:v>210</c:v>
                </c:pt>
                <c:pt idx="358">
                  <c:v>187</c:v>
                </c:pt>
                <c:pt idx="359">
                  <c:v>165</c:v>
                </c:pt>
                <c:pt idx="360">
                  <c:v>169</c:v>
                </c:pt>
                <c:pt idx="361">
                  <c:v>147</c:v>
                </c:pt>
                <c:pt idx="362">
                  <c:v>153</c:v>
                </c:pt>
                <c:pt idx="363">
                  <c:v>168</c:v>
                </c:pt>
                <c:pt idx="364">
                  <c:v>148</c:v>
                </c:pt>
                <c:pt idx="365">
                  <c:v>157</c:v>
                </c:pt>
                <c:pt idx="366">
                  <c:v>162</c:v>
                </c:pt>
                <c:pt idx="367">
                  <c:v>145</c:v>
                </c:pt>
                <c:pt idx="368">
                  <c:v>154</c:v>
                </c:pt>
                <c:pt idx="369">
                  <c:v>153</c:v>
                </c:pt>
                <c:pt idx="370">
                  <c:v>142</c:v>
                </c:pt>
                <c:pt idx="371">
                  <c:v>172</c:v>
                </c:pt>
                <c:pt idx="372">
                  <c:v>157</c:v>
                </c:pt>
                <c:pt idx="373">
                  <c:v>175</c:v>
                </c:pt>
                <c:pt idx="374">
                  <c:v>165</c:v>
                </c:pt>
                <c:pt idx="375">
                  <c:v>171</c:v>
                </c:pt>
                <c:pt idx="376">
                  <c:v>146</c:v>
                </c:pt>
                <c:pt idx="377">
                  <c:v>176</c:v>
                </c:pt>
                <c:pt idx="378">
                  <c:v>156</c:v>
                </c:pt>
                <c:pt idx="379">
                  <c:v>158</c:v>
                </c:pt>
                <c:pt idx="380">
                  <c:v>142</c:v>
                </c:pt>
                <c:pt idx="381">
                  <c:v>150</c:v>
                </c:pt>
                <c:pt idx="382">
                  <c:v>146</c:v>
                </c:pt>
                <c:pt idx="383">
                  <c:v>161</c:v>
                </c:pt>
                <c:pt idx="384">
                  <c:v>147</c:v>
                </c:pt>
                <c:pt idx="385">
                  <c:v>157</c:v>
                </c:pt>
                <c:pt idx="386">
                  <c:v>161</c:v>
                </c:pt>
                <c:pt idx="387">
                  <c:v>184</c:v>
                </c:pt>
                <c:pt idx="388">
                  <c:v>156</c:v>
                </c:pt>
                <c:pt idx="389">
                  <c:v>150</c:v>
                </c:pt>
                <c:pt idx="390">
                  <c:v>145</c:v>
                </c:pt>
                <c:pt idx="391">
                  <c:v>148</c:v>
                </c:pt>
                <c:pt idx="392">
                  <c:v>150</c:v>
                </c:pt>
                <c:pt idx="393">
                  <c:v>171</c:v>
                </c:pt>
                <c:pt idx="394">
                  <c:v>150</c:v>
                </c:pt>
                <c:pt idx="395">
                  <c:v>177</c:v>
                </c:pt>
                <c:pt idx="396">
                  <c:v>169</c:v>
                </c:pt>
                <c:pt idx="397">
                  <c:v>161</c:v>
                </c:pt>
                <c:pt idx="398">
                  <c:v>172</c:v>
                </c:pt>
                <c:pt idx="399">
                  <c:v>170</c:v>
                </c:pt>
                <c:pt idx="400">
                  <c:v>183</c:v>
                </c:pt>
                <c:pt idx="401">
                  <c:v>147</c:v>
                </c:pt>
                <c:pt idx="402">
                  <c:v>137</c:v>
                </c:pt>
                <c:pt idx="403">
                  <c:v>139</c:v>
                </c:pt>
                <c:pt idx="404">
                  <c:v>142</c:v>
                </c:pt>
                <c:pt idx="405">
                  <c:v>145</c:v>
                </c:pt>
                <c:pt idx="406">
                  <c:v>145</c:v>
                </c:pt>
                <c:pt idx="407">
                  <c:v>150</c:v>
                </c:pt>
                <c:pt idx="408">
                  <c:v>145</c:v>
                </c:pt>
                <c:pt idx="409">
                  <c:v>150</c:v>
                </c:pt>
                <c:pt idx="410">
                  <c:v>172</c:v>
                </c:pt>
                <c:pt idx="411">
                  <c:v>153</c:v>
                </c:pt>
                <c:pt idx="412">
                  <c:v>156</c:v>
                </c:pt>
                <c:pt idx="413">
                  <c:v>174</c:v>
                </c:pt>
                <c:pt idx="414">
                  <c:v>145</c:v>
                </c:pt>
                <c:pt idx="415">
                  <c:v>179</c:v>
                </c:pt>
                <c:pt idx="416">
                  <c:v>177</c:v>
                </c:pt>
                <c:pt idx="417">
                  <c:v>185</c:v>
                </c:pt>
                <c:pt idx="418">
                  <c:v>157</c:v>
                </c:pt>
                <c:pt idx="419">
                  <c:v>150</c:v>
                </c:pt>
                <c:pt idx="420">
                  <c:v>154</c:v>
                </c:pt>
                <c:pt idx="421">
                  <c:v>156</c:v>
                </c:pt>
                <c:pt idx="422">
                  <c:v>166</c:v>
                </c:pt>
                <c:pt idx="423">
                  <c:v>163</c:v>
                </c:pt>
                <c:pt idx="424">
                  <c:v>154</c:v>
                </c:pt>
                <c:pt idx="425">
                  <c:v>157</c:v>
                </c:pt>
                <c:pt idx="426">
                  <c:v>177</c:v>
                </c:pt>
                <c:pt idx="427">
                  <c:v>171</c:v>
                </c:pt>
                <c:pt idx="428">
                  <c:v>148</c:v>
                </c:pt>
                <c:pt idx="429">
                  <c:v>154</c:v>
                </c:pt>
                <c:pt idx="430">
                  <c:v>152</c:v>
                </c:pt>
                <c:pt idx="431">
                  <c:v>159</c:v>
                </c:pt>
                <c:pt idx="432">
                  <c:v>149</c:v>
                </c:pt>
                <c:pt idx="433">
                  <c:v>179</c:v>
                </c:pt>
                <c:pt idx="434">
                  <c:v>159</c:v>
                </c:pt>
                <c:pt idx="435">
                  <c:v>169</c:v>
                </c:pt>
                <c:pt idx="436">
                  <c:v>170</c:v>
                </c:pt>
                <c:pt idx="437">
                  <c:v>155</c:v>
                </c:pt>
                <c:pt idx="438">
                  <c:v>150</c:v>
                </c:pt>
                <c:pt idx="439">
                  <c:v>156</c:v>
                </c:pt>
                <c:pt idx="440">
                  <c:v>144</c:v>
                </c:pt>
                <c:pt idx="441">
                  <c:v>157</c:v>
                </c:pt>
                <c:pt idx="442">
                  <c:v>150</c:v>
                </c:pt>
                <c:pt idx="443">
                  <c:v>162</c:v>
                </c:pt>
                <c:pt idx="444">
                  <c:v>148</c:v>
                </c:pt>
                <c:pt idx="445">
                  <c:v>158</c:v>
                </c:pt>
                <c:pt idx="446">
                  <c:v>148</c:v>
                </c:pt>
                <c:pt idx="447">
                  <c:v>153</c:v>
                </c:pt>
                <c:pt idx="448">
                  <c:v>156</c:v>
                </c:pt>
                <c:pt idx="449">
                  <c:v>154</c:v>
                </c:pt>
                <c:pt idx="450">
                  <c:v>197</c:v>
                </c:pt>
                <c:pt idx="451">
                  <c:v>158</c:v>
                </c:pt>
                <c:pt idx="452">
                  <c:v>151</c:v>
                </c:pt>
                <c:pt idx="453">
                  <c:v>179</c:v>
                </c:pt>
                <c:pt idx="454">
                  <c:v>157</c:v>
                </c:pt>
                <c:pt idx="455">
                  <c:v>160</c:v>
                </c:pt>
                <c:pt idx="456">
                  <c:v>154</c:v>
                </c:pt>
                <c:pt idx="457">
                  <c:v>177</c:v>
                </c:pt>
                <c:pt idx="458">
                  <c:v>172</c:v>
                </c:pt>
                <c:pt idx="459">
                  <c:v>166</c:v>
                </c:pt>
                <c:pt idx="460">
                  <c:v>143</c:v>
                </c:pt>
                <c:pt idx="461">
                  <c:v>172</c:v>
                </c:pt>
                <c:pt idx="462">
                  <c:v>168</c:v>
                </c:pt>
                <c:pt idx="463">
                  <c:v>151</c:v>
                </c:pt>
                <c:pt idx="464">
                  <c:v>164</c:v>
                </c:pt>
                <c:pt idx="465">
                  <c:v>150</c:v>
                </c:pt>
                <c:pt idx="466">
                  <c:v>162</c:v>
                </c:pt>
                <c:pt idx="467">
                  <c:v>148</c:v>
                </c:pt>
                <c:pt idx="468">
                  <c:v>168</c:v>
                </c:pt>
                <c:pt idx="469">
                  <c:v>149</c:v>
                </c:pt>
                <c:pt idx="470">
                  <c:v>155</c:v>
                </c:pt>
                <c:pt idx="471">
                  <c:v>149</c:v>
                </c:pt>
                <c:pt idx="472">
                  <c:v>162</c:v>
                </c:pt>
                <c:pt idx="473">
                  <c:v>149</c:v>
                </c:pt>
                <c:pt idx="474">
                  <c:v>153</c:v>
                </c:pt>
                <c:pt idx="475">
                  <c:v>177</c:v>
                </c:pt>
                <c:pt idx="476">
                  <c:v>162</c:v>
                </c:pt>
                <c:pt idx="477">
                  <c:v>151</c:v>
                </c:pt>
                <c:pt idx="478">
                  <c:v>170</c:v>
                </c:pt>
                <c:pt idx="479">
                  <c:v>150</c:v>
                </c:pt>
                <c:pt idx="480">
                  <c:v>162</c:v>
                </c:pt>
                <c:pt idx="481">
                  <c:v>158</c:v>
                </c:pt>
                <c:pt idx="482">
                  <c:v>152</c:v>
                </c:pt>
                <c:pt idx="483">
                  <c:v>160</c:v>
                </c:pt>
                <c:pt idx="484">
                  <c:v>154</c:v>
                </c:pt>
                <c:pt idx="485">
                  <c:v>177</c:v>
                </c:pt>
                <c:pt idx="486">
                  <c:v>146</c:v>
                </c:pt>
                <c:pt idx="487">
                  <c:v>148</c:v>
                </c:pt>
                <c:pt idx="488">
                  <c:v>156</c:v>
                </c:pt>
                <c:pt idx="489">
                  <c:v>179</c:v>
                </c:pt>
                <c:pt idx="490">
                  <c:v>69</c:v>
                </c:pt>
                <c:pt idx="491">
                  <c:v>68</c:v>
                </c:pt>
                <c:pt idx="492">
                  <c:v>66</c:v>
                </c:pt>
                <c:pt idx="493">
                  <c:v>71</c:v>
                </c:pt>
                <c:pt idx="494">
                  <c:v>85</c:v>
                </c:pt>
                <c:pt idx="495">
                  <c:v>71</c:v>
                </c:pt>
                <c:pt idx="496">
                  <c:v>73</c:v>
                </c:pt>
                <c:pt idx="497">
                  <c:v>69</c:v>
                </c:pt>
                <c:pt idx="498">
                  <c:v>72</c:v>
                </c:pt>
                <c:pt idx="499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7D-4B39-96BC-59CA67B8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467119"/>
        <c:axId val="1247454639"/>
      </c:scatterChart>
      <c:valAx>
        <c:axId val="1247467119"/>
        <c:scaling>
          <c:logBase val="10"/>
          <c:orientation val="minMax"/>
          <c:max val="7000000"/>
          <c:min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454639"/>
        <c:crosses val="autoZero"/>
        <c:crossBetween val="midCat"/>
      </c:valAx>
      <c:valAx>
        <c:axId val="1247454639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  <a:latin typeface="Calibri" panose="020F0502020204030204" pitchFamily="34" charset="0"/>
                  </a:rPr>
                  <a:t>t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467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>
                <a:solidFill>
                  <a:schemeClr val="tx1"/>
                </a:solidFill>
              </a:rPr>
              <a:t>време класификације имплементацијА модела у зависности</a:t>
            </a:r>
            <a:r>
              <a:rPr lang="sr-Cyrl-RS" baseline="0">
                <a:solidFill>
                  <a:schemeClr val="tx1"/>
                </a:solidFill>
              </a:rPr>
              <a:t> </a:t>
            </a:r>
          </a:p>
          <a:p>
            <a:pPr>
              <a:defRPr/>
            </a:pPr>
            <a:r>
              <a:rPr lang="sr-Cyrl-RS" baseline="0">
                <a:solidFill>
                  <a:schemeClr val="tx1"/>
                </a:solidFill>
              </a:rPr>
              <a:t>од броја пиксела слике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MobileNet v1 (Клијент)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Performance!$I$2:$I$251</c:f>
              <c:numCache>
                <c:formatCode>General</c:formatCode>
                <c:ptCount val="250"/>
                <c:pt idx="0">
                  <c:v>1440000</c:v>
                </c:pt>
                <c:pt idx="1">
                  <c:v>360000</c:v>
                </c:pt>
                <c:pt idx="2">
                  <c:v>57600</c:v>
                </c:pt>
                <c:pt idx="3">
                  <c:v>32400</c:v>
                </c:pt>
                <c:pt idx="4">
                  <c:v>32400</c:v>
                </c:pt>
                <c:pt idx="5">
                  <c:v>960000</c:v>
                </c:pt>
                <c:pt idx="6">
                  <c:v>240000</c:v>
                </c:pt>
                <c:pt idx="7">
                  <c:v>38400</c:v>
                </c:pt>
                <c:pt idx="8">
                  <c:v>19200</c:v>
                </c:pt>
                <c:pt idx="9">
                  <c:v>43200</c:v>
                </c:pt>
                <c:pt idx="10">
                  <c:v>921600</c:v>
                </c:pt>
                <c:pt idx="11">
                  <c:v>230400</c:v>
                </c:pt>
                <c:pt idx="12">
                  <c:v>36864</c:v>
                </c:pt>
                <c:pt idx="13">
                  <c:v>43520</c:v>
                </c:pt>
                <c:pt idx="14">
                  <c:v>13824</c:v>
                </c:pt>
                <c:pt idx="15">
                  <c:v>808000</c:v>
                </c:pt>
                <c:pt idx="16">
                  <c:v>202000</c:v>
                </c:pt>
                <c:pt idx="17">
                  <c:v>32400</c:v>
                </c:pt>
                <c:pt idx="18">
                  <c:v>22400</c:v>
                </c:pt>
                <c:pt idx="19">
                  <c:v>14742</c:v>
                </c:pt>
                <c:pt idx="20">
                  <c:v>1763200</c:v>
                </c:pt>
                <c:pt idx="21">
                  <c:v>440800</c:v>
                </c:pt>
                <c:pt idx="22">
                  <c:v>70400</c:v>
                </c:pt>
                <c:pt idx="23">
                  <c:v>76800</c:v>
                </c:pt>
                <c:pt idx="24">
                  <c:v>36300</c:v>
                </c:pt>
                <c:pt idx="25">
                  <c:v>1017600</c:v>
                </c:pt>
                <c:pt idx="26">
                  <c:v>254400</c:v>
                </c:pt>
                <c:pt idx="27">
                  <c:v>40800</c:v>
                </c:pt>
                <c:pt idx="28">
                  <c:v>32400</c:v>
                </c:pt>
                <c:pt idx="29">
                  <c:v>16150</c:v>
                </c:pt>
                <c:pt idx="30">
                  <c:v>1000000</c:v>
                </c:pt>
                <c:pt idx="31">
                  <c:v>250000</c:v>
                </c:pt>
                <c:pt idx="32">
                  <c:v>40000</c:v>
                </c:pt>
                <c:pt idx="33">
                  <c:v>22400</c:v>
                </c:pt>
                <c:pt idx="34">
                  <c:v>22400</c:v>
                </c:pt>
                <c:pt idx="35">
                  <c:v>2666000</c:v>
                </c:pt>
                <c:pt idx="36">
                  <c:v>667000</c:v>
                </c:pt>
                <c:pt idx="37">
                  <c:v>106800</c:v>
                </c:pt>
                <c:pt idx="38">
                  <c:v>106400</c:v>
                </c:pt>
                <c:pt idx="39">
                  <c:v>47526</c:v>
                </c:pt>
                <c:pt idx="40">
                  <c:v>1440000</c:v>
                </c:pt>
                <c:pt idx="41">
                  <c:v>360000</c:v>
                </c:pt>
                <c:pt idx="42">
                  <c:v>57600</c:v>
                </c:pt>
                <c:pt idx="43">
                  <c:v>76800</c:v>
                </c:pt>
                <c:pt idx="44">
                  <c:v>24300</c:v>
                </c:pt>
                <c:pt idx="45">
                  <c:v>682110</c:v>
                </c:pt>
                <c:pt idx="46">
                  <c:v>170820</c:v>
                </c:pt>
                <c:pt idx="47">
                  <c:v>27378</c:v>
                </c:pt>
                <c:pt idx="48">
                  <c:v>36504</c:v>
                </c:pt>
                <c:pt idx="49">
                  <c:v>9126</c:v>
                </c:pt>
                <c:pt idx="50">
                  <c:v>1012800</c:v>
                </c:pt>
                <c:pt idx="51">
                  <c:v>253200</c:v>
                </c:pt>
                <c:pt idx="52">
                  <c:v>40560</c:v>
                </c:pt>
                <c:pt idx="53">
                  <c:v>32400</c:v>
                </c:pt>
                <c:pt idx="54">
                  <c:v>16055</c:v>
                </c:pt>
                <c:pt idx="55">
                  <c:v>667000</c:v>
                </c:pt>
                <c:pt idx="56">
                  <c:v>167000</c:v>
                </c:pt>
                <c:pt idx="57">
                  <c:v>26600</c:v>
                </c:pt>
                <c:pt idx="58">
                  <c:v>30000</c:v>
                </c:pt>
                <c:pt idx="59">
                  <c:v>13167</c:v>
                </c:pt>
                <c:pt idx="60">
                  <c:v>2400032</c:v>
                </c:pt>
                <c:pt idx="61">
                  <c:v>600008</c:v>
                </c:pt>
                <c:pt idx="62">
                  <c:v>95810</c:v>
                </c:pt>
                <c:pt idx="63">
                  <c:v>74705</c:v>
                </c:pt>
                <c:pt idx="64">
                  <c:v>54340</c:v>
                </c:pt>
                <c:pt idx="65">
                  <c:v>697686</c:v>
                </c:pt>
                <c:pt idx="66">
                  <c:v>174592</c:v>
                </c:pt>
                <c:pt idx="67">
                  <c:v>27880</c:v>
                </c:pt>
                <c:pt idx="68">
                  <c:v>23575</c:v>
                </c:pt>
                <c:pt idx="69">
                  <c:v>10336</c:v>
                </c:pt>
                <c:pt idx="70">
                  <c:v>960000</c:v>
                </c:pt>
                <c:pt idx="71">
                  <c:v>240000</c:v>
                </c:pt>
                <c:pt idx="72">
                  <c:v>38400</c:v>
                </c:pt>
                <c:pt idx="73">
                  <c:v>43200</c:v>
                </c:pt>
                <c:pt idx="74">
                  <c:v>19200</c:v>
                </c:pt>
                <c:pt idx="75">
                  <c:v>1492500</c:v>
                </c:pt>
                <c:pt idx="76">
                  <c:v>373500</c:v>
                </c:pt>
                <c:pt idx="77">
                  <c:v>59700</c:v>
                </c:pt>
                <c:pt idx="78">
                  <c:v>60000</c:v>
                </c:pt>
                <c:pt idx="79">
                  <c:v>26268</c:v>
                </c:pt>
                <c:pt idx="80">
                  <c:v>921600</c:v>
                </c:pt>
                <c:pt idx="81">
                  <c:v>230400</c:v>
                </c:pt>
                <c:pt idx="82">
                  <c:v>36864</c:v>
                </c:pt>
                <c:pt idx="83">
                  <c:v>36864</c:v>
                </c:pt>
                <c:pt idx="84">
                  <c:v>11664</c:v>
                </c:pt>
                <c:pt idx="85">
                  <c:v>1702080</c:v>
                </c:pt>
                <c:pt idx="86">
                  <c:v>425520</c:v>
                </c:pt>
                <c:pt idx="87">
                  <c:v>67968</c:v>
                </c:pt>
                <c:pt idx="88">
                  <c:v>55296</c:v>
                </c:pt>
                <c:pt idx="89">
                  <c:v>37052</c:v>
                </c:pt>
                <c:pt idx="90">
                  <c:v>3240000</c:v>
                </c:pt>
                <c:pt idx="91">
                  <c:v>810000</c:v>
                </c:pt>
                <c:pt idx="92">
                  <c:v>129600</c:v>
                </c:pt>
                <c:pt idx="93">
                  <c:v>97200</c:v>
                </c:pt>
                <c:pt idx="94">
                  <c:v>97200</c:v>
                </c:pt>
                <c:pt idx="95">
                  <c:v>648720</c:v>
                </c:pt>
                <c:pt idx="96">
                  <c:v>162180</c:v>
                </c:pt>
                <c:pt idx="97">
                  <c:v>25864</c:v>
                </c:pt>
                <c:pt idx="98">
                  <c:v>29892</c:v>
                </c:pt>
                <c:pt idx="99">
                  <c:v>9882</c:v>
                </c:pt>
                <c:pt idx="100">
                  <c:v>1500000</c:v>
                </c:pt>
                <c:pt idx="101">
                  <c:v>375000</c:v>
                </c:pt>
                <c:pt idx="102">
                  <c:v>60000</c:v>
                </c:pt>
                <c:pt idx="103">
                  <c:v>67500</c:v>
                </c:pt>
                <c:pt idx="104">
                  <c:v>30000</c:v>
                </c:pt>
                <c:pt idx="105">
                  <c:v>800400</c:v>
                </c:pt>
                <c:pt idx="106">
                  <c:v>200400</c:v>
                </c:pt>
                <c:pt idx="107">
                  <c:v>31920</c:v>
                </c:pt>
                <c:pt idx="108">
                  <c:v>32400</c:v>
                </c:pt>
                <c:pt idx="109">
                  <c:v>9842</c:v>
                </c:pt>
                <c:pt idx="110">
                  <c:v>2313600</c:v>
                </c:pt>
                <c:pt idx="111">
                  <c:v>578880</c:v>
                </c:pt>
                <c:pt idx="112">
                  <c:v>92544</c:v>
                </c:pt>
                <c:pt idx="113">
                  <c:v>98304</c:v>
                </c:pt>
                <c:pt idx="114">
                  <c:v>38560</c:v>
                </c:pt>
                <c:pt idx="115">
                  <c:v>1440000</c:v>
                </c:pt>
                <c:pt idx="116">
                  <c:v>360000</c:v>
                </c:pt>
                <c:pt idx="117">
                  <c:v>57600</c:v>
                </c:pt>
                <c:pt idx="118">
                  <c:v>76800</c:v>
                </c:pt>
                <c:pt idx="119">
                  <c:v>24300</c:v>
                </c:pt>
                <c:pt idx="120">
                  <c:v>1920000</c:v>
                </c:pt>
                <c:pt idx="121">
                  <c:v>480000</c:v>
                </c:pt>
                <c:pt idx="122">
                  <c:v>76800</c:v>
                </c:pt>
                <c:pt idx="123">
                  <c:v>32400</c:v>
                </c:pt>
                <c:pt idx="124">
                  <c:v>57600</c:v>
                </c:pt>
                <c:pt idx="125">
                  <c:v>556500</c:v>
                </c:pt>
                <c:pt idx="126">
                  <c:v>139125</c:v>
                </c:pt>
                <c:pt idx="127">
                  <c:v>22260</c:v>
                </c:pt>
                <c:pt idx="128">
                  <c:v>29400</c:v>
                </c:pt>
                <c:pt idx="129">
                  <c:v>7420</c:v>
                </c:pt>
                <c:pt idx="130">
                  <c:v>4369920</c:v>
                </c:pt>
                <c:pt idx="131">
                  <c:v>1093120</c:v>
                </c:pt>
                <c:pt idx="132">
                  <c:v>174592</c:v>
                </c:pt>
                <c:pt idx="133">
                  <c:v>196608</c:v>
                </c:pt>
                <c:pt idx="134">
                  <c:v>86955</c:v>
                </c:pt>
                <c:pt idx="135">
                  <c:v>1255864</c:v>
                </c:pt>
                <c:pt idx="136">
                  <c:v>314324</c:v>
                </c:pt>
                <c:pt idx="137">
                  <c:v>50050</c:v>
                </c:pt>
                <c:pt idx="138">
                  <c:v>45760</c:v>
                </c:pt>
                <c:pt idx="139">
                  <c:v>17150</c:v>
                </c:pt>
                <c:pt idx="140">
                  <c:v>2476800</c:v>
                </c:pt>
                <c:pt idx="141">
                  <c:v>619200</c:v>
                </c:pt>
                <c:pt idx="142">
                  <c:v>99072</c:v>
                </c:pt>
                <c:pt idx="143">
                  <c:v>98304</c:v>
                </c:pt>
                <c:pt idx="144">
                  <c:v>44376</c:v>
                </c:pt>
                <c:pt idx="145">
                  <c:v>1689600</c:v>
                </c:pt>
                <c:pt idx="146">
                  <c:v>422400</c:v>
                </c:pt>
                <c:pt idx="147">
                  <c:v>67520</c:v>
                </c:pt>
                <c:pt idx="148">
                  <c:v>76800</c:v>
                </c:pt>
                <c:pt idx="149">
                  <c:v>33338</c:v>
                </c:pt>
                <c:pt idx="150">
                  <c:v>753600</c:v>
                </c:pt>
                <c:pt idx="151">
                  <c:v>188400</c:v>
                </c:pt>
                <c:pt idx="152">
                  <c:v>30240</c:v>
                </c:pt>
                <c:pt idx="153">
                  <c:v>38400</c:v>
                </c:pt>
                <c:pt idx="154">
                  <c:v>10584</c:v>
                </c:pt>
                <c:pt idx="155">
                  <c:v>1500000</c:v>
                </c:pt>
                <c:pt idx="156">
                  <c:v>375000</c:v>
                </c:pt>
                <c:pt idx="157">
                  <c:v>60000</c:v>
                </c:pt>
                <c:pt idx="158">
                  <c:v>67500</c:v>
                </c:pt>
                <c:pt idx="159">
                  <c:v>30000</c:v>
                </c:pt>
                <c:pt idx="160">
                  <c:v>2017600</c:v>
                </c:pt>
                <c:pt idx="161">
                  <c:v>504800</c:v>
                </c:pt>
                <c:pt idx="162">
                  <c:v>80640</c:v>
                </c:pt>
                <c:pt idx="163">
                  <c:v>35532</c:v>
                </c:pt>
                <c:pt idx="164">
                  <c:v>57600</c:v>
                </c:pt>
                <c:pt idx="165">
                  <c:v>2147664</c:v>
                </c:pt>
                <c:pt idx="166">
                  <c:v>536916</c:v>
                </c:pt>
                <c:pt idx="167">
                  <c:v>85668</c:v>
                </c:pt>
                <c:pt idx="168">
                  <c:v>83544</c:v>
                </c:pt>
                <c:pt idx="169">
                  <c:v>38962</c:v>
                </c:pt>
                <c:pt idx="170">
                  <c:v>3774464</c:v>
                </c:pt>
                <c:pt idx="171">
                  <c:v>944128</c:v>
                </c:pt>
                <c:pt idx="172">
                  <c:v>151290</c:v>
                </c:pt>
                <c:pt idx="173">
                  <c:v>94300</c:v>
                </c:pt>
                <c:pt idx="174">
                  <c:v>76383</c:v>
                </c:pt>
                <c:pt idx="175">
                  <c:v>1500000</c:v>
                </c:pt>
                <c:pt idx="176">
                  <c:v>375000</c:v>
                </c:pt>
                <c:pt idx="177">
                  <c:v>60000</c:v>
                </c:pt>
                <c:pt idx="178">
                  <c:v>67500</c:v>
                </c:pt>
                <c:pt idx="179">
                  <c:v>30000</c:v>
                </c:pt>
                <c:pt idx="180">
                  <c:v>4709976</c:v>
                </c:pt>
                <c:pt idx="181">
                  <c:v>1177494</c:v>
                </c:pt>
                <c:pt idx="182">
                  <c:v>188328</c:v>
                </c:pt>
                <c:pt idx="183">
                  <c:v>70446</c:v>
                </c:pt>
                <c:pt idx="184">
                  <c:v>159068</c:v>
                </c:pt>
                <c:pt idx="185">
                  <c:v>1080000</c:v>
                </c:pt>
                <c:pt idx="186">
                  <c:v>270000</c:v>
                </c:pt>
                <c:pt idx="187">
                  <c:v>43200</c:v>
                </c:pt>
                <c:pt idx="188">
                  <c:v>38400</c:v>
                </c:pt>
                <c:pt idx="189">
                  <c:v>21600</c:v>
                </c:pt>
                <c:pt idx="190">
                  <c:v>1115243</c:v>
                </c:pt>
                <c:pt idx="191">
                  <c:v>279372</c:v>
                </c:pt>
                <c:pt idx="192">
                  <c:v>44700</c:v>
                </c:pt>
                <c:pt idx="193">
                  <c:v>67500</c:v>
                </c:pt>
                <c:pt idx="194">
                  <c:v>16539</c:v>
                </c:pt>
                <c:pt idx="195">
                  <c:v>1000000</c:v>
                </c:pt>
                <c:pt idx="196">
                  <c:v>250000</c:v>
                </c:pt>
                <c:pt idx="197">
                  <c:v>40000</c:v>
                </c:pt>
                <c:pt idx="198">
                  <c:v>22400</c:v>
                </c:pt>
                <c:pt idx="199">
                  <c:v>22400</c:v>
                </c:pt>
                <c:pt idx="200">
                  <c:v>1101800</c:v>
                </c:pt>
                <c:pt idx="201">
                  <c:v>275800</c:v>
                </c:pt>
                <c:pt idx="202">
                  <c:v>43960</c:v>
                </c:pt>
                <c:pt idx="203">
                  <c:v>58800</c:v>
                </c:pt>
                <c:pt idx="204">
                  <c:v>18369</c:v>
                </c:pt>
                <c:pt idx="205">
                  <c:v>2073600</c:v>
                </c:pt>
                <c:pt idx="206">
                  <c:v>518400</c:v>
                </c:pt>
                <c:pt idx="207">
                  <c:v>82944</c:v>
                </c:pt>
                <c:pt idx="208">
                  <c:v>98304</c:v>
                </c:pt>
                <c:pt idx="209">
                  <c:v>31104</c:v>
                </c:pt>
                <c:pt idx="210">
                  <c:v>3154000</c:v>
                </c:pt>
                <c:pt idx="211">
                  <c:v>789000</c:v>
                </c:pt>
                <c:pt idx="212">
                  <c:v>126000</c:v>
                </c:pt>
                <c:pt idx="213">
                  <c:v>90000</c:v>
                </c:pt>
                <c:pt idx="214">
                  <c:v>55755</c:v>
                </c:pt>
                <c:pt idx="215">
                  <c:v>2177712</c:v>
                </c:pt>
                <c:pt idx="216">
                  <c:v>544428</c:v>
                </c:pt>
                <c:pt idx="217">
                  <c:v>87296</c:v>
                </c:pt>
                <c:pt idx="218">
                  <c:v>86955</c:v>
                </c:pt>
                <c:pt idx="219">
                  <c:v>49152</c:v>
                </c:pt>
                <c:pt idx="220">
                  <c:v>1707200</c:v>
                </c:pt>
                <c:pt idx="221">
                  <c:v>427200</c:v>
                </c:pt>
                <c:pt idx="222">
                  <c:v>68160</c:v>
                </c:pt>
                <c:pt idx="223">
                  <c:v>68160</c:v>
                </c:pt>
                <c:pt idx="224">
                  <c:v>30246</c:v>
                </c:pt>
                <c:pt idx="225">
                  <c:v>960000</c:v>
                </c:pt>
                <c:pt idx="226">
                  <c:v>240000</c:v>
                </c:pt>
                <c:pt idx="227">
                  <c:v>38400</c:v>
                </c:pt>
                <c:pt idx="228">
                  <c:v>32400</c:v>
                </c:pt>
                <c:pt idx="229">
                  <c:v>14400</c:v>
                </c:pt>
                <c:pt idx="230">
                  <c:v>888000</c:v>
                </c:pt>
                <c:pt idx="231">
                  <c:v>222000</c:v>
                </c:pt>
                <c:pt idx="232">
                  <c:v>35520</c:v>
                </c:pt>
                <c:pt idx="233">
                  <c:v>43200</c:v>
                </c:pt>
                <c:pt idx="234">
                  <c:v>16428</c:v>
                </c:pt>
                <c:pt idx="235">
                  <c:v>667000</c:v>
                </c:pt>
                <c:pt idx="236">
                  <c:v>167000</c:v>
                </c:pt>
                <c:pt idx="237">
                  <c:v>26600</c:v>
                </c:pt>
                <c:pt idx="238">
                  <c:v>22400</c:v>
                </c:pt>
                <c:pt idx="239">
                  <c:v>9842</c:v>
                </c:pt>
                <c:pt idx="240">
                  <c:v>1707200</c:v>
                </c:pt>
                <c:pt idx="241">
                  <c:v>427200</c:v>
                </c:pt>
                <c:pt idx="242">
                  <c:v>68160</c:v>
                </c:pt>
                <c:pt idx="243">
                  <c:v>76800</c:v>
                </c:pt>
                <c:pt idx="244">
                  <c:v>33867</c:v>
                </c:pt>
                <c:pt idx="245">
                  <c:v>2160000</c:v>
                </c:pt>
                <c:pt idx="246">
                  <c:v>540000</c:v>
                </c:pt>
                <c:pt idx="247">
                  <c:v>32400</c:v>
                </c:pt>
                <c:pt idx="248">
                  <c:v>72720</c:v>
                </c:pt>
                <c:pt idx="249">
                  <c:v>86400</c:v>
                </c:pt>
              </c:numCache>
            </c:numRef>
          </c:xVal>
          <c:yVal>
            <c:numRef>
              <c:f>Performance!$J$2:$J$251</c:f>
              <c:numCache>
                <c:formatCode>General</c:formatCode>
                <c:ptCount val="250"/>
                <c:pt idx="0">
                  <c:v>226</c:v>
                </c:pt>
                <c:pt idx="1">
                  <c:v>105</c:v>
                </c:pt>
                <c:pt idx="2">
                  <c:v>101</c:v>
                </c:pt>
                <c:pt idx="3">
                  <c:v>95</c:v>
                </c:pt>
                <c:pt idx="4">
                  <c:v>390</c:v>
                </c:pt>
                <c:pt idx="5">
                  <c:v>386</c:v>
                </c:pt>
                <c:pt idx="6">
                  <c:v>356</c:v>
                </c:pt>
                <c:pt idx="7">
                  <c:v>50</c:v>
                </c:pt>
                <c:pt idx="8">
                  <c:v>385</c:v>
                </c:pt>
                <c:pt idx="9">
                  <c:v>358</c:v>
                </c:pt>
                <c:pt idx="10">
                  <c:v>57</c:v>
                </c:pt>
                <c:pt idx="11">
                  <c:v>364</c:v>
                </c:pt>
                <c:pt idx="12">
                  <c:v>54</c:v>
                </c:pt>
                <c:pt idx="13">
                  <c:v>350</c:v>
                </c:pt>
                <c:pt idx="14">
                  <c:v>439</c:v>
                </c:pt>
                <c:pt idx="15">
                  <c:v>385</c:v>
                </c:pt>
                <c:pt idx="16">
                  <c:v>364</c:v>
                </c:pt>
                <c:pt idx="17">
                  <c:v>38</c:v>
                </c:pt>
                <c:pt idx="18">
                  <c:v>369</c:v>
                </c:pt>
                <c:pt idx="19">
                  <c:v>397</c:v>
                </c:pt>
                <c:pt idx="20">
                  <c:v>406</c:v>
                </c:pt>
                <c:pt idx="21">
                  <c:v>363</c:v>
                </c:pt>
                <c:pt idx="22">
                  <c:v>48</c:v>
                </c:pt>
                <c:pt idx="23">
                  <c:v>349</c:v>
                </c:pt>
                <c:pt idx="24">
                  <c:v>355</c:v>
                </c:pt>
                <c:pt idx="25">
                  <c:v>196</c:v>
                </c:pt>
                <c:pt idx="26">
                  <c:v>426</c:v>
                </c:pt>
                <c:pt idx="27">
                  <c:v>42</c:v>
                </c:pt>
                <c:pt idx="28">
                  <c:v>392</c:v>
                </c:pt>
                <c:pt idx="29">
                  <c:v>378</c:v>
                </c:pt>
                <c:pt idx="30">
                  <c:v>658</c:v>
                </c:pt>
                <c:pt idx="31">
                  <c:v>438</c:v>
                </c:pt>
                <c:pt idx="32">
                  <c:v>44</c:v>
                </c:pt>
                <c:pt idx="33">
                  <c:v>95</c:v>
                </c:pt>
                <c:pt idx="34">
                  <c:v>406</c:v>
                </c:pt>
                <c:pt idx="35">
                  <c:v>828</c:v>
                </c:pt>
                <c:pt idx="36">
                  <c:v>393</c:v>
                </c:pt>
                <c:pt idx="37">
                  <c:v>42</c:v>
                </c:pt>
                <c:pt idx="38">
                  <c:v>366</c:v>
                </c:pt>
                <c:pt idx="39">
                  <c:v>361</c:v>
                </c:pt>
                <c:pt idx="40">
                  <c:v>897</c:v>
                </c:pt>
                <c:pt idx="41">
                  <c:v>384</c:v>
                </c:pt>
                <c:pt idx="42">
                  <c:v>39</c:v>
                </c:pt>
                <c:pt idx="43">
                  <c:v>54</c:v>
                </c:pt>
                <c:pt idx="44">
                  <c:v>420</c:v>
                </c:pt>
                <c:pt idx="45">
                  <c:v>53</c:v>
                </c:pt>
                <c:pt idx="46">
                  <c:v>362</c:v>
                </c:pt>
                <c:pt idx="47">
                  <c:v>46</c:v>
                </c:pt>
                <c:pt idx="48">
                  <c:v>350</c:v>
                </c:pt>
                <c:pt idx="49">
                  <c:v>393</c:v>
                </c:pt>
                <c:pt idx="50">
                  <c:v>604</c:v>
                </c:pt>
                <c:pt idx="51">
                  <c:v>451</c:v>
                </c:pt>
                <c:pt idx="52">
                  <c:v>53</c:v>
                </c:pt>
                <c:pt idx="53">
                  <c:v>70</c:v>
                </c:pt>
                <c:pt idx="54">
                  <c:v>423</c:v>
                </c:pt>
                <c:pt idx="55">
                  <c:v>378</c:v>
                </c:pt>
                <c:pt idx="56">
                  <c:v>360</c:v>
                </c:pt>
                <c:pt idx="57">
                  <c:v>56</c:v>
                </c:pt>
                <c:pt idx="58">
                  <c:v>385</c:v>
                </c:pt>
                <c:pt idx="59">
                  <c:v>387</c:v>
                </c:pt>
                <c:pt idx="60">
                  <c:v>205</c:v>
                </c:pt>
                <c:pt idx="61">
                  <c:v>161</c:v>
                </c:pt>
                <c:pt idx="62">
                  <c:v>25</c:v>
                </c:pt>
                <c:pt idx="63">
                  <c:v>164</c:v>
                </c:pt>
                <c:pt idx="64">
                  <c:v>167</c:v>
                </c:pt>
                <c:pt idx="65">
                  <c:v>167</c:v>
                </c:pt>
                <c:pt idx="66">
                  <c:v>162</c:v>
                </c:pt>
                <c:pt idx="67">
                  <c:v>22</c:v>
                </c:pt>
                <c:pt idx="68">
                  <c:v>171</c:v>
                </c:pt>
                <c:pt idx="69">
                  <c:v>172</c:v>
                </c:pt>
                <c:pt idx="70">
                  <c:v>200</c:v>
                </c:pt>
                <c:pt idx="71">
                  <c:v>162</c:v>
                </c:pt>
                <c:pt idx="72">
                  <c:v>22</c:v>
                </c:pt>
                <c:pt idx="73">
                  <c:v>161</c:v>
                </c:pt>
                <c:pt idx="74">
                  <c:v>172</c:v>
                </c:pt>
                <c:pt idx="75">
                  <c:v>237</c:v>
                </c:pt>
                <c:pt idx="76">
                  <c:v>171</c:v>
                </c:pt>
                <c:pt idx="77">
                  <c:v>22</c:v>
                </c:pt>
                <c:pt idx="78">
                  <c:v>142</c:v>
                </c:pt>
                <c:pt idx="79">
                  <c:v>179</c:v>
                </c:pt>
                <c:pt idx="80">
                  <c:v>246</c:v>
                </c:pt>
                <c:pt idx="81">
                  <c:v>165</c:v>
                </c:pt>
                <c:pt idx="82">
                  <c:v>24</c:v>
                </c:pt>
                <c:pt idx="83">
                  <c:v>26</c:v>
                </c:pt>
                <c:pt idx="84">
                  <c:v>191</c:v>
                </c:pt>
                <c:pt idx="85">
                  <c:v>353</c:v>
                </c:pt>
                <c:pt idx="86">
                  <c:v>171</c:v>
                </c:pt>
                <c:pt idx="87">
                  <c:v>26</c:v>
                </c:pt>
                <c:pt idx="88">
                  <c:v>162</c:v>
                </c:pt>
                <c:pt idx="89">
                  <c:v>162</c:v>
                </c:pt>
                <c:pt idx="90">
                  <c:v>74</c:v>
                </c:pt>
                <c:pt idx="91">
                  <c:v>191</c:v>
                </c:pt>
                <c:pt idx="92">
                  <c:v>26</c:v>
                </c:pt>
                <c:pt idx="93">
                  <c:v>161</c:v>
                </c:pt>
                <c:pt idx="94">
                  <c:v>164</c:v>
                </c:pt>
                <c:pt idx="95">
                  <c:v>175</c:v>
                </c:pt>
                <c:pt idx="96">
                  <c:v>164</c:v>
                </c:pt>
                <c:pt idx="97">
                  <c:v>29</c:v>
                </c:pt>
                <c:pt idx="98">
                  <c:v>174</c:v>
                </c:pt>
                <c:pt idx="99">
                  <c:v>173</c:v>
                </c:pt>
                <c:pt idx="100">
                  <c:v>443</c:v>
                </c:pt>
                <c:pt idx="101">
                  <c:v>370</c:v>
                </c:pt>
                <c:pt idx="102">
                  <c:v>40</c:v>
                </c:pt>
                <c:pt idx="103">
                  <c:v>360</c:v>
                </c:pt>
                <c:pt idx="104">
                  <c:v>430</c:v>
                </c:pt>
                <c:pt idx="105">
                  <c:v>374</c:v>
                </c:pt>
                <c:pt idx="106">
                  <c:v>363</c:v>
                </c:pt>
                <c:pt idx="107">
                  <c:v>46</c:v>
                </c:pt>
                <c:pt idx="108">
                  <c:v>370</c:v>
                </c:pt>
                <c:pt idx="109">
                  <c:v>412</c:v>
                </c:pt>
                <c:pt idx="110">
                  <c:v>596</c:v>
                </c:pt>
                <c:pt idx="111">
                  <c:v>56</c:v>
                </c:pt>
                <c:pt idx="112">
                  <c:v>39</c:v>
                </c:pt>
                <c:pt idx="113">
                  <c:v>352</c:v>
                </c:pt>
                <c:pt idx="114">
                  <c:v>371</c:v>
                </c:pt>
                <c:pt idx="115">
                  <c:v>443</c:v>
                </c:pt>
                <c:pt idx="116">
                  <c:v>356</c:v>
                </c:pt>
                <c:pt idx="117">
                  <c:v>45</c:v>
                </c:pt>
                <c:pt idx="118">
                  <c:v>382</c:v>
                </c:pt>
                <c:pt idx="119">
                  <c:v>389</c:v>
                </c:pt>
                <c:pt idx="120">
                  <c:v>470</c:v>
                </c:pt>
                <c:pt idx="121">
                  <c:v>365</c:v>
                </c:pt>
                <c:pt idx="122">
                  <c:v>54</c:v>
                </c:pt>
                <c:pt idx="123">
                  <c:v>47</c:v>
                </c:pt>
                <c:pt idx="124">
                  <c:v>369</c:v>
                </c:pt>
                <c:pt idx="125">
                  <c:v>367</c:v>
                </c:pt>
                <c:pt idx="126">
                  <c:v>369</c:v>
                </c:pt>
                <c:pt idx="127">
                  <c:v>43</c:v>
                </c:pt>
                <c:pt idx="128">
                  <c:v>394</c:v>
                </c:pt>
                <c:pt idx="129">
                  <c:v>418</c:v>
                </c:pt>
                <c:pt idx="130">
                  <c:v>676</c:v>
                </c:pt>
                <c:pt idx="131">
                  <c:v>397</c:v>
                </c:pt>
                <c:pt idx="132">
                  <c:v>63</c:v>
                </c:pt>
                <c:pt idx="133">
                  <c:v>383</c:v>
                </c:pt>
                <c:pt idx="134">
                  <c:v>359</c:v>
                </c:pt>
                <c:pt idx="135">
                  <c:v>411</c:v>
                </c:pt>
                <c:pt idx="136">
                  <c:v>380</c:v>
                </c:pt>
                <c:pt idx="137">
                  <c:v>43</c:v>
                </c:pt>
                <c:pt idx="138">
                  <c:v>378</c:v>
                </c:pt>
                <c:pt idx="139">
                  <c:v>387</c:v>
                </c:pt>
                <c:pt idx="140">
                  <c:v>396</c:v>
                </c:pt>
                <c:pt idx="141">
                  <c:v>374</c:v>
                </c:pt>
                <c:pt idx="142">
                  <c:v>44</c:v>
                </c:pt>
                <c:pt idx="143">
                  <c:v>354</c:v>
                </c:pt>
                <c:pt idx="144">
                  <c:v>372</c:v>
                </c:pt>
                <c:pt idx="145">
                  <c:v>365</c:v>
                </c:pt>
                <c:pt idx="146">
                  <c:v>367</c:v>
                </c:pt>
                <c:pt idx="147">
                  <c:v>40</c:v>
                </c:pt>
                <c:pt idx="148">
                  <c:v>356</c:v>
                </c:pt>
                <c:pt idx="149">
                  <c:v>386</c:v>
                </c:pt>
                <c:pt idx="150">
                  <c:v>379</c:v>
                </c:pt>
                <c:pt idx="151">
                  <c:v>363</c:v>
                </c:pt>
                <c:pt idx="152">
                  <c:v>44</c:v>
                </c:pt>
                <c:pt idx="153">
                  <c:v>364</c:v>
                </c:pt>
                <c:pt idx="154">
                  <c:v>380</c:v>
                </c:pt>
                <c:pt idx="155">
                  <c:v>384</c:v>
                </c:pt>
                <c:pt idx="156">
                  <c:v>362</c:v>
                </c:pt>
                <c:pt idx="157">
                  <c:v>43</c:v>
                </c:pt>
                <c:pt idx="158">
                  <c:v>392</c:v>
                </c:pt>
                <c:pt idx="159">
                  <c:v>391</c:v>
                </c:pt>
                <c:pt idx="160">
                  <c:v>497</c:v>
                </c:pt>
                <c:pt idx="161">
                  <c:v>359</c:v>
                </c:pt>
                <c:pt idx="162">
                  <c:v>44</c:v>
                </c:pt>
                <c:pt idx="163">
                  <c:v>379</c:v>
                </c:pt>
                <c:pt idx="164">
                  <c:v>404</c:v>
                </c:pt>
                <c:pt idx="165">
                  <c:v>469</c:v>
                </c:pt>
                <c:pt idx="166">
                  <c:v>400</c:v>
                </c:pt>
                <c:pt idx="167">
                  <c:v>55</c:v>
                </c:pt>
                <c:pt idx="168">
                  <c:v>361</c:v>
                </c:pt>
                <c:pt idx="169">
                  <c:v>373</c:v>
                </c:pt>
                <c:pt idx="170">
                  <c:v>119</c:v>
                </c:pt>
                <c:pt idx="171">
                  <c:v>378</c:v>
                </c:pt>
                <c:pt idx="172">
                  <c:v>45</c:v>
                </c:pt>
                <c:pt idx="173">
                  <c:v>365</c:v>
                </c:pt>
                <c:pt idx="174">
                  <c:v>373</c:v>
                </c:pt>
                <c:pt idx="175">
                  <c:v>188</c:v>
                </c:pt>
                <c:pt idx="176">
                  <c:v>58</c:v>
                </c:pt>
                <c:pt idx="177">
                  <c:v>48</c:v>
                </c:pt>
                <c:pt idx="178">
                  <c:v>50</c:v>
                </c:pt>
                <c:pt idx="179">
                  <c:v>44</c:v>
                </c:pt>
                <c:pt idx="180">
                  <c:v>678</c:v>
                </c:pt>
                <c:pt idx="181">
                  <c:v>389</c:v>
                </c:pt>
                <c:pt idx="182">
                  <c:v>50</c:v>
                </c:pt>
                <c:pt idx="183">
                  <c:v>363</c:v>
                </c:pt>
                <c:pt idx="184">
                  <c:v>352</c:v>
                </c:pt>
                <c:pt idx="185">
                  <c:v>427</c:v>
                </c:pt>
                <c:pt idx="186">
                  <c:v>370</c:v>
                </c:pt>
                <c:pt idx="187">
                  <c:v>49</c:v>
                </c:pt>
                <c:pt idx="188">
                  <c:v>49</c:v>
                </c:pt>
                <c:pt idx="189">
                  <c:v>399</c:v>
                </c:pt>
                <c:pt idx="190">
                  <c:v>375</c:v>
                </c:pt>
                <c:pt idx="191">
                  <c:v>355</c:v>
                </c:pt>
                <c:pt idx="192">
                  <c:v>46</c:v>
                </c:pt>
                <c:pt idx="193">
                  <c:v>48</c:v>
                </c:pt>
                <c:pt idx="194">
                  <c:v>397</c:v>
                </c:pt>
                <c:pt idx="195">
                  <c:v>69</c:v>
                </c:pt>
                <c:pt idx="196">
                  <c:v>372</c:v>
                </c:pt>
                <c:pt idx="197">
                  <c:v>39</c:v>
                </c:pt>
                <c:pt idx="198">
                  <c:v>405</c:v>
                </c:pt>
                <c:pt idx="199">
                  <c:v>397</c:v>
                </c:pt>
                <c:pt idx="200">
                  <c:v>361</c:v>
                </c:pt>
                <c:pt idx="201">
                  <c:v>391</c:v>
                </c:pt>
                <c:pt idx="202">
                  <c:v>33</c:v>
                </c:pt>
                <c:pt idx="203">
                  <c:v>360</c:v>
                </c:pt>
                <c:pt idx="204">
                  <c:v>393</c:v>
                </c:pt>
                <c:pt idx="205">
                  <c:v>432</c:v>
                </c:pt>
                <c:pt idx="206">
                  <c:v>371</c:v>
                </c:pt>
                <c:pt idx="207">
                  <c:v>47</c:v>
                </c:pt>
                <c:pt idx="208">
                  <c:v>354</c:v>
                </c:pt>
                <c:pt idx="209">
                  <c:v>415</c:v>
                </c:pt>
                <c:pt idx="210">
                  <c:v>446</c:v>
                </c:pt>
                <c:pt idx="211">
                  <c:v>373</c:v>
                </c:pt>
                <c:pt idx="212">
                  <c:v>40</c:v>
                </c:pt>
                <c:pt idx="213">
                  <c:v>349</c:v>
                </c:pt>
                <c:pt idx="214">
                  <c:v>379</c:v>
                </c:pt>
                <c:pt idx="215">
                  <c:v>400</c:v>
                </c:pt>
                <c:pt idx="216">
                  <c:v>388</c:v>
                </c:pt>
                <c:pt idx="217">
                  <c:v>43</c:v>
                </c:pt>
                <c:pt idx="218">
                  <c:v>309</c:v>
                </c:pt>
                <c:pt idx="219">
                  <c:v>388</c:v>
                </c:pt>
                <c:pt idx="220">
                  <c:v>430</c:v>
                </c:pt>
                <c:pt idx="221">
                  <c:v>372</c:v>
                </c:pt>
                <c:pt idx="222">
                  <c:v>50</c:v>
                </c:pt>
                <c:pt idx="223">
                  <c:v>46</c:v>
                </c:pt>
                <c:pt idx="224">
                  <c:v>465</c:v>
                </c:pt>
                <c:pt idx="225">
                  <c:v>385</c:v>
                </c:pt>
                <c:pt idx="226">
                  <c:v>360</c:v>
                </c:pt>
                <c:pt idx="227">
                  <c:v>42</c:v>
                </c:pt>
                <c:pt idx="228">
                  <c:v>391</c:v>
                </c:pt>
                <c:pt idx="229">
                  <c:v>402</c:v>
                </c:pt>
                <c:pt idx="230">
                  <c:v>408</c:v>
                </c:pt>
                <c:pt idx="231">
                  <c:v>364</c:v>
                </c:pt>
                <c:pt idx="232">
                  <c:v>43</c:v>
                </c:pt>
                <c:pt idx="233">
                  <c:v>346</c:v>
                </c:pt>
                <c:pt idx="234">
                  <c:v>385</c:v>
                </c:pt>
                <c:pt idx="235">
                  <c:v>366</c:v>
                </c:pt>
                <c:pt idx="236">
                  <c:v>380</c:v>
                </c:pt>
                <c:pt idx="237">
                  <c:v>41</c:v>
                </c:pt>
                <c:pt idx="238">
                  <c:v>380</c:v>
                </c:pt>
                <c:pt idx="239">
                  <c:v>388</c:v>
                </c:pt>
                <c:pt idx="240">
                  <c:v>72</c:v>
                </c:pt>
                <c:pt idx="241">
                  <c:v>50</c:v>
                </c:pt>
                <c:pt idx="242">
                  <c:v>50</c:v>
                </c:pt>
                <c:pt idx="243">
                  <c:v>400</c:v>
                </c:pt>
                <c:pt idx="244">
                  <c:v>382</c:v>
                </c:pt>
                <c:pt idx="245">
                  <c:v>240</c:v>
                </c:pt>
                <c:pt idx="246">
                  <c:v>212</c:v>
                </c:pt>
                <c:pt idx="247">
                  <c:v>30</c:v>
                </c:pt>
                <c:pt idx="248">
                  <c:v>176</c:v>
                </c:pt>
                <c:pt idx="249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B-4636-A451-CB1BFC3EEB70}"/>
            </c:ext>
          </c:extLst>
        </c:ser>
        <c:ser>
          <c:idx val="1"/>
          <c:order val="1"/>
          <c:tx>
            <c:v>MobileNet v2 (Клијент)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rgbClr val="00B050"/>
                </a:solidFill>
                <a:round/>
              </a:ln>
              <a:effectLst/>
            </c:spPr>
          </c:marker>
          <c:trendline>
            <c:spPr>
              <a:ln w="25400" cap="rnd">
                <a:solidFill>
                  <a:srgbClr val="00B05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Performance!$I$2:$I$251</c:f>
              <c:numCache>
                <c:formatCode>General</c:formatCode>
                <c:ptCount val="250"/>
                <c:pt idx="0">
                  <c:v>1440000</c:v>
                </c:pt>
                <c:pt idx="1">
                  <c:v>360000</c:v>
                </c:pt>
                <c:pt idx="2">
                  <c:v>57600</c:v>
                </c:pt>
                <c:pt idx="3">
                  <c:v>32400</c:v>
                </c:pt>
                <c:pt idx="4">
                  <c:v>32400</c:v>
                </c:pt>
                <c:pt idx="5">
                  <c:v>960000</c:v>
                </c:pt>
                <c:pt idx="6">
                  <c:v>240000</c:v>
                </c:pt>
                <c:pt idx="7">
                  <c:v>38400</c:v>
                </c:pt>
                <c:pt idx="8">
                  <c:v>19200</c:v>
                </c:pt>
                <c:pt idx="9">
                  <c:v>43200</c:v>
                </c:pt>
                <c:pt idx="10">
                  <c:v>921600</c:v>
                </c:pt>
                <c:pt idx="11">
                  <c:v>230400</c:v>
                </c:pt>
                <c:pt idx="12">
                  <c:v>36864</c:v>
                </c:pt>
                <c:pt idx="13">
                  <c:v>43520</c:v>
                </c:pt>
                <c:pt idx="14">
                  <c:v>13824</c:v>
                </c:pt>
                <c:pt idx="15">
                  <c:v>808000</c:v>
                </c:pt>
                <c:pt idx="16">
                  <c:v>202000</c:v>
                </c:pt>
                <c:pt idx="17">
                  <c:v>32400</c:v>
                </c:pt>
                <c:pt idx="18">
                  <c:v>22400</c:v>
                </c:pt>
                <c:pt idx="19">
                  <c:v>14742</c:v>
                </c:pt>
                <c:pt idx="20">
                  <c:v>1763200</c:v>
                </c:pt>
                <c:pt idx="21">
                  <c:v>440800</c:v>
                </c:pt>
                <c:pt idx="22">
                  <c:v>70400</c:v>
                </c:pt>
                <c:pt idx="23">
                  <c:v>76800</c:v>
                </c:pt>
                <c:pt idx="24">
                  <c:v>36300</c:v>
                </c:pt>
                <c:pt idx="25">
                  <c:v>1017600</c:v>
                </c:pt>
                <c:pt idx="26">
                  <c:v>254400</c:v>
                </c:pt>
                <c:pt idx="27">
                  <c:v>40800</c:v>
                </c:pt>
                <c:pt idx="28">
                  <c:v>32400</c:v>
                </c:pt>
                <c:pt idx="29">
                  <c:v>16150</c:v>
                </c:pt>
                <c:pt idx="30">
                  <c:v>1000000</c:v>
                </c:pt>
                <c:pt idx="31">
                  <c:v>250000</c:v>
                </c:pt>
                <c:pt idx="32">
                  <c:v>40000</c:v>
                </c:pt>
                <c:pt idx="33">
                  <c:v>22400</c:v>
                </c:pt>
                <c:pt idx="34">
                  <c:v>22400</c:v>
                </c:pt>
                <c:pt idx="35">
                  <c:v>2666000</c:v>
                </c:pt>
                <c:pt idx="36">
                  <c:v>667000</c:v>
                </c:pt>
                <c:pt idx="37">
                  <c:v>106800</c:v>
                </c:pt>
                <c:pt idx="38">
                  <c:v>106400</c:v>
                </c:pt>
                <c:pt idx="39">
                  <c:v>47526</c:v>
                </c:pt>
                <c:pt idx="40">
                  <c:v>1440000</c:v>
                </c:pt>
                <c:pt idx="41">
                  <c:v>360000</c:v>
                </c:pt>
                <c:pt idx="42">
                  <c:v>57600</c:v>
                </c:pt>
                <c:pt idx="43">
                  <c:v>76800</c:v>
                </c:pt>
                <c:pt idx="44">
                  <c:v>24300</c:v>
                </c:pt>
                <c:pt idx="45">
                  <c:v>682110</c:v>
                </c:pt>
                <c:pt idx="46">
                  <c:v>170820</c:v>
                </c:pt>
                <c:pt idx="47">
                  <c:v>27378</c:v>
                </c:pt>
                <c:pt idx="48">
                  <c:v>36504</c:v>
                </c:pt>
                <c:pt idx="49">
                  <c:v>9126</c:v>
                </c:pt>
                <c:pt idx="50">
                  <c:v>1012800</c:v>
                </c:pt>
                <c:pt idx="51">
                  <c:v>253200</c:v>
                </c:pt>
                <c:pt idx="52">
                  <c:v>40560</c:v>
                </c:pt>
                <c:pt idx="53">
                  <c:v>32400</c:v>
                </c:pt>
                <c:pt idx="54">
                  <c:v>16055</c:v>
                </c:pt>
                <c:pt idx="55">
                  <c:v>667000</c:v>
                </c:pt>
                <c:pt idx="56">
                  <c:v>167000</c:v>
                </c:pt>
                <c:pt idx="57">
                  <c:v>26600</c:v>
                </c:pt>
                <c:pt idx="58">
                  <c:v>30000</c:v>
                </c:pt>
                <c:pt idx="59">
                  <c:v>13167</c:v>
                </c:pt>
                <c:pt idx="60">
                  <c:v>2400032</c:v>
                </c:pt>
                <c:pt idx="61">
                  <c:v>600008</c:v>
                </c:pt>
                <c:pt idx="62">
                  <c:v>95810</c:v>
                </c:pt>
                <c:pt idx="63">
                  <c:v>74705</c:v>
                </c:pt>
                <c:pt idx="64">
                  <c:v>54340</c:v>
                </c:pt>
                <c:pt idx="65">
                  <c:v>697686</c:v>
                </c:pt>
                <c:pt idx="66">
                  <c:v>174592</c:v>
                </c:pt>
                <c:pt idx="67">
                  <c:v>27880</c:v>
                </c:pt>
                <c:pt idx="68">
                  <c:v>23575</c:v>
                </c:pt>
                <c:pt idx="69">
                  <c:v>10336</c:v>
                </c:pt>
                <c:pt idx="70">
                  <c:v>960000</c:v>
                </c:pt>
                <c:pt idx="71">
                  <c:v>240000</c:v>
                </c:pt>
                <c:pt idx="72">
                  <c:v>38400</c:v>
                </c:pt>
                <c:pt idx="73">
                  <c:v>43200</c:v>
                </c:pt>
                <c:pt idx="74">
                  <c:v>19200</c:v>
                </c:pt>
                <c:pt idx="75">
                  <c:v>1492500</c:v>
                </c:pt>
                <c:pt idx="76">
                  <c:v>373500</c:v>
                </c:pt>
                <c:pt idx="77">
                  <c:v>59700</c:v>
                </c:pt>
                <c:pt idx="78">
                  <c:v>60000</c:v>
                </c:pt>
                <c:pt idx="79">
                  <c:v>26268</c:v>
                </c:pt>
                <c:pt idx="80">
                  <c:v>921600</c:v>
                </c:pt>
                <c:pt idx="81">
                  <c:v>230400</c:v>
                </c:pt>
                <c:pt idx="82">
                  <c:v>36864</c:v>
                </c:pt>
                <c:pt idx="83">
                  <c:v>36864</c:v>
                </c:pt>
                <c:pt idx="84">
                  <c:v>11664</c:v>
                </c:pt>
                <c:pt idx="85">
                  <c:v>1702080</c:v>
                </c:pt>
                <c:pt idx="86">
                  <c:v>425520</c:v>
                </c:pt>
                <c:pt idx="87">
                  <c:v>67968</c:v>
                </c:pt>
                <c:pt idx="88">
                  <c:v>55296</c:v>
                </c:pt>
                <c:pt idx="89">
                  <c:v>37052</c:v>
                </c:pt>
                <c:pt idx="90">
                  <c:v>3240000</c:v>
                </c:pt>
                <c:pt idx="91">
                  <c:v>810000</c:v>
                </c:pt>
                <c:pt idx="92">
                  <c:v>129600</c:v>
                </c:pt>
                <c:pt idx="93">
                  <c:v>97200</c:v>
                </c:pt>
                <c:pt idx="94">
                  <c:v>97200</c:v>
                </c:pt>
                <c:pt idx="95">
                  <c:v>648720</c:v>
                </c:pt>
                <c:pt idx="96">
                  <c:v>162180</c:v>
                </c:pt>
                <c:pt idx="97">
                  <c:v>25864</c:v>
                </c:pt>
                <c:pt idx="98">
                  <c:v>29892</c:v>
                </c:pt>
                <c:pt idx="99">
                  <c:v>9882</c:v>
                </c:pt>
                <c:pt idx="100">
                  <c:v>1500000</c:v>
                </c:pt>
                <c:pt idx="101">
                  <c:v>375000</c:v>
                </c:pt>
                <c:pt idx="102">
                  <c:v>60000</c:v>
                </c:pt>
                <c:pt idx="103">
                  <c:v>67500</c:v>
                </c:pt>
                <c:pt idx="104">
                  <c:v>30000</c:v>
                </c:pt>
                <c:pt idx="105">
                  <c:v>800400</c:v>
                </c:pt>
                <c:pt idx="106">
                  <c:v>200400</c:v>
                </c:pt>
                <c:pt idx="107">
                  <c:v>31920</c:v>
                </c:pt>
                <c:pt idx="108">
                  <c:v>32400</c:v>
                </c:pt>
                <c:pt idx="109">
                  <c:v>9842</c:v>
                </c:pt>
                <c:pt idx="110">
                  <c:v>2313600</c:v>
                </c:pt>
                <c:pt idx="111">
                  <c:v>578880</c:v>
                </c:pt>
                <c:pt idx="112">
                  <c:v>92544</c:v>
                </c:pt>
                <c:pt idx="113">
                  <c:v>98304</c:v>
                </c:pt>
                <c:pt idx="114">
                  <c:v>38560</c:v>
                </c:pt>
                <c:pt idx="115">
                  <c:v>1440000</c:v>
                </c:pt>
                <c:pt idx="116">
                  <c:v>360000</c:v>
                </c:pt>
                <c:pt idx="117">
                  <c:v>57600</c:v>
                </c:pt>
                <c:pt idx="118">
                  <c:v>76800</c:v>
                </c:pt>
                <c:pt idx="119">
                  <c:v>24300</c:v>
                </c:pt>
                <c:pt idx="120">
                  <c:v>1920000</c:v>
                </c:pt>
                <c:pt idx="121">
                  <c:v>480000</c:v>
                </c:pt>
                <c:pt idx="122">
                  <c:v>76800</c:v>
                </c:pt>
                <c:pt idx="123">
                  <c:v>32400</c:v>
                </c:pt>
                <c:pt idx="124">
                  <c:v>57600</c:v>
                </c:pt>
                <c:pt idx="125">
                  <c:v>556500</c:v>
                </c:pt>
                <c:pt idx="126">
                  <c:v>139125</c:v>
                </c:pt>
                <c:pt idx="127">
                  <c:v>22260</c:v>
                </c:pt>
                <c:pt idx="128">
                  <c:v>29400</c:v>
                </c:pt>
                <c:pt idx="129">
                  <c:v>7420</c:v>
                </c:pt>
                <c:pt idx="130">
                  <c:v>4369920</c:v>
                </c:pt>
                <c:pt idx="131">
                  <c:v>1093120</c:v>
                </c:pt>
                <c:pt idx="132">
                  <c:v>174592</c:v>
                </c:pt>
                <c:pt idx="133">
                  <c:v>196608</c:v>
                </c:pt>
                <c:pt idx="134">
                  <c:v>86955</c:v>
                </c:pt>
                <c:pt idx="135">
                  <c:v>1255864</c:v>
                </c:pt>
                <c:pt idx="136">
                  <c:v>314324</c:v>
                </c:pt>
                <c:pt idx="137">
                  <c:v>50050</c:v>
                </c:pt>
                <c:pt idx="138">
                  <c:v>45760</c:v>
                </c:pt>
                <c:pt idx="139">
                  <c:v>17150</c:v>
                </c:pt>
                <c:pt idx="140">
                  <c:v>2476800</c:v>
                </c:pt>
                <c:pt idx="141">
                  <c:v>619200</c:v>
                </c:pt>
                <c:pt idx="142">
                  <c:v>99072</c:v>
                </c:pt>
                <c:pt idx="143">
                  <c:v>98304</c:v>
                </c:pt>
                <c:pt idx="144">
                  <c:v>44376</c:v>
                </c:pt>
                <c:pt idx="145">
                  <c:v>1689600</c:v>
                </c:pt>
                <c:pt idx="146">
                  <c:v>422400</c:v>
                </c:pt>
                <c:pt idx="147">
                  <c:v>67520</c:v>
                </c:pt>
                <c:pt idx="148">
                  <c:v>76800</c:v>
                </c:pt>
                <c:pt idx="149">
                  <c:v>33338</c:v>
                </c:pt>
                <c:pt idx="150">
                  <c:v>753600</c:v>
                </c:pt>
                <c:pt idx="151">
                  <c:v>188400</c:v>
                </c:pt>
                <c:pt idx="152">
                  <c:v>30240</c:v>
                </c:pt>
                <c:pt idx="153">
                  <c:v>38400</c:v>
                </c:pt>
                <c:pt idx="154">
                  <c:v>10584</c:v>
                </c:pt>
                <c:pt idx="155">
                  <c:v>1500000</c:v>
                </c:pt>
                <c:pt idx="156">
                  <c:v>375000</c:v>
                </c:pt>
                <c:pt idx="157">
                  <c:v>60000</c:v>
                </c:pt>
                <c:pt idx="158">
                  <c:v>67500</c:v>
                </c:pt>
                <c:pt idx="159">
                  <c:v>30000</c:v>
                </c:pt>
                <c:pt idx="160">
                  <c:v>2017600</c:v>
                </c:pt>
                <c:pt idx="161">
                  <c:v>504800</c:v>
                </c:pt>
                <c:pt idx="162">
                  <c:v>80640</c:v>
                </c:pt>
                <c:pt idx="163">
                  <c:v>35532</c:v>
                </c:pt>
                <c:pt idx="164">
                  <c:v>57600</c:v>
                </c:pt>
                <c:pt idx="165">
                  <c:v>2147664</c:v>
                </c:pt>
                <c:pt idx="166">
                  <c:v>536916</c:v>
                </c:pt>
                <c:pt idx="167">
                  <c:v>85668</c:v>
                </c:pt>
                <c:pt idx="168">
                  <c:v>83544</c:v>
                </c:pt>
                <c:pt idx="169">
                  <c:v>38962</c:v>
                </c:pt>
                <c:pt idx="170">
                  <c:v>3774464</c:v>
                </c:pt>
                <c:pt idx="171">
                  <c:v>944128</c:v>
                </c:pt>
                <c:pt idx="172">
                  <c:v>151290</c:v>
                </c:pt>
                <c:pt idx="173">
                  <c:v>94300</c:v>
                </c:pt>
                <c:pt idx="174">
                  <c:v>76383</c:v>
                </c:pt>
                <c:pt idx="175">
                  <c:v>1500000</c:v>
                </c:pt>
                <c:pt idx="176">
                  <c:v>375000</c:v>
                </c:pt>
                <c:pt idx="177">
                  <c:v>60000</c:v>
                </c:pt>
                <c:pt idx="178">
                  <c:v>67500</c:v>
                </c:pt>
                <c:pt idx="179">
                  <c:v>30000</c:v>
                </c:pt>
                <c:pt idx="180">
                  <c:v>4709976</c:v>
                </c:pt>
                <c:pt idx="181">
                  <c:v>1177494</c:v>
                </c:pt>
                <c:pt idx="182">
                  <c:v>188328</c:v>
                </c:pt>
                <c:pt idx="183">
                  <c:v>70446</c:v>
                </c:pt>
                <c:pt idx="184">
                  <c:v>159068</c:v>
                </c:pt>
                <c:pt idx="185">
                  <c:v>1080000</c:v>
                </c:pt>
                <c:pt idx="186">
                  <c:v>270000</c:v>
                </c:pt>
                <c:pt idx="187">
                  <c:v>43200</c:v>
                </c:pt>
                <c:pt idx="188">
                  <c:v>38400</c:v>
                </c:pt>
                <c:pt idx="189">
                  <c:v>21600</c:v>
                </c:pt>
                <c:pt idx="190">
                  <c:v>1115243</c:v>
                </c:pt>
                <c:pt idx="191">
                  <c:v>279372</c:v>
                </c:pt>
                <c:pt idx="192">
                  <c:v>44700</c:v>
                </c:pt>
                <c:pt idx="193">
                  <c:v>67500</c:v>
                </c:pt>
                <c:pt idx="194">
                  <c:v>16539</c:v>
                </c:pt>
                <c:pt idx="195">
                  <c:v>1000000</c:v>
                </c:pt>
                <c:pt idx="196">
                  <c:v>250000</c:v>
                </c:pt>
                <c:pt idx="197">
                  <c:v>40000</c:v>
                </c:pt>
                <c:pt idx="198">
                  <c:v>22400</c:v>
                </c:pt>
                <c:pt idx="199">
                  <c:v>22400</c:v>
                </c:pt>
                <c:pt idx="200">
                  <c:v>1101800</c:v>
                </c:pt>
                <c:pt idx="201">
                  <c:v>275800</c:v>
                </c:pt>
                <c:pt idx="202">
                  <c:v>43960</c:v>
                </c:pt>
                <c:pt idx="203">
                  <c:v>58800</c:v>
                </c:pt>
                <c:pt idx="204">
                  <c:v>18369</c:v>
                </c:pt>
                <c:pt idx="205">
                  <c:v>2073600</c:v>
                </c:pt>
                <c:pt idx="206">
                  <c:v>518400</c:v>
                </c:pt>
                <c:pt idx="207">
                  <c:v>82944</c:v>
                </c:pt>
                <c:pt idx="208">
                  <c:v>98304</c:v>
                </c:pt>
                <c:pt idx="209">
                  <c:v>31104</c:v>
                </c:pt>
                <c:pt idx="210">
                  <c:v>3154000</c:v>
                </c:pt>
                <c:pt idx="211">
                  <c:v>789000</c:v>
                </c:pt>
                <c:pt idx="212">
                  <c:v>126000</c:v>
                </c:pt>
                <c:pt idx="213">
                  <c:v>90000</c:v>
                </c:pt>
                <c:pt idx="214">
                  <c:v>55755</c:v>
                </c:pt>
                <c:pt idx="215">
                  <c:v>2177712</c:v>
                </c:pt>
                <c:pt idx="216">
                  <c:v>544428</c:v>
                </c:pt>
                <c:pt idx="217">
                  <c:v>87296</c:v>
                </c:pt>
                <c:pt idx="218">
                  <c:v>86955</c:v>
                </c:pt>
                <c:pt idx="219">
                  <c:v>49152</c:v>
                </c:pt>
                <c:pt idx="220">
                  <c:v>1707200</c:v>
                </c:pt>
                <c:pt idx="221">
                  <c:v>427200</c:v>
                </c:pt>
                <c:pt idx="222">
                  <c:v>68160</c:v>
                </c:pt>
                <c:pt idx="223">
                  <c:v>68160</c:v>
                </c:pt>
                <c:pt idx="224">
                  <c:v>30246</c:v>
                </c:pt>
                <c:pt idx="225">
                  <c:v>960000</c:v>
                </c:pt>
                <c:pt idx="226">
                  <c:v>240000</c:v>
                </c:pt>
                <c:pt idx="227">
                  <c:v>38400</c:v>
                </c:pt>
                <c:pt idx="228">
                  <c:v>32400</c:v>
                </c:pt>
                <c:pt idx="229">
                  <c:v>14400</c:v>
                </c:pt>
                <c:pt idx="230">
                  <c:v>888000</c:v>
                </c:pt>
                <c:pt idx="231">
                  <c:v>222000</c:v>
                </c:pt>
                <c:pt idx="232">
                  <c:v>35520</c:v>
                </c:pt>
                <c:pt idx="233">
                  <c:v>43200</c:v>
                </c:pt>
                <c:pt idx="234">
                  <c:v>16428</c:v>
                </c:pt>
                <c:pt idx="235">
                  <c:v>667000</c:v>
                </c:pt>
                <c:pt idx="236">
                  <c:v>167000</c:v>
                </c:pt>
                <c:pt idx="237">
                  <c:v>26600</c:v>
                </c:pt>
                <c:pt idx="238">
                  <c:v>22400</c:v>
                </c:pt>
                <c:pt idx="239">
                  <c:v>9842</c:v>
                </c:pt>
                <c:pt idx="240">
                  <c:v>1707200</c:v>
                </c:pt>
                <c:pt idx="241">
                  <c:v>427200</c:v>
                </c:pt>
                <c:pt idx="242">
                  <c:v>68160</c:v>
                </c:pt>
                <c:pt idx="243">
                  <c:v>76800</c:v>
                </c:pt>
                <c:pt idx="244">
                  <c:v>33867</c:v>
                </c:pt>
                <c:pt idx="245">
                  <c:v>2160000</c:v>
                </c:pt>
                <c:pt idx="246">
                  <c:v>540000</c:v>
                </c:pt>
                <c:pt idx="247">
                  <c:v>32400</c:v>
                </c:pt>
                <c:pt idx="248">
                  <c:v>72720</c:v>
                </c:pt>
                <c:pt idx="249">
                  <c:v>86400</c:v>
                </c:pt>
              </c:numCache>
            </c:numRef>
          </c:xVal>
          <c:yVal>
            <c:numRef>
              <c:f>Performance!$K$2:$K$251</c:f>
              <c:numCache>
                <c:formatCode>General</c:formatCode>
                <c:ptCount val="250"/>
                <c:pt idx="0">
                  <c:v>71</c:v>
                </c:pt>
                <c:pt idx="1">
                  <c:v>63</c:v>
                </c:pt>
                <c:pt idx="2">
                  <c:v>61</c:v>
                </c:pt>
                <c:pt idx="3">
                  <c:v>59</c:v>
                </c:pt>
                <c:pt idx="4">
                  <c:v>55</c:v>
                </c:pt>
                <c:pt idx="5">
                  <c:v>62</c:v>
                </c:pt>
                <c:pt idx="6">
                  <c:v>62</c:v>
                </c:pt>
                <c:pt idx="7">
                  <c:v>61</c:v>
                </c:pt>
                <c:pt idx="8">
                  <c:v>55</c:v>
                </c:pt>
                <c:pt idx="9">
                  <c:v>60</c:v>
                </c:pt>
                <c:pt idx="10">
                  <c:v>54</c:v>
                </c:pt>
                <c:pt idx="11">
                  <c:v>67</c:v>
                </c:pt>
                <c:pt idx="12">
                  <c:v>52</c:v>
                </c:pt>
                <c:pt idx="13">
                  <c:v>59</c:v>
                </c:pt>
                <c:pt idx="14">
                  <c:v>55</c:v>
                </c:pt>
                <c:pt idx="15">
                  <c:v>60</c:v>
                </c:pt>
                <c:pt idx="16">
                  <c:v>51</c:v>
                </c:pt>
                <c:pt idx="17">
                  <c:v>57</c:v>
                </c:pt>
                <c:pt idx="18">
                  <c:v>62</c:v>
                </c:pt>
                <c:pt idx="19">
                  <c:v>44</c:v>
                </c:pt>
                <c:pt idx="20">
                  <c:v>261</c:v>
                </c:pt>
                <c:pt idx="21">
                  <c:v>110</c:v>
                </c:pt>
                <c:pt idx="22">
                  <c:v>49</c:v>
                </c:pt>
                <c:pt idx="23">
                  <c:v>63</c:v>
                </c:pt>
                <c:pt idx="24">
                  <c:v>61</c:v>
                </c:pt>
                <c:pt idx="25">
                  <c:v>155</c:v>
                </c:pt>
                <c:pt idx="26">
                  <c:v>80</c:v>
                </c:pt>
                <c:pt idx="27">
                  <c:v>54</c:v>
                </c:pt>
                <c:pt idx="28">
                  <c:v>57</c:v>
                </c:pt>
                <c:pt idx="29">
                  <c:v>73</c:v>
                </c:pt>
                <c:pt idx="30">
                  <c:v>86</c:v>
                </c:pt>
                <c:pt idx="31">
                  <c:v>66</c:v>
                </c:pt>
                <c:pt idx="32">
                  <c:v>50</c:v>
                </c:pt>
                <c:pt idx="33">
                  <c:v>51</c:v>
                </c:pt>
                <c:pt idx="34">
                  <c:v>57</c:v>
                </c:pt>
                <c:pt idx="35">
                  <c:v>154</c:v>
                </c:pt>
                <c:pt idx="36">
                  <c:v>86</c:v>
                </c:pt>
                <c:pt idx="37">
                  <c:v>76</c:v>
                </c:pt>
                <c:pt idx="38">
                  <c:v>50</c:v>
                </c:pt>
                <c:pt idx="39">
                  <c:v>53</c:v>
                </c:pt>
                <c:pt idx="40">
                  <c:v>45</c:v>
                </c:pt>
                <c:pt idx="41">
                  <c:v>57</c:v>
                </c:pt>
                <c:pt idx="42">
                  <c:v>46</c:v>
                </c:pt>
                <c:pt idx="43">
                  <c:v>54</c:v>
                </c:pt>
                <c:pt idx="44">
                  <c:v>54</c:v>
                </c:pt>
                <c:pt idx="45">
                  <c:v>70</c:v>
                </c:pt>
                <c:pt idx="46">
                  <c:v>51</c:v>
                </c:pt>
                <c:pt idx="47">
                  <c:v>47</c:v>
                </c:pt>
                <c:pt idx="48">
                  <c:v>50</c:v>
                </c:pt>
                <c:pt idx="49">
                  <c:v>60</c:v>
                </c:pt>
                <c:pt idx="50">
                  <c:v>287</c:v>
                </c:pt>
                <c:pt idx="51">
                  <c:v>71</c:v>
                </c:pt>
                <c:pt idx="52">
                  <c:v>54</c:v>
                </c:pt>
                <c:pt idx="53">
                  <c:v>62</c:v>
                </c:pt>
                <c:pt idx="54">
                  <c:v>45</c:v>
                </c:pt>
                <c:pt idx="55">
                  <c:v>57</c:v>
                </c:pt>
                <c:pt idx="56">
                  <c:v>59</c:v>
                </c:pt>
                <c:pt idx="57">
                  <c:v>60</c:v>
                </c:pt>
                <c:pt idx="58">
                  <c:v>58</c:v>
                </c:pt>
                <c:pt idx="59">
                  <c:v>53</c:v>
                </c:pt>
                <c:pt idx="60">
                  <c:v>55</c:v>
                </c:pt>
                <c:pt idx="61">
                  <c:v>26</c:v>
                </c:pt>
                <c:pt idx="62">
                  <c:v>28</c:v>
                </c:pt>
                <c:pt idx="63">
                  <c:v>34</c:v>
                </c:pt>
                <c:pt idx="64">
                  <c:v>24</c:v>
                </c:pt>
                <c:pt idx="65">
                  <c:v>38</c:v>
                </c:pt>
                <c:pt idx="66">
                  <c:v>28</c:v>
                </c:pt>
                <c:pt idx="67">
                  <c:v>29</c:v>
                </c:pt>
                <c:pt idx="68">
                  <c:v>31</c:v>
                </c:pt>
                <c:pt idx="69">
                  <c:v>53</c:v>
                </c:pt>
                <c:pt idx="70">
                  <c:v>44</c:v>
                </c:pt>
                <c:pt idx="71">
                  <c:v>28</c:v>
                </c:pt>
                <c:pt idx="72">
                  <c:v>26</c:v>
                </c:pt>
                <c:pt idx="73">
                  <c:v>27</c:v>
                </c:pt>
                <c:pt idx="74">
                  <c:v>31</c:v>
                </c:pt>
                <c:pt idx="75">
                  <c:v>53</c:v>
                </c:pt>
                <c:pt idx="76">
                  <c:v>36</c:v>
                </c:pt>
                <c:pt idx="77">
                  <c:v>26</c:v>
                </c:pt>
                <c:pt idx="78">
                  <c:v>30</c:v>
                </c:pt>
                <c:pt idx="79">
                  <c:v>27</c:v>
                </c:pt>
                <c:pt idx="80">
                  <c:v>56</c:v>
                </c:pt>
                <c:pt idx="81">
                  <c:v>41</c:v>
                </c:pt>
                <c:pt idx="82">
                  <c:v>24</c:v>
                </c:pt>
                <c:pt idx="83">
                  <c:v>29</c:v>
                </c:pt>
                <c:pt idx="84">
                  <c:v>27</c:v>
                </c:pt>
                <c:pt idx="85">
                  <c:v>61</c:v>
                </c:pt>
                <c:pt idx="86">
                  <c:v>36</c:v>
                </c:pt>
                <c:pt idx="87">
                  <c:v>35</c:v>
                </c:pt>
                <c:pt idx="88">
                  <c:v>32</c:v>
                </c:pt>
                <c:pt idx="89">
                  <c:v>26</c:v>
                </c:pt>
                <c:pt idx="90">
                  <c:v>157</c:v>
                </c:pt>
                <c:pt idx="91">
                  <c:v>36</c:v>
                </c:pt>
                <c:pt idx="92">
                  <c:v>32</c:v>
                </c:pt>
                <c:pt idx="93">
                  <c:v>26</c:v>
                </c:pt>
                <c:pt idx="94">
                  <c:v>31</c:v>
                </c:pt>
                <c:pt idx="95">
                  <c:v>83</c:v>
                </c:pt>
                <c:pt idx="96">
                  <c:v>30</c:v>
                </c:pt>
                <c:pt idx="97">
                  <c:v>35</c:v>
                </c:pt>
                <c:pt idx="98">
                  <c:v>57</c:v>
                </c:pt>
                <c:pt idx="99">
                  <c:v>33</c:v>
                </c:pt>
                <c:pt idx="100">
                  <c:v>112</c:v>
                </c:pt>
                <c:pt idx="101">
                  <c:v>63</c:v>
                </c:pt>
                <c:pt idx="102">
                  <c:v>47</c:v>
                </c:pt>
                <c:pt idx="103">
                  <c:v>51</c:v>
                </c:pt>
                <c:pt idx="104">
                  <c:v>57</c:v>
                </c:pt>
                <c:pt idx="105">
                  <c:v>58</c:v>
                </c:pt>
                <c:pt idx="106">
                  <c:v>52</c:v>
                </c:pt>
                <c:pt idx="107">
                  <c:v>50</c:v>
                </c:pt>
                <c:pt idx="108">
                  <c:v>54</c:v>
                </c:pt>
                <c:pt idx="109">
                  <c:v>46</c:v>
                </c:pt>
                <c:pt idx="110">
                  <c:v>99</c:v>
                </c:pt>
                <c:pt idx="111">
                  <c:v>59</c:v>
                </c:pt>
                <c:pt idx="112">
                  <c:v>55</c:v>
                </c:pt>
                <c:pt idx="113">
                  <c:v>49</c:v>
                </c:pt>
                <c:pt idx="114">
                  <c:v>59</c:v>
                </c:pt>
                <c:pt idx="115">
                  <c:v>74</c:v>
                </c:pt>
                <c:pt idx="116">
                  <c:v>54</c:v>
                </c:pt>
                <c:pt idx="117">
                  <c:v>56</c:v>
                </c:pt>
                <c:pt idx="118">
                  <c:v>58</c:v>
                </c:pt>
                <c:pt idx="119">
                  <c:v>58</c:v>
                </c:pt>
                <c:pt idx="120">
                  <c:v>103</c:v>
                </c:pt>
                <c:pt idx="121">
                  <c:v>58</c:v>
                </c:pt>
                <c:pt idx="122">
                  <c:v>51</c:v>
                </c:pt>
                <c:pt idx="123">
                  <c:v>64</c:v>
                </c:pt>
                <c:pt idx="124">
                  <c:v>61</c:v>
                </c:pt>
                <c:pt idx="125">
                  <c:v>65</c:v>
                </c:pt>
                <c:pt idx="126">
                  <c:v>50</c:v>
                </c:pt>
                <c:pt idx="127">
                  <c:v>45</c:v>
                </c:pt>
                <c:pt idx="128">
                  <c:v>52</c:v>
                </c:pt>
                <c:pt idx="129">
                  <c:v>63</c:v>
                </c:pt>
                <c:pt idx="130">
                  <c:v>715</c:v>
                </c:pt>
                <c:pt idx="131">
                  <c:v>375</c:v>
                </c:pt>
                <c:pt idx="132">
                  <c:v>386</c:v>
                </c:pt>
                <c:pt idx="133">
                  <c:v>359</c:v>
                </c:pt>
                <c:pt idx="134">
                  <c:v>364</c:v>
                </c:pt>
                <c:pt idx="135">
                  <c:v>62</c:v>
                </c:pt>
                <c:pt idx="136">
                  <c:v>58</c:v>
                </c:pt>
                <c:pt idx="137">
                  <c:v>51</c:v>
                </c:pt>
                <c:pt idx="138">
                  <c:v>56</c:v>
                </c:pt>
                <c:pt idx="139">
                  <c:v>51</c:v>
                </c:pt>
                <c:pt idx="140">
                  <c:v>87</c:v>
                </c:pt>
                <c:pt idx="141">
                  <c:v>62</c:v>
                </c:pt>
                <c:pt idx="142">
                  <c:v>54</c:v>
                </c:pt>
                <c:pt idx="143">
                  <c:v>48</c:v>
                </c:pt>
                <c:pt idx="144">
                  <c:v>58</c:v>
                </c:pt>
                <c:pt idx="145">
                  <c:v>52</c:v>
                </c:pt>
                <c:pt idx="146">
                  <c:v>50</c:v>
                </c:pt>
                <c:pt idx="147">
                  <c:v>48</c:v>
                </c:pt>
                <c:pt idx="148">
                  <c:v>47</c:v>
                </c:pt>
                <c:pt idx="149">
                  <c:v>44</c:v>
                </c:pt>
                <c:pt idx="150">
                  <c:v>58</c:v>
                </c:pt>
                <c:pt idx="151">
                  <c:v>55</c:v>
                </c:pt>
                <c:pt idx="152">
                  <c:v>46</c:v>
                </c:pt>
                <c:pt idx="153">
                  <c:v>75</c:v>
                </c:pt>
                <c:pt idx="154">
                  <c:v>50</c:v>
                </c:pt>
                <c:pt idx="155">
                  <c:v>68</c:v>
                </c:pt>
                <c:pt idx="156">
                  <c:v>56</c:v>
                </c:pt>
                <c:pt idx="157">
                  <c:v>53</c:v>
                </c:pt>
                <c:pt idx="158">
                  <c:v>49</c:v>
                </c:pt>
                <c:pt idx="159">
                  <c:v>48</c:v>
                </c:pt>
                <c:pt idx="160">
                  <c:v>83</c:v>
                </c:pt>
                <c:pt idx="161">
                  <c:v>55</c:v>
                </c:pt>
                <c:pt idx="162">
                  <c:v>58</c:v>
                </c:pt>
                <c:pt idx="163">
                  <c:v>52</c:v>
                </c:pt>
                <c:pt idx="164">
                  <c:v>51</c:v>
                </c:pt>
                <c:pt idx="165">
                  <c:v>87</c:v>
                </c:pt>
                <c:pt idx="166">
                  <c:v>54</c:v>
                </c:pt>
                <c:pt idx="167">
                  <c:v>56</c:v>
                </c:pt>
                <c:pt idx="168">
                  <c:v>59</c:v>
                </c:pt>
                <c:pt idx="169">
                  <c:v>51</c:v>
                </c:pt>
                <c:pt idx="170">
                  <c:v>173</c:v>
                </c:pt>
                <c:pt idx="171">
                  <c:v>69</c:v>
                </c:pt>
                <c:pt idx="172">
                  <c:v>51</c:v>
                </c:pt>
                <c:pt idx="173">
                  <c:v>48</c:v>
                </c:pt>
                <c:pt idx="174">
                  <c:v>52</c:v>
                </c:pt>
                <c:pt idx="175">
                  <c:v>71</c:v>
                </c:pt>
                <c:pt idx="176">
                  <c:v>55</c:v>
                </c:pt>
                <c:pt idx="177">
                  <c:v>42</c:v>
                </c:pt>
                <c:pt idx="178">
                  <c:v>54</c:v>
                </c:pt>
                <c:pt idx="179">
                  <c:v>85</c:v>
                </c:pt>
                <c:pt idx="180">
                  <c:v>195</c:v>
                </c:pt>
                <c:pt idx="181">
                  <c:v>64</c:v>
                </c:pt>
                <c:pt idx="182">
                  <c:v>50</c:v>
                </c:pt>
                <c:pt idx="183">
                  <c:v>50</c:v>
                </c:pt>
                <c:pt idx="184">
                  <c:v>53</c:v>
                </c:pt>
                <c:pt idx="185">
                  <c:v>78</c:v>
                </c:pt>
                <c:pt idx="186">
                  <c:v>56</c:v>
                </c:pt>
                <c:pt idx="187">
                  <c:v>55</c:v>
                </c:pt>
                <c:pt idx="188">
                  <c:v>60</c:v>
                </c:pt>
                <c:pt idx="189">
                  <c:v>49</c:v>
                </c:pt>
                <c:pt idx="190">
                  <c:v>82</c:v>
                </c:pt>
                <c:pt idx="191">
                  <c:v>53</c:v>
                </c:pt>
                <c:pt idx="192">
                  <c:v>52</c:v>
                </c:pt>
                <c:pt idx="193">
                  <c:v>53</c:v>
                </c:pt>
                <c:pt idx="194">
                  <c:v>45</c:v>
                </c:pt>
                <c:pt idx="195">
                  <c:v>81</c:v>
                </c:pt>
                <c:pt idx="196">
                  <c:v>56</c:v>
                </c:pt>
                <c:pt idx="197">
                  <c:v>51</c:v>
                </c:pt>
                <c:pt idx="198">
                  <c:v>47</c:v>
                </c:pt>
                <c:pt idx="199">
                  <c:v>46</c:v>
                </c:pt>
                <c:pt idx="200">
                  <c:v>67</c:v>
                </c:pt>
                <c:pt idx="201">
                  <c:v>371</c:v>
                </c:pt>
                <c:pt idx="202">
                  <c:v>375</c:v>
                </c:pt>
                <c:pt idx="203">
                  <c:v>370</c:v>
                </c:pt>
                <c:pt idx="204">
                  <c:v>395</c:v>
                </c:pt>
                <c:pt idx="205">
                  <c:v>76</c:v>
                </c:pt>
                <c:pt idx="206">
                  <c:v>54</c:v>
                </c:pt>
                <c:pt idx="207">
                  <c:v>51</c:v>
                </c:pt>
                <c:pt idx="208">
                  <c:v>55</c:v>
                </c:pt>
                <c:pt idx="209">
                  <c:v>60</c:v>
                </c:pt>
                <c:pt idx="210">
                  <c:v>97</c:v>
                </c:pt>
                <c:pt idx="211">
                  <c:v>54</c:v>
                </c:pt>
                <c:pt idx="212">
                  <c:v>52</c:v>
                </c:pt>
                <c:pt idx="213">
                  <c:v>52</c:v>
                </c:pt>
                <c:pt idx="214">
                  <c:v>65</c:v>
                </c:pt>
                <c:pt idx="215">
                  <c:v>80</c:v>
                </c:pt>
                <c:pt idx="216">
                  <c:v>79</c:v>
                </c:pt>
                <c:pt idx="217">
                  <c:v>58</c:v>
                </c:pt>
                <c:pt idx="218">
                  <c:v>50</c:v>
                </c:pt>
                <c:pt idx="219">
                  <c:v>55</c:v>
                </c:pt>
                <c:pt idx="220">
                  <c:v>93</c:v>
                </c:pt>
                <c:pt idx="221">
                  <c:v>56</c:v>
                </c:pt>
                <c:pt idx="222">
                  <c:v>52</c:v>
                </c:pt>
                <c:pt idx="223">
                  <c:v>49</c:v>
                </c:pt>
                <c:pt idx="224">
                  <c:v>50</c:v>
                </c:pt>
                <c:pt idx="225">
                  <c:v>52</c:v>
                </c:pt>
                <c:pt idx="226">
                  <c:v>55</c:v>
                </c:pt>
                <c:pt idx="227">
                  <c:v>45</c:v>
                </c:pt>
                <c:pt idx="228">
                  <c:v>53</c:v>
                </c:pt>
                <c:pt idx="229">
                  <c:v>53</c:v>
                </c:pt>
                <c:pt idx="230">
                  <c:v>64</c:v>
                </c:pt>
                <c:pt idx="231">
                  <c:v>52</c:v>
                </c:pt>
                <c:pt idx="232">
                  <c:v>58</c:v>
                </c:pt>
                <c:pt idx="233">
                  <c:v>49</c:v>
                </c:pt>
                <c:pt idx="234">
                  <c:v>52</c:v>
                </c:pt>
                <c:pt idx="235">
                  <c:v>66</c:v>
                </c:pt>
                <c:pt idx="236">
                  <c:v>48</c:v>
                </c:pt>
                <c:pt idx="237">
                  <c:v>50</c:v>
                </c:pt>
                <c:pt idx="238">
                  <c:v>57</c:v>
                </c:pt>
                <c:pt idx="239">
                  <c:v>40</c:v>
                </c:pt>
                <c:pt idx="240">
                  <c:v>100</c:v>
                </c:pt>
                <c:pt idx="241">
                  <c:v>50</c:v>
                </c:pt>
                <c:pt idx="242">
                  <c:v>44</c:v>
                </c:pt>
                <c:pt idx="243">
                  <c:v>42</c:v>
                </c:pt>
                <c:pt idx="244">
                  <c:v>53</c:v>
                </c:pt>
                <c:pt idx="245">
                  <c:v>68</c:v>
                </c:pt>
                <c:pt idx="246">
                  <c:v>72</c:v>
                </c:pt>
                <c:pt idx="247">
                  <c:v>23</c:v>
                </c:pt>
                <c:pt idx="248">
                  <c:v>38</c:v>
                </c:pt>
                <c:pt idx="24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6B-4636-A451-CB1BFC3EEB70}"/>
            </c:ext>
          </c:extLst>
        </c:ser>
        <c:ser>
          <c:idx val="2"/>
          <c:order val="2"/>
          <c:tx>
            <c:v>MobileNet v1 (Сервер)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rgbClr val="FF0000">
                    <a:alpha val="94000"/>
                  </a:srgbClr>
                </a:solidFill>
                <a:round/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Performance!$I$2:$I$251</c:f>
              <c:numCache>
                <c:formatCode>General</c:formatCode>
                <c:ptCount val="250"/>
                <c:pt idx="0">
                  <c:v>1440000</c:v>
                </c:pt>
                <c:pt idx="1">
                  <c:v>360000</c:v>
                </c:pt>
                <c:pt idx="2">
                  <c:v>57600</c:v>
                </c:pt>
                <c:pt idx="3">
                  <c:v>32400</c:v>
                </c:pt>
                <c:pt idx="4">
                  <c:v>32400</c:v>
                </c:pt>
                <c:pt idx="5">
                  <c:v>960000</c:v>
                </c:pt>
                <c:pt idx="6">
                  <c:v>240000</c:v>
                </c:pt>
                <c:pt idx="7">
                  <c:v>38400</c:v>
                </c:pt>
                <c:pt idx="8">
                  <c:v>19200</c:v>
                </c:pt>
                <c:pt idx="9">
                  <c:v>43200</c:v>
                </c:pt>
                <c:pt idx="10">
                  <c:v>921600</c:v>
                </c:pt>
                <c:pt idx="11">
                  <c:v>230400</c:v>
                </c:pt>
                <c:pt idx="12">
                  <c:v>36864</c:v>
                </c:pt>
                <c:pt idx="13">
                  <c:v>43520</c:v>
                </c:pt>
                <c:pt idx="14">
                  <c:v>13824</c:v>
                </c:pt>
                <c:pt idx="15">
                  <c:v>808000</c:v>
                </c:pt>
                <c:pt idx="16">
                  <c:v>202000</c:v>
                </c:pt>
                <c:pt idx="17">
                  <c:v>32400</c:v>
                </c:pt>
                <c:pt idx="18">
                  <c:v>22400</c:v>
                </c:pt>
                <c:pt idx="19">
                  <c:v>14742</c:v>
                </c:pt>
                <c:pt idx="20">
                  <c:v>1763200</c:v>
                </c:pt>
                <c:pt idx="21">
                  <c:v>440800</c:v>
                </c:pt>
                <c:pt idx="22">
                  <c:v>70400</c:v>
                </c:pt>
                <c:pt idx="23">
                  <c:v>76800</c:v>
                </c:pt>
                <c:pt idx="24">
                  <c:v>36300</c:v>
                </c:pt>
                <c:pt idx="25">
                  <c:v>1017600</c:v>
                </c:pt>
                <c:pt idx="26">
                  <c:v>254400</c:v>
                </c:pt>
                <c:pt idx="27">
                  <c:v>40800</c:v>
                </c:pt>
                <c:pt idx="28">
                  <c:v>32400</c:v>
                </c:pt>
                <c:pt idx="29">
                  <c:v>16150</c:v>
                </c:pt>
                <c:pt idx="30">
                  <c:v>1000000</c:v>
                </c:pt>
                <c:pt idx="31">
                  <c:v>250000</c:v>
                </c:pt>
                <c:pt idx="32">
                  <c:v>40000</c:v>
                </c:pt>
                <c:pt idx="33">
                  <c:v>22400</c:v>
                </c:pt>
                <c:pt idx="34">
                  <c:v>22400</c:v>
                </c:pt>
                <c:pt idx="35">
                  <c:v>2666000</c:v>
                </c:pt>
                <c:pt idx="36">
                  <c:v>667000</c:v>
                </c:pt>
                <c:pt idx="37">
                  <c:v>106800</c:v>
                </c:pt>
                <c:pt idx="38">
                  <c:v>106400</c:v>
                </c:pt>
                <c:pt idx="39">
                  <c:v>47526</c:v>
                </c:pt>
                <c:pt idx="40">
                  <c:v>1440000</c:v>
                </c:pt>
                <c:pt idx="41">
                  <c:v>360000</c:v>
                </c:pt>
                <c:pt idx="42">
                  <c:v>57600</c:v>
                </c:pt>
                <c:pt idx="43">
                  <c:v>76800</c:v>
                </c:pt>
                <c:pt idx="44">
                  <c:v>24300</c:v>
                </c:pt>
                <c:pt idx="45">
                  <c:v>682110</c:v>
                </c:pt>
                <c:pt idx="46">
                  <c:v>170820</c:v>
                </c:pt>
                <c:pt idx="47">
                  <c:v>27378</c:v>
                </c:pt>
                <c:pt idx="48">
                  <c:v>36504</c:v>
                </c:pt>
                <c:pt idx="49">
                  <c:v>9126</c:v>
                </c:pt>
                <c:pt idx="50">
                  <c:v>1012800</c:v>
                </c:pt>
                <c:pt idx="51">
                  <c:v>253200</c:v>
                </c:pt>
                <c:pt idx="52">
                  <c:v>40560</c:v>
                </c:pt>
                <c:pt idx="53">
                  <c:v>32400</c:v>
                </c:pt>
                <c:pt idx="54">
                  <c:v>16055</c:v>
                </c:pt>
                <c:pt idx="55">
                  <c:v>667000</c:v>
                </c:pt>
                <c:pt idx="56">
                  <c:v>167000</c:v>
                </c:pt>
                <c:pt idx="57">
                  <c:v>26600</c:v>
                </c:pt>
                <c:pt idx="58">
                  <c:v>30000</c:v>
                </c:pt>
                <c:pt idx="59">
                  <c:v>13167</c:v>
                </c:pt>
                <c:pt idx="60">
                  <c:v>2400032</c:v>
                </c:pt>
                <c:pt idx="61">
                  <c:v>600008</c:v>
                </c:pt>
                <c:pt idx="62">
                  <c:v>95810</c:v>
                </c:pt>
                <c:pt idx="63">
                  <c:v>74705</c:v>
                </c:pt>
                <c:pt idx="64">
                  <c:v>54340</c:v>
                </c:pt>
                <c:pt idx="65">
                  <c:v>697686</c:v>
                </c:pt>
                <c:pt idx="66">
                  <c:v>174592</c:v>
                </c:pt>
                <c:pt idx="67">
                  <c:v>27880</c:v>
                </c:pt>
                <c:pt idx="68">
                  <c:v>23575</c:v>
                </c:pt>
                <c:pt idx="69">
                  <c:v>10336</c:v>
                </c:pt>
                <c:pt idx="70">
                  <c:v>960000</c:v>
                </c:pt>
                <c:pt idx="71">
                  <c:v>240000</c:v>
                </c:pt>
                <c:pt idx="72">
                  <c:v>38400</c:v>
                </c:pt>
                <c:pt idx="73">
                  <c:v>43200</c:v>
                </c:pt>
                <c:pt idx="74">
                  <c:v>19200</c:v>
                </c:pt>
                <c:pt idx="75">
                  <c:v>1492500</c:v>
                </c:pt>
                <c:pt idx="76">
                  <c:v>373500</c:v>
                </c:pt>
                <c:pt idx="77">
                  <c:v>59700</c:v>
                </c:pt>
                <c:pt idx="78">
                  <c:v>60000</c:v>
                </c:pt>
                <c:pt idx="79">
                  <c:v>26268</c:v>
                </c:pt>
                <c:pt idx="80">
                  <c:v>921600</c:v>
                </c:pt>
                <c:pt idx="81">
                  <c:v>230400</c:v>
                </c:pt>
                <c:pt idx="82">
                  <c:v>36864</c:v>
                </c:pt>
                <c:pt idx="83">
                  <c:v>36864</c:v>
                </c:pt>
                <c:pt idx="84">
                  <c:v>11664</c:v>
                </c:pt>
                <c:pt idx="85">
                  <c:v>1702080</c:v>
                </c:pt>
                <c:pt idx="86">
                  <c:v>425520</c:v>
                </c:pt>
                <c:pt idx="87">
                  <c:v>67968</c:v>
                </c:pt>
                <c:pt idx="88">
                  <c:v>55296</c:v>
                </c:pt>
                <c:pt idx="89">
                  <c:v>37052</c:v>
                </c:pt>
                <c:pt idx="90">
                  <c:v>3240000</c:v>
                </c:pt>
                <c:pt idx="91">
                  <c:v>810000</c:v>
                </c:pt>
                <c:pt idx="92">
                  <c:v>129600</c:v>
                </c:pt>
                <c:pt idx="93">
                  <c:v>97200</c:v>
                </c:pt>
                <c:pt idx="94">
                  <c:v>97200</c:v>
                </c:pt>
                <c:pt idx="95">
                  <c:v>648720</c:v>
                </c:pt>
                <c:pt idx="96">
                  <c:v>162180</c:v>
                </c:pt>
                <c:pt idx="97">
                  <c:v>25864</c:v>
                </c:pt>
                <c:pt idx="98">
                  <c:v>29892</c:v>
                </c:pt>
                <c:pt idx="99">
                  <c:v>9882</c:v>
                </c:pt>
                <c:pt idx="100">
                  <c:v>1500000</c:v>
                </c:pt>
                <c:pt idx="101">
                  <c:v>375000</c:v>
                </c:pt>
                <c:pt idx="102">
                  <c:v>60000</c:v>
                </c:pt>
                <c:pt idx="103">
                  <c:v>67500</c:v>
                </c:pt>
                <c:pt idx="104">
                  <c:v>30000</c:v>
                </c:pt>
                <c:pt idx="105">
                  <c:v>800400</c:v>
                </c:pt>
                <c:pt idx="106">
                  <c:v>200400</c:v>
                </c:pt>
                <c:pt idx="107">
                  <c:v>31920</c:v>
                </c:pt>
                <c:pt idx="108">
                  <c:v>32400</c:v>
                </c:pt>
                <c:pt idx="109">
                  <c:v>9842</c:v>
                </c:pt>
                <c:pt idx="110">
                  <c:v>2313600</c:v>
                </c:pt>
                <c:pt idx="111">
                  <c:v>578880</c:v>
                </c:pt>
                <c:pt idx="112">
                  <c:v>92544</c:v>
                </c:pt>
                <c:pt idx="113">
                  <c:v>98304</c:v>
                </c:pt>
                <c:pt idx="114">
                  <c:v>38560</c:v>
                </c:pt>
                <c:pt idx="115">
                  <c:v>1440000</c:v>
                </c:pt>
                <c:pt idx="116">
                  <c:v>360000</c:v>
                </c:pt>
                <c:pt idx="117">
                  <c:v>57600</c:v>
                </c:pt>
                <c:pt idx="118">
                  <c:v>76800</c:v>
                </c:pt>
                <c:pt idx="119">
                  <c:v>24300</c:v>
                </c:pt>
                <c:pt idx="120">
                  <c:v>1920000</c:v>
                </c:pt>
                <c:pt idx="121">
                  <c:v>480000</c:v>
                </c:pt>
                <c:pt idx="122">
                  <c:v>76800</c:v>
                </c:pt>
                <c:pt idx="123">
                  <c:v>32400</c:v>
                </c:pt>
                <c:pt idx="124">
                  <c:v>57600</c:v>
                </c:pt>
                <c:pt idx="125">
                  <c:v>556500</c:v>
                </c:pt>
                <c:pt idx="126">
                  <c:v>139125</c:v>
                </c:pt>
                <c:pt idx="127">
                  <c:v>22260</c:v>
                </c:pt>
                <c:pt idx="128">
                  <c:v>29400</c:v>
                </c:pt>
                <c:pt idx="129">
                  <c:v>7420</c:v>
                </c:pt>
                <c:pt idx="130">
                  <c:v>4369920</c:v>
                </c:pt>
                <c:pt idx="131">
                  <c:v>1093120</c:v>
                </c:pt>
                <c:pt idx="132">
                  <c:v>174592</c:v>
                </c:pt>
                <c:pt idx="133">
                  <c:v>196608</c:v>
                </c:pt>
                <c:pt idx="134">
                  <c:v>86955</c:v>
                </c:pt>
                <c:pt idx="135">
                  <c:v>1255864</c:v>
                </c:pt>
                <c:pt idx="136">
                  <c:v>314324</c:v>
                </c:pt>
                <c:pt idx="137">
                  <c:v>50050</c:v>
                </c:pt>
                <c:pt idx="138">
                  <c:v>45760</c:v>
                </c:pt>
                <c:pt idx="139">
                  <c:v>17150</c:v>
                </c:pt>
                <c:pt idx="140">
                  <c:v>2476800</c:v>
                </c:pt>
                <c:pt idx="141">
                  <c:v>619200</c:v>
                </c:pt>
                <c:pt idx="142">
                  <c:v>99072</c:v>
                </c:pt>
                <c:pt idx="143">
                  <c:v>98304</c:v>
                </c:pt>
                <c:pt idx="144">
                  <c:v>44376</c:v>
                </c:pt>
                <c:pt idx="145">
                  <c:v>1689600</c:v>
                </c:pt>
                <c:pt idx="146">
                  <c:v>422400</c:v>
                </c:pt>
                <c:pt idx="147">
                  <c:v>67520</c:v>
                </c:pt>
                <c:pt idx="148">
                  <c:v>76800</c:v>
                </c:pt>
                <c:pt idx="149">
                  <c:v>33338</c:v>
                </c:pt>
                <c:pt idx="150">
                  <c:v>753600</c:v>
                </c:pt>
                <c:pt idx="151">
                  <c:v>188400</c:v>
                </c:pt>
                <c:pt idx="152">
                  <c:v>30240</c:v>
                </c:pt>
                <c:pt idx="153">
                  <c:v>38400</c:v>
                </c:pt>
                <c:pt idx="154">
                  <c:v>10584</c:v>
                </c:pt>
                <c:pt idx="155">
                  <c:v>1500000</c:v>
                </c:pt>
                <c:pt idx="156">
                  <c:v>375000</c:v>
                </c:pt>
                <c:pt idx="157">
                  <c:v>60000</c:v>
                </c:pt>
                <c:pt idx="158">
                  <c:v>67500</c:v>
                </c:pt>
                <c:pt idx="159">
                  <c:v>30000</c:v>
                </c:pt>
                <c:pt idx="160">
                  <c:v>2017600</c:v>
                </c:pt>
                <c:pt idx="161">
                  <c:v>504800</c:v>
                </c:pt>
                <c:pt idx="162">
                  <c:v>80640</c:v>
                </c:pt>
                <c:pt idx="163">
                  <c:v>35532</c:v>
                </c:pt>
                <c:pt idx="164">
                  <c:v>57600</c:v>
                </c:pt>
                <c:pt idx="165">
                  <c:v>2147664</c:v>
                </c:pt>
                <c:pt idx="166">
                  <c:v>536916</c:v>
                </c:pt>
                <c:pt idx="167">
                  <c:v>85668</c:v>
                </c:pt>
                <c:pt idx="168">
                  <c:v>83544</c:v>
                </c:pt>
                <c:pt idx="169">
                  <c:v>38962</c:v>
                </c:pt>
                <c:pt idx="170">
                  <c:v>3774464</c:v>
                </c:pt>
                <c:pt idx="171">
                  <c:v>944128</c:v>
                </c:pt>
                <c:pt idx="172">
                  <c:v>151290</c:v>
                </c:pt>
                <c:pt idx="173">
                  <c:v>94300</c:v>
                </c:pt>
                <c:pt idx="174">
                  <c:v>76383</c:v>
                </c:pt>
                <c:pt idx="175">
                  <c:v>1500000</c:v>
                </c:pt>
                <c:pt idx="176">
                  <c:v>375000</c:v>
                </c:pt>
                <c:pt idx="177">
                  <c:v>60000</c:v>
                </c:pt>
                <c:pt idx="178">
                  <c:v>67500</c:v>
                </c:pt>
                <c:pt idx="179">
                  <c:v>30000</c:v>
                </c:pt>
                <c:pt idx="180">
                  <c:v>4709976</c:v>
                </c:pt>
                <c:pt idx="181">
                  <c:v>1177494</c:v>
                </c:pt>
                <c:pt idx="182">
                  <c:v>188328</c:v>
                </c:pt>
                <c:pt idx="183">
                  <c:v>70446</c:v>
                </c:pt>
                <c:pt idx="184">
                  <c:v>159068</c:v>
                </c:pt>
                <c:pt idx="185">
                  <c:v>1080000</c:v>
                </c:pt>
                <c:pt idx="186">
                  <c:v>270000</c:v>
                </c:pt>
                <c:pt idx="187">
                  <c:v>43200</c:v>
                </c:pt>
                <c:pt idx="188">
                  <c:v>38400</c:v>
                </c:pt>
                <c:pt idx="189">
                  <c:v>21600</c:v>
                </c:pt>
                <c:pt idx="190">
                  <c:v>1115243</c:v>
                </c:pt>
                <c:pt idx="191">
                  <c:v>279372</c:v>
                </c:pt>
                <c:pt idx="192">
                  <c:v>44700</c:v>
                </c:pt>
                <c:pt idx="193">
                  <c:v>67500</c:v>
                </c:pt>
                <c:pt idx="194">
                  <c:v>16539</c:v>
                </c:pt>
                <c:pt idx="195">
                  <c:v>1000000</c:v>
                </c:pt>
                <c:pt idx="196">
                  <c:v>250000</c:v>
                </c:pt>
                <c:pt idx="197">
                  <c:v>40000</c:v>
                </c:pt>
                <c:pt idx="198">
                  <c:v>22400</c:v>
                </c:pt>
                <c:pt idx="199">
                  <c:v>22400</c:v>
                </c:pt>
                <c:pt idx="200">
                  <c:v>1101800</c:v>
                </c:pt>
                <c:pt idx="201">
                  <c:v>275800</c:v>
                </c:pt>
                <c:pt idx="202">
                  <c:v>43960</c:v>
                </c:pt>
                <c:pt idx="203">
                  <c:v>58800</c:v>
                </c:pt>
                <c:pt idx="204">
                  <c:v>18369</c:v>
                </c:pt>
                <c:pt idx="205">
                  <c:v>2073600</c:v>
                </c:pt>
                <c:pt idx="206">
                  <c:v>518400</c:v>
                </c:pt>
                <c:pt idx="207">
                  <c:v>82944</c:v>
                </c:pt>
                <c:pt idx="208">
                  <c:v>98304</c:v>
                </c:pt>
                <c:pt idx="209">
                  <c:v>31104</c:v>
                </c:pt>
                <c:pt idx="210">
                  <c:v>3154000</c:v>
                </c:pt>
                <c:pt idx="211">
                  <c:v>789000</c:v>
                </c:pt>
                <c:pt idx="212">
                  <c:v>126000</c:v>
                </c:pt>
                <c:pt idx="213">
                  <c:v>90000</c:v>
                </c:pt>
                <c:pt idx="214">
                  <c:v>55755</c:v>
                </c:pt>
                <c:pt idx="215">
                  <c:v>2177712</c:v>
                </c:pt>
                <c:pt idx="216">
                  <c:v>544428</c:v>
                </c:pt>
                <c:pt idx="217">
                  <c:v>87296</c:v>
                </c:pt>
                <c:pt idx="218">
                  <c:v>86955</c:v>
                </c:pt>
                <c:pt idx="219">
                  <c:v>49152</c:v>
                </c:pt>
                <c:pt idx="220">
                  <c:v>1707200</c:v>
                </c:pt>
                <c:pt idx="221">
                  <c:v>427200</c:v>
                </c:pt>
                <c:pt idx="222">
                  <c:v>68160</c:v>
                </c:pt>
                <c:pt idx="223">
                  <c:v>68160</c:v>
                </c:pt>
                <c:pt idx="224">
                  <c:v>30246</c:v>
                </c:pt>
                <c:pt idx="225">
                  <c:v>960000</c:v>
                </c:pt>
                <c:pt idx="226">
                  <c:v>240000</c:v>
                </c:pt>
                <c:pt idx="227">
                  <c:v>38400</c:v>
                </c:pt>
                <c:pt idx="228">
                  <c:v>32400</c:v>
                </c:pt>
                <c:pt idx="229">
                  <c:v>14400</c:v>
                </c:pt>
                <c:pt idx="230">
                  <c:v>888000</c:v>
                </c:pt>
                <c:pt idx="231">
                  <c:v>222000</c:v>
                </c:pt>
                <c:pt idx="232">
                  <c:v>35520</c:v>
                </c:pt>
                <c:pt idx="233">
                  <c:v>43200</c:v>
                </c:pt>
                <c:pt idx="234">
                  <c:v>16428</c:v>
                </c:pt>
                <c:pt idx="235">
                  <c:v>667000</c:v>
                </c:pt>
                <c:pt idx="236">
                  <c:v>167000</c:v>
                </c:pt>
                <c:pt idx="237">
                  <c:v>26600</c:v>
                </c:pt>
                <c:pt idx="238">
                  <c:v>22400</c:v>
                </c:pt>
                <c:pt idx="239">
                  <c:v>9842</c:v>
                </c:pt>
                <c:pt idx="240">
                  <c:v>1707200</c:v>
                </c:pt>
                <c:pt idx="241">
                  <c:v>427200</c:v>
                </c:pt>
                <c:pt idx="242">
                  <c:v>68160</c:v>
                </c:pt>
                <c:pt idx="243">
                  <c:v>76800</c:v>
                </c:pt>
                <c:pt idx="244">
                  <c:v>33867</c:v>
                </c:pt>
                <c:pt idx="245">
                  <c:v>2160000</c:v>
                </c:pt>
                <c:pt idx="246">
                  <c:v>540000</c:v>
                </c:pt>
                <c:pt idx="247">
                  <c:v>32400</c:v>
                </c:pt>
                <c:pt idx="248">
                  <c:v>72720</c:v>
                </c:pt>
                <c:pt idx="249">
                  <c:v>86400</c:v>
                </c:pt>
              </c:numCache>
            </c:numRef>
          </c:xVal>
          <c:yVal>
            <c:numRef>
              <c:f>Performance!$L$2:$L$251</c:f>
              <c:numCache>
                <c:formatCode>General</c:formatCode>
                <c:ptCount val="250"/>
                <c:pt idx="0">
                  <c:v>166</c:v>
                </c:pt>
                <c:pt idx="1">
                  <c:v>158</c:v>
                </c:pt>
                <c:pt idx="2">
                  <c:v>153</c:v>
                </c:pt>
                <c:pt idx="3">
                  <c:v>186</c:v>
                </c:pt>
                <c:pt idx="4">
                  <c:v>139</c:v>
                </c:pt>
                <c:pt idx="5">
                  <c:v>164</c:v>
                </c:pt>
                <c:pt idx="6">
                  <c:v>177</c:v>
                </c:pt>
                <c:pt idx="7">
                  <c:v>156</c:v>
                </c:pt>
                <c:pt idx="8">
                  <c:v>151</c:v>
                </c:pt>
                <c:pt idx="9">
                  <c:v>155</c:v>
                </c:pt>
                <c:pt idx="10">
                  <c:v>166</c:v>
                </c:pt>
                <c:pt idx="11">
                  <c:v>154</c:v>
                </c:pt>
                <c:pt idx="12">
                  <c:v>150</c:v>
                </c:pt>
                <c:pt idx="13">
                  <c:v>145</c:v>
                </c:pt>
                <c:pt idx="14">
                  <c:v>149</c:v>
                </c:pt>
                <c:pt idx="15">
                  <c:v>166</c:v>
                </c:pt>
                <c:pt idx="16">
                  <c:v>143</c:v>
                </c:pt>
                <c:pt idx="17">
                  <c:v>146</c:v>
                </c:pt>
                <c:pt idx="18">
                  <c:v>140</c:v>
                </c:pt>
                <c:pt idx="19">
                  <c:v>155</c:v>
                </c:pt>
                <c:pt idx="20">
                  <c:v>140</c:v>
                </c:pt>
                <c:pt idx="21">
                  <c:v>161</c:v>
                </c:pt>
                <c:pt idx="22">
                  <c:v>175</c:v>
                </c:pt>
                <c:pt idx="23">
                  <c:v>142</c:v>
                </c:pt>
                <c:pt idx="24">
                  <c:v>138</c:v>
                </c:pt>
                <c:pt idx="25">
                  <c:v>183</c:v>
                </c:pt>
                <c:pt idx="26">
                  <c:v>158</c:v>
                </c:pt>
                <c:pt idx="27">
                  <c:v>168</c:v>
                </c:pt>
                <c:pt idx="28">
                  <c:v>186</c:v>
                </c:pt>
                <c:pt idx="29">
                  <c:v>151</c:v>
                </c:pt>
                <c:pt idx="30">
                  <c:v>163</c:v>
                </c:pt>
                <c:pt idx="31">
                  <c:v>187</c:v>
                </c:pt>
                <c:pt idx="32">
                  <c:v>153</c:v>
                </c:pt>
                <c:pt idx="33">
                  <c:v>153</c:v>
                </c:pt>
                <c:pt idx="34">
                  <c:v>168</c:v>
                </c:pt>
                <c:pt idx="35">
                  <c:v>146</c:v>
                </c:pt>
                <c:pt idx="36">
                  <c:v>176</c:v>
                </c:pt>
                <c:pt idx="37">
                  <c:v>149</c:v>
                </c:pt>
                <c:pt idx="38">
                  <c:v>160</c:v>
                </c:pt>
                <c:pt idx="39">
                  <c:v>160</c:v>
                </c:pt>
                <c:pt idx="40">
                  <c:v>170</c:v>
                </c:pt>
                <c:pt idx="41">
                  <c:v>156</c:v>
                </c:pt>
                <c:pt idx="42">
                  <c:v>131</c:v>
                </c:pt>
                <c:pt idx="43">
                  <c:v>146</c:v>
                </c:pt>
                <c:pt idx="44">
                  <c:v>140</c:v>
                </c:pt>
                <c:pt idx="45">
                  <c:v>176</c:v>
                </c:pt>
                <c:pt idx="46">
                  <c:v>147</c:v>
                </c:pt>
                <c:pt idx="47">
                  <c:v>156</c:v>
                </c:pt>
                <c:pt idx="48">
                  <c:v>176</c:v>
                </c:pt>
                <c:pt idx="49">
                  <c:v>153</c:v>
                </c:pt>
                <c:pt idx="50">
                  <c:v>167</c:v>
                </c:pt>
                <c:pt idx="51">
                  <c:v>172</c:v>
                </c:pt>
                <c:pt idx="52">
                  <c:v>239</c:v>
                </c:pt>
                <c:pt idx="53">
                  <c:v>144</c:v>
                </c:pt>
                <c:pt idx="54">
                  <c:v>159</c:v>
                </c:pt>
                <c:pt idx="55">
                  <c:v>162</c:v>
                </c:pt>
                <c:pt idx="56">
                  <c:v>160</c:v>
                </c:pt>
                <c:pt idx="57">
                  <c:v>151</c:v>
                </c:pt>
                <c:pt idx="58">
                  <c:v>156</c:v>
                </c:pt>
                <c:pt idx="59">
                  <c:v>171</c:v>
                </c:pt>
                <c:pt idx="60">
                  <c:v>512</c:v>
                </c:pt>
                <c:pt idx="61">
                  <c:v>65</c:v>
                </c:pt>
                <c:pt idx="62">
                  <c:v>66</c:v>
                </c:pt>
                <c:pt idx="63">
                  <c:v>65</c:v>
                </c:pt>
                <c:pt idx="64">
                  <c:v>67</c:v>
                </c:pt>
                <c:pt idx="65">
                  <c:v>82</c:v>
                </c:pt>
                <c:pt idx="66">
                  <c:v>67</c:v>
                </c:pt>
                <c:pt idx="67">
                  <c:v>65</c:v>
                </c:pt>
                <c:pt idx="68">
                  <c:v>73</c:v>
                </c:pt>
                <c:pt idx="69">
                  <c:v>76</c:v>
                </c:pt>
                <c:pt idx="70">
                  <c:v>81</c:v>
                </c:pt>
                <c:pt idx="71">
                  <c:v>66</c:v>
                </c:pt>
                <c:pt idx="72">
                  <c:v>70</c:v>
                </c:pt>
                <c:pt idx="73">
                  <c:v>66</c:v>
                </c:pt>
                <c:pt idx="74">
                  <c:v>66</c:v>
                </c:pt>
                <c:pt idx="75">
                  <c:v>63</c:v>
                </c:pt>
                <c:pt idx="76">
                  <c:v>65</c:v>
                </c:pt>
                <c:pt idx="77">
                  <c:v>74</c:v>
                </c:pt>
                <c:pt idx="78">
                  <c:v>67</c:v>
                </c:pt>
                <c:pt idx="79">
                  <c:v>65</c:v>
                </c:pt>
                <c:pt idx="80">
                  <c:v>67</c:v>
                </c:pt>
                <c:pt idx="81">
                  <c:v>64</c:v>
                </c:pt>
                <c:pt idx="82">
                  <c:v>65</c:v>
                </c:pt>
                <c:pt idx="83">
                  <c:v>65</c:v>
                </c:pt>
                <c:pt idx="84">
                  <c:v>79</c:v>
                </c:pt>
                <c:pt idx="85">
                  <c:v>79</c:v>
                </c:pt>
                <c:pt idx="86">
                  <c:v>66</c:v>
                </c:pt>
                <c:pt idx="87">
                  <c:v>82</c:v>
                </c:pt>
                <c:pt idx="88">
                  <c:v>66</c:v>
                </c:pt>
                <c:pt idx="89">
                  <c:v>65</c:v>
                </c:pt>
                <c:pt idx="90">
                  <c:v>81</c:v>
                </c:pt>
                <c:pt idx="91">
                  <c:v>66</c:v>
                </c:pt>
                <c:pt idx="92">
                  <c:v>65</c:v>
                </c:pt>
                <c:pt idx="93">
                  <c:v>90</c:v>
                </c:pt>
                <c:pt idx="94">
                  <c:v>65</c:v>
                </c:pt>
                <c:pt idx="95">
                  <c:v>69</c:v>
                </c:pt>
                <c:pt idx="96">
                  <c:v>66</c:v>
                </c:pt>
                <c:pt idx="97">
                  <c:v>73</c:v>
                </c:pt>
                <c:pt idx="98">
                  <c:v>65</c:v>
                </c:pt>
                <c:pt idx="99">
                  <c:v>63</c:v>
                </c:pt>
                <c:pt idx="100">
                  <c:v>175</c:v>
                </c:pt>
                <c:pt idx="101">
                  <c:v>159</c:v>
                </c:pt>
                <c:pt idx="102">
                  <c:v>160</c:v>
                </c:pt>
                <c:pt idx="103">
                  <c:v>168</c:v>
                </c:pt>
                <c:pt idx="104">
                  <c:v>158</c:v>
                </c:pt>
                <c:pt idx="105">
                  <c:v>170</c:v>
                </c:pt>
                <c:pt idx="106">
                  <c:v>158</c:v>
                </c:pt>
                <c:pt idx="107">
                  <c:v>165</c:v>
                </c:pt>
                <c:pt idx="108">
                  <c:v>149</c:v>
                </c:pt>
                <c:pt idx="109">
                  <c:v>164</c:v>
                </c:pt>
                <c:pt idx="110">
                  <c:v>171</c:v>
                </c:pt>
                <c:pt idx="111">
                  <c:v>162</c:v>
                </c:pt>
                <c:pt idx="112">
                  <c:v>145</c:v>
                </c:pt>
                <c:pt idx="113">
                  <c:v>146</c:v>
                </c:pt>
                <c:pt idx="114">
                  <c:v>157</c:v>
                </c:pt>
                <c:pt idx="115">
                  <c:v>156</c:v>
                </c:pt>
                <c:pt idx="116">
                  <c:v>138</c:v>
                </c:pt>
                <c:pt idx="117">
                  <c:v>162</c:v>
                </c:pt>
                <c:pt idx="118">
                  <c:v>144</c:v>
                </c:pt>
                <c:pt idx="119">
                  <c:v>144</c:v>
                </c:pt>
                <c:pt idx="120">
                  <c:v>148</c:v>
                </c:pt>
                <c:pt idx="121">
                  <c:v>150</c:v>
                </c:pt>
                <c:pt idx="122">
                  <c:v>152</c:v>
                </c:pt>
                <c:pt idx="123">
                  <c:v>155</c:v>
                </c:pt>
                <c:pt idx="124">
                  <c:v>175</c:v>
                </c:pt>
                <c:pt idx="125">
                  <c:v>179</c:v>
                </c:pt>
                <c:pt idx="126">
                  <c:v>160</c:v>
                </c:pt>
                <c:pt idx="127">
                  <c:v>171</c:v>
                </c:pt>
                <c:pt idx="128">
                  <c:v>154</c:v>
                </c:pt>
                <c:pt idx="129">
                  <c:v>158</c:v>
                </c:pt>
                <c:pt idx="130">
                  <c:v>166</c:v>
                </c:pt>
                <c:pt idx="131">
                  <c:v>166</c:v>
                </c:pt>
                <c:pt idx="132">
                  <c:v>230</c:v>
                </c:pt>
                <c:pt idx="133">
                  <c:v>173</c:v>
                </c:pt>
                <c:pt idx="134">
                  <c:v>142</c:v>
                </c:pt>
                <c:pt idx="135">
                  <c:v>154</c:v>
                </c:pt>
                <c:pt idx="136">
                  <c:v>181</c:v>
                </c:pt>
                <c:pt idx="137">
                  <c:v>154</c:v>
                </c:pt>
                <c:pt idx="138">
                  <c:v>151</c:v>
                </c:pt>
                <c:pt idx="139">
                  <c:v>174</c:v>
                </c:pt>
                <c:pt idx="140">
                  <c:v>157</c:v>
                </c:pt>
                <c:pt idx="141">
                  <c:v>157</c:v>
                </c:pt>
                <c:pt idx="142">
                  <c:v>154</c:v>
                </c:pt>
                <c:pt idx="143">
                  <c:v>171</c:v>
                </c:pt>
                <c:pt idx="144">
                  <c:v>156</c:v>
                </c:pt>
                <c:pt idx="145">
                  <c:v>162</c:v>
                </c:pt>
                <c:pt idx="146">
                  <c:v>143</c:v>
                </c:pt>
                <c:pt idx="147">
                  <c:v>153</c:v>
                </c:pt>
                <c:pt idx="148">
                  <c:v>167</c:v>
                </c:pt>
                <c:pt idx="149">
                  <c:v>182</c:v>
                </c:pt>
                <c:pt idx="150">
                  <c:v>179</c:v>
                </c:pt>
                <c:pt idx="151">
                  <c:v>161</c:v>
                </c:pt>
                <c:pt idx="152">
                  <c:v>163</c:v>
                </c:pt>
                <c:pt idx="153">
                  <c:v>162</c:v>
                </c:pt>
                <c:pt idx="154">
                  <c:v>150</c:v>
                </c:pt>
                <c:pt idx="155">
                  <c:v>145</c:v>
                </c:pt>
                <c:pt idx="156">
                  <c:v>163</c:v>
                </c:pt>
                <c:pt idx="157">
                  <c:v>152</c:v>
                </c:pt>
                <c:pt idx="158">
                  <c:v>157</c:v>
                </c:pt>
                <c:pt idx="159">
                  <c:v>163</c:v>
                </c:pt>
                <c:pt idx="160">
                  <c:v>150</c:v>
                </c:pt>
                <c:pt idx="161">
                  <c:v>148</c:v>
                </c:pt>
                <c:pt idx="162">
                  <c:v>153</c:v>
                </c:pt>
                <c:pt idx="163">
                  <c:v>161</c:v>
                </c:pt>
                <c:pt idx="164">
                  <c:v>149</c:v>
                </c:pt>
                <c:pt idx="165">
                  <c:v>164</c:v>
                </c:pt>
                <c:pt idx="166">
                  <c:v>167</c:v>
                </c:pt>
                <c:pt idx="167">
                  <c:v>146</c:v>
                </c:pt>
                <c:pt idx="168">
                  <c:v>162</c:v>
                </c:pt>
                <c:pt idx="169">
                  <c:v>148</c:v>
                </c:pt>
                <c:pt idx="170">
                  <c:v>168</c:v>
                </c:pt>
                <c:pt idx="171">
                  <c:v>154</c:v>
                </c:pt>
                <c:pt idx="172">
                  <c:v>145</c:v>
                </c:pt>
                <c:pt idx="173">
                  <c:v>148</c:v>
                </c:pt>
                <c:pt idx="174">
                  <c:v>150</c:v>
                </c:pt>
                <c:pt idx="175">
                  <c:v>153</c:v>
                </c:pt>
                <c:pt idx="176">
                  <c:v>165</c:v>
                </c:pt>
                <c:pt idx="177">
                  <c:v>164</c:v>
                </c:pt>
                <c:pt idx="178">
                  <c:v>170</c:v>
                </c:pt>
                <c:pt idx="179">
                  <c:v>168</c:v>
                </c:pt>
                <c:pt idx="180">
                  <c:v>169</c:v>
                </c:pt>
                <c:pt idx="181">
                  <c:v>147</c:v>
                </c:pt>
                <c:pt idx="182">
                  <c:v>153</c:v>
                </c:pt>
                <c:pt idx="183">
                  <c:v>168</c:v>
                </c:pt>
                <c:pt idx="184">
                  <c:v>148</c:v>
                </c:pt>
                <c:pt idx="185">
                  <c:v>142</c:v>
                </c:pt>
                <c:pt idx="186">
                  <c:v>172</c:v>
                </c:pt>
                <c:pt idx="187">
                  <c:v>157</c:v>
                </c:pt>
                <c:pt idx="188">
                  <c:v>175</c:v>
                </c:pt>
                <c:pt idx="189">
                  <c:v>165</c:v>
                </c:pt>
                <c:pt idx="190">
                  <c:v>142</c:v>
                </c:pt>
                <c:pt idx="191">
                  <c:v>150</c:v>
                </c:pt>
                <c:pt idx="192">
                  <c:v>146</c:v>
                </c:pt>
                <c:pt idx="193">
                  <c:v>161</c:v>
                </c:pt>
                <c:pt idx="194">
                  <c:v>147</c:v>
                </c:pt>
                <c:pt idx="195">
                  <c:v>145</c:v>
                </c:pt>
                <c:pt idx="196">
                  <c:v>148</c:v>
                </c:pt>
                <c:pt idx="197">
                  <c:v>150</c:v>
                </c:pt>
                <c:pt idx="198">
                  <c:v>171</c:v>
                </c:pt>
                <c:pt idx="199">
                  <c:v>150</c:v>
                </c:pt>
                <c:pt idx="200">
                  <c:v>183</c:v>
                </c:pt>
                <c:pt idx="201">
                  <c:v>147</c:v>
                </c:pt>
                <c:pt idx="202">
                  <c:v>137</c:v>
                </c:pt>
                <c:pt idx="203">
                  <c:v>139</c:v>
                </c:pt>
                <c:pt idx="204">
                  <c:v>142</c:v>
                </c:pt>
                <c:pt idx="205">
                  <c:v>172</c:v>
                </c:pt>
                <c:pt idx="206">
                  <c:v>153</c:v>
                </c:pt>
                <c:pt idx="207">
                  <c:v>156</c:v>
                </c:pt>
                <c:pt idx="208">
                  <c:v>174</c:v>
                </c:pt>
                <c:pt idx="209">
                  <c:v>145</c:v>
                </c:pt>
                <c:pt idx="210">
                  <c:v>154</c:v>
                </c:pt>
                <c:pt idx="211">
                  <c:v>156</c:v>
                </c:pt>
                <c:pt idx="212">
                  <c:v>166</c:v>
                </c:pt>
                <c:pt idx="213">
                  <c:v>163</c:v>
                </c:pt>
                <c:pt idx="214">
                  <c:v>154</c:v>
                </c:pt>
                <c:pt idx="215">
                  <c:v>152</c:v>
                </c:pt>
                <c:pt idx="216">
                  <c:v>159</c:v>
                </c:pt>
                <c:pt idx="217">
                  <c:v>149</c:v>
                </c:pt>
                <c:pt idx="218">
                  <c:v>179</c:v>
                </c:pt>
                <c:pt idx="219">
                  <c:v>159</c:v>
                </c:pt>
                <c:pt idx="220">
                  <c:v>144</c:v>
                </c:pt>
                <c:pt idx="221">
                  <c:v>157</c:v>
                </c:pt>
                <c:pt idx="222">
                  <c:v>150</c:v>
                </c:pt>
                <c:pt idx="223">
                  <c:v>162</c:v>
                </c:pt>
                <c:pt idx="224">
                  <c:v>148</c:v>
                </c:pt>
                <c:pt idx="225">
                  <c:v>197</c:v>
                </c:pt>
                <c:pt idx="226">
                  <c:v>158</c:v>
                </c:pt>
                <c:pt idx="227">
                  <c:v>151</c:v>
                </c:pt>
                <c:pt idx="228">
                  <c:v>179</c:v>
                </c:pt>
                <c:pt idx="229">
                  <c:v>157</c:v>
                </c:pt>
                <c:pt idx="230">
                  <c:v>143</c:v>
                </c:pt>
                <c:pt idx="231">
                  <c:v>172</c:v>
                </c:pt>
                <c:pt idx="232">
                  <c:v>168</c:v>
                </c:pt>
                <c:pt idx="233">
                  <c:v>151</c:v>
                </c:pt>
                <c:pt idx="234">
                  <c:v>164</c:v>
                </c:pt>
                <c:pt idx="235">
                  <c:v>155</c:v>
                </c:pt>
                <c:pt idx="236">
                  <c:v>149</c:v>
                </c:pt>
                <c:pt idx="237">
                  <c:v>162</c:v>
                </c:pt>
                <c:pt idx="238">
                  <c:v>149</c:v>
                </c:pt>
                <c:pt idx="239">
                  <c:v>153</c:v>
                </c:pt>
                <c:pt idx="240">
                  <c:v>162</c:v>
                </c:pt>
                <c:pt idx="241">
                  <c:v>158</c:v>
                </c:pt>
                <c:pt idx="242">
                  <c:v>152</c:v>
                </c:pt>
                <c:pt idx="243">
                  <c:v>160</c:v>
                </c:pt>
                <c:pt idx="244">
                  <c:v>154</c:v>
                </c:pt>
                <c:pt idx="245">
                  <c:v>69</c:v>
                </c:pt>
                <c:pt idx="246">
                  <c:v>68</c:v>
                </c:pt>
                <c:pt idx="247">
                  <c:v>66</c:v>
                </c:pt>
                <c:pt idx="248">
                  <c:v>71</c:v>
                </c:pt>
                <c:pt idx="249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6B-4636-A451-CB1BFC3EEB70}"/>
            </c:ext>
          </c:extLst>
        </c:ser>
        <c:ser>
          <c:idx val="3"/>
          <c:order val="3"/>
          <c:tx>
            <c:v>MobileNet v2 (Сервер)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9525">
                <a:solidFill>
                  <a:srgbClr val="FFC000"/>
                </a:solidFill>
                <a:round/>
              </a:ln>
              <a:effectLst/>
            </c:spPr>
          </c:marker>
          <c:trendline>
            <c:spPr>
              <a:ln w="25400" cap="rnd">
                <a:solidFill>
                  <a:srgbClr val="FFC0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Performance!$I$2:$I$251</c:f>
              <c:numCache>
                <c:formatCode>General</c:formatCode>
                <c:ptCount val="250"/>
                <c:pt idx="0">
                  <c:v>1440000</c:v>
                </c:pt>
                <c:pt idx="1">
                  <c:v>360000</c:v>
                </c:pt>
                <c:pt idx="2">
                  <c:v>57600</c:v>
                </c:pt>
                <c:pt idx="3">
                  <c:v>32400</c:v>
                </c:pt>
                <c:pt idx="4">
                  <c:v>32400</c:v>
                </c:pt>
                <c:pt idx="5">
                  <c:v>960000</c:v>
                </c:pt>
                <c:pt idx="6">
                  <c:v>240000</c:v>
                </c:pt>
                <c:pt idx="7">
                  <c:v>38400</c:v>
                </c:pt>
                <c:pt idx="8">
                  <c:v>19200</c:v>
                </c:pt>
                <c:pt idx="9">
                  <c:v>43200</c:v>
                </c:pt>
                <c:pt idx="10">
                  <c:v>921600</c:v>
                </c:pt>
                <c:pt idx="11">
                  <c:v>230400</c:v>
                </c:pt>
                <c:pt idx="12">
                  <c:v>36864</c:v>
                </c:pt>
                <c:pt idx="13">
                  <c:v>43520</c:v>
                </c:pt>
                <c:pt idx="14">
                  <c:v>13824</c:v>
                </c:pt>
                <c:pt idx="15">
                  <c:v>808000</c:v>
                </c:pt>
                <c:pt idx="16">
                  <c:v>202000</c:v>
                </c:pt>
                <c:pt idx="17">
                  <c:v>32400</c:v>
                </c:pt>
                <c:pt idx="18">
                  <c:v>22400</c:v>
                </c:pt>
                <c:pt idx="19">
                  <c:v>14742</c:v>
                </c:pt>
                <c:pt idx="20">
                  <c:v>1763200</c:v>
                </c:pt>
                <c:pt idx="21">
                  <c:v>440800</c:v>
                </c:pt>
                <c:pt idx="22">
                  <c:v>70400</c:v>
                </c:pt>
                <c:pt idx="23">
                  <c:v>76800</c:v>
                </c:pt>
                <c:pt idx="24">
                  <c:v>36300</c:v>
                </c:pt>
                <c:pt idx="25">
                  <c:v>1017600</c:v>
                </c:pt>
                <c:pt idx="26">
                  <c:v>254400</c:v>
                </c:pt>
                <c:pt idx="27">
                  <c:v>40800</c:v>
                </c:pt>
                <c:pt idx="28">
                  <c:v>32400</c:v>
                </c:pt>
                <c:pt idx="29">
                  <c:v>16150</c:v>
                </c:pt>
                <c:pt idx="30">
                  <c:v>1000000</c:v>
                </c:pt>
                <c:pt idx="31">
                  <c:v>250000</c:v>
                </c:pt>
                <c:pt idx="32">
                  <c:v>40000</c:v>
                </c:pt>
                <c:pt idx="33">
                  <c:v>22400</c:v>
                </c:pt>
                <c:pt idx="34">
                  <c:v>22400</c:v>
                </c:pt>
                <c:pt idx="35">
                  <c:v>2666000</c:v>
                </c:pt>
                <c:pt idx="36">
                  <c:v>667000</c:v>
                </c:pt>
                <c:pt idx="37">
                  <c:v>106800</c:v>
                </c:pt>
                <c:pt idx="38">
                  <c:v>106400</c:v>
                </c:pt>
                <c:pt idx="39">
                  <c:v>47526</c:v>
                </c:pt>
                <c:pt idx="40">
                  <c:v>1440000</c:v>
                </c:pt>
                <c:pt idx="41">
                  <c:v>360000</c:v>
                </c:pt>
                <c:pt idx="42">
                  <c:v>57600</c:v>
                </c:pt>
                <c:pt idx="43">
                  <c:v>76800</c:v>
                </c:pt>
                <c:pt idx="44">
                  <c:v>24300</c:v>
                </c:pt>
                <c:pt idx="45">
                  <c:v>682110</c:v>
                </c:pt>
                <c:pt idx="46">
                  <c:v>170820</c:v>
                </c:pt>
                <c:pt idx="47">
                  <c:v>27378</c:v>
                </c:pt>
                <c:pt idx="48">
                  <c:v>36504</c:v>
                </c:pt>
                <c:pt idx="49">
                  <c:v>9126</c:v>
                </c:pt>
                <c:pt idx="50">
                  <c:v>1012800</c:v>
                </c:pt>
                <c:pt idx="51">
                  <c:v>253200</c:v>
                </c:pt>
                <c:pt idx="52">
                  <c:v>40560</c:v>
                </c:pt>
                <c:pt idx="53">
                  <c:v>32400</c:v>
                </c:pt>
                <c:pt idx="54">
                  <c:v>16055</c:v>
                </c:pt>
                <c:pt idx="55">
                  <c:v>667000</c:v>
                </c:pt>
                <c:pt idx="56">
                  <c:v>167000</c:v>
                </c:pt>
                <c:pt idx="57">
                  <c:v>26600</c:v>
                </c:pt>
                <c:pt idx="58">
                  <c:v>30000</c:v>
                </c:pt>
                <c:pt idx="59">
                  <c:v>13167</c:v>
                </c:pt>
                <c:pt idx="60">
                  <c:v>2400032</c:v>
                </c:pt>
                <c:pt idx="61">
                  <c:v>600008</c:v>
                </c:pt>
                <c:pt idx="62">
                  <c:v>95810</c:v>
                </c:pt>
                <c:pt idx="63">
                  <c:v>74705</c:v>
                </c:pt>
                <c:pt idx="64">
                  <c:v>54340</c:v>
                </c:pt>
                <c:pt idx="65">
                  <c:v>697686</c:v>
                </c:pt>
                <c:pt idx="66">
                  <c:v>174592</c:v>
                </c:pt>
                <c:pt idx="67">
                  <c:v>27880</c:v>
                </c:pt>
                <c:pt idx="68">
                  <c:v>23575</c:v>
                </c:pt>
                <c:pt idx="69">
                  <c:v>10336</c:v>
                </c:pt>
                <c:pt idx="70">
                  <c:v>960000</c:v>
                </c:pt>
                <c:pt idx="71">
                  <c:v>240000</c:v>
                </c:pt>
                <c:pt idx="72">
                  <c:v>38400</c:v>
                </c:pt>
                <c:pt idx="73">
                  <c:v>43200</c:v>
                </c:pt>
                <c:pt idx="74">
                  <c:v>19200</c:v>
                </c:pt>
                <c:pt idx="75">
                  <c:v>1492500</c:v>
                </c:pt>
                <c:pt idx="76">
                  <c:v>373500</c:v>
                </c:pt>
                <c:pt idx="77">
                  <c:v>59700</c:v>
                </c:pt>
                <c:pt idx="78">
                  <c:v>60000</c:v>
                </c:pt>
                <c:pt idx="79">
                  <c:v>26268</c:v>
                </c:pt>
                <c:pt idx="80">
                  <c:v>921600</c:v>
                </c:pt>
                <c:pt idx="81">
                  <c:v>230400</c:v>
                </c:pt>
                <c:pt idx="82">
                  <c:v>36864</c:v>
                </c:pt>
                <c:pt idx="83">
                  <c:v>36864</c:v>
                </c:pt>
                <c:pt idx="84">
                  <c:v>11664</c:v>
                </c:pt>
                <c:pt idx="85">
                  <c:v>1702080</c:v>
                </c:pt>
                <c:pt idx="86">
                  <c:v>425520</c:v>
                </c:pt>
                <c:pt idx="87">
                  <c:v>67968</c:v>
                </c:pt>
                <c:pt idx="88">
                  <c:v>55296</c:v>
                </c:pt>
                <c:pt idx="89">
                  <c:v>37052</c:v>
                </c:pt>
                <c:pt idx="90">
                  <c:v>3240000</c:v>
                </c:pt>
                <c:pt idx="91">
                  <c:v>810000</c:v>
                </c:pt>
                <c:pt idx="92">
                  <c:v>129600</c:v>
                </c:pt>
                <c:pt idx="93">
                  <c:v>97200</c:v>
                </c:pt>
                <c:pt idx="94">
                  <c:v>97200</c:v>
                </c:pt>
                <c:pt idx="95">
                  <c:v>648720</c:v>
                </c:pt>
                <c:pt idx="96">
                  <c:v>162180</c:v>
                </c:pt>
                <c:pt idx="97">
                  <c:v>25864</c:v>
                </c:pt>
                <c:pt idx="98">
                  <c:v>29892</c:v>
                </c:pt>
                <c:pt idx="99">
                  <c:v>9882</c:v>
                </c:pt>
                <c:pt idx="100">
                  <c:v>1500000</c:v>
                </c:pt>
                <c:pt idx="101">
                  <c:v>375000</c:v>
                </c:pt>
                <c:pt idx="102">
                  <c:v>60000</c:v>
                </c:pt>
                <c:pt idx="103">
                  <c:v>67500</c:v>
                </c:pt>
                <c:pt idx="104">
                  <c:v>30000</c:v>
                </c:pt>
                <c:pt idx="105">
                  <c:v>800400</c:v>
                </c:pt>
                <c:pt idx="106">
                  <c:v>200400</c:v>
                </c:pt>
                <c:pt idx="107">
                  <c:v>31920</c:v>
                </c:pt>
                <c:pt idx="108">
                  <c:v>32400</c:v>
                </c:pt>
                <c:pt idx="109">
                  <c:v>9842</c:v>
                </c:pt>
                <c:pt idx="110">
                  <c:v>2313600</c:v>
                </c:pt>
                <c:pt idx="111">
                  <c:v>578880</c:v>
                </c:pt>
                <c:pt idx="112">
                  <c:v>92544</c:v>
                </c:pt>
                <c:pt idx="113">
                  <c:v>98304</c:v>
                </c:pt>
                <c:pt idx="114">
                  <c:v>38560</c:v>
                </c:pt>
                <c:pt idx="115">
                  <c:v>1440000</c:v>
                </c:pt>
                <c:pt idx="116">
                  <c:v>360000</c:v>
                </c:pt>
                <c:pt idx="117">
                  <c:v>57600</c:v>
                </c:pt>
                <c:pt idx="118">
                  <c:v>76800</c:v>
                </c:pt>
                <c:pt idx="119">
                  <c:v>24300</c:v>
                </c:pt>
                <c:pt idx="120">
                  <c:v>1920000</c:v>
                </c:pt>
                <c:pt idx="121">
                  <c:v>480000</c:v>
                </c:pt>
                <c:pt idx="122">
                  <c:v>76800</c:v>
                </c:pt>
                <c:pt idx="123">
                  <c:v>32400</c:v>
                </c:pt>
                <c:pt idx="124">
                  <c:v>57600</c:v>
                </c:pt>
                <c:pt idx="125">
                  <c:v>556500</c:v>
                </c:pt>
                <c:pt idx="126">
                  <c:v>139125</c:v>
                </c:pt>
                <c:pt idx="127">
                  <c:v>22260</c:v>
                </c:pt>
                <c:pt idx="128">
                  <c:v>29400</c:v>
                </c:pt>
                <c:pt idx="129">
                  <c:v>7420</c:v>
                </c:pt>
                <c:pt idx="130">
                  <c:v>4369920</c:v>
                </c:pt>
                <c:pt idx="131">
                  <c:v>1093120</c:v>
                </c:pt>
                <c:pt idx="132">
                  <c:v>174592</c:v>
                </c:pt>
                <c:pt idx="133">
                  <c:v>196608</c:v>
                </c:pt>
                <c:pt idx="134">
                  <c:v>86955</c:v>
                </c:pt>
                <c:pt idx="135">
                  <c:v>1255864</c:v>
                </c:pt>
                <c:pt idx="136">
                  <c:v>314324</c:v>
                </c:pt>
                <c:pt idx="137">
                  <c:v>50050</c:v>
                </c:pt>
                <c:pt idx="138">
                  <c:v>45760</c:v>
                </c:pt>
                <c:pt idx="139">
                  <c:v>17150</c:v>
                </c:pt>
                <c:pt idx="140">
                  <c:v>2476800</c:v>
                </c:pt>
                <c:pt idx="141">
                  <c:v>619200</c:v>
                </c:pt>
                <c:pt idx="142">
                  <c:v>99072</c:v>
                </c:pt>
                <c:pt idx="143">
                  <c:v>98304</c:v>
                </c:pt>
                <c:pt idx="144">
                  <c:v>44376</c:v>
                </c:pt>
                <c:pt idx="145">
                  <c:v>1689600</c:v>
                </c:pt>
                <c:pt idx="146">
                  <c:v>422400</c:v>
                </c:pt>
                <c:pt idx="147">
                  <c:v>67520</c:v>
                </c:pt>
                <c:pt idx="148">
                  <c:v>76800</c:v>
                </c:pt>
                <c:pt idx="149">
                  <c:v>33338</c:v>
                </c:pt>
                <c:pt idx="150">
                  <c:v>753600</c:v>
                </c:pt>
                <c:pt idx="151">
                  <c:v>188400</c:v>
                </c:pt>
                <c:pt idx="152">
                  <c:v>30240</c:v>
                </c:pt>
                <c:pt idx="153">
                  <c:v>38400</c:v>
                </c:pt>
                <c:pt idx="154">
                  <c:v>10584</c:v>
                </c:pt>
                <c:pt idx="155">
                  <c:v>1500000</c:v>
                </c:pt>
                <c:pt idx="156">
                  <c:v>375000</c:v>
                </c:pt>
                <c:pt idx="157">
                  <c:v>60000</c:v>
                </c:pt>
                <c:pt idx="158">
                  <c:v>67500</c:v>
                </c:pt>
                <c:pt idx="159">
                  <c:v>30000</c:v>
                </c:pt>
                <c:pt idx="160">
                  <c:v>2017600</c:v>
                </c:pt>
                <c:pt idx="161">
                  <c:v>504800</c:v>
                </c:pt>
                <c:pt idx="162">
                  <c:v>80640</c:v>
                </c:pt>
                <c:pt idx="163">
                  <c:v>35532</c:v>
                </c:pt>
                <c:pt idx="164">
                  <c:v>57600</c:v>
                </c:pt>
                <c:pt idx="165">
                  <c:v>2147664</c:v>
                </c:pt>
                <c:pt idx="166">
                  <c:v>536916</c:v>
                </c:pt>
                <c:pt idx="167">
                  <c:v>85668</c:v>
                </c:pt>
                <c:pt idx="168">
                  <c:v>83544</c:v>
                </c:pt>
                <c:pt idx="169">
                  <c:v>38962</c:v>
                </c:pt>
                <c:pt idx="170">
                  <c:v>3774464</c:v>
                </c:pt>
                <c:pt idx="171">
                  <c:v>944128</c:v>
                </c:pt>
                <c:pt idx="172">
                  <c:v>151290</c:v>
                </c:pt>
                <c:pt idx="173">
                  <c:v>94300</c:v>
                </c:pt>
                <c:pt idx="174">
                  <c:v>76383</c:v>
                </c:pt>
                <c:pt idx="175">
                  <c:v>1500000</c:v>
                </c:pt>
                <c:pt idx="176">
                  <c:v>375000</c:v>
                </c:pt>
                <c:pt idx="177">
                  <c:v>60000</c:v>
                </c:pt>
                <c:pt idx="178">
                  <c:v>67500</c:v>
                </c:pt>
                <c:pt idx="179">
                  <c:v>30000</c:v>
                </c:pt>
                <c:pt idx="180">
                  <c:v>4709976</c:v>
                </c:pt>
                <c:pt idx="181">
                  <c:v>1177494</c:v>
                </c:pt>
                <c:pt idx="182">
                  <c:v>188328</c:v>
                </c:pt>
                <c:pt idx="183">
                  <c:v>70446</c:v>
                </c:pt>
                <c:pt idx="184">
                  <c:v>159068</c:v>
                </c:pt>
                <c:pt idx="185">
                  <c:v>1080000</c:v>
                </c:pt>
                <c:pt idx="186">
                  <c:v>270000</c:v>
                </c:pt>
                <c:pt idx="187">
                  <c:v>43200</c:v>
                </c:pt>
                <c:pt idx="188">
                  <c:v>38400</c:v>
                </c:pt>
                <c:pt idx="189">
                  <c:v>21600</c:v>
                </c:pt>
                <c:pt idx="190">
                  <c:v>1115243</c:v>
                </c:pt>
                <c:pt idx="191">
                  <c:v>279372</c:v>
                </c:pt>
                <c:pt idx="192">
                  <c:v>44700</c:v>
                </c:pt>
                <c:pt idx="193">
                  <c:v>67500</c:v>
                </c:pt>
                <c:pt idx="194">
                  <c:v>16539</c:v>
                </c:pt>
                <c:pt idx="195">
                  <c:v>1000000</c:v>
                </c:pt>
                <c:pt idx="196">
                  <c:v>250000</c:v>
                </c:pt>
                <c:pt idx="197">
                  <c:v>40000</c:v>
                </c:pt>
                <c:pt idx="198">
                  <c:v>22400</c:v>
                </c:pt>
                <c:pt idx="199">
                  <c:v>22400</c:v>
                </c:pt>
                <c:pt idx="200">
                  <c:v>1101800</c:v>
                </c:pt>
                <c:pt idx="201">
                  <c:v>275800</c:v>
                </c:pt>
                <c:pt idx="202">
                  <c:v>43960</c:v>
                </c:pt>
                <c:pt idx="203">
                  <c:v>58800</c:v>
                </c:pt>
                <c:pt idx="204">
                  <c:v>18369</c:v>
                </c:pt>
                <c:pt idx="205">
                  <c:v>2073600</c:v>
                </c:pt>
                <c:pt idx="206">
                  <c:v>518400</c:v>
                </c:pt>
                <c:pt idx="207">
                  <c:v>82944</c:v>
                </c:pt>
                <c:pt idx="208">
                  <c:v>98304</c:v>
                </c:pt>
                <c:pt idx="209">
                  <c:v>31104</c:v>
                </c:pt>
                <c:pt idx="210">
                  <c:v>3154000</c:v>
                </c:pt>
                <c:pt idx="211">
                  <c:v>789000</c:v>
                </c:pt>
                <c:pt idx="212">
                  <c:v>126000</c:v>
                </c:pt>
                <c:pt idx="213">
                  <c:v>90000</c:v>
                </c:pt>
                <c:pt idx="214">
                  <c:v>55755</c:v>
                </c:pt>
                <c:pt idx="215">
                  <c:v>2177712</c:v>
                </c:pt>
                <c:pt idx="216">
                  <c:v>544428</c:v>
                </c:pt>
                <c:pt idx="217">
                  <c:v>87296</c:v>
                </c:pt>
                <c:pt idx="218">
                  <c:v>86955</c:v>
                </c:pt>
                <c:pt idx="219">
                  <c:v>49152</c:v>
                </c:pt>
                <c:pt idx="220">
                  <c:v>1707200</c:v>
                </c:pt>
                <c:pt idx="221">
                  <c:v>427200</c:v>
                </c:pt>
                <c:pt idx="222">
                  <c:v>68160</c:v>
                </c:pt>
                <c:pt idx="223">
                  <c:v>68160</c:v>
                </c:pt>
                <c:pt idx="224">
                  <c:v>30246</c:v>
                </c:pt>
                <c:pt idx="225">
                  <c:v>960000</c:v>
                </c:pt>
                <c:pt idx="226">
                  <c:v>240000</c:v>
                </c:pt>
                <c:pt idx="227">
                  <c:v>38400</c:v>
                </c:pt>
                <c:pt idx="228">
                  <c:v>32400</c:v>
                </c:pt>
                <c:pt idx="229">
                  <c:v>14400</c:v>
                </c:pt>
                <c:pt idx="230">
                  <c:v>888000</c:v>
                </c:pt>
                <c:pt idx="231">
                  <c:v>222000</c:v>
                </c:pt>
                <c:pt idx="232">
                  <c:v>35520</c:v>
                </c:pt>
                <c:pt idx="233">
                  <c:v>43200</c:v>
                </c:pt>
                <c:pt idx="234">
                  <c:v>16428</c:v>
                </c:pt>
                <c:pt idx="235">
                  <c:v>667000</c:v>
                </c:pt>
                <c:pt idx="236">
                  <c:v>167000</c:v>
                </c:pt>
                <c:pt idx="237">
                  <c:v>26600</c:v>
                </c:pt>
                <c:pt idx="238">
                  <c:v>22400</c:v>
                </c:pt>
                <c:pt idx="239">
                  <c:v>9842</c:v>
                </c:pt>
                <c:pt idx="240">
                  <c:v>1707200</c:v>
                </c:pt>
                <c:pt idx="241">
                  <c:v>427200</c:v>
                </c:pt>
                <c:pt idx="242">
                  <c:v>68160</c:v>
                </c:pt>
                <c:pt idx="243">
                  <c:v>76800</c:v>
                </c:pt>
                <c:pt idx="244">
                  <c:v>33867</c:v>
                </c:pt>
                <c:pt idx="245">
                  <c:v>2160000</c:v>
                </c:pt>
                <c:pt idx="246">
                  <c:v>540000</c:v>
                </c:pt>
                <c:pt idx="247">
                  <c:v>32400</c:v>
                </c:pt>
                <c:pt idx="248">
                  <c:v>72720</c:v>
                </c:pt>
                <c:pt idx="249">
                  <c:v>86400</c:v>
                </c:pt>
              </c:numCache>
            </c:numRef>
          </c:xVal>
          <c:yVal>
            <c:numRef>
              <c:f>Performance!$M$2:$M$251</c:f>
              <c:numCache>
                <c:formatCode>General</c:formatCode>
                <c:ptCount val="250"/>
                <c:pt idx="0">
                  <c:v>178</c:v>
                </c:pt>
                <c:pt idx="1">
                  <c:v>176</c:v>
                </c:pt>
                <c:pt idx="2">
                  <c:v>175</c:v>
                </c:pt>
                <c:pt idx="3">
                  <c:v>145</c:v>
                </c:pt>
                <c:pt idx="4">
                  <c:v>174</c:v>
                </c:pt>
                <c:pt idx="5">
                  <c:v>166</c:v>
                </c:pt>
                <c:pt idx="6">
                  <c:v>147</c:v>
                </c:pt>
                <c:pt idx="7">
                  <c:v>152</c:v>
                </c:pt>
                <c:pt idx="8">
                  <c:v>170</c:v>
                </c:pt>
                <c:pt idx="9">
                  <c:v>166</c:v>
                </c:pt>
                <c:pt idx="10">
                  <c:v>205</c:v>
                </c:pt>
                <c:pt idx="11">
                  <c:v>143</c:v>
                </c:pt>
                <c:pt idx="12">
                  <c:v>152</c:v>
                </c:pt>
                <c:pt idx="13">
                  <c:v>149</c:v>
                </c:pt>
                <c:pt idx="14">
                  <c:v>151</c:v>
                </c:pt>
                <c:pt idx="15">
                  <c:v>152</c:v>
                </c:pt>
                <c:pt idx="16">
                  <c:v>149</c:v>
                </c:pt>
                <c:pt idx="17">
                  <c:v>147</c:v>
                </c:pt>
                <c:pt idx="18">
                  <c:v>155</c:v>
                </c:pt>
                <c:pt idx="19">
                  <c:v>140</c:v>
                </c:pt>
                <c:pt idx="20">
                  <c:v>152</c:v>
                </c:pt>
                <c:pt idx="21">
                  <c:v>167</c:v>
                </c:pt>
                <c:pt idx="22">
                  <c:v>145</c:v>
                </c:pt>
                <c:pt idx="23">
                  <c:v>150</c:v>
                </c:pt>
                <c:pt idx="24">
                  <c:v>166</c:v>
                </c:pt>
                <c:pt idx="25">
                  <c:v>165</c:v>
                </c:pt>
                <c:pt idx="26">
                  <c:v>168</c:v>
                </c:pt>
                <c:pt idx="27">
                  <c:v>146</c:v>
                </c:pt>
                <c:pt idx="28">
                  <c:v>148</c:v>
                </c:pt>
                <c:pt idx="29">
                  <c:v>170</c:v>
                </c:pt>
                <c:pt idx="30">
                  <c:v>192</c:v>
                </c:pt>
                <c:pt idx="31">
                  <c:v>144</c:v>
                </c:pt>
                <c:pt idx="32">
                  <c:v>157</c:v>
                </c:pt>
                <c:pt idx="33">
                  <c:v>147</c:v>
                </c:pt>
                <c:pt idx="34">
                  <c:v>157</c:v>
                </c:pt>
                <c:pt idx="35">
                  <c:v>161</c:v>
                </c:pt>
                <c:pt idx="36">
                  <c:v>152</c:v>
                </c:pt>
                <c:pt idx="37">
                  <c:v>175</c:v>
                </c:pt>
                <c:pt idx="38">
                  <c:v>149</c:v>
                </c:pt>
                <c:pt idx="39">
                  <c:v>160</c:v>
                </c:pt>
                <c:pt idx="40">
                  <c:v>157</c:v>
                </c:pt>
                <c:pt idx="41">
                  <c:v>150</c:v>
                </c:pt>
                <c:pt idx="42">
                  <c:v>153</c:v>
                </c:pt>
                <c:pt idx="43">
                  <c:v>171</c:v>
                </c:pt>
                <c:pt idx="44">
                  <c:v>151</c:v>
                </c:pt>
                <c:pt idx="45">
                  <c:v>163</c:v>
                </c:pt>
                <c:pt idx="46">
                  <c:v>172</c:v>
                </c:pt>
                <c:pt idx="47">
                  <c:v>153</c:v>
                </c:pt>
                <c:pt idx="48">
                  <c:v>150</c:v>
                </c:pt>
                <c:pt idx="49">
                  <c:v>147</c:v>
                </c:pt>
                <c:pt idx="50">
                  <c:v>146</c:v>
                </c:pt>
                <c:pt idx="51">
                  <c:v>160</c:v>
                </c:pt>
                <c:pt idx="52">
                  <c:v>144</c:v>
                </c:pt>
                <c:pt idx="53">
                  <c:v>157</c:v>
                </c:pt>
                <c:pt idx="54">
                  <c:v>144</c:v>
                </c:pt>
                <c:pt idx="55">
                  <c:v>179</c:v>
                </c:pt>
                <c:pt idx="56">
                  <c:v>152</c:v>
                </c:pt>
                <c:pt idx="57">
                  <c:v>143</c:v>
                </c:pt>
                <c:pt idx="58">
                  <c:v>147</c:v>
                </c:pt>
                <c:pt idx="59">
                  <c:v>153</c:v>
                </c:pt>
                <c:pt idx="60">
                  <c:v>78</c:v>
                </c:pt>
                <c:pt idx="61">
                  <c:v>69</c:v>
                </c:pt>
                <c:pt idx="62">
                  <c:v>68</c:v>
                </c:pt>
                <c:pt idx="63">
                  <c:v>68</c:v>
                </c:pt>
                <c:pt idx="64">
                  <c:v>67</c:v>
                </c:pt>
                <c:pt idx="65">
                  <c:v>70</c:v>
                </c:pt>
                <c:pt idx="66">
                  <c:v>69</c:v>
                </c:pt>
                <c:pt idx="67">
                  <c:v>67</c:v>
                </c:pt>
                <c:pt idx="68">
                  <c:v>68</c:v>
                </c:pt>
                <c:pt idx="69">
                  <c:v>82</c:v>
                </c:pt>
                <c:pt idx="70">
                  <c:v>81</c:v>
                </c:pt>
                <c:pt idx="71">
                  <c:v>73</c:v>
                </c:pt>
                <c:pt idx="72">
                  <c:v>67</c:v>
                </c:pt>
                <c:pt idx="73">
                  <c:v>70</c:v>
                </c:pt>
                <c:pt idx="74">
                  <c:v>69</c:v>
                </c:pt>
                <c:pt idx="75">
                  <c:v>71</c:v>
                </c:pt>
                <c:pt idx="76">
                  <c:v>79</c:v>
                </c:pt>
                <c:pt idx="77">
                  <c:v>67</c:v>
                </c:pt>
                <c:pt idx="78">
                  <c:v>67</c:v>
                </c:pt>
                <c:pt idx="79">
                  <c:v>92</c:v>
                </c:pt>
                <c:pt idx="80">
                  <c:v>65</c:v>
                </c:pt>
                <c:pt idx="81">
                  <c:v>68</c:v>
                </c:pt>
                <c:pt idx="82">
                  <c:v>82</c:v>
                </c:pt>
                <c:pt idx="83">
                  <c:v>69</c:v>
                </c:pt>
                <c:pt idx="84">
                  <c:v>83</c:v>
                </c:pt>
                <c:pt idx="85">
                  <c:v>72</c:v>
                </c:pt>
                <c:pt idx="86">
                  <c:v>68</c:v>
                </c:pt>
                <c:pt idx="87">
                  <c:v>66</c:v>
                </c:pt>
                <c:pt idx="88">
                  <c:v>68</c:v>
                </c:pt>
                <c:pt idx="89">
                  <c:v>71</c:v>
                </c:pt>
                <c:pt idx="90">
                  <c:v>76</c:v>
                </c:pt>
                <c:pt idx="91">
                  <c:v>75</c:v>
                </c:pt>
                <c:pt idx="92">
                  <c:v>66</c:v>
                </c:pt>
                <c:pt idx="93">
                  <c:v>69</c:v>
                </c:pt>
                <c:pt idx="94">
                  <c:v>68</c:v>
                </c:pt>
                <c:pt idx="95">
                  <c:v>69</c:v>
                </c:pt>
                <c:pt idx="96">
                  <c:v>82</c:v>
                </c:pt>
                <c:pt idx="97">
                  <c:v>68</c:v>
                </c:pt>
                <c:pt idx="98">
                  <c:v>69</c:v>
                </c:pt>
                <c:pt idx="99">
                  <c:v>81</c:v>
                </c:pt>
                <c:pt idx="100">
                  <c:v>174</c:v>
                </c:pt>
                <c:pt idx="101">
                  <c:v>155</c:v>
                </c:pt>
                <c:pt idx="102">
                  <c:v>176</c:v>
                </c:pt>
                <c:pt idx="103">
                  <c:v>160</c:v>
                </c:pt>
                <c:pt idx="104">
                  <c:v>154</c:v>
                </c:pt>
                <c:pt idx="105">
                  <c:v>169</c:v>
                </c:pt>
                <c:pt idx="106">
                  <c:v>173</c:v>
                </c:pt>
                <c:pt idx="107">
                  <c:v>157</c:v>
                </c:pt>
                <c:pt idx="108">
                  <c:v>157</c:v>
                </c:pt>
                <c:pt idx="109">
                  <c:v>184</c:v>
                </c:pt>
                <c:pt idx="110">
                  <c:v>161</c:v>
                </c:pt>
                <c:pt idx="111">
                  <c:v>163</c:v>
                </c:pt>
                <c:pt idx="112">
                  <c:v>151</c:v>
                </c:pt>
                <c:pt idx="113">
                  <c:v>155</c:v>
                </c:pt>
                <c:pt idx="114">
                  <c:v>166</c:v>
                </c:pt>
                <c:pt idx="115">
                  <c:v>180</c:v>
                </c:pt>
                <c:pt idx="116">
                  <c:v>186</c:v>
                </c:pt>
                <c:pt idx="117">
                  <c:v>157</c:v>
                </c:pt>
                <c:pt idx="118">
                  <c:v>164</c:v>
                </c:pt>
                <c:pt idx="119">
                  <c:v>177</c:v>
                </c:pt>
                <c:pt idx="120">
                  <c:v>152</c:v>
                </c:pt>
                <c:pt idx="121">
                  <c:v>169</c:v>
                </c:pt>
                <c:pt idx="122">
                  <c:v>181</c:v>
                </c:pt>
                <c:pt idx="123">
                  <c:v>159</c:v>
                </c:pt>
                <c:pt idx="124">
                  <c:v>154</c:v>
                </c:pt>
                <c:pt idx="125">
                  <c:v>146</c:v>
                </c:pt>
                <c:pt idx="126">
                  <c:v>177</c:v>
                </c:pt>
                <c:pt idx="127">
                  <c:v>156</c:v>
                </c:pt>
                <c:pt idx="128">
                  <c:v>151</c:v>
                </c:pt>
                <c:pt idx="129">
                  <c:v>155</c:v>
                </c:pt>
                <c:pt idx="130">
                  <c:v>146</c:v>
                </c:pt>
                <c:pt idx="131">
                  <c:v>155</c:v>
                </c:pt>
                <c:pt idx="132">
                  <c:v>163</c:v>
                </c:pt>
                <c:pt idx="133">
                  <c:v>149</c:v>
                </c:pt>
                <c:pt idx="134">
                  <c:v>172</c:v>
                </c:pt>
                <c:pt idx="135">
                  <c:v>160</c:v>
                </c:pt>
                <c:pt idx="136">
                  <c:v>144</c:v>
                </c:pt>
                <c:pt idx="137">
                  <c:v>155</c:v>
                </c:pt>
                <c:pt idx="138">
                  <c:v>168</c:v>
                </c:pt>
                <c:pt idx="139">
                  <c:v>155</c:v>
                </c:pt>
                <c:pt idx="140">
                  <c:v>176</c:v>
                </c:pt>
                <c:pt idx="141">
                  <c:v>159</c:v>
                </c:pt>
                <c:pt idx="142">
                  <c:v>157</c:v>
                </c:pt>
                <c:pt idx="143">
                  <c:v>147</c:v>
                </c:pt>
                <c:pt idx="144">
                  <c:v>166</c:v>
                </c:pt>
                <c:pt idx="145">
                  <c:v>163</c:v>
                </c:pt>
                <c:pt idx="146">
                  <c:v>162</c:v>
                </c:pt>
                <c:pt idx="147">
                  <c:v>164</c:v>
                </c:pt>
                <c:pt idx="148">
                  <c:v>159</c:v>
                </c:pt>
                <c:pt idx="149">
                  <c:v>143</c:v>
                </c:pt>
                <c:pt idx="150">
                  <c:v>176</c:v>
                </c:pt>
                <c:pt idx="151">
                  <c:v>160</c:v>
                </c:pt>
                <c:pt idx="152">
                  <c:v>184</c:v>
                </c:pt>
                <c:pt idx="153">
                  <c:v>161</c:v>
                </c:pt>
                <c:pt idx="154">
                  <c:v>190</c:v>
                </c:pt>
                <c:pt idx="155">
                  <c:v>159</c:v>
                </c:pt>
                <c:pt idx="156">
                  <c:v>193</c:v>
                </c:pt>
                <c:pt idx="157">
                  <c:v>182</c:v>
                </c:pt>
                <c:pt idx="158">
                  <c:v>166</c:v>
                </c:pt>
                <c:pt idx="159">
                  <c:v>158</c:v>
                </c:pt>
                <c:pt idx="160">
                  <c:v>160</c:v>
                </c:pt>
                <c:pt idx="161">
                  <c:v>157</c:v>
                </c:pt>
                <c:pt idx="162">
                  <c:v>168</c:v>
                </c:pt>
                <c:pt idx="163">
                  <c:v>161</c:v>
                </c:pt>
                <c:pt idx="164">
                  <c:v>147</c:v>
                </c:pt>
                <c:pt idx="165">
                  <c:v>178</c:v>
                </c:pt>
                <c:pt idx="166">
                  <c:v>193</c:v>
                </c:pt>
                <c:pt idx="167">
                  <c:v>180</c:v>
                </c:pt>
                <c:pt idx="168">
                  <c:v>158</c:v>
                </c:pt>
                <c:pt idx="169">
                  <c:v>163</c:v>
                </c:pt>
                <c:pt idx="170">
                  <c:v>153</c:v>
                </c:pt>
                <c:pt idx="171">
                  <c:v>161</c:v>
                </c:pt>
                <c:pt idx="172">
                  <c:v>153</c:v>
                </c:pt>
                <c:pt idx="173">
                  <c:v>156</c:v>
                </c:pt>
                <c:pt idx="174">
                  <c:v>173</c:v>
                </c:pt>
                <c:pt idx="175">
                  <c:v>149</c:v>
                </c:pt>
                <c:pt idx="176">
                  <c:v>149</c:v>
                </c:pt>
                <c:pt idx="177">
                  <c:v>210</c:v>
                </c:pt>
                <c:pt idx="178">
                  <c:v>187</c:v>
                </c:pt>
                <c:pt idx="179">
                  <c:v>165</c:v>
                </c:pt>
                <c:pt idx="180">
                  <c:v>157</c:v>
                </c:pt>
                <c:pt idx="181">
                  <c:v>162</c:v>
                </c:pt>
                <c:pt idx="182">
                  <c:v>145</c:v>
                </c:pt>
                <c:pt idx="183">
                  <c:v>154</c:v>
                </c:pt>
                <c:pt idx="184">
                  <c:v>153</c:v>
                </c:pt>
                <c:pt idx="185">
                  <c:v>171</c:v>
                </c:pt>
                <c:pt idx="186">
                  <c:v>146</c:v>
                </c:pt>
                <c:pt idx="187">
                  <c:v>176</c:v>
                </c:pt>
                <c:pt idx="188">
                  <c:v>156</c:v>
                </c:pt>
                <c:pt idx="189">
                  <c:v>158</c:v>
                </c:pt>
                <c:pt idx="190">
                  <c:v>157</c:v>
                </c:pt>
                <c:pt idx="191">
                  <c:v>161</c:v>
                </c:pt>
                <c:pt idx="192">
                  <c:v>184</c:v>
                </c:pt>
                <c:pt idx="193">
                  <c:v>156</c:v>
                </c:pt>
                <c:pt idx="194">
                  <c:v>150</c:v>
                </c:pt>
                <c:pt idx="195">
                  <c:v>177</c:v>
                </c:pt>
                <c:pt idx="196">
                  <c:v>169</c:v>
                </c:pt>
                <c:pt idx="197">
                  <c:v>161</c:v>
                </c:pt>
                <c:pt idx="198">
                  <c:v>172</c:v>
                </c:pt>
                <c:pt idx="199">
                  <c:v>170</c:v>
                </c:pt>
                <c:pt idx="200">
                  <c:v>145</c:v>
                </c:pt>
                <c:pt idx="201">
                  <c:v>145</c:v>
                </c:pt>
                <c:pt idx="202">
                  <c:v>150</c:v>
                </c:pt>
                <c:pt idx="203">
                  <c:v>145</c:v>
                </c:pt>
                <c:pt idx="204">
                  <c:v>150</c:v>
                </c:pt>
                <c:pt idx="205">
                  <c:v>179</c:v>
                </c:pt>
                <c:pt idx="206">
                  <c:v>177</c:v>
                </c:pt>
                <c:pt idx="207">
                  <c:v>185</c:v>
                </c:pt>
                <c:pt idx="208">
                  <c:v>157</c:v>
                </c:pt>
                <c:pt idx="209">
                  <c:v>150</c:v>
                </c:pt>
                <c:pt idx="210">
                  <c:v>157</c:v>
                </c:pt>
                <c:pt idx="211">
                  <c:v>177</c:v>
                </c:pt>
                <c:pt idx="212">
                  <c:v>171</c:v>
                </c:pt>
                <c:pt idx="213">
                  <c:v>148</c:v>
                </c:pt>
                <c:pt idx="214">
                  <c:v>154</c:v>
                </c:pt>
                <c:pt idx="215">
                  <c:v>169</c:v>
                </c:pt>
                <c:pt idx="216">
                  <c:v>170</c:v>
                </c:pt>
                <c:pt idx="217">
                  <c:v>155</c:v>
                </c:pt>
                <c:pt idx="218">
                  <c:v>150</c:v>
                </c:pt>
                <c:pt idx="219">
                  <c:v>156</c:v>
                </c:pt>
                <c:pt idx="220">
                  <c:v>158</c:v>
                </c:pt>
                <c:pt idx="221">
                  <c:v>148</c:v>
                </c:pt>
                <c:pt idx="222">
                  <c:v>153</c:v>
                </c:pt>
                <c:pt idx="223">
                  <c:v>156</c:v>
                </c:pt>
                <c:pt idx="224">
                  <c:v>154</c:v>
                </c:pt>
                <c:pt idx="225">
                  <c:v>160</c:v>
                </c:pt>
                <c:pt idx="226">
                  <c:v>154</c:v>
                </c:pt>
                <c:pt idx="227">
                  <c:v>177</c:v>
                </c:pt>
                <c:pt idx="228">
                  <c:v>172</c:v>
                </c:pt>
                <c:pt idx="229">
                  <c:v>166</c:v>
                </c:pt>
                <c:pt idx="230">
                  <c:v>150</c:v>
                </c:pt>
                <c:pt idx="231">
                  <c:v>162</c:v>
                </c:pt>
                <c:pt idx="232">
                  <c:v>148</c:v>
                </c:pt>
                <c:pt idx="233">
                  <c:v>168</c:v>
                </c:pt>
                <c:pt idx="234">
                  <c:v>149</c:v>
                </c:pt>
                <c:pt idx="235">
                  <c:v>177</c:v>
                </c:pt>
                <c:pt idx="236">
                  <c:v>162</c:v>
                </c:pt>
                <c:pt idx="237">
                  <c:v>151</c:v>
                </c:pt>
                <c:pt idx="238">
                  <c:v>170</c:v>
                </c:pt>
                <c:pt idx="239">
                  <c:v>150</c:v>
                </c:pt>
                <c:pt idx="240">
                  <c:v>177</c:v>
                </c:pt>
                <c:pt idx="241">
                  <c:v>146</c:v>
                </c:pt>
                <c:pt idx="242">
                  <c:v>148</c:v>
                </c:pt>
                <c:pt idx="243">
                  <c:v>156</c:v>
                </c:pt>
                <c:pt idx="244">
                  <c:v>179</c:v>
                </c:pt>
                <c:pt idx="245">
                  <c:v>85</c:v>
                </c:pt>
                <c:pt idx="246">
                  <c:v>71</c:v>
                </c:pt>
                <c:pt idx="247">
                  <c:v>73</c:v>
                </c:pt>
                <c:pt idx="248">
                  <c:v>69</c:v>
                </c:pt>
                <c:pt idx="249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6B-4636-A451-CB1BFC3EE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498351"/>
        <c:axId val="1182497391"/>
      </c:scatterChart>
      <c:valAx>
        <c:axId val="1182498351"/>
        <c:scaling>
          <c:logBase val="10"/>
          <c:orientation val="minMax"/>
          <c:max val="7000000"/>
          <c:min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497391"/>
        <c:crosses val="autoZero"/>
        <c:crossBetween val="midCat"/>
        <c:majorUnit val="10"/>
      </c:valAx>
      <c:valAx>
        <c:axId val="118249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</a:rPr>
                  <a:t>t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498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</cx:chartData>
  <cx:chart>
    <cx:title pos="t" align="ctr" overlay="0"/>
    <cx:plotArea>
      <cx:plotAreaRegion>
        <cx:series layoutId="boxWhisker" uniqueId="{8E709A78-C9D1-4B98-823C-4ECA3BCF019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2E63963-C58D-489A-9F55-418EC97C493F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3D6AC40-90F9-410E-B177-06E234AAA8F3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E65874D-A792-49C6-AF08-EF180C49BCB9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7A9FBA7-344B-4F15-AAAF-A4B56E8A8B31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35123EE-0FB5-45EB-8F79-17CE81EDA5A4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24C3449-D20C-4ECD-ACA3-DCD9AE0E6555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AE56FFEF-4377-4B0F-9938-43B3895DABB3}"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  <cx:data id="2">
      <cx:numDim type="val">
        <cx:f>_xlchart.v1.18</cx:f>
      </cx:numDim>
    </cx:data>
    <cx:data id="3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sr-Cyrl-RS" sz="1600" b="1" i="0" u="none" strike="noStrike" cap="all" spc="150" baseline="0">
                <a:solidFill>
                  <a:schemeClr val="tx1"/>
                </a:solidFill>
                <a:latin typeface="Calibri" panose="020F0502020204030204"/>
              </a:rPr>
              <a:t>Расподела броја пиксела по </a:t>
            </a:r>
          </a:p>
          <a:p>
            <a:pPr algn="ctr" rtl="0">
              <a:defRPr/>
            </a:pPr>
            <a:r>
              <a:rPr lang="sr-Cyrl-RS" sz="1600" b="1" i="0" u="none" strike="noStrike" cap="all" spc="150" baseline="0">
                <a:solidFill>
                  <a:schemeClr val="tx1"/>
                </a:solidFill>
                <a:latin typeface="Calibri" panose="020F0502020204030204"/>
              </a:rPr>
              <a:t>групама извештаја</a:t>
            </a:r>
            <a:endParaRPr lang="en-US" sz="1600" b="1" i="0" u="none" strike="noStrike" cap="all" spc="150" baseline="0">
              <a:solidFill>
                <a:schemeClr val="tx1"/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19879FE6-63C0-470A-8770-C21BB080836E}">
          <cx:tx>
            <cx:txData>
              <cx:v>Група 1</cx:v>
            </cx:txData>
          </cx:tx>
          <cx:spPr>
            <a:solidFill>
              <a:schemeClr val="accent1">
                <a:lumMod val="75000"/>
                <a:alpha val="25000"/>
              </a:schemeClr>
            </a:solidFill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BACE595F-B548-458B-B307-7CB198FEE4B3}">
          <cx:tx>
            <cx:txData>
              <cx:v>Група 2</cx:v>
            </cx:txData>
          </cx:tx>
          <cx:spPr>
            <a:solidFill>
              <a:srgbClr val="00B050">
                <a:alpha val="25000"/>
              </a:srgbClr>
            </a:solidFill>
            <a:ln>
              <a:solidFill>
                <a:srgbClr val="00B050"/>
              </a:solidFill>
            </a:ln>
          </cx:spPr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73D17045-E14A-4DAB-8A3A-06733FED1F83}">
          <cx:tx>
            <cx:txData>
              <cx:v>Група 3</cx:v>
            </cx:txData>
          </cx:tx>
          <cx:spPr>
            <a:solidFill>
              <a:srgbClr val="C00000">
                <a:alpha val="25000"/>
              </a:srgbClr>
            </a:solidFill>
            <a:ln>
              <a:solidFill>
                <a:srgbClr val="C00000"/>
              </a:solidFill>
            </a:ln>
          </cx:spPr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9134C443-81D3-430F-BDF2-E12D5DFB8368}">
          <cx:tx>
            <cx:txData>
              <cx:v>Група 4</cx:v>
            </cx:txData>
          </cx:tx>
          <cx:spPr>
            <a:solidFill>
              <a:srgbClr val="FFFF00">
                <a:alpha val="25000"/>
              </a:srgbClr>
            </a:solidFill>
            <a:ln>
              <a:solidFill>
                <a:srgbClr val="FFFF00"/>
              </a:solidFill>
            </a:ln>
          </cx:spPr>
          <cx:dataId val="3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121920</xdr:colOff>
      <xdr:row>453</xdr:row>
      <xdr:rowOff>156210</xdr:rowOff>
    </xdr:from>
    <xdr:to>
      <xdr:col>19</xdr:col>
      <xdr:colOff>426720</xdr:colOff>
      <xdr:row>468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5">
              <a:extLst>
                <a:ext uri="{FF2B5EF4-FFF2-40B4-BE49-F238E27FC236}">
                  <a16:creationId xmlns:a16="http://schemas.microsoft.com/office/drawing/2014/main" id="{C32A7053-8C68-9681-8A6A-419FEED082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7120" y="835494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0</xdr:row>
      <xdr:rowOff>0</xdr:rowOff>
    </xdr:from>
    <xdr:to>
      <xdr:col>23</xdr:col>
      <xdr:colOff>7620</xdr:colOff>
      <xdr:row>21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0BD66C-7BFB-9227-4FBB-B0CB602E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0</xdr:rowOff>
    </xdr:from>
    <xdr:to>
      <xdr:col>23</xdr:col>
      <xdr:colOff>7620</xdr:colOff>
      <xdr:row>20</xdr:row>
      <xdr:rowOff>175260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13E795E-B4F7-96A0-531E-03AA71DC6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0</xdr:row>
      <xdr:rowOff>0</xdr:rowOff>
    </xdr:from>
    <xdr:to>
      <xdr:col>30</xdr:col>
      <xdr:colOff>600634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6A92F3-0B6F-A389-388B-E29579DB5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13445</xdr:colOff>
      <xdr:row>34</xdr:row>
      <xdr:rowOff>8964</xdr:rowOff>
    </xdr:from>
    <xdr:to>
      <xdr:col>30</xdr:col>
      <xdr:colOff>600634</xdr:colOff>
      <xdr:row>66</xdr:row>
      <xdr:rowOff>170329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BF7F2B-7C44-A536-07F4-E4B5CCE90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</xdr:row>
      <xdr:rowOff>171450</xdr:rowOff>
    </xdr:from>
    <xdr:to>
      <xdr:col>31</xdr:col>
      <xdr:colOff>7620</xdr:colOff>
      <xdr:row>37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F35526-470D-683F-407B-056EFB8D45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95320" y="3463290"/>
              <a:ext cx="6103620" cy="3478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929F-494D-4847-9744-2BDA37AE6966}">
  <dimension ref="A1:D51"/>
  <sheetViews>
    <sheetView workbookViewId="0">
      <selection activeCell="C20" sqref="C20"/>
    </sheetView>
  </sheetViews>
  <sheetFormatPr defaultRowHeight="14.4" x14ac:dyDescent="0.3"/>
  <cols>
    <col min="2" max="2" width="17.6640625" customWidth="1"/>
    <col min="3" max="3" width="17.77734375" customWidth="1"/>
  </cols>
  <sheetData>
    <row r="1" spans="1:4" x14ac:dyDescent="0.3">
      <c r="A1" s="1" t="s">
        <v>30</v>
      </c>
      <c r="B1" s="1" t="s">
        <v>1</v>
      </c>
      <c r="C1" s="1" t="s">
        <v>19</v>
      </c>
      <c r="D1" s="1" t="s">
        <v>22</v>
      </c>
    </row>
    <row r="2" spans="1:4" x14ac:dyDescent="0.3">
      <c r="A2">
        <v>334</v>
      </c>
      <c r="B2" t="s">
        <v>20</v>
      </c>
      <c r="C2" t="s">
        <v>21</v>
      </c>
      <c r="D2" t="s">
        <v>23</v>
      </c>
    </row>
    <row r="3" spans="1:4" x14ac:dyDescent="0.3">
      <c r="A3">
        <v>219</v>
      </c>
      <c r="B3" t="s">
        <v>24</v>
      </c>
      <c r="C3" t="s">
        <v>25</v>
      </c>
      <c r="D3" t="s">
        <v>23</v>
      </c>
    </row>
    <row r="4" spans="1:4" x14ac:dyDescent="0.3">
      <c r="A4">
        <v>94</v>
      </c>
      <c r="B4" t="s">
        <v>26</v>
      </c>
      <c r="C4" t="s">
        <v>27</v>
      </c>
      <c r="D4" t="s">
        <v>23</v>
      </c>
    </row>
    <row r="5" spans="1:4" x14ac:dyDescent="0.3">
      <c r="A5">
        <v>759</v>
      </c>
      <c r="B5" t="s">
        <v>28</v>
      </c>
      <c r="C5" t="s">
        <v>29</v>
      </c>
      <c r="D5" t="s">
        <v>23</v>
      </c>
    </row>
    <row r="6" spans="1:4" x14ac:dyDescent="0.3">
      <c r="A6">
        <v>5</v>
      </c>
      <c r="B6" t="s">
        <v>31</v>
      </c>
      <c r="C6" t="s">
        <v>32</v>
      </c>
      <c r="D6" t="s">
        <v>23</v>
      </c>
    </row>
    <row r="7" spans="1:4" x14ac:dyDescent="0.3">
      <c r="A7">
        <v>519</v>
      </c>
      <c r="B7" t="s">
        <v>33</v>
      </c>
      <c r="C7" t="s">
        <v>34</v>
      </c>
      <c r="D7" t="s">
        <v>23</v>
      </c>
    </row>
    <row r="8" spans="1:4" x14ac:dyDescent="0.3">
      <c r="A8">
        <v>508</v>
      </c>
      <c r="B8" t="s">
        <v>35</v>
      </c>
      <c r="C8" t="s">
        <v>36</v>
      </c>
      <c r="D8" t="s">
        <v>23</v>
      </c>
    </row>
    <row r="9" spans="1:4" x14ac:dyDescent="0.3">
      <c r="A9">
        <v>727</v>
      </c>
      <c r="B9" t="s">
        <v>37</v>
      </c>
      <c r="C9" t="s">
        <v>38</v>
      </c>
      <c r="D9" t="s">
        <v>23</v>
      </c>
    </row>
    <row r="10" spans="1:4" x14ac:dyDescent="0.3">
      <c r="A10">
        <v>757</v>
      </c>
      <c r="B10" t="s">
        <v>39</v>
      </c>
      <c r="C10" t="s">
        <v>40</v>
      </c>
      <c r="D10" t="s">
        <v>23</v>
      </c>
    </row>
    <row r="11" spans="1:4" x14ac:dyDescent="0.3">
      <c r="A11">
        <v>933</v>
      </c>
      <c r="B11" t="s">
        <v>41</v>
      </c>
      <c r="C11" t="s">
        <v>42</v>
      </c>
      <c r="D11" t="s">
        <v>23</v>
      </c>
    </row>
    <row r="12" spans="1:4" x14ac:dyDescent="0.3">
      <c r="A12">
        <v>622</v>
      </c>
      <c r="B12" t="s">
        <v>43</v>
      </c>
      <c r="C12" t="s">
        <v>44</v>
      </c>
      <c r="D12" t="s">
        <v>23</v>
      </c>
    </row>
    <row r="13" spans="1:4" x14ac:dyDescent="0.3">
      <c r="A13">
        <v>616</v>
      </c>
      <c r="B13" t="s">
        <v>46</v>
      </c>
      <c r="C13" t="s">
        <v>47</v>
      </c>
      <c r="D13" t="s">
        <v>23</v>
      </c>
    </row>
    <row r="14" spans="1:4" x14ac:dyDescent="0.3">
      <c r="A14">
        <v>356</v>
      </c>
      <c r="B14" t="s">
        <v>48</v>
      </c>
      <c r="C14" t="s">
        <v>49</v>
      </c>
      <c r="D14" t="s">
        <v>23</v>
      </c>
    </row>
    <row r="15" spans="1:4" x14ac:dyDescent="0.3">
      <c r="A15">
        <v>896</v>
      </c>
      <c r="B15" t="s">
        <v>50</v>
      </c>
      <c r="C15" t="s">
        <v>51</v>
      </c>
      <c r="D15" t="s">
        <v>23</v>
      </c>
    </row>
    <row r="16" spans="1:4" x14ac:dyDescent="0.3">
      <c r="A16">
        <v>14</v>
      </c>
      <c r="B16" t="s">
        <v>52</v>
      </c>
      <c r="C16" t="s">
        <v>53</v>
      </c>
      <c r="D16" t="s">
        <v>23</v>
      </c>
    </row>
    <row r="17" spans="1:4" x14ac:dyDescent="0.3">
      <c r="A17">
        <v>123</v>
      </c>
      <c r="B17" t="s">
        <v>54</v>
      </c>
      <c r="C17" t="s">
        <v>55</v>
      </c>
      <c r="D17" t="s">
        <v>23</v>
      </c>
    </row>
    <row r="18" spans="1:4" x14ac:dyDescent="0.3">
      <c r="A18">
        <v>413</v>
      </c>
      <c r="B18" t="s">
        <v>56</v>
      </c>
      <c r="C18" t="s">
        <v>57</v>
      </c>
      <c r="D18" t="s">
        <v>23</v>
      </c>
    </row>
    <row r="19" spans="1:4" x14ac:dyDescent="0.3">
      <c r="A19">
        <v>878</v>
      </c>
      <c r="B19" t="s">
        <v>1123</v>
      </c>
      <c r="C19" t="s">
        <v>1124</v>
      </c>
      <c r="D19" t="s">
        <v>23</v>
      </c>
    </row>
    <row r="20" spans="1:4" x14ac:dyDescent="0.3">
      <c r="A20">
        <v>76</v>
      </c>
      <c r="B20" t="s">
        <v>58</v>
      </c>
      <c r="C20" t="s">
        <v>59</v>
      </c>
      <c r="D20" t="s">
        <v>23</v>
      </c>
    </row>
    <row r="21" spans="1:4" x14ac:dyDescent="0.3">
      <c r="A21">
        <v>374</v>
      </c>
      <c r="B21" t="s">
        <v>60</v>
      </c>
      <c r="C21" t="s">
        <v>61</v>
      </c>
      <c r="D21" t="s">
        <v>23</v>
      </c>
    </row>
    <row r="22" spans="1:4" x14ac:dyDescent="0.3">
      <c r="A22">
        <v>235</v>
      </c>
      <c r="B22" t="s">
        <v>62</v>
      </c>
      <c r="C22" t="s">
        <v>63</v>
      </c>
      <c r="D22" t="s">
        <v>23</v>
      </c>
    </row>
    <row r="23" spans="1:4" x14ac:dyDescent="0.3">
      <c r="A23">
        <v>985</v>
      </c>
      <c r="B23" t="s">
        <v>64</v>
      </c>
      <c r="C23" t="s">
        <v>65</v>
      </c>
      <c r="D23" t="s">
        <v>23</v>
      </c>
    </row>
    <row r="24" spans="1:4" x14ac:dyDescent="0.3">
      <c r="A24">
        <v>751</v>
      </c>
      <c r="B24" t="s">
        <v>66</v>
      </c>
      <c r="C24" t="s">
        <v>67</v>
      </c>
      <c r="D24" t="s">
        <v>45</v>
      </c>
    </row>
    <row r="25" spans="1:4" x14ac:dyDescent="0.3">
      <c r="A25">
        <v>329</v>
      </c>
      <c r="B25" t="s">
        <v>68</v>
      </c>
      <c r="C25" t="s">
        <v>69</v>
      </c>
      <c r="D25" t="s">
        <v>23</v>
      </c>
    </row>
    <row r="26" spans="1:4" x14ac:dyDescent="0.3">
      <c r="A26">
        <v>692</v>
      </c>
      <c r="B26" t="s">
        <v>71</v>
      </c>
      <c r="C26" t="s">
        <v>70</v>
      </c>
      <c r="D26" t="s">
        <v>23</v>
      </c>
    </row>
    <row r="27" spans="1:4" x14ac:dyDescent="0.3">
      <c r="A27">
        <v>390</v>
      </c>
      <c r="B27" t="s">
        <v>72</v>
      </c>
      <c r="C27" t="s">
        <v>73</v>
      </c>
      <c r="D27" t="s">
        <v>74</v>
      </c>
    </row>
    <row r="28" spans="1:4" x14ac:dyDescent="0.3">
      <c r="A28">
        <v>730</v>
      </c>
      <c r="B28" t="s">
        <v>75</v>
      </c>
      <c r="C28" t="s">
        <v>76</v>
      </c>
      <c r="D28" t="s">
        <v>23</v>
      </c>
    </row>
    <row r="29" spans="1:4" x14ac:dyDescent="0.3">
      <c r="A29">
        <v>531</v>
      </c>
      <c r="B29" t="s">
        <v>77</v>
      </c>
      <c r="C29" t="s">
        <v>78</v>
      </c>
      <c r="D29" t="s">
        <v>23</v>
      </c>
    </row>
    <row r="30" spans="1:4" x14ac:dyDescent="0.3">
      <c r="A30">
        <v>92</v>
      </c>
      <c r="B30" t="s">
        <v>79</v>
      </c>
      <c r="C30" t="s">
        <v>80</v>
      </c>
      <c r="D30" t="s">
        <v>23</v>
      </c>
    </row>
    <row r="31" spans="1:4" x14ac:dyDescent="0.3">
      <c r="A31">
        <v>290</v>
      </c>
      <c r="B31" t="s">
        <v>81</v>
      </c>
      <c r="C31" t="s">
        <v>82</v>
      </c>
      <c r="D31" t="s">
        <v>23</v>
      </c>
    </row>
    <row r="32" spans="1:4" x14ac:dyDescent="0.3">
      <c r="A32">
        <v>635</v>
      </c>
      <c r="B32" t="s">
        <v>83</v>
      </c>
      <c r="C32" t="s">
        <v>84</v>
      </c>
      <c r="D32" t="s">
        <v>23</v>
      </c>
    </row>
    <row r="33" spans="1:4" x14ac:dyDescent="0.3">
      <c r="A33">
        <v>207</v>
      </c>
      <c r="B33" t="s">
        <v>85</v>
      </c>
      <c r="C33" t="s">
        <v>86</v>
      </c>
      <c r="D33" t="s">
        <v>45</v>
      </c>
    </row>
    <row r="34" spans="1:4" x14ac:dyDescent="0.3">
      <c r="A34">
        <v>294</v>
      </c>
      <c r="B34" t="s">
        <v>87</v>
      </c>
      <c r="C34" t="s">
        <v>88</v>
      </c>
      <c r="D34" t="s">
        <v>23</v>
      </c>
    </row>
    <row r="35" spans="1:4" x14ac:dyDescent="0.3">
      <c r="A35">
        <v>889</v>
      </c>
      <c r="B35" t="s">
        <v>89</v>
      </c>
      <c r="C35" t="s">
        <v>90</v>
      </c>
      <c r="D35" t="s">
        <v>23</v>
      </c>
    </row>
    <row r="36" spans="1:4" x14ac:dyDescent="0.3">
      <c r="A36">
        <v>575</v>
      </c>
      <c r="B36" t="s">
        <v>91</v>
      </c>
      <c r="C36" t="s">
        <v>92</v>
      </c>
      <c r="D36" t="s">
        <v>23</v>
      </c>
    </row>
    <row r="37" spans="1:4" x14ac:dyDescent="0.3">
      <c r="A37">
        <v>340</v>
      </c>
      <c r="B37" t="s">
        <v>93</v>
      </c>
      <c r="C37" t="s">
        <v>94</v>
      </c>
      <c r="D37" t="s">
        <v>23</v>
      </c>
    </row>
    <row r="38" spans="1:4" x14ac:dyDescent="0.3">
      <c r="A38">
        <v>145</v>
      </c>
      <c r="B38" t="s">
        <v>95</v>
      </c>
      <c r="C38" t="s">
        <v>96</v>
      </c>
      <c r="D38" t="s">
        <v>23</v>
      </c>
    </row>
    <row r="39" spans="1:4" x14ac:dyDescent="0.3">
      <c r="A39">
        <v>430</v>
      </c>
      <c r="B39" t="s">
        <v>97</v>
      </c>
      <c r="C39" t="s">
        <v>98</v>
      </c>
      <c r="D39" t="s">
        <v>23</v>
      </c>
    </row>
    <row r="40" spans="1:4" x14ac:dyDescent="0.3">
      <c r="A40">
        <v>107</v>
      </c>
      <c r="B40" t="s">
        <v>99</v>
      </c>
      <c r="C40" t="s">
        <v>100</v>
      </c>
      <c r="D40" t="s">
        <v>23</v>
      </c>
    </row>
    <row r="41" spans="1:4" x14ac:dyDescent="0.3">
      <c r="A41">
        <v>945</v>
      </c>
      <c r="B41" t="s">
        <v>101</v>
      </c>
      <c r="C41" t="s">
        <v>102</v>
      </c>
      <c r="D41" t="s">
        <v>23</v>
      </c>
    </row>
    <row r="42" spans="1:4" x14ac:dyDescent="0.3">
      <c r="A42">
        <v>29</v>
      </c>
      <c r="B42" t="s">
        <v>103</v>
      </c>
      <c r="C42" t="s">
        <v>104</v>
      </c>
      <c r="D42" t="s">
        <v>23</v>
      </c>
    </row>
    <row r="43" spans="1:4" x14ac:dyDescent="0.3">
      <c r="A43">
        <v>703</v>
      </c>
      <c r="B43" t="s">
        <v>105</v>
      </c>
      <c r="C43" t="s">
        <v>106</v>
      </c>
      <c r="D43" t="s">
        <v>23</v>
      </c>
    </row>
    <row r="44" spans="1:4" x14ac:dyDescent="0.3">
      <c r="A44">
        <v>668</v>
      </c>
      <c r="B44" t="s">
        <v>107</v>
      </c>
      <c r="C44" t="s">
        <v>108</v>
      </c>
      <c r="D44" t="s">
        <v>23</v>
      </c>
    </row>
    <row r="45" spans="1:4" x14ac:dyDescent="0.3">
      <c r="A45">
        <v>279</v>
      </c>
      <c r="B45" t="s">
        <v>109</v>
      </c>
      <c r="C45" t="s">
        <v>110</v>
      </c>
      <c r="D45" t="s">
        <v>23</v>
      </c>
    </row>
    <row r="46" spans="1:4" x14ac:dyDescent="0.3">
      <c r="A46">
        <v>363</v>
      </c>
      <c r="B46" t="s">
        <v>111</v>
      </c>
      <c r="C46" t="s">
        <v>112</v>
      </c>
      <c r="D46" t="s">
        <v>23</v>
      </c>
    </row>
    <row r="47" spans="1:4" x14ac:dyDescent="0.3">
      <c r="A47">
        <v>447</v>
      </c>
      <c r="B47" t="s">
        <v>113</v>
      </c>
      <c r="C47" t="s">
        <v>114</v>
      </c>
      <c r="D47" t="s">
        <v>23</v>
      </c>
    </row>
    <row r="48" spans="1:4" x14ac:dyDescent="0.3">
      <c r="A48">
        <v>805</v>
      </c>
      <c r="B48" t="s">
        <v>115</v>
      </c>
      <c r="C48" t="s">
        <v>116</v>
      </c>
      <c r="D48" t="s">
        <v>23</v>
      </c>
    </row>
    <row r="49" spans="1:4" x14ac:dyDescent="0.3">
      <c r="A49">
        <v>567</v>
      </c>
      <c r="B49" t="s">
        <v>117</v>
      </c>
      <c r="C49" t="s">
        <v>118</v>
      </c>
      <c r="D49" t="s">
        <v>23</v>
      </c>
    </row>
    <row r="50" spans="1:4" x14ac:dyDescent="0.3">
      <c r="A50">
        <v>951</v>
      </c>
      <c r="B50" t="s">
        <v>119</v>
      </c>
      <c r="C50" t="s">
        <v>120</v>
      </c>
      <c r="D50" t="s">
        <v>23</v>
      </c>
    </row>
    <row r="51" spans="1:4" x14ac:dyDescent="0.3">
      <c r="A51">
        <v>937</v>
      </c>
      <c r="B51" t="s">
        <v>121</v>
      </c>
      <c r="C51" t="s">
        <v>122</v>
      </c>
      <c r="D5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01"/>
  <sheetViews>
    <sheetView topLeftCell="J1" workbookViewId="0">
      <selection activeCell="V1" sqref="V1:X20"/>
    </sheetView>
  </sheetViews>
  <sheetFormatPr defaultRowHeight="14.4" x14ac:dyDescent="0.3"/>
  <cols>
    <col min="1" max="1" width="9.21875" style="3" customWidth="1"/>
    <col min="2" max="2" width="26.77734375" customWidth="1"/>
    <col min="6" max="6" width="8.88671875" style="6"/>
    <col min="7" max="7" width="8.88671875" style="3"/>
    <col min="8" max="8" width="17.88671875" customWidth="1"/>
    <col min="13" max="13" width="8.88671875" style="3"/>
    <col min="14" max="14" width="17.88671875" customWidth="1"/>
    <col min="19" max="19" width="8.88671875" style="3"/>
    <col min="23" max="23" width="35.5546875" customWidth="1"/>
  </cols>
  <sheetData>
    <row r="1" spans="1:29" x14ac:dyDescent="0.3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V1" s="1" t="s">
        <v>1386</v>
      </c>
      <c r="W1" s="1" t="s">
        <v>1385</v>
      </c>
      <c r="X1" s="1" t="s">
        <v>1394</v>
      </c>
      <c r="Y1" s="12"/>
      <c r="Z1" s="12"/>
    </row>
    <row r="2" spans="1:29" x14ac:dyDescent="0.3">
      <c r="A2" s="3" t="s">
        <v>591</v>
      </c>
      <c r="B2" t="s">
        <v>123</v>
      </c>
      <c r="C2">
        <v>1200</v>
      </c>
      <c r="D2">
        <v>1200</v>
      </c>
      <c r="E2">
        <v>1</v>
      </c>
      <c r="F2" s="5" t="s">
        <v>1125</v>
      </c>
      <c r="G2" s="3">
        <v>1</v>
      </c>
      <c r="H2" t="s">
        <v>1132</v>
      </c>
      <c r="I2">
        <v>5.73</v>
      </c>
      <c r="J2">
        <v>85</v>
      </c>
      <c r="K2">
        <v>226</v>
      </c>
      <c r="L2">
        <v>311</v>
      </c>
      <c r="M2" s="3">
        <f>L2</f>
        <v>311</v>
      </c>
      <c r="N2" t="s">
        <v>1241</v>
      </c>
      <c r="O2">
        <v>17.21</v>
      </c>
      <c r="P2">
        <v>6</v>
      </c>
      <c r="Q2">
        <v>166</v>
      </c>
      <c r="R2">
        <v>172</v>
      </c>
      <c r="S2" s="3">
        <v>837</v>
      </c>
      <c r="V2" s="15" t="s">
        <v>1</v>
      </c>
      <c r="W2" s="11" t="s">
        <v>1387</v>
      </c>
      <c r="X2" s="11" t="s">
        <v>1395</v>
      </c>
      <c r="Y2" s="12"/>
      <c r="Z2" s="12"/>
    </row>
    <row r="3" spans="1:29" x14ac:dyDescent="0.3">
      <c r="A3" s="3" t="s">
        <v>592</v>
      </c>
      <c r="B3" t="s">
        <v>124</v>
      </c>
      <c r="C3">
        <v>1200</v>
      </c>
      <c r="D3">
        <v>1200</v>
      </c>
      <c r="E3">
        <v>1</v>
      </c>
      <c r="F3" s="5" t="s">
        <v>1125</v>
      </c>
      <c r="G3" s="3">
        <v>2</v>
      </c>
      <c r="H3" t="s">
        <v>1133</v>
      </c>
      <c r="I3">
        <v>14.23</v>
      </c>
      <c r="J3">
        <v>61</v>
      </c>
      <c r="K3">
        <v>71</v>
      </c>
      <c r="L3">
        <v>132</v>
      </c>
      <c r="M3" s="3">
        <f t="shared" ref="M3:M66" si="0">L3</f>
        <v>132</v>
      </c>
      <c r="N3" t="s">
        <v>1242</v>
      </c>
      <c r="O3">
        <v>3.31</v>
      </c>
      <c r="P3">
        <v>3</v>
      </c>
      <c r="Q3">
        <v>178</v>
      </c>
      <c r="R3">
        <v>181</v>
      </c>
      <c r="S3" s="3">
        <v>568</v>
      </c>
      <c r="V3" s="15" t="s">
        <v>0</v>
      </c>
      <c r="W3" s="11" t="s">
        <v>1388</v>
      </c>
      <c r="X3" s="11" t="s">
        <v>1395</v>
      </c>
      <c r="Y3" s="12"/>
      <c r="Z3" s="12"/>
    </row>
    <row r="4" spans="1:29" x14ac:dyDescent="0.3">
      <c r="A4" s="3" t="s">
        <v>593</v>
      </c>
      <c r="B4" t="s">
        <v>125</v>
      </c>
      <c r="C4">
        <v>600</v>
      </c>
      <c r="D4">
        <v>600</v>
      </c>
      <c r="E4">
        <v>0.5</v>
      </c>
      <c r="F4" s="5" t="s">
        <v>1125</v>
      </c>
      <c r="G4" s="3">
        <v>1</v>
      </c>
      <c r="H4" t="s">
        <v>1134</v>
      </c>
      <c r="I4">
        <v>93.82</v>
      </c>
      <c r="J4">
        <v>48</v>
      </c>
      <c r="K4">
        <v>105</v>
      </c>
      <c r="L4">
        <v>153</v>
      </c>
      <c r="M4" s="3">
        <f t="shared" si="0"/>
        <v>153</v>
      </c>
      <c r="N4" t="s">
        <v>1243</v>
      </c>
      <c r="O4">
        <v>7.89</v>
      </c>
      <c r="P4">
        <v>6</v>
      </c>
      <c r="Q4">
        <v>158</v>
      </c>
      <c r="R4">
        <v>164</v>
      </c>
      <c r="S4" s="3">
        <v>529</v>
      </c>
      <c r="V4" s="15" t="s">
        <v>2</v>
      </c>
      <c r="W4" s="11" t="s">
        <v>1396</v>
      </c>
      <c r="X4" s="11" t="s">
        <v>1397</v>
      </c>
      <c r="Y4" s="12"/>
      <c r="Z4" s="12"/>
    </row>
    <row r="5" spans="1:29" x14ac:dyDescent="0.3">
      <c r="A5" s="3" t="s">
        <v>594</v>
      </c>
      <c r="B5" t="s">
        <v>126</v>
      </c>
      <c r="C5">
        <v>600</v>
      </c>
      <c r="D5">
        <v>600</v>
      </c>
      <c r="E5">
        <v>0.5</v>
      </c>
      <c r="F5" s="5" t="s">
        <v>1125</v>
      </c>
      <c r="G5" s="3">
        <v>2</v>
      </c>
      <c r="H5" t="s">
        <v>1135</v>
      </c>
      <c r="I5">
        <v>25.48</v>
      </c>
      <c r="J5">
        <v>44</v>
      </c>
      <c r="K5">
        <v>63</v>
      </c>
      <c r="L5">
        <v>107</v>
      </c>
      <c r="M5" s="3">
        <f t="shared" si="0"/>
        <v>107</v>
      </c>
      <c r="N5" t="s">
        <v>1244</v>
      </c>
      <c r="O5">
        <v>5.61</v>
      </c>
      <c r="P5">
        <v>8</v>
      </c>
      <c r="Q5">
        <v>176</v>
      </c>
      <c r="R5">
        <v>184</v>
      </c>
      <c r="S5" s="3">
        <v>558</v>
      </c>
      <c r="V5" s="15" t="s">
        <v>3</v>
      </c>
      <c r="W5" s="11" t="s">
        <v>1398</v>
      </c>
      <c r="X5" s="11" t="s">
        <v>1397</v>
      </c>
      <c r="Y5" s="12"/>
      <c r="Z5" s="12"/>
    </row>
    <row r="6" spans="1:29" x14ac:dyDescent="0.3">
      <c r="A6" s="3" t="s">
        <v>595</v>
      </c>
      <c r="B6" t="s">
        <v>127</v>
      </c>
      <c r="C6">
        <v>240</v>
      </c>
      <c r="D6">
        <v>240</v>
      </c>
      <c r="E6">
        <v>0.25</v>
      </c>
      <c r="F6" s="5" t="s">
        <v>1125</v>
      </c>
      <c r="G6" s="3">
        <v>1</v>
      </c>
      <c r="H6" t="s">
        <v>1134</v>
      </c>
      <c r="I6">
        <v>72.06</v>
      </c>
      <c r="J6">
        <v>48</v>
      </c>
      <c r="K6">
        <v>101</v>
      </c>
      <c r="L6">
        <v>149</v>
      </c>
      <c r="M6" s="3">
        <f t="shared" si="0"/>
        <v>149</v>
      </c>
      <c r="N6" t="s">
        <v>1245</v>
      </c>
      <c r="O6">
        <v>97</v>
      </c>
      <c r="P6">
        <v>8</v>
      </c>
      <c r="Q6">
        <v>153</v>
      </c>
      <c r="R6">
        <v>161</v>
      </c>
      <c r="S6" s="3">
        <v>516</v>
      </c>
      <c r="V6" s="15" t="s">
        <v>4</v>
      </c>
      <c r="W6" s="11" t="s">
        <v>1389</v>
      </c>
      <c r="X6" s="11" t="s">
        <v>1395</v>
      </c>
      <c r="Y6" s="12"/>
      <c r="Z6" s="12"/>
    </row>
    <row r="7" spans="1:29" x14ac:dyDescent="0.3">
      <c r="A7" s="3" t="s">
        <v>596</v>
      </c>
      <c r="B7" t="s">
        <v>128</v>
      </c>
      <c r="C7">
        <v>240</v>
      </c>
      <c r="D7">
        <v>240</v>
      </c>
      <c r="E7">
        <v>0.25</v>
      </c>
      <c r="F7" s="5" t="s">
        <v>1125</v>
      </c>
      <c r="G7" s="3">
        <v>2</v>
      </c>
      <c r="H7" t="s">
        <v>1134</v>
      </c>
      <c r="I7">
        <v>40.75</v>
      </c>
      <c r="J7">
        <v>32</v>
      </c>
      <c r="K7">
        <v>61</v>
      </c>
      <c r="L7">
        <v>93</v>
      </c>
      <c r="M7" s="3">
        <f t="shared" si="0"/>
        <v>93</v>
      </c>
      <c r="N7" t="s">
        <v>1245</v>
      </c>
      <c r="O7">
        <v>35.06</v>
      </c>
      <c r="P7">
        <v>4</v>
      </c>
      <c r="Q7">
        <v>175</v>
      </c>
      <c r="R7">
        <v>179</v>
      </c>
      <c r="S7" s="3">
        <v>557</v>
      </c>
      <c r="V7" s="15" t="s">
        <v>5</v>
      </c>
      <c r="W7" s="11" t="s">
        <v>1390</v>
      </c>
      <c r="X7" s="11" t="s">
        <v>1395</v>
      </c>
      <c r="Y7" s="12"/>
      <c r="Z7" s="12"/>
    </row>
    <row r="8" spans="1:29" x14ac:dyDescent="0.3">
      <c r="A8" s="3" t="s">
        <v>597</v>
      </c>
      <c r="B8" t="s">
        <v>129</v>
      </c>
      <c r="C8">
        <v>240</v>
      </c>
      <c r="D8">
        <v>135</v>
      </c>
      <c r="E8">
        <v>0.25</v>
      </c>
      <c r="F8" s="5" t="s">
        <v>1126</v>
      </c>
      <c r="G8" s="3">
        <v>1</v>
      </c>
      <c r="H8" t="s">
        <v>1134</v>
      </c>
      <c r="I8">
        <v>64.64</v>
      </c>
      <c r="J8">
        <v>47</v>
      </c>
      <c r="K8">
        <v>95</v>
      </c>
      <c r="L8">
        <v>142</v>
      </c>
      <c r="M8" s="3">
        <f t="shared" si="0"/>
        <v>142</v>
      </c>
      <c r="N8" t="s">
        <v>1245</v>
      </c>
      <c r="O8">
        <v>91.06</v>
      </c>
      <c r="P8">
        <v>8</v>
      </c>
      <c r="Q8">
        <v>186</v>
      </c>
      <c r="R8">
        <v>194</v>
      </c>
      <c r="S8" s="3">
        <v>571</v>
      </c>
      <c r="V8" s="15" t="s">
        <v>6</v>
      </c>
      <c r="W8" s="11" t="s">
        <v>1391</v>
      </c>
      <c r="X8" s="11" t="s">
        <v>1395</v>
      </c>
      <c r="Y8" s="12"/>
      <c r="Z8" s="12"/>
    </row>
    <row r="9" spans="1:29" x14ac:dyDescent="0.3">
      <c r="A9" s="3" t="s">
        <v>598</v>
      </c>
      <c r="B9" t="s">
        <v>130</v>
      </c>
      <c r="C9">
        <v>240</v>
      </c>
      <c r="D9">
        <v>135</v>
      </c>
      <c r="E9">
        <v>0.25</v>
      </c>
      <c r="F9" s="5" t="s">
        <v>1126</v>
      </c>
      <c r="G9" s="3">
        <v>2</v>
      </c>
      <c r="H9" t="s">
        <v>1135</v>
      </c>
      <c r="I9">
        <v>44.64</v>
      </c>
      <c r="J9">
        <v>35</v>
      </c>
      <c r="K9">
        <v>59</v>
      </c>
      <c r="L9">
        <v>94</v>
      </c>
      <c r="M9" s="3">
        <f t="shared" si="0"/>
        <v>94</v>
      </c>
      <c r="N9" t="s">
        <v>1246</v>
      </c>
      <c r="O9">
        <v>23.83</v>
      </c>
      <c r="P9">
        <v>4</v>
      </c>
      <c r="Q9">
        <v>145</v>
      </c>
      <c r="R9">
        <v>149</v>
      </c>
      <c r="S9" s="3">
        <v>529</v>
      </c>
      <c r="V9" s="15" t="s">
        <v>7</v>
      </c>
      <c r="W9" s="11" t="s">
        <v>1392</v>
      </c>
      <c r="X9" s="11" t="s">
        <v>1395</v>
      </c>
      <c r="Y9" s="12"/>
      <c r="Z9" s="12"/>
    </row>
    <row r="10" spans="1:29" x14ac:dyDescent="0.3">
      <c r="A10" s="3" t="s">
        <v>599</v>
      </c>
      <c r="B10" t="s">
        <v>131</v>
      </c>
      <c r="C10">
        <v>135</v>
      </c>
      <c r="D10">
        <v>240</v>
      </c>
      <c r="E10">
        <v>0.25</v>
      </c>
      <c r="F10" s="5" t="s">
        <v>1127</v>
      </c>
      <c r="G10" s="3">
        <v>1</v>
      </c>
      <c r="H10" t="s">
        <v>1134</v>
      </c>
      <c r="I10">
        <v>81.819999999999993</v>
      </c>
      <c r="J10">
        <v>97</v>
      </c>
      <c r="K10">
        <v>390</v>
      </c>
      <c r="L10">
        <v>487</v>
      </c>
      <c r="M10" s="3">
        <f t="shared" si="0"/>
        <v>487</v>
      </c>
      <c r="N10" t="s">
        <v>1245</v>
      </c>
      <c r="O10">
        <v>82.35</v>
      </c>
      <c r="P10">
        <v>4</v>
      </c>
      <c r="Q10">
        <v>139</v>
      </c>
      <c r="R10">
        <v>143</v>
      </c>
      <c r="S10" s="12">
        <v>518</v>
      </c>
      <c r="T10" s="13"/>
      <c r="U10" s="12"/>
      <c r="V10" s="15" t="s">
        <v>8</v>
      </c>
      <c r="W10" s="11" t="s">
        <v>1399</v>
      </c>
      <c r="X10" s="11" t="s">
        <v>1400</v>
      </c>
      <c r="Y10" s="12"/>
      <c r="Z10" s="12"/>
    </row>
    <row r="11" spans="1:29" s="8" customFormat="1" x14ac:dyDescent="0.3">
      <c r="A11" s="7" t="s">
        <v>600</v>
      </c>
      <c r="B11" s="8" t="s">
        <v>132</v>
      </c>
      <c r="C11" s="8">
        <v>135</v>
      </c>
      <c r="D11" s="8">
        <v>240</v>
      </c>
      <c r="E11" s="8">
        <v>0.25</v>
      </c>
      <c r="F11" s="9" t="s">
        <v>1127</v>
      </c>
      <c r="G11" s="7">
        <v>2</v>
      </c>
      <c r="H11" s="8" t="s">
        <v>1134</v>
      </c>
      <c r="I11" s="8">
        <v>28.75</v>
      </c>
      <c r="J11" s="8">
        <v>33</v>
      </c>
      <c r="K11" s="8">
        <v>55</v>
      </c>
      <c r="L11" s="8">
        <v>88</v>
      </c>
      <c r="M11" s="7">
        <f t="shared" si="0"/>
        <v>88</v>
      </c>
      <c r="N11" s="8" t="s">
        <v>1245</v>
      </c>
      <c r="O11" s="8">
        <v>35.96</v>
      </c>
      <c r="P11" s="8">
        <v>2</v>
      </c>
      <c r="Q11" s="8">
        <v>174</v>
      </c>
      <c r="R11" s="8">
        <v>176</v>
      </c>
      <c r="S11" s="8">
        <v>544</v>
      </c>
      <c r="T11" s="13"/>
      <c r="U11" s="12"/>
      <c r="V11" s="15" t="s">
        <v>9</v>
      </c>
      <c r="W11" s="11" t="s">
        <v>1393</v>
      </c>
      <c r="X11" s="11" t="s">
        <v>1401</v>
      </c>
      <c r="Y11" s="12"/>
      <c r="Z11" s="12"/>
      <c r="AA11" s="12"/>
      <c r="AB11" s="12"/>
      <c r="AC11" s="12"/>
    </row>
    <row r="12" spans="1:29" x14ac:dyDescent="0.3">
      <c r="A12" s="3" t="s">
        <v>601</v>
      </c>
      <c r="B12" t="s">
        <v>133</v>
      </c>
      <c r="C12">
        <v>1200</v>
      </c>
      <c r="D12">
        <v>800</v>
      </c>
      <c r="E12">
        <v>1</v>
      </c>
      <c r="F12" s="5" t="s">
        <v>1125</v>
      </c>
      <c r="G12" s="3">
        <v>1</v>
      </c>
      <c r="H12" t="s">
        <v>1136</v>
      </c>
      <c r="I12">
        <v>5.18</v>
      </c>
      <c r="J12">
        <v>100</v>
      </c>
      <c r="K12">
        <v>386</v>
      </c>
      <c r="L12">
        <v>486</v>
      </c>
      <c r="M12" s="3">
        <f t="shared" si="0"/>
        <v>486</v>
      </c>
      <c r="N12" t="s">
        <v>1243</v>
      </c>
      <c r="O12">
        <v>88.75</v>
      </c>
      <c r="P12">
        <v>5</v>
      </c>
      <c r="Q12">
        <v>164</v>
      </c>
      <c r="R12">
        <v>169</v>
      </c>
      <c r="S12" s="12">
        <v>554</v>
      </c>
      <c r="T12" s="13"/>
      <c r="U12" s="12"/>
      <c r="V12" s="15" t="s">
        <v>10</v>
      </c>
      <c r="W12" s="11" t="s">
        <v>1402</v>
      </c>
      <c r="X12" s="11" t="s">
        <v>1401</v>
      </c>
      <c r="Y12" s="12"/>
      <c r="Z12" s="12"/>
      <c r="AA12" s="12"/>
      <c r="AB12" s="12"/>
      <c r="AC12" s="12"/>
    </row>
    <row r="13" spans="1:29" x14ac:dyDescent="0.3">
      <c r="A13" s="3" t="s">
        <v>602</v>
      </c>
      <c r="B13" t="s">
        <v>134</v>
      </c>
      <c r="C13">
        <v>600</v>
      </c>
      <c r="D13">
        <v>400</v>
      </c>
      <c r="E13">
        <v>0.5</v>
      </c>
      <c r="F13" s="5" t="s">
        <v>1125</v>
      </c>
      <c r="G13" s="3">
        <v>1</v>
      </c>
      <c r="H13" t="s">
        <v>1137</v>
      </c>
      <c r="I13">
        <v>38.200000000000003</v>
      </c>
      <c r="J13">
        <v>92</v>
      </c>
      <c r="K13">
        <v>356</v>
      </c>
      <c r="L13">
        <v>448</v>
      </c>
      <c r="M13" s="3">
        <f t="shared" si="0"/>
        <v>448</v>
      </c>
      <c r="N13" t="s">
        <v>1247</v>
      </c>
      <c r="O13">
        <v>21.99</v>
      </c>
      <c r="P13">
        <v>8</v>
      </c>
      <c r="Q13">
        <v>177</v>
      </c>
      <c r="R13">
        <v>185</v>
      </c>
      <c r="S13" s="12">
        <v>561</v>
      </c>
      <c r="T13" s="13"/>
      <c r="U13" s="12"/>
      <c r="V13" s="15" t="s">
        <v>11</v>
      </c>
      <c r="W13" s="11" t="s">
        <v>1403</v>
      </c>
      <c r="X13" s="11" t="s">
        <v>1401</v>
      </c>
      <c r="Y13" s="12"/>
      <c r="Z13" s="12"/>
    </row>
    <row r="14" spans="1:29" x14ac:dyDescent="0.3">
      <c r="A14" s="3" t="s">
        <v>603</v>
      </c>
      <c r="B14" t="s">
        <v>135</v>
      </c>
      <c r="C14">
        <v>240</v>
      </c>
      <c r="D14">
        <v>160</v>
      </c>
      <c r="E14">
        <v>0.25</v>
      </c>
      <c r="F14" s="5" t="s">
        <v>1125</v>
      </c>
      <c r="G14" s="3">
        <v>1</v>
      </c>
      <c r="H14" t="s">
        <v>1138</v>
      </c>
      <c r="I14">
        <v>31.04</v>
      </c>
      <c r="J14">
        <v>40</v>
      </c>
      <c r="K14">
        <v>50</v>
      </c>
      <c r="L14">
        <v>90</v>
      </c>
      <c r="M14" s="3">
        <f t="shared" si="0"/>
        <v>90</v>
      </c>
      <c r="N14" t="s">
        <v>1248</v>
      </c>
      <c r="O14">
        <v>45.46</v>
      </c>
      <c r="P14">
        <v>5</v>
      </c>
      <c r="Q14">
        <v>156</v>
      </c>
      <c r="R14">
        <v>161</v>
      </c>
      <c r="S14" s="12">
        <v>528</v>
      </c>
      <c r="T14" s="13"/>
      <c r="U14" s="12"/>
      <c r="V14" s="15" t="s">
        <v>12</v>
      </c>
      <c r="W14" s="11" t="s">
        <v>1404</v>
      </c>
      <c r="X14" s="11" t="s">
        <v>1401</v>
      </c>
      <c r="Y14" s="12"/>
      <c r="Z14" s="12"/>
    </row>
    <row r="15" spans="1:29" x14ac:dyDescent="0.3">
      <c r="A15" s="3" t="s">
        <v>604</v>
      </c>
      <c r="B15" t="s">
        <v>136</v>
      </c>
      <c r="C15">
        <v>120</v>
      </c>
      <c r="D15">
        <v>160</v>
      </c>
      <c r="E15">
        <v>0.25</v>
      </c>
      <c r="F15" s="5" t="s">
        <v>1128</v>
      </c>
      <c r="G15" s="3">
        <v>1</v>
      </c>
      <c r="H15" t="s">
        <v>1139</v>
      </c>
      <c r="I15">
        <v>28.1</v>
      </c>
      <c r="J15">
        <v>99</v>
      </c>
      <c r="K15">
        <v>385</v>
      </c>
      <c r="L15">
        <v>484</v>
      </c>
      <c r="M15" s="3">
        <f t="shared" si="0"/>
        <v>484</v>
      </c>
      <c r="N15" t="s">
        <v>1247</v>
      </c>
      <c r="O15">
        <v>66.62</v>
      </c>
      <c r="P15">
        <v>2</v>
      </c>
      <c r="Q15">
        <v>151</v>
      </c>
      <c r="R15">
        <v>153</v>
      </c>
      <c r="S15" s="12">
        <v>545</v>
      </c>
      <c r="T15" s="13"/>
      <c r="U15" s="12"/>
      <c r="V15" s="15" t="s">
        <v>13</v>
      </c>
      <c r="W15" s="11" t="s">
        <v>1405</v>
      </c>
      <c r="X15" s="11" t="s">
        <v>1395</v>
      </c>
      <c r="Y15" s="12"/>
      <c r="Z15" s="12"/>
    </row>
    <row r="16" spans="1:29" x14ac:dyDescent="0.3">
      <c r="A16" s="3" t="s">
        <v>605</v>
      </c>
      <c r="B16" t="s">
        <v>137</v>
      </c>
      <c r="C16">
        <v>240</v>
      </c>
      <c r="D16">
        <v>180</v>
      </c>
      <c r="E16">
        <v>0.25</v>
      </c>
      <c r="F16" s="5" t="s">
        <v>1129</v>
      </c>
      <c r="G16" s="3">
        <v>1</v>
      </c>
      <c r="H16" t="s">
        <v>1139</v>
      </c>
      <c r="I16">
        <v>43.94</v>
      </c>
      <c r="J16">
        <v>91</v>
      </c>
      <c r="K16">
        <v>358</v>
      </c>
      <c r="L16">
        <v>449</v>
      </c>
      <c r="M16" s="3">
        <f t="shared" si="0"/>
        <v>449</v>
      </c>
      <c r="N16" t="s">
        <v>1247</v>
      </c>
      <c r="O16">
        <v>72.989999999999995</v>
      </c>
      <c r="P16">
        <v>6</v>
      </c>
      <c r="Q16">
        <v>155</v>
      </c>
      <c r="R16">
        <v>161</v>
      </c>
      <c r="S16" s="12">
        <v>517</v>
      </c>
      <c r="T16" s="13"/>
      <c r="U16" s="12"/>
      <c r="V16" s="15" t="s">
        <v>14</v>
      </c>
      <c r="W16" s="11" t="s">
        <v>1406</v>
      </c>
      <c r="X16" s="11" t="s">
        <v>1400</v>
      </c>
      <c r="Y16" s="12"/>
      <c r="Z16" s="12"/>
    </row>
    <row r="17" spans="1:29" x14ac:dyDescent="0.3">
      <c r="A17" s="3" t="s">
        <v>606</v>
      </c>
      <c r="B17" t="s">
        <v>138</v>
      </c>
      <c r="C17">
        <v>1200</v>
      </c>
      <c r="D17">
        <v>800</v>
      </c>
      <c r="E17">
        <v>1</v>
      </c>
      <c r="F17" s="5" t="s">
        <v>1125</v>
      </c>
      <c r="G17" s="3">
        <v>2</v>
      </c>
      <c r="H17" t="s">
        <v>1133</v>
      </c>
      <c r="I17">
        <v>19.940000000000001</v>
      </c>
      <c r="J17">
        <v>43</v>
      </c>
      <c r="K17">
        <v>62</v>
      </c>
      <c r="L17">
        <v>105</v>
      </c>
      <c r="M17" s="3">
        <f t="shared" si="0"/>
        <v>105</v>
      </c>
      <c r="N17" t="s">
        <v>1243</v>
      </c>
      <c r="O17">
        <v>90.91</v>
      </c>
      <c r="P17">
        <v>4</v>
      </c>
      <c r="Q17">
        <v>166</v>
      </c>
      <c r="R17">
        <v>168</v>
      </c>
      <c r="S17" s="12">
        <v>562</v>
      </c>
      <c r="T17" s="13"/>
      <c r="U17" s="12"/>
      <c r="V17" s="15" t="s">
        <v>15</v>
      </c>
      <c r="W17" s="11" t="s">
        <v>1407</v>
      </c>
      <c r="X17" s="11" t="s">
        <v>1401</v>
      </c>
      <c r="Y17" s="12" t="s">
        <v>1411</v>
      </c>
      <c r="Z17" s="12"/>
    </row>
    <row r="18" spans="1:29" x14ac:dyDescent="0.3">
      <c r="A18" s="3" t="s">
        <v>607</v>
      </c>
      <c r="B18" t="s">
        <v>139</v>
      </c>
      <c r="C18">
        <v>600</v>
      </c>
      <c r="D18">
        <v>400</v>
      </c>
      <c r="E18">
        <v>0.5</v>
      </c>
      <c r="F18" s="5" t="s">
        <v>1125</v>
      </c>
      <c r="G18" s="3">
        <v>2</v>
      </c>
      <c r="H18" t="s">
        <v>1140</v>
      </c>
      <c r="I18">
        <v>56.36</v>
      </c>
      <c r="J18">
        <v>39</v>
      </c>
      <c r="K18">
        <v>62</v>
      </c>
      <c r="L18">
        <v>101</v>
      </c>
      <c r="M18" s="3">
        <f t="shared" si="0"/>
        <v>101</v>
      </c>
      <c r="N18" t="s">
        <v>1249</v>
      </c>
      <c r="O18">
        <v>26.01</v>
      </c>
      <c r="P18">
        <v>6</v>
      </c>
      <c r="Q18">
        <v>147</v>
      </c>
      <c r="R18">
        <v>153</v>
      </c>
      <c r="S18" s="12">
        <v>533</v>
      </c>
      <c r="T18" s="13"/>
      <c r="U18" s="12"/>
      <c r="V18" s="15" t="s">
        <v>16</v>
      </c>
      <c r="W18" s="11" t="s">
        <v>1408</v>
      </c>
      <c r="X18" s="11" t="s">
        <v>1401</v>
      </c>
      <c r="Y18" s="12"/>
      <c r="Z18" s="12"/>
    </row>
    <row r="19" spans="1:29" x14ac:dyDescent="0.3">
      <c r="A19" s="3" t="s">
        <v>608</v>
      </c>
      <c r="B19" t="s">
        <v>140</v>
      </c>
      <c r="C19">
        <v>240</v>
      </c>
      <c r="D19">
        <v>160</v>
      </c>
      <c r="E19">
        <v>0.25</v>
      </c>
      <c r="F19" s="5" t="s">
        <v>1125</v>
      </c>
      <c r="G19" s="3">
        <v>2</v>
      </c>
      <c r="H19" t="s">
        <v>1139</v>
      </c>
      <c r="I19">
        <v>31.54</v>
      </c>
      <c r="J19">
        <v>34</v>
      </c>
      <c r="K19">
        <v>61</v>
      </c>
      <c r="L19">
        <v>95</v>
      </c>
      <c r="M19" s="3">
        <f t="shared" si="0"/>
        <v>95</v>
      </c>
      <c r="N19" t="s">
        <v>1250</v>
      </c>
      <c r="O19">
        <v>17.03</v>
      </c>
      <c r="P19">
        <v>7</v>
      </c>
      <c r="Q19">
        <v>152</v>
      </c>
      <c r="R19">
        <v>159</v>
      </c>
      <c r="S19" s="12">
        <v>533</v>
      </c>
      <c r="T19" s="13"/>
      <c r="U19" s="12"/>
      <c r="V19" s="15" t="s">
        <v>17</v>
      </c>
      <c r="W19" s="11" t="s">
        <v>1409</v>
      </c>
      <c r="X19" s="11" t="s">
        <v>1401</v>
      </c>
      <c r="Y19" s="12"/>
      <c r="Z19" s="12"/>
    </row>
    <row r="20" spans="1:29" x14ac:dyDescent="0.3">
      <c r="A20" s="3" t="s">
        <v>609</v>
      </c>
      <c r="B20" t="s">
        <v>141</v>
      </c>
      <c r="C20">
        <v>120</v>
      </c>
      <c r="D20">
        <v>160</v>
      </c>
      <c r="E20">
        <v>0.25</v>
      </c>
      <c r="F20" s="5" t="s">
        <v>1128</v>
      </c>
      <c r="G20" s="3">
        <v>2</v>
      </c>
      <c r="H20" t="s">
        <v>1139</v>
      </c>
      <c r="I20">
        <v>26.36</v>
      </c>
      <c r="J20">
        <v>37</v>
      </c>
      <c r="K20">
        <v>55</v>
      </c>
      <c r="L20">
        <v>92</v>
      </c>
      <c r="M20" s="3">
        <f t="shared" si="0"/>
        <v>92</v>
      </c>
      <c r="N20" t="s">
        <v>1251</v>
      </c>
      <c r="O20">
        <v>30.48</v>
      </c>
      <c r="P20">
        <v>8</v>
      </c>
      <c r="Q20">
        <v>170</v>
      </c>
      <c r="R20">
        <v>178</v>
      </c>
      <c r="S20" s="12">
        <v>543</v>
      </c>
      <c r="T20" s="13"/>
      <c r="U20" s="12"/>
      <c r="V20" s="16" t="s">
        <v>18</v>
      </c>
      <c r="W20" s="14" t="s">
        <v>1410</v>
      </c>
      <c r="X20" s="14" t="s">
        <v>1401</v>
      </c>
      <c r="Y20" s="12"/>
      <c r="Z20" s="12"/>
    </row>
    <row r="21" spans="1:29" s="8" customFormat="1" x14ac:dyDescent="0.3">
      <c r="A21" s="7" t="s">
        <v>610</v>
      </c>
      <c r="B21" s="8" t="s">
        <v>142</v>
      </c>
      <c r="C21" s="8">
        <v>240</v>
      </c>
      <c r="D21" s="8">
        <v>180</v>
      </c>
      <c r="E21" s="8">
        <v>0.25</v>
      </c>
      <c r="F21" s="9" t="s">
        <v>1129</v>
      </c>
      <c r="G21" s="7">
        <v>2</v>
      </c>
      <c r="H21" s="8" t="s">
        <v>1141</v>
      </c>
      <c r="I21" s="8">
        <v>38.659999999999997</v>
      </c>
      <c r="J21" s="8">
        <v>31</v>
      </c>
      <c r="K21" s="8">
        <v>60</v>
      </c>
      <c r="L21" s="8">
        <v>91</v>
      </c>
      <c r="M21" s="7">
        <f t="shared" si="0"/>
        <v>91</v>
      </c>
      <c r="N21" s="8" t="s">
        <v>1250</v>
      </c>
      <c r="O21" s="8">
        <v>13.93</v>
      </c>
      <c r="P21" s="8">
        <v>4</v>
      </c>
      <c r="Q21" s="8">
        <v>166</v>
      </c>
      <c r="R21" s="8">
        <v>170</v>
      </c>
      <c r="S21" s="8">
        <v>553</v>
      </c>
      <c r="T21" s="13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x14ac:dyDescent="0.3">
      <c r="A22" s="3" t="s">
        <v>611</v>
      </c>
      <c r="B22" t="s">
        <v>143</v>
      </c>
      <c r="C22">
        <v>1280</v>
      </c>
      <c r="D22">
        <v>720</v>
      </c>
      <c r="E22">
        <v>1</v>
      </c>
      <c r="F22" s="5" t="s">
        <v>1125</v>
      </c>
      <c r="G22" s="3">
        <v>1</v>
      </c>
      <c r="H22" t="s">
        <v>1142</v>
      </c>
      <c r="I22">
        <v>12.32</v>
      </c>
      <c r="J22">
        <v>42</v>
      </c>
      <c r="K22">
        <v>57</v>
      </c>
      <c r="L22">
        <v>99</v>
      </c>
      <c r="M22" s="3">
        <f t="shared" si="0"/>
        <v>99</v>
      </c>
      <c r="N22" t="s">
        <v>1252</v>
      </c>
      <c r="O22">
        <v>14.59</v>
      </c>
      <c r="P22">
        <v>0</v>
      </c>
      <c r="Q22">
        <v>166</v>
      </c>
      <c r="R22">
        <v>166</v>
      </c>
      <c r="S22" s="12">
        <v>530</v>
      </c>
      <c r="T22" s="13"/>
      <c r="U22" s="12"/>
      <c r="Y22" s="12"/>
      <c r="Z22" s="12"/>
      <c r="AA22" s="12"/>
      <c r="AB22" s="12"/>
      <c r="AC22" s="12"/>
    </row>
    <row r="23" spans="1:29" x14ac:dyDescent="0.3">
      <c r="A23" s="3" t="s">
        <v>612</v>
      </c>
      <c r="B23" t="s">
        <v>144</v>
      </c>
      <c r="C23">
        <v>640</v>
      </c>
      <c r="D23">
        <v>360</v>
      </c>
      <c r="E23">
        <v>0.5</v>
      </c>
      <c r="F23" s="5" t="s">
        <v>1125</v>
      </c>
      <c r="G23" s="3">
        <v>1</v>
      </c>
      <c r="H23" t="s">
        <v>1143</v>
      </c>
      <c r="I23">
        <v>94.07</v>
      </c>
      <c r="J23">
        <v>85</v>
      </c>
      <c r="K23">
        <v>364</v>
      </c>
      <c r="L23">
        <v>449</v>
      </c>
      <c r="M23" s="3">
        <f t="shared" si="0"/>
        <v>449</v>
      </c>
      <c r="N23" t="s">
        <v>1253</v>
      </c>
      <c r="O23">
        <v>22.85</v>
      </c>
      <c r="P23">
        <v>0</v>
      </c>
      <c r="Q23">
        <v>154</v>
      </c>
      <c r="R23">
        <v>154</v>
      </c>
      <c r="S23" s="3">
        <v>520</v>
      </c>
      <c r="Y23" s="12"/>
      <c r="Z23" s="12"/>
    </row>
    <row r="24" spans="1:29" x14ac:dyDescent="0.3">
      <c r="A24" s="3" t="s">
        <v>613</v>
      </c>
      <c r="B24" t="s">
        <v>145</v>
      </c>
      <c r="C24">
        <v>256</v>
      </c>
      <c r="D24">
        <v>144</v>
      </c>
      <c r="E24">
        <v>0.25</v>
      </c>
      <c r="F24" s="5" t="s">
        <v>1125</v>
      </c>
      <c r="G24" s="3">
        <v>1</v>
      </c>
      <c r="H24" t="s">
        <v>1143</v>
      </c>
      <c r="I24">
        <v>90.89</v>
      </c>
      <c r="J24">
        <v>28</v>
      </c>
      <c r="K24">
        <v>54</v>
      </c>
      <c r="L24">
        <v>82</v>
      </c>
      <c r="M24" s="3">
        <f t="shared" si="0"/>
        <v>82</v>
      </c>
      <c r="N24" t="s">
        <v>1143</v>
      </c>
      <c r="O24">
        <v>77.489999999999995</v>
      </c>
      <c r="P24">
        <v>4</v>
      </c>
      <c r="Q24">
        <v>150</v>
      </c>
      <c r="R24">
        <v>154</v>
      </c>
      <c r="S24" s="3">
        <v>511</v>
      </c>
      <c r="Y24" s="12"/>
      <c r="Z24" s="12"/>
    </row>
    <row r="25" spans="1:29" x14ac:dyDescent="0.3">
      <c r="A25" s="3" t="s">
        <v>614</v>
      </c>
      <c r="B25" t="s">
        <v>146</v>
      </c>
      <c r="C25">
        <v>256</v>
      </c>
      <c r="D25">
        <v>170</v>
      </c>
      <c r="E25">
        <v>0.25</v>
      </c>
      <c r="F25" s="5" t="s">
        <v>1130</v>
      </c>
      <c r="G25" s="3">
        <v>1</v>
      </c>
      <c r="H25" t="s">
        <v>1143</v>
      </c>
      <c r="I25">
        <v>99.16</v>
      </c>
      <c r="J25">
        <v>83</v>
      </c>
      <c r="K25">
        <v>350</v>
      </c>
      <c r="L25">
        <v>433</v>
      </c>
      <c r="M25" s="3">
        <f t="shared" si="0"/>
        <v>433</v>
      </c>
      <c r="N25" t="s">
        <v>1143</v>
      </c>
      <c r="O25">
        <v>81.39</v>
      </c>
      <c r="P25">
        <v>5</v>
      </c>
      <c r="Q25">
        <v>145</v>
      </c>
      <c r="R25">
        <v>150</v>
      </c>
      <c r="S25" s="3">
        <v>884</v>
      </c>
    </row>
    <row r="26" spans="1:29" x14ac:dyDescent="0.3">
      <c r="A26" s="3" t="s">
        <v>615</v>
      </c>
      <c r="B26" t="s">
        <v>147</v>
      </c>
      <c r="C26">
        <v>96</v>
      </c>
      <c r="D26">
        <v>144</v>
      </c>
      <c r="E26">
        <v>0.25</v>
      </c>
      <c r="F26" s="5" t="s">
        <v>1131</v>
      </c>
      <c r="G26" s="3">
        <v>1</v>
      </c>
      <c r="H26" t="s">
        <v>1143</v>
      </c>
      <c r="I26">
        <v>43.83</v>
      </c>
      <c r="J26">
        <v>79</v>
      </c>
      <c r="K26">
        <v>439</v>
      </c>
      <c r="L26">
        <v>518</v>
      </c>
      <c r="M26" s="3">
        <f t="shared" si="0"/>
        <v>518</v>
      </c>
      <c r="N26" t="s">
        <v>1254</v>
      </c>
      <c r="O26">
        <v>14.39</v>
      </c>
      <c r="P26">
        <v>0</v>
      </c>
      <c r="Q26">
        <v>149</v>
      </c>
      <c r="R26">
        <v>149</v>
      </c>
      <c r="S26" s="3">
        <v>502</v>
      </c>
    </row>
    <row r="27" spans="1:29" x14ac:dyDescent="0.3">
      <c r="A27" s="3" t="s">
        <v>616</v>
      </c>
      <c r="B27" t="s">
        <v>148</v>
      </c>
      <c r="C27">
        <v>1280</v>
      </c>
      <c r="D27">
        <v>720</v>
      </c>
      <c r="E27">
        <v>1</v>
      </c>
      <c r="F27" s="5" t="s">
        <v>1125</v>
      </c>
      <c r="G27" s="3">
        <v>2</v>
      </c>
      <c r="H27" t="s">
        <v>1133</v>
      </c>
      <c r="I27">
        <v>22.81</v>
      </c>
      <c r="J27">
        <v>34</v>
      </c>
      <c r="K27">
        <v>54</v>
      </c>
      <c r="L27">
        <v>88</v>
      </c>
      <c r="M27" s="3">
        <f t="shared" si="0"/>
        <v>88</v>
      </c>
      <c r="N27" t="s">
        <v>1243</v>
      </c>
      <c r="O27">
        <v>12.53</v>
      </c>
      <c r="P27">
        <v>0</v>
      </c>
      <c r="Q27">
        <v>205</v>
      </c>
      <c r="R27">
        <v>205</v>
      </c>
      <c r="S27" s="3">
        <v>573</v>
      </c>
    </row>
    <row r="28" spans="1:29" x14ac:dyDescent="0.3">
      <c r="A28" s="3" t="s">
        <v>617</v>
      </c>
      <c r="B28" t="s">
        <v>149</v>
      </c>
      <c r="C28">
        <v>640</v>
      </c>
      <c r="D28">
        <v>360</v>
      </c>
      <c r="E28">
        <v>0.5</v>
      </c>
      <c r="F28" s="5" t="s">
        <v>1125</v>
      </c>
      <c r="G28" s="3">
        <v>2</v>
      </c>
      <c r="H28" t="s">
        <v>1143</v>
      </c>
      <c r="I28">
        <v>89.84</v>
      </c>
      <c r="J28">
        <v>27</v>
      </c>
      <c r="K28">
        <v>67</v>
      </c>
      <c r="L28">
        <v>94</v>
      </c>
      <c r="M28" s="3">
        <f t="shared" si="0"/>
        <v>94</v>
      </c>
      <c r="N28" t="s">
        <v>1253</v>
      </c>
      <c r="O28">
        <v>49.17</v>
      </c>
      <c r="P28">
        <v>2</v>
      </c>
      <c r="Q28">
        <v>143</v>
      </c>
      <c r="R28">
        <v>145</v>
      </c>
      <c r="S28" s="3">
        <v>502</v>
      </c>
    </row>
    <row r="29" spans="1:29" x14ac:dyDescent="0.3">
      <c r="A29" s="3" t="s">
        <v>618</v>
      </c>
      <c r="B29" t="s">
        <v>150</v>
      </c>
      <c r="C29">
        <v>256</v>
      </c>
      <c r="D29">
        <v>144</v>
      </c>
      <c r="E29">
        <v>0.25</v>
      </c>
      <c r="F29" s="5" t="s">
        <v>1125</v>
      </c>
      <c r="G29" s="3">
        <v>2</v>
      </c>
      <c r="H29" t="s">
        <v>1143</v>
      </c>
      <c r="I29">
        <v>97.07</v>
      </c>
      <c r="J29">
        <v>26</v>
      </c>
      <c r="K29">
        <v>52</v>
      </c>
      <c r="L29">
        <v>78</v>
      </c>
      <c r="M29" s="3">
        <f t="shared" si="0"/>
        <v>78</v>
      </c>
      <c r="N29" t="s">
        <v>1143</v>
      </c>
      <c r="O29">
        <v>95.95</v>
      </c>
      <c r="P29">
        <v>0</v>
      </c>
      <c r="Q29">
        <v>152</v>
      </c>
      <c r="R29">
        <v>152</v>
      </c>
      <c r="S29" s="3">
        <v>528</v>
      </c>
    </row>
    <row r="30" spans="1:29" x14ac:dyDescent="0.3">
      <c r="A30" s="3" t="s">
        <v>619</v>
      </c>
      <c r="B30" t="s">
        <v>151</v>
      </c>
      <c r="C30">
        <v>256</v>
      </c>
      <c r="D30">
        <v>170</v>
      </c>
      <c r="E30">
        <v>0.25</v>
      </c>
      <c r="F30" s="5" t="s">
        <v>1130</v>
      </c>
      <c r="G30" s="3">
        <v>2</v>
      </c>
      <c r="H30" t="s">
        <v>1143</v>
      </c>
      <c r="I30">
        <v>94.05</v>
      </c>
      <c r="J30">
        <v>26</v>
      </c>
      <c r="K30">
        <v>59</v>
      </c>
      <c r="L30">
        <v>85</v>
      </c>
      <c r="M30" s="3">
        <f t="shared" si="0"/>
        <v>85</v>
      </c>
      <c r="N30" t="s">
        <v>1143</v>
      </c>
      <c r="O30">
        <v>79.680000000000007</v>
      </c>
      <c r="P30">
        <v>5</v>
      </c>
      <c r="Q30">
        <v>149</v>
      </c>
      <c r="R30">
        <v>154</v>
      </c>
      <c r="S30" s="3">
        <v>507</v>
      </c>
    </row>
    <row r="31" spans="1:29" s="8" customFormat="1" x14ac:dyDescent="0.3">
      <c r="A31" s="7" t="s">
        <v>620</v>
      </c>
      <c r="B31" s="8" t="s">
        <v>152</v>
      </c>
      <c r="C31" s="8">
        <v>96</v>
      </c>
      <c r="D31" s="8">
        <v>144</v>
      </c>
      <c r="E31" s="8">
        <v>0.25</v>
      </c>
      <c r="F31" s="9" t="s">
        <v>1131</v>
      </c>
      <c r="G31" s="7">
        <v>2</v>
      </c>
      <c r="H31" s="8" t="s">
        <v>1143</v>
      </c>
      <c r="I31" s="8">
        <v>12.14</v>
      </c>
      <c r="J31" s="8">
        <v>30</v>
      </c>
      <c r="K31" s="8">
        <v>55</v>
      </c>
      <c r="L31" s="8">
        <v>85</v>
      </c>
      <c r="M31" s="7">
        <f t="shared" si="0"/>
        <v>85</v>
      </c>
      <c r="N31" s="8" t="s">
        <v>1255</v>
      </c>
      <c r="O31" s="8">
        <v>10.98</v>
      </c>
      <c r="P31" s="8">
        <v>0</v>
      </c>
      <c r="Q31" s="8">
        <v>151</v>
      </c>
      <c r="R31" s="8">
        <v>151</v>
      </c>
      <c r="S31" s="7">
        <v>507</v>
      </c>
    </row>
    <row r="32" spans="1:29" x14ac:dyDescent="0.3">
      <c r="A32" s="3" t="s">
        <v>621</v>
      </c>
      <c r="B32" t="s">
        <v>153</v>
      </c>
      <c r="C32">
        <v>1000</v>
      </c>
      <c r="D32">
        <v>808</v>
      </c>
      <c r="E32">
        <v>1</v>
      </c>
      <c r="F32" s="5" t="s">
        <v>1125</v>
      </c>
      <c r="G32" s="3">
        <v>1</v>
      </c>
      <c r="H32" t="s">
        <v>1132</v>
      </c>
      <c r="I32">
        <v>3.39</v>
      </c>
      <c r="J32">
        <v>117</v>
      </c>
      <c r="K32">
        <v>385</v>
      </c>
      <c r="L32">
        <v>502</v>
      </c>
      <c r="M32" s="3">
        <f t="shared" si="0"/>
        <v>502</v>
      </c>
      <c r="N32" t="s">
        <v>1256</v>
      </c>
      <c r="O32">
        <v>39.04</v>
      </c>
      <c r="P32">
        <v>6</v>
      </c>
      <c r="Q32">
        <v>166</v>
      </c>
      <c r="R32">
        <v>172</v>
      </c>
      <c r="S32" s="3">
        <v>814</v>
      </c>
    </row>
    <row r="33" spans="1:19" x14ac:dyDescent="0.3">
      <c r="A33" s="3" t="s">
        <v>622</v>
      </c>
      <c r="B33" t="s">
        <v>154</v>
      </c>
      <c r="C33">
        <v>500</v>
      </c>
      <c r="D33">
        <v>404</v>
      </c>
      <c r="E33">
        <v>0.5</v>
      </c>
      <c r="F33" s="5" t="s">
        <v>1125</v>
      </c>
      <c r="G33" s="3">
        <v>1</v>
      </c>
      <c r="H33" t="s">
        <v>1144</v>
      </c>
      <c r="I33">
        <v>88.31</v>
      </c>
      <c r="J33">
        <v>94</v>
      </c>
      <c r="K33">
        <v>364</v>
      </c>
      <c r="L33">
        <v>458</v>
      </c>
      <c r="M33" s="3">
        <f t="shared" si="0"/>
        <v>458</v>
      </c>
      <c r="N33" t="s">
        <v>1257</v>
      </c>
      <c r="O33">
        <v>44.23</v>
      </c>
      <c r="P33">
        <v>5</v>
      </c>
      <c r="Q33">
        <v>143</v>
      </c>
      <c r="R33">
        <v>148</v>
      </c>
      <c r="S33" s="3">
        <v>517</v>
      </c>
    </row>
    <row r="34" spans="1:19" x14ac:dyDescent="0.3">
      <c r="A34" s="3" t="s">
        <v>623</v>
      </c>
      <c r="B34" t="s">
        <v>155</v>
      </c>
      <c r="C34">
        <v>200</v>
      </c>
      <c r="D34">
        <v>162</v>
      </c>
      <c r="E34">
        <v>0.25</v>
      </c>
      <c r="F34" s="5" t="s">
        <v>1125</v>
      </c>
      <c r="G34" s="3">
        <v>1</v>
      </c>
      <c r="H34" t="s">
        <v>1144</v>
      </c>
      <c r="I34">
        <v>91.99</v>
      </c>
      <c r="J34">
        <v>32</v>
      </c>
      <c r="K34">
        <v>38</v>
      </c>
      <c r="L34">
        <v>70</v>
      </c>
      <c r="M34" s="3">
        <f t="shared" si="0"/>
        <v>70</v>
      </c>
      <c r="N34" t="s">
        <v>1144</v>
      </c>
      <c r="O34">
        <v>84.4</v>
      </c>
      <c r="P34">
        <v>8</v>
      </c>
      <c r="Q34">
        <v>146</v>
      </c>
      <c r="R34">
        <v>154</v>
      </c>
      <c r="S34" s="3">
        <v>514</v>
      </c>
    </row>
    <row r="35" spans="1:19" x14ac:dyDescent="0.3">
      <c r="A35" s="3" t="s">
        <v>624</v>
      </c>
      <c r="B35" t="s">
        <v>156</v>
      </c>
      <c r="C35">
        <v>200</v>
      </c>
      <c r="D35">
        <v>112</v>
      </c>
      <c r="E35">
        <v>0.25</v>
      </c>
      <c r="F35" s="5" t="s">
        <v>1126</v>
      </c>
      <c r="G35" s="3">
        <v>1</v>
      </c>
      <c r="H35" t="s">
        <v>1144</v>
      </c>
      <c r="I35">
        <v>81.12</v>
      </c>
      <c r="J35">
        <v>91</v>
      </c>
      <c r="K35">
        <v>369</v>
      </c>
      <c r="L35">
        <v>460</v>
      </c>
      <c r="M35" s="3">
        <f t="shared" si="0"/>
        <v>460</v>
      </c>
      <c r="N35" t="s">
        <v>1144</v>
      </c>
      <c r="O35">
        <v>74.540000000000006</v>
      </c>
      <c r="P35">
        <v>5</v>
      </c>
      <c r="Q35">
        <v>140</v>
      </c>
      <c r="R35">
        <v>145</v>
      </c>
      <c r="S35" s="3">
        <v>541</v>
      </c>
    </row>
    <row r="36" spans="1:19" x14ac:dyDescent="0.3">
      <c r="A36" s="3" t="s">
        <v>625</v>
      </c>
      <c r="B36" t="s">
        <v>157</v>
      </c>
      <c r="C36">
        <v>91</v>
      </c>
      <c r="D36">
        <v>162</v>
      </c>
      <c r="E36">
        <v>0.25</v>
      </c>
      <c r="F36" s="5" t="s">
        <v>1127</v>
      </c>
      <c r="G36" s="3">
        <v>1</v>
      </c>
      <c r="H36" t="s">
        <v>1144</v>
      </c>
      <c r="I36">
        <v>46.64</v>
      </c>
      <c r="J36">
        <v>71</v>
      </c>
      <c r="K36">
        <v>397</v>
      </c>
      <c r="L36">
        <v>468</v>
      </c>
      <c r="M36" s="3">
        <f t="shared" si="0"/>
        <v>468</v>
      </c>
      <c r="N36" t="s">
        <v>1258</v>
      </c>
      <c r="O36">
        <v>29.11</v>
      </c>
      <c r="P36">
        <v>0</v>
      </c>
      <c r="Q36">
        <v>155</v>
      </c>
      <c r="R36">
        <v>155</v>
      </c>
      <c r="S36" s="3">
        <v>502</v>
      </c>
    </row>
    <row r="37" spans="1:19" x14ac:dyDescent="0.3">
      <c r="A37" s="3" t="s">
        <v>626</v>
      </c>
      <c r="B37" t="s">
        <v>158</v>
      </c>
      <c r="C37">
        <v>1000</v>
      </c>
      <c r="D37">
        <v>808</v>
      </c>
      <c r="E37">
        <v>1</v>
      </c>
      <c r="F37" s="5" t="s">
        <v>1125</v>
      </c>
      <c r="G37" s="3">
        <v>2</v>
      </c>
      <c r="H37" t="s">
        <v>1133</v>
      </c>
      <c r="I37">
        <v>12.89</v>
      </c>
      <c r="J37">
        <v>49</v>
      </c>
      <c r="K37">
        <v>60</v>
      </c>
      <c r="L37">
        <v>109</v>
      </c>
      <c r="M37" s="3">
        <f t="shared" si="0"/>
        <v>109</v>
      </c>
      <c r="N37" t="s">
        <v>1242</v>
      </c>
      <c r="O37">
        <v>41.83</v>
      </c>
      <c r="P37">
        <v>8</v>
      </c>
      <c r="Q37">
        <v>152</v>
      </c>
      <c r="R37">
        <v>160</v>
      </c>
      <c r="S37" s="3">
        <v>538</v>
      </c>
    </row>
    <row r="38" spans="1:19" x14ac:dyDescent="0.3">
      <c r="A38" s="3" t="s">
        <v>627</v>
      </c>
      <c r="B38" t="s">
        <v>159</v>
      </c>
      <c r="C38">
        <v>500</v>
      </c>
      <c r="D38">
        <v>404</v>
      </c>
      <c r="E38">
        <v>0.5</v>
      </c>
      <c r="F38" s="5" t="s">
        <v>1125</v>
      </c>
      <c r="G38" s="3">
        <v>2</v>
      </c>
      <c r="H38" t="s">
        <v>1144</v>
      </c>
      <c r="I38">
        <v>96.32</v>
      </c>
      <c r="J38">
        <v>39</v>
      </c>
      <c r="K38">
        <v>51</v>
      </c>
      <c r="L38">
        <v>90</v>
      </c>
      <c r="M38" s="3">
        <f t="shared" si="0"/>
        <v>90</v>
      </c>
      <c r="N38" t="s">
        <v>1257</v>
      </c>
      <c r="O38">
        <v>12.1</v>
      </c>
      <c r="P38">
        <v>5</v>
      </c>
      <c r="Q38">
        <v>149</v>
      </c>
      <c r="R38">
        <v>154</v>
      </c>
      <c r="S38" s="3">
        <v>530</v>
      </c>
    </row>
    <row r="39" spans="1:19" x14ac:dyDescent="0.3">
      <c r="A39" s="3" t="s">
        <v>628</v>
      </c>
      <c r="B39" t="s">
        <v>160</v>
      </c>
      <c r="C39">
        <v>200</v>
      </c>
      <c r="D39">
        <v>162</v>
      </c>
      <c r="E39">
        <v>0.25</v>
      </c>
      <c r="F39" s="5" t="s">
        <v>1125</v>
      </c>
      <c r="G39" s="3">
        <v>2</v>
      </c>
      <c r="H39" t="s">
        <v>1144</v>
      </c>
      <c r="I39">
        <v>92.53</v>
      </c>
      <c r="J39">
        <v>27</v>
      </c>
      <c r="K39">
        <v>57</v>
      </c>
      <c r="L39">
        <v>84</v>
      </c>
      <c r="M39" s="3">
        <f t="shared" si="0"/>
        <v>84</v>
      </c>
      <c r="N39" t="s">
        <v>1144</v>
      </c>
      <c r="O39">
        <v>94.08</v>
      </c>
      <c r="P39">
        <v>4</v>
      </c>
      <c r="Q39">
        <v>147</v>
      </c>
      <c r="R39">
        <v>151</v>
      </c>
      <c r="S39" s="3">
        <v>505</v>
      </c>
    </row>
    <row r="40" spans="1:19" x14ac:dyDescent="0.3">
      <c r="A40" s="3" t="s">
        <v>629</v>
      </c>
      <c r="B40" t="s">
        <v>161</v>
      </c>
      <c r="C40">
        <v>200</v>
      </c>
      <c r="D40">
        <v>112</v>
      </c>
      <c r="E40">
        <v>0.25</v>
      </c>
      <c r="F40" s="5" t="s">
        <v>1126</v>
      </c>
      <c r="G40" s="3">
        <v>2</v>
      </c>
      <c r="H40" t="s">
        <v>1144</v>
      </c>
      <c r="I40">
        <v>95.08</v>
      </c>
      <c r="J40">
        <v>34</v>
      </c>
      <c r="K40">
        <v>62</v>
      </c>
      <c r="L40">
        <v>96</v>
      </c>
      <c r="M40" s="3">
        <f t="shared" si="0"/>
        <v>96</v>
      </c>
      <c r="N40" t="s">
        <v>1144</v>
      </c>
      <c r="O40">
        <v>94.66</v>
      </c>
      <c r="P40">
        <v>0</v>
      </c>
      <c r="Q40">
        <v>155</v>
      </c>
      <c r="R40">
        <v>155</v>
      </c>
      <c r="S40" s="3">
        <v>793</v>
      </c>
    </row>
    <row r="41" spans="1:19" s="8" customFormat="1" x14ac:dyDescent="0.3">
      <c r="A41" s="7" t="s">
        <v>630</v>
      </c>
      <c r="B41" s="8" t="s">
        <v>162</v>
      </c>
      <c r="C41" s="8">
        <v>91</v>
      </c>
      <c r="D41" s="8">
        <v>162</v>
      </c>
      <c r="E41" s="8">
        <v>0.25</v>
      </c>
      <c r="F41" s="9" t="s">
        <v>1127</v>
      </c>
      <c r="G41" s="7">
        <v>2</v>
      </c>
      <c r="H41" s="8" t="s">
        <v>1144</v>
      </c>
      <c r="I41" s="8">
        <v>81.48</v>
      </c>
      <c r="J41" s="8">
        <v>23</v>
      </c>
      <c r="K41" s="8">
        <v>44</v>
      </c>
      <c r="L41" s="8">
        <v>67</v>
      </c>
      <c r="M41" s="7">
        <f t="shared" si="0"/>
        <v>67</v>
      </c>
      <c r="N41" s="8" t="s">
        <v>1259</v>
      </c>
      <c r="O41" s="8">
        <v>24.54</v>
      </c>
      <c r="P41" s="8">
        <v>8</v>
      </c>
      <c r="Q41" s="8">
        <v>140</v>
      </c>
      <c r="R41" s="8">
        <v>148</v>
      </c>
      <c r="S41" s="7">
        <v>511</v>
      </c>
    </row>
    <row r="42" spans="1:19" x14ac:dyDescent="0.3">
      <c r="A42" s="3" t="s">
        <v>631</v>
      </c>
      <c r="B42" t="s">
        <v>163</v>
      </c>
      <c r="C42">
        <v>1600</v>
      </c>
      <c r="D42">
        <v>1102</v>
      </c>
      <c r="E42">
        <v>1</v>
      </c>
      <c r="F42" s="5" t="s">
        <v>1125</v>
      </c>
      <c r="G42" s="3">
        <v>1</v>
      </c>
      <c r="H42" t="s">
        <v>1132</v>
      </c>
      <c r="I42">
        <v>6.65</v>
      </c>
      <c r="J42">
        <v>141</v>
      </c>
      <c r="K42">
        <v>406</v>
      </c>
      <c r="L42">
        <v>547</v>
      </c>
      <c r="M42" s="3">
        <f t="shared" si="0"/>
        <v>547</v>
      </c>
      <c r="N42" t="s">
        <v>1260</v>
      </c>
      <c r="O42">
        <v>4.83</v>
      </c>
      <c r="P42">
        <v>1</v>
      </c>
      <c r="Q42">
        <v>140</v>
      </c>
      <c r="R42">
        <v>141</v>
      </c>
      <c r="S42" s="3">
        <v>778</v>
      </c>
    </row>
    <row r="43" spans="1:19" x14ac:dyDescent="0.3">
      <c r="A43" s="3" t="s">
        <v>632</v>
      </c>
      <c r="B43" t="s">
        <v>164</v>
      </c>
      <c r="C43">
        <v>800</v>
      </c>
      <c r="D43">
        <v>551</v>
      </c>
      <c r="E43">
        <v>0.5</v>
      </c>
      <c r="F43" s="5" t="s">
        <v>1125</v>
      </c>
      <c r="G43" s="3">
        <v>1</v>
      </c>
      <c r="H43" t="s">
        <v>1145</v>
      </c>
      <c r="I43">
        <v>97.91</v>
      </c>
      <c r="J43">
        <v>101</v>
      </c>
      <c r="K43">
        <v>363</v>
      </c>
      <c r="L43">
        <v>464</v>
      </c>
      <c r="M43" s="3">
        <f t="shared" si="0"/>
        <v>464</v>
      </c>
      <c r="N43" t="s">
        <v>1261</v>
      </c>
      <c r="O43">
        <v>16.93</v>
      </c>
      <c r="P43">
        <v>5</v>
      </c>
      <c r="Q43">
        <v>161</v>
      </c>
      <c r="R43">
        <v>166</v>
      </c>
      <c r="S43" s="3">
        <v>538</v>
      </c>
    </row>
    <row r="44" spans="1:19" x14ac:dyDescent="0.3">
      <c r="A44" s="3" t="s">
        <v>633</v>
      </c>
      <c r="B44" t="s">
        <v>165</v>
      </c>
      <c r="C44">
        <v>320</v>
      </c>
      <c r="D44">
        <v>220</v>
      </c>
      <c r="E44">
        <v>0.25</v>
      </c>
      <c r="F44" s="5" t="s">
        <v>1125</v>
      </c>
      <c r="G44" s="3">
        <v>1</v>
      </c>
      <c r="H44" t="s">
        <v>1146</v>
      </c>
      <c r="I44">
        <v>36.44</v>
      </c>
      <c r="J44">
        <v>26</v>
      </c>
      <c r="K44">
        <v>48</v>
      </c>
      <c r="L44">
        <v>74</v>
      </c>
      <c r="M44" s="3">
        <f t="shared" si="0"/>
        <v>74</v>
      </c>
      <c r="N44" t="s">
        <v>1261</v>
      </c>
      <c r="O44">
        <v>95.47</v>
      </c>
      <c r="P44">
        <v>0</v>
      </c>
      <c r="Q44">
        <v>175</v>
      </c>
      <c r="R44">
        <v>175</v>
      </c>
      <c r="S44" s="3">
        <v>545</v>
      </c>
    </row>
    <row r="45" spans="1:19" x14ac:dyDescent="0.3">
      <c r="A45" s="3" t="s">
        <v>634</v>
      </c>
      <c r="B45" t="s">
        <v>166</v>
      </c>
      <c r="C45">
        <v>320</v>
      </c>
      <c r="D45">
        <v>240</v>
      </c>
      <c r="E45">
        <v>0.25</v>
      </c>
      <c r="F45" s="5" t="s">
        <v>1128</v>
      </c>
      <c r="G45" s="3">
        <v>1</v>
      </c>
      <c r="H45" t="s">
        <v>1145</v>
      </c>
      <c r="I45">
        <v>59.66</v>
      </c>
      <c r="J45">
        <v>126</v>
      </c>
      <c r="K45">
        <v>349</v>
      </c>
      <c r="L45">
        <v>475</v>
      </c>
      <c r="M45" s="3">
        <f t="shared" si="0"/>
        <v>475</v>
      </c>
      <c r="N45" t="s">
        <v>1261</v>
      </c>
      <c r="O45">
        <v>88.9</v>
      </c>
      <c r="P45">
        <v>4</v>
      </c>
      <c r="Q45">
        <v>142</v>
      </c>
      <c r="R45">
        <v>146</v>
      </c>
      <c r="S45" s="3">
        <v>516</v>
      </c>
    </row>
    <row r="46" spans="1:19" x14ac:dyDescent="0.3">
      <c r="A46" s="3" t="s">
        <v>635</v>
      </c>
      <c r="B46" t="s">
        <v>167</v>
      </c>
      <c r="C46">
        <v>165</v>
      </c>
      <c r="D46">
        <v>220</v>
      </c>
      <c r="E46">
        <v>0.25</v>
      </c>
      <c r="F46" s="5" t="s">
        <v>1129</v>
      </c>
      <c r="G46" s="3">
        <v>1</v>
      </c>
      <c r="H46" t="s">
        <v>1145</v>
      </c>
      <c r="I46">
        <v>71.08</v>
      </c>
      <c r="J46">
        <v>76</v>
      </c>
      <c r="K46">
        <v>355</v>
      </c>
      <c r="L46">
        <v>431</v>
      </c>
      <c r="M46" s="3">
        <f t="shared" si="0"/>
        <v>431</v>
      </c>
      <c r="N46" t="s">
        <v>1198</v>
      </c>
      <c r="O46">
        <v>8</v>
      </c>
      <c r="P46">
        <v>8</v>
      </c>
      <c r="Q46">
        <v>138</v>
      </c>
      <c r="R46">
        <v>146</v>
      </c>
      <c r="S46" s="3">
        <v>501</v>
      </c>
    </row>
    <row r="47" spans="1:19" x14ac:dyDescent="0.3">
      <c r="A47" s="3" t="s">
        <v>636</v>
      </c>
      <c r="B47" t="s">
        <v>168</v>
      </c>
      <c r="C47">
        <v>1600</v>
      </c>
      <c r="D47">
        <v>1102</v>
      </c>
      <c r="E47">
        <v>1</v>
      </c>
      <c r="F47" s="5" t="s">
        <v>1125</v>
      </c>
      <c r="G47" s="3">
        <v>2</v>
      </c>
      <c r="H47" t="s">
        <v>1133</v>
      </c>
      <c r="I47">
        <v>27.44</v>
      </c>
      <c r="J47">
        <v>81</v>
      </c>
      <c r="K47">
        <v>261</v>
      </c>
      <c r="L47">
        <v>342</v>
      </c>
      <c r="M47" s="3">
        <f t="shared" si="0"/>
        <v>342</v>
      </c>
      <c r="N47" t="s">
        <v>1262</v>
      </c>
      <c r="O47">
        <v>6.88</v>
      </c>
      <c r="P47">
        <v>0</v>
      </c>
      <c r="Q47">
        <v>152</v>
      </c>
      <c r="R47">
        <v>152</v>
      </c>
      <c r="S47" s="3">
        <v>532</v>
      </c>
    </row>
    <row r="48" spans="1:19" x14ac:dyDescent="0.3">
      <c r="A48" s="3" t="s">
        <v>637</v>
      </c>
      <c r="B48" t="s">
        <v>169</v>
      </c>
      <c r="C48">
        <v>800</v>
      </c>
      <c r="D48">
        <v>551</v>
      </c>
      <c r="E48">
        <v>0.5</v>
      </c>
      <c r="F48" s="5" t="s">
        <v>1125</v>
      </c>
      <c r="G48" s="3">
        <v>2</v>
      </c>
      <c r="H48" t="s">
        <v>1145</v>
      </c>
      <c r="I48">
        <v>97.31</v>
      </c>
      <c r="J48">
        <v>43</v>
      </c>
      <c r="K48">
        <v>110</v>
      </c>
      <c r="L48">
        <v>153</v>
      </c>
      <c r="M48" s="3">
        <f t="shared" si="0"/>
        <v>153</v>
      </c>
      <c r="N48" t="s">
        <v>1263</v>
      </c>
      <c r="O48">
        <v>6.15</v>
      </c>
      <c r="P48">
        <v>5</v>
      </c>
      <c r="Q48">
        <v>167</v>
      </c>
      <c r="R48">
        <v>172</v>
      </c>
      <c r="S48" s="3">
        <v>532</v>
      </c>
    </row>
    <row r="49" spans="1:19" x14ac:dyDescent="0.3">
      <c r="A49" s="3" t="s">
        <v>638</v>
      </c>
      <c r="B49" t="s">
        <v>170</v>
      </c>
      <c r="C49">
        <v>320</v>
      </c>
      <c r="D49">
        <v>220</v>
      </c>
      <c r="E49">
        <v>0.25</v>
      </c>
      <c r="F49" s="5" t="s">
        <v>1125</v>
      </c>
      <c r="G49" s="3">
        <v>2</v>
      </c>
      <c r="H49" t="s">
        <v>1146</v>
      </c>
      <c r="I49">
        <v>37.479999999999997</v>
      </c>
      <c r="J49">
        <v>43</v>
      </c>
      <c r="K49">
        <v>49</v>
      </c>
      <c r="L49">
        <v>92</v>
      </c>
      <c r="M49" s="3">
        <f t="shared" si="0"/>
        <v>92</v>
      </c>
      <c r="N49" t="s">
        <v>1261</v>
      </c>
      <c r="O49">
        <v>72.67</v>
      </c>
      <c r="P49">
        <v>3</v>
      </c>
      <c r="Q49">
        <v>145</v>
      </c>
      <c r="R49">
        <v>148</v>
      </c>
      <c r="S49" s="3">
        <v>516</v>
      </c>
    </row>
    <row r="50" spans="1:19" x14ac:dyDescent="0.3">
      <c r="A50" s="3" t="s">
        <v>639</v>
      </c>
      <c r="B50" t="s">
        <v>171</v>
      </c>
      <c r="C50">
        <v>320</v>
      </c>
      <c r="D50">
        <v>240</v>
      </c>
      <c r="E50">
        <v>0.25</v>
      </c>
      <c r="F50" s="5" t="s">
        <v>1128</v>
      </c>
      <c r="G50" s="3">
        <v>2</v>
      </c>
      <c r="H50" t="s">
        <v>1146</v>
      </c>
      <c r="I50">
        <v>23.53</v>
      </c>
      <c r="J50">
        <v>38</v>
      </c>
      <c r="K50">
        <v>63</v>
      </c>
      <c r="L50">
        <v>101</v>
      </c>
      <c r="M50" s="3">
        <f t="shared" si="0"/>
        <v>101</v>
      </c>
      <c r="N50" t="s">
        <v>1261</v>
      </c>
      <c r="O50">
        <v>10.87</v>
      </c>
      <c r="P50">
        <v>0</v>
      </c>
      <c r="Q50">
        <v>150</v>
      </c>
      <c r="R50">
        <v>150</v>
      </c>
      <c r="S50" s="3">
        <v>520</v>
      </c>
    </row>
    <row r="51" spans="1:19" s="8" customFormat="1" x14ac:dyDescent="0.3">
      <c r="A51" s="7" t="s">
        <v>640</v>
      </c>
      <c r="B51" s="8" t="s">
        <v>172</v>
      </c>
      <c r="C51" s="8">
        <v>165</v>
      </c>
      <c r="D51" s="8">
        <v>220</v>
      </c>
      <c r="E51" s="8">
        <v>0.25</v>
      </c>
      <c r="F51" s="9" t="s">
        <v>1129</v>
      </c>
      <c r="G51" s="7">
        <v>2</v>
      </c>
      <c r="H51" s="8" t="s">
        <v>1147</v>
      </c>
      <c r="I51" s="8">
        <v>20.86</v>
      </c>
      <c r="J51" s="8">
        <v>42</v>
      </c>
      <c r="K51" s="8">
        <v>61</v>
      </c>
      <c r="L51" s="8">
        <v>103</v>
      </c>
      <c r="M51" s="7">
        <f t="shared" si="0"/>
        <v>103</v>
      </c>
      <c r="N51" s="8" t="s">
        <v>1264</v>
      </c>
      <c r="O51" s="8">
        <v>40.520000000000003</v>
      </c>
      <c r="P51" s="8">
        <v>0</v>
      </c>
      <c r="Q51" s="8">
        <v>166</v>
      </c>
      <c r="R51" s="8">
        <v>166</v>
      </c>
      <c r="S51" s="7">
        <v>545</v>
      </c>
    </row>
    <row r="52" spans="1:19" x14ac:dyDescent="0.3">
      <c r="A52" s="3" t="s">
        <v>641</v>
      </c>
      <c r="B52" t="s">
        <v>173</v>
      </c>
      <c r="C52">
        <v>1200</v>
      </c>
      <c r="D52">
        <v>848</v>
      </c>
      <c r="E52">
        <v>1</v>
      </c>
      <c r="F52" s="5" t="s">
        <v>1125</v>
      </c>
      <c r="G52" s="3">
        <v>1</v>
      </c>
      <c r="H52" t="s">
        <v>1132</v>
      </c>
      <c r="I52">
        <v>7.13</v>
      </c>
      <c r="J52">
        <v>64</v>
      </c>
      <c r="K52">
        <v>196</v>
      </c>
      <c r="L52">
        <v>260</v>
      </c>
      <c r="M52" s="3">
        <f t="shared" si="0"/>
        <v>260</v>
      </c>
      <c r="N52" t="s">
        <v>1265</v>
      </c>
      <c r="O52">
        <v>24.92</v>
      </c>
      <c r="P52">
        <v>7</v>
      </c>
      <c r="Q52">
        <v>183</v>
      </c>
      <c r="R52">
        <v>190</v>
      </c>
      <c r="S52" s="3">
        <v>589</v>
      </c>
    </row>
    <row r="53" spans="1:19" x14ac:dyDescent="0.3">
      <c r="A53" s="3" t="s">
        <v>642</v>
      </c>
      <c r="B53" t="s">
        <v>174</v>
      </c>
      <c r="C53">
        <v>600</v>
      </c>
      <c r="D53">
        <v>424</v>
      </c>
      <c r="E53">
        <v>0.5</v>
      </c>
      <c r="F53" s="5" t="s">
        <v>1125</v>
      </c>
      <c r="G53" s="3">
        <v>1</v>
      </c>
      <c r="H53" t="s">
        <v>1148</v>
      </c>
      <c r="I53">
        <v>98.67</v>
      </c>
      <c r="J53">
        <v>99</v>
      </c>
      <c r="K53">
        <v>426</v>
      </c>
      <c r="L53">
        <v>525</v>
      </c>
      <c r="M53" s="3">
        <f t="shared" si="0"/>
        <v>525</v>
      </c>
      <c r="N53" t="s">
        <v>1148</v>
      </c>
      <c r="O53">
        <v>84.59</v>
      </c>
      <c r="P53">
        <v>7</v>
      </c>
      <c r="Q53">
        <v>158</v>
      </c>
      <c r="R53">
        <v>165</v>
      </c>
      <c r="S53" s="3">
        <v>525</v>
      </c>
    </row>
    <row r="54" spans="1:19" x14ac:dyDescent="0.3">
      <c r="A54" s="3" t="s">
        <v>643</v>
      </c>
      <c r="B54" t="s">
        <v>175</v>
      </c>
      <c r="C54">
        <v>240</v>
      </c>
      <c r="D54">
        <v>170</v>
      </c>
      <c r="E54">
        <v>0.25</v>
      </c>
      <c r="F54" s="5" t="s">
        <v>1125</v>
      </c>
      <c r="G54" s="3">
        <v>1</v>
      </c>
      <c r="H54" t="s">
        <v>1148</v>
      </c>
      <c r="I54">
        <v>99.23</v>
      </c>
      <c r="J54">
        <v>37</v>
      </c>
      <c r="K54">
        <v>42</v>
      </c>
      <c r="L54">
        <v>79</v>
      </c>
      <c r="M54" s="3">
        <f t="shared" si="0"/>
        <v>79</v>
      </c>
      <c r="N54" t="s">
        <v>1148</v>
      </c>
      <c r="O54">
        <v>99.89</v>
      </c>
      <c r="P54">
        <v>8</v>
      </c>
      <c r="Q54">
        <v>168</v>
      </c>
      <c r="R54">
        <v>176</v>
      </c>
      <c r="S54" s="3">
        <v>536</v>
      </c>
    </row>
    <row r="55" spans="1:19" x14ac:dyDescent="0.3">
      <c r="A55" s="3" t="s">
        <v>644</v>
      </c>
      <c r="B55" t="s">
        <v>176</v>
      </c>
      <c r="C55">
        <v>240</v>
      </c>
      <c r="D55">
        <v>135</v>
      </c>
      <c r="E55">
        <v>0.25</v>
      </c>
      <c r="F55" s="5" t="s">
        <v>1126</v>
      </c>
      <c r="G55" s="3">
        <v>1</v>
      </c>
      <c r="H55" t="s">
        <v>1148</v>
      </c>
      <c r="I55">
        <v>99.38</v>
      </c>
      <c r="J55">
        <v>119</v>
      </c>
      <c r="K55">
        <v>392</v>
      </c>
      <c r="L55">
        <v>511</v>
      </c>
      <c r="M55" s="3">
        <f t="shared" si="0"/>
        <v>511</v>
      </c>
      <c r="N55" t="s">
        <v>1148</v>
      </c>
      <c r="O55">
        <v>99.09</v>
      </c>
      <c r="P55">
        <v>0</v>
      </c>
      <c r="Q55">
        <v>186</v>
      </c>
      <c r="R55">
        <v>186</v>
      </c>
      <c r="S55" s="3">
        <v>574</v>
      </c>
    </row>
    <row r="56" spans="1:19" x14ac:dyDescent="0.3">
      <c r="A56" s="3" t="s">
        <v>645</v>
      </c>
      <c r="B56" t="s">
        <v>177</v>
      </c>
      <c r="C56">
        <v>95</v>
      </c>
      <c r="D56">
        <v>170</v>
      </c>
      <c r="E56">
        <v>0.25</v>
      </c>
      <c r="F56" s="5" t="s">
        <v>1127</v>
      </c>
      <c r="G56" s="3">
        <v>1</v>
      </c>
      <c r="H56" t="s">
        <v>1148</v>
      </c>
      <c r="I56">
        <v>99.22</v>
      </c>
      <c r="J56">
        <v>81</v>
      </c>
      <c r="K56">
        <v>378</v>
      </c>
      <c r="L56">
        <v>459</v>
      </c>
      <c r="M56" s="3">
        <f t="shared" si="0"/>
        <v>459</v>
      </c>
      <c r="N56" t="s">
        <v>1148</v>
      </c>
      <c r="O56">
        <v>48.77</v>
      </c>
      <c r="P56">
        <v>0</v>
      </c>
      <c r="Q56">
        <v>151</v>
      </c>
      <c r="R56">
        <v>151</v>
      </c>
      <c r="S56" s="3">
        <v>521</v>
      </c>
    </row>
    <row r="57" spans="1:19" x14ac:dyDescent="0.3">
      <c r="A57" s="3" t="s">
        <v>646</v>
      </c>
      <c r="B57" t="s">
        <v>178</v>
      </c>
      <c r="C57">
        <v>1200</v>
      </c>
      <c r="D57">
        <v>848</v>
      </c>
      <c r="E57">
        <v>1</v>
      </c>
      <c r="F57" s="5" t="s">
        <v>1125</v>
      </c>
      <c r="G57" s="3">
        <v>2</v>
      </c>
      <c r="H57" t="s">
        <v>1133</v>
      </c>
      <c r="I57">
        <v>19.399999999999999</v>
      </c>
      <c r="J57">
        <v>97</v>
      </c>
      <c r="K57">
        <v>155</v>
      </c>
      <c r="L57">
        <v>252</v>
      </c>
      <c r="M57" s="3">
        <f t="shared" si="0"/>
        <v>252</v>
      </c>
      <c r="N57" t="s">
        <v>1266</v>
      </c>
      <c r="O57">
        <v>6.83</v>
      </c>
      <c r="P57">
        <v>0</v>
      </c>
      <c r="Q57">
        <v>165</v>
      </c>
      <c r="R57">
        <v>165</v>
      </c>
      <c r="S57" s="3">
        <v>600</v>
      </c>
    </row>
    <row r="58" spans="1:19" x14ac:dyDescent="0.3">
      <c r="A58" s="3" t="s">
        <v>647</v>
      </c>
      <c r="B58" t="s">
        <v>179</v>
      </c>
      <c r="C58">
        <v>600</v>
      </c>
      <c r="D58">
        <v>424</v>
      </c>
      <c r="E58">
        <v>0.5</v>
      </c>
      <c r="F58" s="5" t="s">
        <v>1125</v>
      </c>
      <c r="G58" s="3">
        <v>2</v>
      </c>
      <c r="H58" t="s">
        <v>1148</v>
      </c>
      <c r="I58">
        <v>96.89</v>
      </c>
      <c r="J58">
        <v>50</v>
      </c>
      <c r="K58">
        <v>80</v>
      </c>
      <c r="L58">
        <v>130</v>
      </c>
      <c r="M58" s="3">
        <f t="shared" si="0"/>
        <v>130</v>
      </c>
      <c r="N58" t="s">
        <v>1148</v>
      </c>
      <c r="O58">
        <v>86.66</v>
      </c>
      <c r="P58">
        <v>8</v>
      </c>
      <c r="Q58">
        <v>168</v>
      </c>
      <c r="R58">
        <v>176</v>
      </c>
      <c r="S58" s="3">
        <v>541</v>
      </c>
    </row>
    <row r="59" spans="1:19" x14ac:dyDescent="0.3">
      <c r="A59" s="3" t="s">
        <v>648</v>
      </c>
      <c r="B59" t="s">
        <v>180</v>
      </c>
      <c r="C59">
        <v>240</v>
      </c>
      <c r="D59">
        <v>170</v>
      </c>
      <c r="E59">
        <v>0.25</v>
      </c>
      <c r="F59" s="5" t="s">
        <v>1125</v>
      </c>
      <c r="G59" s="3">
        <v>2</v>
      </c>
      <c r="H59" t="s">
        <v>1148</v>
      </c>
      <c r="I59">
        <v>99.68</v>
      </c>
      <c r="J59">
        <v>26</v>
      </c>
      <c r="K59">
        <v>54</v>
      </c>
      <c r="L59">
        <v>80</v>
      </c>
      <c r="M59" s="3">
        <f t="shared" si="0"/>
        <v>80</v>
      </c>
      <c r="N59" t="s">
        <v>1148</v>
      </c>
      <c r="O59">
        <v>99.71</v>
      </c>
      <c r="P59">
        <v>6</v>
      </c>
      <c r="Q59">
        <v>146</v>
      </c>
      <c r="R59">
        <v>152</v>
      </c>
      <c r="S59" s="3">
        <v>526</v>
      </c>
    </row>
    <row r="60" spans="1:19" x14ac:dyDescent="0.3">
      <c r="A60" s="3" t="s">
        <v>649</v>
      </c>
      <c r="B60" t="s">
        <v>181</v>
      </c>
      <c r="C60">
        <v>240</v>
      </c>
      <c r="D60">
        <v>135</v>
      </c>
      <c r="E60">
        <v>0.25</v>
      </c>
      <c r="F60" s="5" t="s">
        <v>1126</v>
      </c>
      <c r="G60" s="3">
        <v>2</v>
      </c>
      <c r="H60" t="s">
        <v>1148</v>
      </c>
      <c r="I60">
        <v>95.15</v>
      </c>
      <c r="J60">
        <v>37</v>
      </c>
      <c r="K60">
        <v>57</v>
      </c>
      <c r="L60">
        <v>94</v>
      </c>
      <c r="M60" s="3">
        <f t="shared" si="0"/>
        <v>94</v>
      </c>
      <c r="N60" t="s">
        <v>1148</v>
      </c>
      <c r="O60">
        <v>99.5</v>
      </c>
      <c r="P60">
        <v>5</v>
      </c>
      <c r="Q60">
        <v>148</v>
      </c>
      <c r="R60">
        <v>153</v>
      </c>
      <c r="S60" s="3">
        <v>512</v>
      </c>
    </row>
    <row r="61" spans="1:19" s="8" customFormat="1" x14ac:dyDescent="0.3">
      <c r="A61" s="7" t="s">
        <v>650</v>
      </c>
      <c r="B61" s="8" t="s">
        <v>182</v>
      </c>
      <c r="C61" s="8">
        <v>95</v>
      </c>
      <c r="D61" s="8">
        <v>170</v>
      </c>
      <c r="E61" s="8">
        <v>0.25</v>
      </c>
      <c r="F61" s="9" t="s">
        <v>1127</v>
      </c>
      <c r="G61" s="7">
        <v>2</v>
      </c>
      <c r="H61" s="8" t="s">
        <v>1148</v>
      </c>
      <c r="I61" s="8">
        <v>99.97</v>
      </c>
      <c r="J61" s="8">
        <v>35</v>
      </c>
      <c r="K61" s="8">
        <v>73</v>
      </c>
      <c r="L61" s="8">
        <v>108</v>
      </c>
      <c r="M61" s="7">
        <f t="shared" si="0"/>
        <v>108</v>
      </c>
      <c r="N61" s="8" t="s">
        <v>1148</v>
      </c>
      <c r="O61" s="8">
        <v>84.41</v>
      </c>
      <c r="P61" s="8">
        <v>5</v>
      </c>
      <c r="Q61" s="8">
        <v>170</v>
      </c>
      <c r="R61" s="8">
        <v>175</v>
      </c>
      <c r="S61" s="7">
        <v>701</v>
      </c>
    </row>
    <row r="62" spans="1:19" x14ac:dyDescent="0.3">
      <c r="A62" s="3" t="s">
        <v>651</v>
      </c>
      <c r="B62" t="s">
        <v>183</v>
      </c>
      <c r="C62">
        <v>1000</v>
      </c>
      <c r="D62">
        <v>1000</v>
      </c>
      <c r="E62">
        <v>1</v>
      </c>
      <c r="F62" s="5" t="s">
        <v>1125</v>
      </c>
      <c r="G62" s="3">
        <v>1</v>
      </c>
      <c r="H62" t="s">
        <v>1132</v>
      </c>
      <c r="I62">
        <v>3.08</v>
      </c>
      <c r="J62">
        <v>122</v>
      </c>
      <c r="K62">
        <v>658</v>
      </c>
      <c r="L62">
        <v>780</v>
      </c>
      <c r="M62" s="3">
        <f t="shared" si="0"/>
        <v>780</v>
      </c>
      <c r="N62" t="s">
        <v>1267</v>
      </c>
      <c r="O62">
        <v>4.1100000000000003</v>
      </c>
      <c r="P62">
        <v>0</v>
      </c>
      <c r="Q62">
        <v>163</v>
      </c>
      <c r="R62">
        <v>163</v>
      </c>
      <c r="S62" s="3">
        <v>559</v>
      </c>
    </row>
    <row r="63" spans="1:19" x14ac:dyDescent="0.3">
      <c r="A63" s="3" t="s">
        <v>652</v>
      </c>
      <c r="B63" t="s">
        <v>184</v>
      </c>
      <c r="C63">
        <v>500</v>
      </c>
      <c r="D63">
        <v>500</v>
      </c>
      <c r="E63">
        <v>0.5</v>
      </c>
      <c r="F63" s="5" t="s">
        <v>1125</v>
      </c>
      <c r="G63" s="3">
        <v>1</v>
      </c>
      <c r="H63" t="s">
        <v>1149</v>
      </c>
      <c r="I63">
        <v>78.72</v>
      </c>
      <c r="J63">
        <v>106</v>
      </c>
      <c r="K63">
        <v>438</v>
      </c>
      <c r="L63">
        <v>544</v>
      </c>
      <c r="M63" s="3">
        <f t="shared" si="0"/>
        <v>544</v>
      </c>
      <c r="N63" t="s">
        <v>1268</v>
      </c>
      <c r="O63">
        <v>25.85</v>
      </c>
      <c r="P63">
        <v>6</v>
      </c>
      <c r="Q63">
        <v>187</v>
      </c>
      <c r="R63">
        <v>193</v>
      </c>
      <c r="S63" s="3">
        <v>574</v>
      </c>
    </row>
    <row r="64" spans="1:19" x14ac:dyDescent="0.3">
      <c r="A64" s="3" t="s">
        <v>653</v>
      </c>
      <c r="B64" t="s">
        <v>185</v>
      </c>
      <c r="C64">
        <v>200</v>
      </c>
      <c r="D64">
        <v>200</v>
      </c>
      <c r="E64">
        <v>0.25</v>
      </c>
      <c r="F64" s="5" t="s">
        <v>1125</v>
      </c>
      <c r="G64" s="3">
        <v>1</v>
      </c>
      <c r="H64" t="s">
        <v>1149</v>
      </c>
      <c r="I64">
        <v>77.89</v>
      </c>
      <c r="J64">
        <v>35</v>
      </c>
      <c r="K64">
        <v>44</v>
      </c>
      <c r="L64">
        <v>79</v>
      </c>
      <c r="M64" s="3">
        <f t="shared" si="0"/>
        <v>79</v>
      </c>
      <c r="N64" t="s">
        <v>1173</v>
      </c>
      <c r="O64">
        <v>40.200000000000003</v>
      </c>
      <c r="P64">
        <v>5</v>
      </c>
      <c r="Q64">
        <v>153</v>
      </c>
      <c r="R64">
        <v>158</v>
      </c>
      <c r="S64" s="3">
        <v>510</v>
      </c>
    </row>
    <row r="65" spans="1:19" x14ac:dyDescent="0.3">
      <c r="A65" s="3" t="s">
        <v>654</v>
      </c>
      <c r="B65" t="s">
        <v>186</v>
      </c>
      <c r="C65">
        <v>200</v>
      </c>
      <c r="D65">
        <v>112</v>
      </c>
      <c r="E65">
        <v>0.25</v>
      </c>
      <c r="F65" s="5" t="s">
        <v>1126</v>
      </c>
      <c r="G65" s="3">
        <v>1</v>
      </c>
      <c r="H65" t="s">
        <v>1149</v>
      </c>
      <c r="I65">
        <v>25.48</v>
      </c>
      <c r="J65">
        <v>39</v>
      </c>
      <c r="K65">
        <v>95</v>
      </c>
      <c r="L65">
        <v>134</v>
      </c>
      <c r="M65" s="3">
        <f t="shared" si="0"/>
        <v>134</v>
      </c>
      <c r="N65" t="s">
        <v>1174</v>
      </c>
      <c r="O65">
        <v>44.75</v>
      </c>
      <c r="P65">
        <v>0</v>
      </c>
      <c r="Q65">
        <v>153</v>
      </c>
      <c r="R65">
        <v>153</v>
      </c>
      <c r="S65" s="3">
        <v>525</v>
      </c>
    </row>
    <row r="66" spans="1:19" x14ac:dyDescent="0.3">
      <c r="A66" s="3" t="s">
        <v>655</v>
      </c>
      <c r="B66" t="s">
        <v>187</v>
      </c>
      <c r="C66">
        <v>112</v>
      </c>
      <c r="D66">
        <v>200</v>
      </c>
      <c r="E66">
        <v>0.25</v>
      </c>
      <c r="F66" s="5" t="s">
        <v>1127</v>
      </c>
      <c r="G66" s="3">
        <v>1</v>
      </c>
      <c r="H66" t="s">
        <v>1149</v>
      </c>
      <c r="I66">
        <v>64.39</v>
      </c>
      <c r="J66">
        <v>144</v>
      </c>
      <c r="K66">
        <v>406</v>
      </c>
      <c r="L66">
        <v>550</v>
      </c>
      <c r="M66" s="3">
        <f t="shared" si="0"/>
        <v>550</v>
      </c>
      <c r="N66" t="s">
        <v>1174</v>
      </c>
      <c r="O66">
        <v>15.96</v>
      </c>
      <c r="P66">
        <v>0</v>
      </c>
      <c r="Q66">
        <v>168</v>
      </c>
      <c r="R66">
        <v>168</v>
      </c>
      <c r="S66" s="3">
        <v>506</v>
      </c>
    </row>
    <row r="67" spans="1:19" x14ac:dyDescent="0.3">
      <c r="A67" s="3" t="s">
        <v>656</v>
      </c>
      <c r="B67" t="s">
        <v>188</v>
      </c>
      <c r="C67">
        <v>1000</v>
      </c>
      <c r="D67">
        <v>1000</v>
      </c>
      <c r="E67">
        <v>1</v>
      </c>
      <c r="F67" s="5" t="s">
        <v>1125</v>
      </c>
      <c r="G67" s="3">
        <v>2</v>
      </c>
      <c r="H67" t="s">
        <v>1133</v>
      </c>
      <c r="I67">
        <v>35.630000000000003</v>
      </c>
      <c r="J67">
        <v>71</v>
      </c>
      <c r="K67">
        <v>86</v>
      </c>
      <c r="L67">
        <v>157</v>
      </c>
      <c r="M67" s="3">
        <f t="shared" ref="M67:M130" si="1">L67</f>
        <v>157</v>
      </c>
      <c r="N67" t="s">
        <v>1269</v>
      </c>
      <c r="O67">
        <v>8.56</v>
      </c>
      <c r="P67">
        <v>0</v>
      </c>
      <c r="Q67">
        <v>192</v>
      </c>
      <c r="R67">
        <v>192</v>
      </c>
      <c r="S67" s="3">
        <v>576</v>
      </c>
    </row>
    <row r="68" spans="1:19" x14ac:dyDescent="0.3">
      <c r="A68" s="3" t="s">
        <v>657</v>
      </c>
      <c r="B68" t="s">
        <v>189</v>
      </c>
      <c r="C68">
        <v>500</v>
      </c>
      <c r="D68">
        <v>500</v>
      </c>
      <c r="E68">
        <v>0.5</v>
      </c>
      <c r="F68" s="5" t="s">
        <v>1125</v>
      </c>
      <c r="G68" s="3">
        <v>2</v>
      </c>
      <c r="H68" t="s">
        <v>1149</v>
      </c>
      <c r="I68">
        <v>59.01</v>
      </c>
      <c r="J68">
        <v>47</v>
      </c>
      <c r="K68">
        <v>66</v>
      </c>
      <c r="L68">
        <v>113</v>
      </c>
      <c r="M68" s="3">
        <f t="shared" si="1"/>
        <v>113</v>
      </c>
      <c r="N68" t="s">
        <v>1270</v>
      </c>
      <c r="O68">
        <v>21.94</v>
      </c>
      <c r="P68">
        <v>2</v>
      </c>
      <c r="Q68">
        <v>144</v>
      </c>
      <c r="R68">
        <v>146</v>
      </c>
      <c r="S68" s="3">
        <v>511</v>
      </c>
    </row>
    <row r="69" spans="1:19" x14ac:dyDescent="0.3">
      <c r="A69" s="3" t="s">
        <v>658</v>
      </c>
      <c r="B69" t="s">
        <v>190</v>
      </c>
      <c r="C69">
        <v>200</v>
      </c>
      <c r="D69">
        <v>200</v>
      </c>
      <c r="E69">
        <v>0.25</v>
      </c>
      <c r="F69" s="5" t="s">
        <v>1125</v>
      </c>
      <c r="G69" s="3">
        <v>2</v>
      </c>
      <c r="H69" t="s">
        <v>1149</v>
      </c>
      <c r="I69">
        <v>63.94</v>
      </c>
      <c r="J69">
        <v>41</v>
      </c>
      <c r="K69">
        <v>50</v>
      </c>
      <c r="L69">
        <v>91</v>
      </c>
      <c r="M69" s="3">
        <f t="shared" si="1"/>
        <v>91</v>
      </c>
      <c r="N69" t="s">
        <v>1271</v>
      </c>
      <c r="O69">
        <v>31.14</v>
      </c>
      <c r="P69">
        <v>0</v>
      </c>
      <c r="Q69">
        <v>157</v>
      </c>
      <c r="R69">
        <v>157</v>
      </c>
      <c r="S69" s="3">
        <v>533</v>
      </c>
    </row>
    <row r="70" spans="1:19" x14ac:dyDescent="0.3">
      <c r="A70" s="3" t="s">
        <v>659</v>
      </c>
      <c r="B70" t="s">
        <v>191</v>
      </c>
      <c r="C70">
        <v>200</v>
      </c>
      <c r="D70">
        <v>112</v>
      </c>
      <c r="E70">
        <v>0.25</v>
      </c>
      <c r="F70" s="5" t="s">
        <v>1126</v>
      </c>
      <c r="G70" s="3">
        <v>2</v>
      </c>
      <c r="H70" t="s">
        <v>1149</v>
      </c>
      <c r="I70">
        <v>30.58</v>
      </c>
      <c r="J70">
        <v>31</v>
      </c>
      <c r="K70">
        <v>51</v>
      </c>
      <c r="L70">
        <v>82</v>
      </c>
      <c r="M70" s="3">
        <f t="shared" si="1"/>
        <v>82</v>
      </c>
      <c r="N70" t="s">
        <v>1271</v>
      </c>
      <c r="O70">
        <v>44.11</v>
      </c>
      <c r="P70">
        <v>3</v>
      </c>
      <c r="Q70">
        <v>147</v>
      </c>
      <c r="R70">
        <v>150</v>
      </c>
      <c r="S70" s="3">
        <v>523</v>
      </c>
    </row>
    <row r="71" spans="1:19" s="8" customFormat="1" x14ac:dyDescent="0.3">
      <c r="A71" s="7" t="s">
        <v>660</v>
      </c>
      <c r="B71" s="8" t="s">
        <v>192</v>
      </c>
      <c r="C71" s="8">
        <v>112</v>
      </c>
      <c r="D71" s="8">
        <v>200</v>
      </c>
      <c r="E71" s="8">
        <v>0.25</v>
      </c>
      <c r="F71" s="9" t="s">
        <v>1127</v>
      </c>
      <c r="G71" s="7">
        <v>2</v>
      </c>
      <c r="H71" s="8" t="s">
        <v>1149</v>
      </c>
      <c r="I71" s="8">
        <v>57.68</v>
      </c>
      <c r="J71" s="8">
        <v>28</v>
      </c>
      <c r="K71" s="8">
        <v>57</v>
      </c>
      <c r="L71" s="8">
        <v>85</v>
      </c>
      <c r="M71" s="7">
        <f t="shared" si="1"/>
        <v>85</v>
      </c>
      <c r="N71" s="8" t="s">
        <v>1271</v>
      </c>
      <c r="O71" s="8">
        <v>49.02</v>
      </c>
      <c r="P71" s="8">
        <v>0</v>
      </c>
      <c r="Q71" s="8">
        <v>157</v>
      </c>
      <c r="R71" s="8">
        <v>157</v>
      </c>
      <c r="S71" s="7">
        <v>520</v>
      </c>
    </row>
    <row r="72" spans="1:19" x14ac:dyDescent="0.3">
      <c r="A72" s="3" t="s">
        <v>661</v>
      </c>
      <c r="B72" t="s">
        <v>193</v>
      </c>
      <c r="C72">
        <v>2000</v>
      </c>
      <c r="D72">
        <v>1333</v>
      </c>
      <c r="E72">
        <v>1</v>
      </c>
      <c r="F72" s="5" t="s">
        <v>1125</v>
      </c>
      <c r="G72" s="3">
        <v>1</v>
      </c>
      <c r="H72" t="s">
        <v>1132</v>
      </c>
      <c r="I72">
        <v>6.72</v>
      </c>
      <c r="J72">
        <v>204</v>
      </c>
      <c r="K72">
        <v>828</v>
      </c>
      <c r="L72">
        <v>1032</v>
      </c>
      <c r="M72" s="3">
        <f t="shared" si="1"/>
        <v>1032</v>
      </c>
      <c r="N72" t="s">
        <v>1272</v>
      </c>
      <c r="O72">
        <v>6.59</v>
      </c>
      <c r="P72">
        <v>0</v>
      </c>
      <c r="Q72">
        <v>146</v>
      </c>
      <c r="R72">
        <v>146</v>
      </c>
      <c r="S72" s="3">
        <v>578</v>
      </c>
    </row>
    <row r="73" spans="1:19" x14ac:dyDescent="0.3">
      <c r="A73" s="3" t="s">
        <v>662</v>
      </c>
      <c r="B73" t="s">
        <v>194</v>
      </c>
      <c r="C73">
        <v>1000</v>
      </c>
      <c r="D73">
        <v>667</v>
      </c>
      <c r="E73">
        <v>0.5</v>
      </c>
      <c r="F73" s="5" t="s">
        <v>1125</v>
      </c>
      <c r="G73" s="3">
        <v>1</v>
      </c>
      <c r="H73" t="s">
        <v>1150</v>
      </c>
      <c r="I73">
        <v>47.72</v>
      </c>
      <c r="J73">
        <v>138</v>
      </c>
      <c r="K73">
        <v>393</v>
      </c>
      <c r="L73">
        <v>531</v>
      </c>
      <c r="M73" s="3">
        <f t="shared" si="1"/>
        <v>531</v>
      </c>
      <c r="N73" t="s">
        <v>1273</v>
      </c>
      <c r="O73">
        <v>9.76</v>
      </c>
      <c r="P73">
        <v>0</v>
      </c>
      <c r="Q73">
        <v>176</v>
      </c>
      <c r="R73">
        <v>176</v>
      </c>
      <c r="S73" s="3">
        <v>537</v>
      </c>
    </row>
    <row r="74" spans="1:19" x14ac:dyDescent="0.3">
      <c r="A74" s="3" t="s">
        <v>663</v>
      </c>
      <c r="B74" t="s">
        <v>195</v>
      </c>
      <c r="C74">
        <v>400</v>
      </c>
      <c r="D74">
        <v>267</v>
      </c>
      <c r="E74">
        <v>0.25</v>
      </c>
      <c r="F74" s="5" t="s">
        <v>1125</v>
      </c>
      <c r="G74" s="3">
        <v>1</v>
      </c>
      <c r="H74" t="s">
        <v>1151</v>
      </c>
      <c r="I74">
        <v>94.87</v>
      </c>
      <c r="J74">
        <v>28</v>
      </c>
      <c r="K74">
        <v>42</v>
      </c>
      <c r="L74">
        <v>70</v>
      </c>
      <c r="M74" s="3">
        <f t="shared" si="1"/>
        <v>70</v>
      </c>
      <c r="N74" t="s">
        <v>1151</v>
      </c>
      <c r="O74">
        <v>99.98</v>
      </c>
      <c r="P74">
        <v>4</v>
      </c>
      <c r="Q74">
        <v>149</v>
      </c>
      <c r="R74">
        <v>153</v>
      </c>
      <c r="S74" s="3">
        <v>529</v>
      </c>
    </row>
    <row r="75" spans="1:19" x14ac:dyDescent="0.3">
      <c r="A75" s="3" t="s">
        <v>664</v>
      </c>
      <c r="B75" t="s">
        <v>196</v>
      </c>
      <c r="C75">
        <v>400</v>
      </c>
      <c r="D75">
        <v>266</v>
      </c>
      <c r="E75">
        <v>0.25</v>
      </c>
      <c r="F75" s="5" t="s">
        <v>1130</v>
      </c>
      <c r="G75" s="3">
        <v>1</v>
      </c>
      <c r="H75" t="s">
        <v>1151</v>
      </c>
      <c r="I75">
        <v>96.25</v>
      </c>
      <c r="J75">
        <v>126</v>
      </c>
      <c r="K75">
        <v>366</v>
      </c>
      <c r="L75">
        <v>492</v>
      </c>
      <c r="M75" s="3">
        <f t="shared" si="1"/>
        <v>492</v>
      </c>
      <c r="N75" t="s">
        <v>1151</v>
      </c>
      <c r="O75">
        <v>99.97</v>
      </c>
      <c r="P75">
        <v>8</v>
      </c>
      <c r="Q75">
        <v>160</v>
      </c>
      <c r="R75">
        <v>168</v>
      </c>
      <c r="S75" s="3">
        <v>538</v>
      </c>
    </row>
    <row r="76" spans="1:19" x14ac:dyDescent="0.3">
      <c r="A76" s="3" t="s">
        <v>665</v>
      </c>
      <c r="B76" t="s">
        <v>197</v>
      </c>
      <c r="C76">
        <v>178</v>
      </c>
      <c r="D76">
        <v>267</v>
      </c>
      <c r="E76">
        <v>0.25</v>
      </c>
      <c r="F76" s="5" t="s">
        <v>1131</v>
      </c>
      <c r="G76" s="3">
        <v>1</v>
      </c>
      <c r="H76" t="s">
        <v>1151</v>
      </c>
      <c r="I76">
        <v>92.27</v>
      </c>
      <c r="J76">
        <v>82</v>
      </c>
      <c r="K76">
        <v>361</v>
      </c>
      <c r="L76">
        <v>443</v>
      </c>
      <c r="M76" s="3">
        <f t="shared" si="1"/>
        <v>443</v>
      </c>
      <c r="N76" t="s">
        <v>1274</v>
      </c>
      <c r="O76">
        <v>41.77</v>
      </c>
      <c r="P76">
        <v>8</v>
      </c>
      <c r="Q76">
        <v>160</v>
      </c>
      <c r="R76">
        <v>168</v>
      </c>
      <c r="S76" s="3">
        <v>527</v>
      </c>
    </row>
    <row r="77" spans="1:19" x14ac:dyDescent="0.3">
      <c r="A77" s="3" t="s">
        <v>666</v>
      </c>
      <c r="B77" t="s">
        <v>198</v>
      </c>
      <c r="C77">
        <v>2000</v>
      </c>
      <c r="D77">
        <v>1333</v>
      </c>
      <c r="E77">
        <v>1</v>
      </c>
      <c r="F77" s="5" t="s">
        <v>1125</v>
      </c>
      <c r="G77" s="3">
        <v>2</v>
      </c>
      <c r="H77" t="s">
        <v>1133</v>
      </c>
      <c r="I77">
        <v>23.18</v>
      </c>
      <c r="J77">
        <v>105</v>
      </c>
      <c r="K77">
        <v>154</v>
      </c>
      <c r="L77">
        <v>259</v>
      </c>
      <c r="M77" s="3">
        <f t="shared" si="1"/>
        <v>259</v>
      </c>
      <c r="N77" t="s">
        <v>1273</v>
      </c>
      <c r="O77">
        <v>10.35</v>
      </c>
      <c r="P77">
        <v>0</v>
      </c>
      <c r="Q77">
        <v>161</v>
      </c>
      <c r="R77">
        <v>161</v>
      </c>
      <c r="S77" s="3">
        <v>553</v>
      </c>
    </row>
    <row r="78" spans="1:19" x14ac:dyDescent="0.3">
      <c r="A78" s="3" t="s">
        <v>667</v>
      </c>
      <c r="B78" t="s">
        <v>199</v>
      </c>
      <c r="C78">
        <v>1000</v>
      </c>
      <c r="D78">
        <v>667</v>
      </c>
      <c r="E78">
        <v>0.5</v>
      </c>
      <c r="F78" s="5" t="s">
        <v>1125</v>
      </c>
      <c r="G78" s="3">
        <v>2</v>
      </c>
      <c r="H78" t="s">
        <v>1152</v>
      </c>
      <c r="I78">
        <v>27.68</v>
      </c>
      <c r="J78">
        <v>71</v>
      </c>
      <c r="K78">
        <v>86</v>
      </c>
      <c r="L78">
        <v>157</v>
      </c>
      <c r="M78" s="3">
        <f t="shared" si="1"/>
        <v>157</v>
      </c>
      <c r="N78" t="s">
        <v>1273</v>
      </c>
      <c r="O78">
        <v>13.81</v>
      </c>
      <c r="P78">
        <v>0</v>
      </c>
      <c r="Q78">
        <v>152</v>
      </c>
      <c r="R78">
        <v>152</v>
      </c>
      <c r="S78" s="3">
        <v>519</v>
      </c>
    </row>
    <row r="79" spans="1:19" x14ac:dyDescent="0.3">
      <c r="A79" s="3" t="s">
        <v>668</v>
      </c>
      <c r="B79" t="s">
        <v>200</v>
      </c>
      <c r="C79">
        <v>400</v>
      </c>
      <c r="D79">
        <v>267</v>
      </c>
      <c r="E79">
        <v>0.25</v>
      </c>
      <c r="F79" s="5" t="s">
        <v>1125</v>
      </c>
      <c r="G79" s="3">
        <v>2</v>
      </c>
      <c r="H79" t="s">
        <v>1151</v>
      </c>
      <c r="I79">
        <v>90.88</v>
      </c>
      <c r="J79">
        <v>53</v>
      </c>
      <c r="K79">
        <v>76</v>
      </c>
      <c r="L79">
        <v>129</v>
      </c>
      <c r="M79" s="3">
        <f t="shared" si="1"/>
        <v>129</v>
      </c>
      <c r="N79" t="s">
        <v>1151</v>
      </c>
      <c r="O79">
        <v>78.569999999999993</v>
      </c>
      <c r="P79">
        <v>8</v>
      </c>
      <c r="Q79">
        <v>175</v>
      </c>
      <c r="R79">
        <v>183</v>
      </c>
      <c r="S79" s="3">
        <v>548</v>
      </c>
    </row>
    <row r="80" spans="1:19" x14ac:dyDescent="0.3">
      <c r="A80" s="3" t="s">
        <v>669</v>
      </c>
      <c r="B80" t="s">
        <v>201</v>
      </c>
      <c r="C80">
        <v>400</v>
      </c>
      <c r="D80">
        <v>266</v>
      </c>
      <c r="E80">
        <v>0.25</v>
      </c>
      <c r="F80" s="5" t="s">
        <v>1130</v>
      </c>
      <c r="G80" s="3">
        <v>2</v>
      </c>
      <c r="H80" t="s">
        <v>1151</v>
      </c>
      <c r="I80">
        <v>68.069999999999993</v>
      </c>
      <c r="J80">
        <v>40</v>
      </c>
      <c r="K80">
        <v>50</v>
      </c>
      <c r="L80">
        <v>90</v>
      </c>
      <c r="M80" s="3">
        <f t="shared" si="1"/>
        <v>90</v>
      </c>
      <c r="N80" t="s">
        <v>1151</v>
      </c>
      <c r="O80">
        <v>73.790000000000006</v>
      </c>
      <c r="P80">
        <v>5</v>
      </c>
      <c r="Q80">
        <v>149</v>
      </c>
      <c r="R80">
        <v>154</v>
      </c>
      <c r="S80" s="3">
        <v>515</v>
      </c>
    </row>
    <row r="81" spans="1:19" s="8" customFormat="1" x14ac:dyDescent="0.3">
      <c r="A81" s="7" t="s">
        <v>670</v>
      </c>
      <c r="B81" s="8" t="s">
        <v>202</v>
      </c>
      <c r="C81" s="8">
        <v>178</v>
      </c>
      <c r="D81" s="8">
        <v>267</v>
      </c>
      <c r="E81" s="8">
        <v>0.25</v>
      </c>
      <c r="F81" s="9" t="s">
        <v>1131</v>
      </c>
      <c r="G81" s="7">
        <v>2</v>
      </c>
      <c r="H81" s="8" t="s">
        <v>1151</v>
      </c>
      <c r="I81" s="8">
        <v>68.88</v>
      </c>
      <c r="J81" s="8">
        <v>28</v>
      </c>
      <c r="K81" s="8">
        <v>53</v>
      </c>
      <c r="L81" s="8">
        <v>81</v>
      </c>
      <c r="M81" s="7">
        <f t="shared" si="1"/>
        <v>81</v>
      </c>
      <c r="N81" s="8" t="s">
        <v>1275</v>
      </c>
      <c r="O81" s="8">
        <v>39.47</v>
      </c>
      <c r="P81" s="8">
        <v>4</v>
      </c>
      <c r="Q81" s="8">
        <v>160</v>
      </c>
      <c r="R81" s="8">
        <v>164</v>
      </c>
      <c r="S81" s="7">
        <v>514</v>
      </c>
    </row>
    <row r="82" spans="1:19" x14ac:dyDescent="0.3">
      <c r="A82" s="3" t="s">
        <v>671</v>
      </c>
      <c r="B82" t="s">
        <v>203</v>
      </c>
      <c r="C82">
        <v>1600</v>
      </c>
      <c r="D82">
        <v>900</v>
      </c>
      <c r="E82">
        <v>1</v>
      </c>
      <c r="F82" s="5" t="s">
        <v>1125</v>
      </c>
      <c r="G82" s="3">
        <v>1</v>
      </c>
      <c r="H82" t="s">
        <v>1132</v>
      </c>
      <c r="I82">
        <v>2.84</v>
      </c>
      <c r="J82">
        <v>106</v>
      </c>
      <c r="K82">
        <v>897</v>
      </c>
      <c r="L82">
        <v>1003</v>
      </c>
      <c r="M82" s="3">
        <f t="shared" si="1"/>
        <v>1003</v>
      </c>
      <c r="N82" t="s">
        <v>1276</v>
      </c>
      <c r="O82">
        <v>20.399999999999999</v>
      </c>
      <c r="P82">
        <v>7</v>
      </c>
      <c r="Q82">
        <v>170</v>
      </c>
      <c r="R82">
        <v>177</v>
      </c>
      <c r="S82" s="3">
        <v>567</v>
      </c>
    </row>
    <row r="83" spans="1:19" x14ac:dyDescent="0.3">
      <c r="A83" s="3" t="s">
        <v>672</v>
      </c>
      <c r="B83" t="s">
        <v>204</v>
      </c>
      <c r="C83">
        <v>800</v>
      </c>
      <c r="D83">
        <v>450</v>
      </c>
      <c r="E83">
        <v>0.5</v>
      </c>
      <c r="F83" s="5" t="s">
        <v>1125</v>
      </c>
      <c r="G83" s="3">
        <v>1</v>
      </c>
      <c r="H83" t="s">
        <v>1153</v>
      </c>
      <c r="I83">
        <v>98.06</v>
      </c>
      <c r="J83">
        <v>93</v>
      </c>
      <c r="K83">
        <v>384</v>
      </c>
      <c r="L83">
        <v>477</v>
      </c>
      <c r="M83" s="3">
        <f t="shared" si="1"/>
        <v>477</v>
      </c>
      <c r="N83" t="s">
        <v>1276</v>
      </c>
      <c r="O83">
        <v>19.97</v>
      </c>
      <c r="P83">
        <v>5</v>
      </c>
      <c r="Q83">
        <v>156</v>
      </c>
      <c r="R83">
        <v>161</v>
      </c>
      <c r="S83" s="3">
        <v>531</v>
      </c>
    </row>
    <row r="84" spans="1:19" x14ac:dyDescent="0.3">
      <c r="A84" s="3" t="s">
        <v>673</v>
      </c>
      <c r="B84" t="s">
        <v>205</v>
      </c>
      <c r="C84">
        <v>320</v>
      </c>
      <c r="D84">
        <v>180</v>
      </c>
      <c r="E84">
        <v>0.25</v>
      </c>
      <c r="F84" s="5" t="s">
        <v>1125</v>
      </c>
      <c r="G84" s="3">
        <v>1</v>
      </c>
      <c r="H84" t="s">
        <v>1153</v>
      </c>
      <c r="I84">
        <v>98.25</v>
      </c>
      <c r="J84">
        <v>37</v>
      </c>
      <c r="K84">
        <v>39</v>
      </c>
      <c r="L84">
        <v>76</v>
      </c>
      <c r="M84" s="3">
        <f t="shared" si="1"/>
        <v>76</v>
      </c>
      <c r="N84" t="s">
        <v>1277</v>
      </c>
      <c r="O84">
        <v>97.04</v>
      </c>
      <c r="P84">
        <v>6</v>
      </c>
      <c r="Q84">
        <v>131</v>
      </c>
      <c r="R84">
        <v>137</v>
      </c>
      <c r="S84" s="3">
        <v>498</v>
      </c>
    </row>
    <row r="85" spans="1:19" x14ac:dyDescent="0.3">
      <c r="A85" s="3" t="s">
        <v>674</v>
      </c>
      <c r="B85" t="s">
        <v>206</v>
      </c>
      <c r="C85">
        <v>320</v>
      </c>
      <c r="D85">
        <v>240</v>
      </c>
      <c r="E85">
        <v>0.25</v>
      </c>
      <c r="F85" s="5" t="s">
        <v>1128</v>
      </c>
      <c r="G85" s="3">
        <v>1</v>
      </c>
      <c r="H85" t="s">
        <v>1153</v>
      </c>
      <c r="I85">
        <v>96.48</v>
      </c>
      <c r="J85">
        <v>32</v>
      </c>
      <c r="K85">
        <v>54</v>
      </c>
      <c r="L85">
        <v>86</v>
      </c>
      <c r="M85" s="3">
        <f t="shared" si="1"/>
        <v>86</v>
      </c>
      <c r="N85" t="s">
        <v>1277</v>
      </c>
      <c r="O85">
        <v>95.89</v>
      </c>
      <c r="P85">
        <v>8</v>
      </c>
      <c r="Q85">
        <v>146</v>
      </c>
      <c r="R85">
        <v>154</v>
      </c>
      <c r="S85" s="3">
        <v>530</v>
      </c>
    </row>
    <row r="86" spans="1:19" x14ac:dyDescent="0.3">
      <c r="A86" s="3" t="s">
        <v>675</v>
      </c>
      <c r="B86" t="s">
        <v>207</v>
      </c>
      <c r="C86">
        <v>135</v>
      </c>
      <c r="D86">
        <v>180</v>
      </c>
      <c r="E86">
        <v>0.25</v>
      </c>
      <c r="F86" s="5" t="s">
        <v>1129</v>
      </c>
      <c r="G86" s="3">
        <v>1</v>
      </c>
      <c r="H86" t="s">
        <v>1153</v>
      </c>
      <c r="I86">
        <v>72.39</v>
      </c>
      <c r="J86">
        <v>114</v>
      </c>
      <c r="K86">
        <v>420</v>
      </c>
      <c r="L86">
        <v>534</v>
      </c>
      <c r="M86" s="3">
        <f t="shared" si="1"/>
        <v>534</v>
      </c>
      <c r="N86" t="s">
        <v>1278</v>
      </c>
      <c r="O86">
        <v>42.38</v>
      </c>
      <c r="P86">
        <v>4</v>
      </c>
      <c r="Q86">
        <v>140</v>
      </c>
      <c r="R86">
        <v>144</v>
      </c>
      <c r="S86" s="3">
        <v>544</v>
      </c>
    </row>
    <row r="87" spans="1:19" x14ac:dyDescent="0.3">
      <c r="A87" s="3" t="s">
        <v>676</v>
      </c>
      <c r="B87" t="s">
        <v>208</v>
      </c>
      <c r="C87">
        <v>1600</v>
      </c>
      <c r="D87">
        <v>900</v>
      </c>
      <c r="E87">
        <v>1</v>
      </c>
      <c r="F87" s="5" t="s">
        <v>1125</v>
      </c>
      <c r="G87" s="3">
        <v>2</v>
      </c>
      <c r="H87" t="s">
        <v>1133</v>
      </c>
      <c r="I87">
        <v>22.32</v>
      </c>
      <c r="J87">
        <v>66</v>
      </c>
      <c r="K87">
        <v>45</v>
      </c>
      <c r="L87">
        <v>111</v>
      </c>
      <c r="M87" s="3">
        <f t="shared" si="1"/>
        <v>111</v>
      </c>
      <c r="N87" t="s">
        <v>1276</v>
      </c>
      <c r="O87">
        <v>21.01</v>
      </c>
      <c r="P87">
        <v>5</v>
      </c>
      <c r="Q87">
        <v>157</v>
      </c>
      <c r="R87">
        <v>162</v>
      </c>
      <c r="S87" s="3">
        <v>535</v>
      </c>
    </row>
    <row r="88" spans="1:19" x14ac:dyDescent="0.3">
      <c r="A88" s="3" t="s">
        <v>677</v>
      </c>
      <c r="B88" t="s">
        <v>209</v>
      </c>
      <c r="C88">
        <v>800</v>
      </c>
      <c r="D88">
        <v>450</v>
      </c>
      <c r="E88">
        <v>0.5</v>
      </c>
      <c r="F88" s="5" t="s">
        <v>1125</v>
      </c>
      <c r="G88" s="3">
        <v>2</v>
      </c>
      <c r="H88" t="s">
        <v>1153</v>
      </c>
      <c r="I88">
        <v>64.67</v>
      </c>
      <c r="J88">
        <v>46</v>
      </c>
      <c r="K88">
        <v>57</v>
      </c>
      <c r="L88">
        <v>103</v>
      </c>
      <c r="M88" s="3">
        <f t="shared" si="1"/>
        <v>103</v>
      </c>
      <c r="N88" t="s">
        <v>1279</v>
      </c>
      <c r="O88">
        <v>25.85</v>
      </c>
      <c r="P88">
        <v>8</v>
      </c>
      <c r="Q88">
        <v>150</v>
      </c>
      <c r="R88">
        <v>158</v>
      </c>
      <c r="S88" s="3">
        <v>527</v>
      </c>
    </row>
    <row r="89" spans="1:19" x14ac:dyDescent="0.3">
      <c r="A89" s="3" t="s">
        <v>678</v>
      </c>
      <c r="B89" t="s">
        <v>210</v>
      </c>
      <c r="C89">
        <v>320</v>
      </c>
      <c r="D89">
        <v>180</v>
      </c>
      <c r="E89">
        <v>0.25</v>
      </c>
      <c r="F89" s="5" t="s">
        <v>1125</v>
      </c>
      <c r="G89" s="3">
        <v>2</v>
      </c>
      <c r="H89" t="s">
        <v>1153</v>
      </c>
      <c r="I89">
        <v>49.96</v>
      </c>
      <c r="J89">
        <v>25</v>
      </c>
      <c r="K89">
        <v>46</v>
      </c>
      <c r="L89">
        <v>71</v>
      </c>
      <c r="M89" s="3">
        <f t="shared" si="1"/>
        <v>71</v>
      </c>
      <c r="N89" t="s">
        <v>1277</v>
      </c>
      <c r="O89">
        <v>78.5</v>
      </c>
      <c r="P89">
        <v>5</v>
      </c>
      <c r="Q89">
        <v>153</v>
      </c>
      <c r="R89">
        <v>158</v>
      </c>
      <c r="S89" s="3">
        <v>516</v>
      </c>
    </row>
    <row r="90" spans="1:19" x14ac:dyDescent="0.3">
      <c r="A90" s="3" t="s">
        <v>679</v>
      </c>
      <c r="B90" t="s">
        <v>211</v>
      </c>
      <c r="C90">
        <v>320</v>
      </c>
      <c r="D90">
        <v>240</v>
      </c>
      <c r="E90">
        <v>0.25</v>
      </c>
      <c r="F90" s="5" t="s">
        <v>1128</v>
      </c>
      <c r="G90" s="3">
        <v>2</v>
      </c>
      <c r="H90" t="s">
        <v>1154</v>
      </c>
      <c r="I90">
        <v>73.13</v>
      </c>
      <c r="J90">
        <v>36</v>
      </c>
      <c r="K90">
        <v>54</v>
      </c>
      <c r="L90">
        <v>90</v>
      </c>
      <c r="M90" s="3">
        <f t="shared" si="1"/>
        <v>90</v>
      </c>
      <c r="N90" t="s">
        <v>1277</v>
      </c>
      <c r="O90">
        <v>45.42</v>
      </c>
      <c r="P90">
        <v>7</v>
      </c>
      <c r="Q90">
        <v>171</v>
      </c>
      <c r="R90">
        <v>178</v>
      </c>
      <c r="S90" s="3">
        <v>541</v>
      </c>
    </row>
    <row r="91" spans="1:19" s="8" customFormat="1" x14ac:dyDescent="0.3">
      <c r="A91" s="7" t="s">
        <v>680</v>
      </c>
      <c r="B91" s="8" t="s">
        <v>212</v>
      </c>
      <c r="C91" s="8">
        <v>135</v>
      </c>
      <c r="D91" s="8">
        <v>180</v>
      </c>
      <c r="E91" s="8">
        <v>0.25</v>
      </c>
      <c r="F91" s="9" t="s">
        <v>1129</v>
      </c>
      <c r="G91" s="7">
        <v>2</v>
      </c>
      <c r="H91" s="8" t="s">
        <v>1154</v>
      </c>
      <c r="I91" s="8">
        <v>46.27</v>
      </c>
      <c r="J91" s="8">
        <v>31</v>
      </c>
      <c r="K91" s="8">
        <v>54</v>
      </c>
      <c r="L91" s="8">
        <v>85</v>
      </c>
      <c r="M91" s="7">
        <f t="shared" si="1"/>
        <v>85</v>
      </c>
      <c r="N91" s="8" t="s">
        <v>1277</v>
      </c>
      <c r="O91" s="8">
        <v>44.75</v>
      </c>
      <c r="P91" s="8">
        <v>4</v>
      </c>
      <c r="Q91" s="8">
        <v>151</v>
      </c>
      <c r="R91" s="8">
        <v>155</v>
      </c>
      <c r="S91" s="7">
        <v>517</v>
      </c>
    </row>
    <row r="92" spans="1:19" x14ac:dyDescent="0.3">
      <c r="A92" s="3" t="s">
        <v>681</v>
      </c>
      <c r="B92" t="s">
        <v>213</v>
      </c>
      <c r="C92">
        <v>1170</v>
      </c>
      <c r="D92">
        <v>583</v>
      </c>
      <c r="E92">
        <v>1</v>
      </c>
      <c r="F92" s="5" t="s">
        <v>1125</v>
      </c>
      <c r="G92" s="3">
        <v>1</v>
      </c>
      <c r="H92" t="s">
        <v>1155</v>
      </c>
      <c r="I92">
        <v>5.86</v>
      </c>
      <c r="J92">
        <v>37</v>
      </c>
      <c r="K92">
        <v>53</v>
      </c>
      <c r="L92">
        <v>90</v>
      </c>
      <c r="M92" s="3">
        <f t="shared" si="1"/>
        <v>90</v>
      </c>
      <c r="N92" t="s">
        <v>1280</v>
      </c>
      <c r="O92">
        <v>13.96</v>
      </c>
      <c r="P92">
        <v>0</v>
      </c>
      <c r="Q92">
        <v>176</v>
      </c>
      <c r="R92">
        <v>176</v>
      </c>
      <c r="S92" s="3">
        <v>550</v>
      </c>
    </row>
    <row r="93" spans="1:19" x14ac:dyDescent="0.3">
      <c r="A93" s="3" t="s">
        <v>682</v>
      </c>
      <c r="B93" t="s">
        <v>214</v>
      </c>
      <c r="C93">
        <v>585</v>
      </c>
      <c r="D93">
        <v>292</v>
      </c>
      <c r="E93">
        <v>0.5</v>
      </c>
      <c r="F93" s="5" t="s">
        <v>1125</v>
      </c>
      <c r="G93" s="3">
        <v>1</v>
      </c>
      <c r="H93" t="s">
        <v>1156</v>
      </c>
      <c r="I93">
        <v>99.35</v>
      </c>
      <c r="J93">
        <v>119</v>
      </c>
      <c r="K93">
        <v>362</v>
      </c>
      <c r="L93">
        <v>481</v>
      </c>
      <c r="M93" s="3">
        <f t="shared" si="1"/>
        <v>481</v>
      </c>
      <c r="N93" t="s">
        <v>1156</v>
      </c>
      <c r="O93">
        <v>86.35</v>
      </c>
      <c r="P93">
        <v>4</v>
      </c>
      <c r="Q93">
        <v>147</v>
      </c>
      <c r="R93">
        <v>151</v>
      </c>
      <c r="S93" s="3">
        <v>521</v>
      </c>
    </row>
    <row r="94" spans="1:19" x14ac:dyDescent="0.3">
      <c r="A94" s="3" t="s">
        <v>683</v>
      </c>
      <c r="B94" t="s">
        <v>215</v>
      </c>
      <c r="C94">
        <v>234</v>
      </c>
      <c r="D94">
        <v>117</v>
      </c>
      <c r="E94">
        <v>0.25</v>
      </c>
      <c r="F94" s="5" t="s">
        <v>1125</v>
      </c>
      <c r="G94" s="3">
        <v>1</v>
      </c>
      <c r="H94" t="s">
        <v>1156</v>
      </c>
      <c r="I94">
        <v>70.44</v>
      </c>
      <c r="J94">
        <v>39</v>
      </c>
      <c r="K94">
        <v>46</v>
      </c>
      <c r="L94">
        <v>85</v>
      </c>
      <c r="M94" s="3">
        <f t="shared" si="1"/>
        <v>85</v>
      </c>
      <c r="N94" t="s">
        <v>1156</v>
      </c>
      <c r="O94">
        <v>99.76</v>
      </c>
      <c r="P94">
        <v>0</v>
      </c>
      <c r="Q94">
        <v>156</v>
      </c>
      <c r="R94">
        <v>156</v>
      </c>
      <c r="S94" s="3">
        <v>525</v>
      </c>
    </row>
    <row r="95" spans="1:19" x14ac:dyDescent="0.3">
      <c r="A95" s="3" t="s">
        <v>684</v>
      </c>
      <c r="B95" t="s">
        <v>216</v>
      </c>
      <c r="C95">
        <v>234</v>
      </c>
      <c r="D95">
        <v>156</v>
      </c>
      <c r="E95">
        <v>0.25</v>
      </c>
      <c r="F95" s="5" t="s">
        <v>1130</v>
      </c>
      <c r="G95" s="3">
        <v>1</v>
      </c>
      <c r="H95" t="s">
        <v>1156</v>
      </c>
      <c r="I95">
        <v>95.79</v>
      </c>
      <c r="J95">
        <v>110</v>
      </c>
      <c r="K95">
        <v>350</v>
      </c>
      <c r="L95">
        <v>460</v>
      </c>
      <c r="M95" s="3">
        <f t="shared" si="1"/>
        <v>460</v>
      </c>
      <c r="N95" t="s">
        <v>1156</v>
      </c>
      <c r="O95">
        <v>99.66</v>
      </c>
      <c r="P95">
        <v>8</v>
      </c>
      <c r="Q95">
        <v>176</v>
      </c>
      <c r="R95">
        <v>184</v>
      </c>
      <c r="S95" s="3">
        <v>545</v>
      </c>
    </row>
    <row r="96" spans="1:19" x14ac:dyDescent="0.3">
      <c r="A96" s="3" t="s">
        <v>685</v>
      </c>
      <c r="B96" t="s">
        <v>217</v>
      </c>
      <c r="C96">
        <v>78</v>
      </c>
      <c r="D96">
        <v>117</v>
      </c>
      <c r="E96">
        <v>0.25</v>
      </c>
      <c r="F96" s="5" t="s">
        <v>1131</v>
      </c>
      <c r="G96" s="3">
        <v>1</v>
      </c>
      <c r="H96" t="s">
        <v>1157</v>
      </c>
      <c r="I96">
        <v>10.3</v>
      </c>
      <c r="J96">
        <v>93</v>
      </c>
      <c r="K96">
        <v>393</v>
      </c>
      <c r="L96">
        <v>486</v>
      </c>
      <c r="M96" s="3">
        <f t="shared" si="1"/>
        <v>486</v>
      </c>
      <c r="N96" t="s">
        <v>1281</v>
      </c>
      <c r="O96">
        <v>11.22</v>
      </c>
      <c r="P96">
        <v>2</v>
      </c>
      <c r="Q96">
        <v>153</v>
      </c>
      <c r="R96">
        <v>155</v>
      </c>
      <c r="S96" s="3">
        <v>531</v>
      </c>
    </row>
    <row r="97" spans="1:19" x14ac:dyDescent="0.3">
      <c r="A97" s="3" t="s">
        <v>686</v>
      </c>
      <c r="B97" t="s">
        <v>218</v>
      </c>
      <c r="C97">
        <v>1170</v>
      </c>
      <c r="D97">
        <v>583</v>
      </c>
      <c r="E97">
        <v>1</v>
      </c>
      <c r="F97" s="5" t="s">
        <v>1125</v>
      </c>
      <c r="G97" s="3">
        <v>2</v>
      </c>
      <c r="H97" t="s">
        <v>1133</v>
      </c>
      <c r="I97">
        <v>25.91</v>
      </c>
      <c r="J97">
        <v>29</v>
      </c>
      <c r="K97">
        <v>70</v>
      </c>
      <c r="L97">
        <v>99</v>
      </c>
      <c r="M97" s="3">
        <f t="shared" si="1"/>
        <v>99</v>
      </c>
      <c r="N97" t="s">
        <v>1243</v>
      </c>
      <c r="O97">
        <v>13.16</v>
      </c>
      <c r="P97">
        <v>0</v>
      </c>
      <c r="Q97">
        <v>163</v>
      </c>
      <c r="R97">
        <v>163</v>
      </c>
      <c r="S97" s="3">
        <v>528</v>
      </c>
    </row>
    <row r="98" spans="1:19" x14ac:dyDescent="0.3">
      <c r="A98" s="3" t="s">
        <v>687</v>
      </c>
      <c r="B98" t="s">
        <v>219</v>
      </c>
      <c r="C98">
        <v>585</v>
      </c>
      <c r="D98">
        <v>292</v>
      </c>
      <c r="E98">
        <v>0.5</v>
      </c>
      <c r="F98" s="5" t="s">
        <v>1125</v>
      </c>
      <c r="G98" s="3">
        <v>2</v>
      </c>
      <c r="H98" t="s">
        <v>1156</v>
      </c>
      <c r="I98">
        <v>90.01</v>
      </c>
      <c r="J98">
        <v>40</v>
      </c>
      <c r="K98">
        <v>51</v>
      </c>
      <c r="L98">
        <v>91</v>
      </c>
      <c r="M98" s="3">
        <f t="shared" si="1"/>
        <v>91</v>
      </c>
      <c r="N98" t="s">
        <v>1156</v>
      </c>
      <c r="O98">
        <v>39.65</v>
      </c>
      <c r="P98">
        <v>9</v>
      </c>
      <c r="Q98">
        <v>172</v>
      </c>
      <c r="R98">
        <v>181</v>
      </c>
      <c r="S98" s="3">
        <v>537</v>
      </c>
    </row>
    <row r="99" spans="1:19" x14ac:dyDescent="0.3">
      <c r="A99" s="3" t="s">
        <v>688</v>
      </c>
      <c r="B99" t="s">
        <v>220</v>
      </c>
      <c r="C99">
        <v>234</v>
      </c>
      <c r="D99">
        <v>117</v>
      </c>
      <c r="E99">
        <v>0.25</v>
      </c>
      <c r="F99" s="5" t="s">
        <v>1125</v>
      </c>
      <c r="G99" s="3">
        <v>2</v>
      </c>
      <c r="H99" t="s">
        <v>1156</v>
      </c>
      <c r="I99">
        <v>81.319999999999993</v>
      </c>
      <c r="J99">
        <v>42</v>
      </c>
      <c r="K99">
        <v>47</v>
      </c>
      <c r="L99">
        <v>89</v>
      </c>
      <c r="M99" s="3">
        <f t="shared" si="1"/>
        <v>89</v>
      </c>
      <c r="N99" t="s">
        <v>1156</v>
      </c>
      <c r="O99">
        <v>91.91</v>
      </c>
      <c r="P99">
        <v>9</v>
      </c>
      <c r="Q99">
        <v>153</v>
      </c>
      <c r="R99">
        <v>162</v>
      </c>
      <c r="S99" s="3">
        <v>515</v>
      </c>
    </row>
    <row r="100" spans="1:19" x14ac:dyDescent="0.3">
      <c r="A100" s="3" t="s">
        <v>689</v>
      </c>
      <c r="B100" t="s">
        <v>221</v>
      </c>
      <c r="C100">
        <v>234</v>
      </c>
      <c r="D100">
        <v>156</v>
      </c>
      <c r="E100">
        <v>0.25</v>
      </c>
      <c r="F100" s="5" t="s">
        <v>1130</v>
      </c>
      <c r="G100" s="3">
        <v>2</v>
      </c>
      <c r="H100" t="s">
        <v>1156</v>
      </c>
      <c r="I100">
        <v>91.99</v>
      </c>
      <c r="J100">
        <v>16</v>
      </c>
      <c r="K100">
        <v>50</v>
      </c>
      <c r="L100">
        <v>66</v>
      </c>
      <c r="M100" s="3">
        <f t="shared" si="1"/>
        <v>66</v>
      </c>
      <c r="N100" t="s">
        <v>1156</v>
      </c>
      <c r="O100">
        <v>94.4</v>
      </c>
      <c r="P100">
        <v>6</v>
      </c>
      <c r="Q100">
        <v>150</v>
      </c>
      <c r="R100">
        <v>156</v>
      </c>
      <c r="S100" s="3">
        <v>519</v>
      </c>
    </row>
    <row r="101" spans="1:19" s="8" customFormat="1" x14ac:dyDescent="0.3">
      <c r="A101" s="7" t="s">
        <v>690</v>
      </c>
      <c r="B101" s="8" t="s">
        <v>222</v>
      </c>
      <c r="C101" s="8">
        <v>78</v>
      </c>
      <c r="D101" s="8">
        <v>117</v>
      </c>
      <c r="E101" s="8">
        <v>0.25</v>
      </c>
      <c r="F101" s="9" t="s">
        <v>1131</v>
      </c>
      <c r="G101" s="7">
        <v>2</v>
      </c>
      <c r="H101" s="8" t="s">
        <v>1158</v>
      </c>
      <c r="I101" s="8">
        <v>15.75</v>
      </c>
      <c r="J101" s="8">
        <v>37</v>
      </c>
      <c r="K101" s="8">
        <v>60</v>
      </c>
      <c r="L101" s="8">
        <v>97</v>
      </c>
      <c r="M101" s="7">
        <f t="shared" si="1"/>
        <v>97</v>
      </c>
      <c r="N101" s="8" t="s">
        <v>1282</v>
      </c>
      <c r="O101" s="8">
        <v>8.5500000000000007</v>
      </c>
      <c r="P101" s="8">
        <v>3</v>
      </c>
      <c r="Q101" s="8">
        <v>147</v>
      </c>
      <c r="R101" s="8">
        <v>150</v>
      </c>
      <c r="S101" s="7">
        <v>509</v>
      </c>
    </row>
    <row r="102" spans="1:19" x14ac:dyDescent="0.3">
      <c r="A102" s="3" t="s">
        <v>691</v>
      </c>
      <c r="B102" t="s">
        <v>223</v>
      </c>
      <c r="C102">
        <v>1200</v>
      </c>
      <c r="D102">
        <v>844</v>
      </c>
      <c r="E102">
        <v>1</v>
      </c>
      <c r="F102" s="5" t="s">
        <v>1125</v>
      </c>
      <c r="G102" s="3">
        <v>1</v>
      </c>
      <c r="H102" t="s">
        <v>1132</v>
      </c>
      <c r="I102">
        <v>3.19</v>
      </c>
      <c r="J102">
        <v>109</v>
      </c>
      <c r="K102">
        <v>604</v>
      </c>
      <c r="L102">
        <v>713</v>
      </c>
      <c r="M102" s="3">
        <f t="shared" si="1"/>
        <v>713</v>
      </c>
      <c r="N102" t="s">
        <v>1267</v>
      </c>
      <c r="O102">
        <v>4.1100000000000003</v>
      </c>
      <c r="P102">
        <v>0</v>
      </c>
      <c r="Q102">
        <v>167</v>
      </c>
      <c r="R102">
        <v>167</v>
      </c>
      <c r="S102" s="3">
        <v>555</v>
      </c>
    </row>
    <row r="103" spans="1:19" x14ac:dyDescent="0.3">
      <c r="A103" s="3" t="s">
        <v>692</v>
      </c>
      <c r="B103" t="s">
        <v>224</v>
      </c>
      <c r="C103">
        <v>600</v>
      </c>
      <c r="D103">
        <v>422</v>
      </c>
      <c r="E103">
        <v>0.5</v>
      </c>
      <c r="F103" s="5" t="s">
        <v>1125</v>
      </c>
      <c r="G103" s="3">
        <v>1</v>
      </c>
      <c r="H103" t="s">
        <v>1159</v>
      </c>
      <c r="I103">
        <v>28.71</v>
      </c>
      <c r="J103">
        <v>120</v>
      </c>
      <c r="K103">
        <v>451</v>
      </c>
      <c r="L103">
        <v>571</v>
      </c>
      <c r="M103" s="3">
        <f t="shared" si="1"/>
        <v>571</v>
      </c>
      <c r="N103" t="s">
        <v>1283</v>
      </c>
      <c r="O103">
        <v>29.7</v>
      </c>
      <c r="P103">
        <v>0</v>
      </c>
      <c r="Q103">
        <v>172</v>
      </c>
      <c r="R103">
        <v>172</v>
      </c>
      <c r="S103" s="3">
        <v>520</v>
      </c>
    </row>
    <row r="104" spans="1:19" x14ac:dyDescent="0.3">
      <c r="A104" s="3" t="s">
        <v>693</v>
      </c>
      <c r="B104" t="s">
        <v>225</v>
      </c>
      <c r="C104">
        <v>240</v>
      </c>
      <c r="D104">
        <v>169</v>
      </c>
      <c r="E104">
        <v>0.25</v>
      </c>
      <c r="F104" s="5" t="s">
        <v>1125</v>
      </c>
      <c r="G104" s="3">
        <v>1</v>
      </c>
      <c r="H104" t="s">
        <v>1159</v>
      </c>
      <c r="I104">
        <v>80.739999999999995</v>
      </c>
      <c r="J104">
        <v>31</v>
      </c>
      <c r="K104">
        <v>53</v>
      </c>
      <c r="L104">
        <v>84</v>
      </c>
      <c r="M104" s="3">
        <f t="shared" si="1"/>
        <v>84</v>
      </c>
      <c r="N104" t="s">
        <v>1284</v>
      </c>
      <c r="O104">
        <v>52.08</v>
      </c>
      <c r="P104">
        <v>4</v>
      </c>
      <c r="Q104">
        <v>239</v>
      </c>
      <c r="R104">
        <v>243</v>
      </c>
      <c r="S104" s="3">
        <v>603</v>
      </c>
    </row>
    <row r="105" spans="1:19" x14ac:dyDescent="0.3">
      <c r="A105" s="3" t="s">
        <v>694</v>
      </c>
      <c r="B105" t="s">
        <v>226</v>
      </c>
      <c r="C105">
        <v>240</v>
      </c>
      <c r="D105">
        <v>135</v>
      </c>
      <c r="E105">
        <v>0.25</v>
      </c>
      <c r="F105" s="5" t="s">
        <v>1126</v>
      </c>
      <c r="G105" s="3">
        <v>1</v>
      </c>
      <c r="H105" t="s">
        <v>1159</v>
      </c>
      <c r="I105">
        <v>81.41</v>
      </c>
      <c r="J105">
        <v>48</v>
      </c>
      <c r="K105">
        <v>70</v>
      </c>
      <c r="L105">
        <v>118</v>
      </c>
      <c r="M105" s="3">
        <f t="shared" si="1"/>
        <v>118</v>
      </c>
      <c r="N105" t="s">
        <v>1284</v>
      </c>
      <c r="O105">
        <v>92.95</v>
      </c>
      <c r="P105">
        <v>5</v>
      </c>
      <c r="Q105">
        <v>144</v>
      </c>
      <c r="R105">
        <v>149</v>
      </c>
      <c r="S105" s="3">
        <v>492</v>
      </c>
    </row>
    <row r="106" spans="1:19" x14ac:dyDescent="0.3">
      <c r="A106" s="3" t="s">
        <v>695</v>
      </c>
      <c r="B106" t="s">
        <v>227</v>
      </c>
      <c r="C106">
        <v>95</v>
      </c>
      <c r="D106">
        <v>169</v>
      </c>
      <c r="E106">
        <v>0.25</v>
      </c>
      <c r="F106" s="5" t="s">
        <v>1127</v>
      </c>
      <c r="G106" s="3">
        <v>1</v>
      </c>
      <c r="H106" t="s">
        <v>1159</v>
      </c>
      <c r="I106">
        <v>52.86</v>
      </c>
      <c r="J106">
        <v>108</v>
      </c>
      <c r="K106">
        <v>423</v>
      </c>
      <c r="L106">
        <v>531</v>
      </c>
      <c r="M106" s="3">
        <f t="shared" si="1"/>
        <v>531</v>
      </c>
      <c r="N106" t="s">
        <v>1285</v>
      </c>
      <c r="O106">
        <v>24.31</v>
      </c>
      <c r="P106">
        <v>0</v>
      </c>
      <c r="Q106">
        <v>159</v>
      </c>
      <c r="R106">
        <v>159</v>
      </c>
      <c r="S106" s="3">
        <v>536</v>
      </c>
    </row>
    <row r="107" spans="1:19" x14ac:dyDescent="0.3">
      <c r="A107" s="3" t="s">
        <v>696</v>
      </c>
      <c r="B107" t="s">
        <v>228</v>
      </c>
      <c r="C107">
        <v>1200</v>
      </c>
      <c r="D107">
        <v>844</v>
      </c>
      <c r="E107">
        <v>1</v>
      </c>
      <c r="F107" s="5" t="s">
        <v>1125</v>
      </c>
      <c r="G107" s="3">
        <v>2</v>
      </c>
      <c r="H107" t="s">
        <v>1133</v>
      </c>
      <c r="I107">
        <v>32.08</v>
      </c>
      <c r="J107">
        <v>43</v>
      </c>
      <c r="K107">
        <v>287</v>
      </c>
      <c r="L107">
        <v>330</v>
      </c>
      <c r="M107" s="3">
        <f t="shared" si="1"/>
        <v>330</v>
      </c>
      <c r="N107" t="s">
        <v>1269</v>
      </c>
      <c r="O107">
        <v>8.56</v>
      </c>
      <c r="P107">
        <v>0</v>
      </c>
      <c r="Q107">
        <v>146</v>
      </c>
      <c r="R107">
        <v>146</v>
      </c>
      <c r="S107" s="3">
        <v>519</v>
      </c>
    </row>
    <row r="108" spans="1:19" x14ac:dyDescent="0.3">
      <c r="A108" s="3" t="s">
        <v>697</v>
      </c>
      <c r="B108" t="s">
        <v>229</v>
      </c>
      <c r="C108">
        <v>600</v>
      </c>
      <c r="D108">
        <v>422</v>
      </c>
      <c r="E108">
        <v>0.5</v>
      </c>
      <c r="F108" s="5" t="s">
        <v>1125</v>
      </c>
      <c r="G108" s="3">
        <v>2</v>
      </c>
      <c r="H108" t="s">
        <v>1160</v>
      </c>
      <c r="I108">
        <v>37.32</v>
      </c>
      <c r="J108">
        <v>46</v>
      </c>
      <c r="K108">
        <v>71</v>
      </c>
      <c r="L108">
        <v>117</v>
      </c>
      <c r="M108" s="3">
        <f t="shared" si="1"/>
        <v>117</v>
      </c>
      <c r="N108" t="s">
        <v>1286</v>
      </c>
      <c r="O108">
        <v>60.88</v>
      </c>
      <c r="P108">
        <v>9</v>
      </c>
      <c r="Q108">
        <v>160</v>
      </c>
      <c r="R108">
        <v>169</v>
      </c>
      <c r="S108" s="3">
        <v>521</v>
      </c>
    </row>
    <row r="109" spans="1:19" x14ac:dyDescent="0.3">
      <c r="A109" s="3" t="s">
        <v>698</v>
      </c>
      <c r="B109" t="s">
        <v>230</v>
      </c>
      <c r="C109">
        <v>240</v>
      </c>
      <c r="D109">
        <v>169</v>
      </c>
      <c r="E109">
        <v>0.25</v>
      </c>
      <c r="F109" s="5" t="s">
        <v>1125</v>
      </c>
      <c r="G109" s="3">
        <v>2</v>
      </c>
      <c r="H109" t="s">
        <v>1159</v>
      </c>
      <c r="I109">
        <v>71.680000000000007</v>
      </c>
      <c r="J109">
        <v>46</v>
      </c>
      <c r="K109">
        <v>54</v>
      </c>
      <c r="L109">
        <v>100</v>
      </c>
      <c r="M109" s="3">
        <f t="shared" si="1"/>
        <v>100</v>
      </c>
      <c r="N109" t="s">
        <v>1284</v>
      </c>
      <c r="O109">
        <v>79.72</v>
      </c>
      <c r="P109">
        <v>7</v>
      </c>
      <c r="Q109">
        <v>144</v>
      </c>
      <c r="R109">
        <v>151</v>
      </c>
      <c r="S109" s="3">
        <v>519</v>
      </c>
    </row>
    <row r="110" spans="1:19" x14ac:dyDescent="0.3">
      <c r="A110" s="3" t="s">
        <v>699</v>
      </c>
      <c r="B110" t="s">
        <v>231</v>
      </c>
      <c r="C110">
        <v>240</v>
      </c>
      <c r="D110">
        <v>135</v>
      </c>
      <c r="E110">
        <v>0.25</v>
      </c>
      <c r="F110" s="5" t="s">
        <v>1126</v>
      </c>
      <c r="G110" s="3">
        <v>2</v>
      </c>
      <c r="H110" t="s">
        <v>1159</v>
      </c>
      <c r="I110">
        <v>69.28</v>
      </c>
      <c r="J110">
        <v>20</v>
      </c>
      <c r="K110">
        <v>62</v>
      </c>
      <c r="L110">
        <v>82</v>
      </c>
      <c r="M110" s="3">
        <f t="shared" si="1"/>
        <v>82</v>
      </c>
      <c r="N110" t="s">
        <v>1284</v>
      </c>
      <c r="O110">
        <v>84</v>
      </c>
      <c r="P110">
        <v>3</v>
      </c>
      <c r="Q110">
        <v>157</v>
      </c>
      <c r="R110">
        <v>160</v>
      </c>
      <c r="S110" s="3">
        <v>519</v>
      </c>
    </row>
    <row r="111" spans="1:19" s="8" customFormat="1" x14ac:dyDescent="0.3">
      <c r="A111" s="7" t="s">
        <v>700</v>
      </c>
      <c r="B111" s="8" t="s">
        <v>232</v>
      </c>
      <c r="C111" s="8">
        <v>95</v>
      </c>
      <c r="D111" s="8">
        <v>169</v>
      </c>
      <c r="E111" s="8">
        <v>0.25</v>
      </c>
      <c r="F111" s="9" t="s">
        <v>1127</v>
      </c>
      <c r="G111" s="7">
        <v>2</v>
      </c>
      <c r="H111" s="8" t="s">
        <v>1159</v>
      </c>
      <c r="I111" s="8">
        <v>55.3</v>
      </c>
      <c r="J111" s="8">
        <v>28</v>
      </c>
      <c r="K111" s="8">
        <v>45</v>
      </c>
      <c r="L111" s="8">
        <v>73</v>
      </c>
      <c r="M111" s="7">
        <f t="shared" si="1"/>
        <v>73</v>
      </c>
      <c r="N111" s="8" t="s">
        <v>1285</v>
      </c>
      <c r="O111" s="8">
        <v>8.1199999999999992</v>
      </c>
      <c r="P111" s="8">
        <v>8</v>
      </c>
      <c r="Q111" s="8">
        <v>144</v>
      </c>
      <c r="R111" s="8">
        <v>152</v>
      </c>
      <c r="S111" s="7">
        <v>526</v>
      </c>
    </row>
    <row r="112" spans="1:19" x14ac:dyDescent="0.3">
      <c r="A112" s="3" t="s">
        <v>701</v>
      </c>
      <c r="B112" t="s">
        <v>233</v>
      </c>
      <c r="C112">
        <v>1000</v>
      </c>
      <c r="D112">
        <v>667</v>
      </c>
      <c r="E112">
        <v>1</v>
      </c>
      <c r="F112" s="5" t="s">
        <v>1125</v>
      </c>
      <c r="G112" s="3">
        <v>1</v>
      </c>
      <c r="H112" t="s">
        <v>1132</v>
      </c>
      <c r="I112">
        <v>19.18</v>
      </c>
      <c r="J112">
        <v>113</v>
      </c>
      <c r="K112">
        <v>378</v>
      </c>
      <c r="L112">
        <v>491</v>
      </c>
      <c r="M112" s="3">
        <f t="shared" si="1"/>
        <v>491</v>
      </c>
      <c r="N112" t="s">
        <v>1243</v>
      </c>
      <c r="O112">
        <v>49.32</v>
      </c>
      <c r="P112">
        <v>0</v>
      </c>
      <c r="Q112">
        <v>162</v>
      </c>
      <c r="R112">
        <v>162</v>
      </c>
      <c r="S112" s="3">
        <v>562</v>
      </c>
    </row>
    <row r="113" spans="1:19" x14ac:dyDescent="0.3">
      <c r="A113" s="3" t="s">
        <v>702</v>
      </c>
      <c r="B113" t="s">
        <v>234</v>
      </c>
      <c r="C113">
        <v>500</v>
      </c>
      <c r="D113">
        <v>334</v>
      </c>
      <c r="E113">
        <v>0.5</v>
      </c>
      <c r="F113" s="5" t="s">
        <v>1125</v>
      </c>
      <c r="G113" s="3">
        <v>1</v>
      </c>
      <c r="H113" t="s">
        <v>1161</v>
      </c>
      <c r="I113">
        <v>99.18</v>
      </c>
      <c r="J113">
        <v>77</v>
      </c>
      <c r="K113">
        <v>360</v>
      </c>
      <c r="L113">
        <v>437</v>
      </c>
      <c r="M113" s="3">
        <f t="shared" si="1"/>
        <v>437</v>
      </c>
      <c r="N113" t="s">
        <v>1161</v>
      </c>
      <c r="O113">
        <v>96.81</v>
      </c>
      <c r="P113">
        <v>8</v>
      </c>
      <c r="Q113">
        <v>160</v>
      </c>
      <c r="R113">
        <v>168</v>
      </c>
      <c r="S113" s="3">
        <v>529</v>
      </c>
    </row>
    <row r="114" spans="1:19" x14ac:dyDescent="0.3">
      <c r="A114" s="3" t="s">
        <v>703</v>
      </c>
      <c r="B114" t="s">
        <v>235</v>
      </c>
      <c r="C114">
        <v>200</v>
      </c>
      <c r="D114">
        <v>133</v>
      </c>
      <c r="E114">
        <v>0.25</v>
      </c>
      <c r="F114" s="5" t="s">
        <v>1125</v>
      </c>
      <c r="G114" s="3">
        <v>1</v>
      </c>
      <c r="H114" t="s">
        <v>1161</v>
      </c>
      <c r="I114">
        <v>99.86</v>
      </c>
      <c r="J114">
        <v>28</v>
      </c>
      <c r="K114">
        <v>56</v>
      </c>
      <c r="L114">
        <v>84</v>
      </c>
      <c r="M114" s="3">
        <f t="shared" si="1"/>
        <v>84</v>
      </c>
      <c r="N114" t="s">
        <v>1161</v>
      </c>
      <c r="O114">
        <v>99.86</v>
      </c>
      <c r="P114">
        <v>0</v>
      </c>
      <c r="Q114">
        <v>151</v>
      </c>
      <c r="R114">
        <v>151</v>
      </c>
      <c r="S114" s="3">
        <v>514</v>
      </c>
    </row>
    <row r="115" spans="1:19" x14ac:dyDescent="0.3">
      <c r="A115" s="3" t="s">
        <v>704</v>
      </c>
      <c r="B115" t="s">
        <v>236</v>
      </c>
      <c r="C115">
        <v>200</v>
      </c>
      <c r="D115">
        <v>150</v>
      </c>
      <c r="E115">
        <v>0.25</v>
      </c>
      <c r="F115" s="5" t="s">
        <v>1128</v>
      </c>
      <c r="G115" s="3">
        <v>1</v>
      </c>
      <c r="H115" t="s">
        <v>1161</v>
      </c>
      <c r="I115">
        <v>99.89</v>
      </c>
      <c r="J115">
        <v>94</v>
      </c>
      <c r="K115">
        <v>385</v>
      </c>
      <c r="L115">
        <v>479</v>
      </c>
      <c r="M115" s="3">
        <f t="shared" si="1"/>
        <v>479</v>
      </c>
      <c r="N115" t="s">
        <v>1161</v>
      </c>
      <c r="O115">
        <v>99.95</v>
      </c>
      <c r="P115">
        <v>5</v>
      </c>
      <c r="Q115">
        <v>156</v>
      </c>
      <c r="R115">
        <v>161</v>
      </c>
      <c r="S115" s="3">
        <v>522</v>
      </c>
    </row>
    <row r="116" spans="1:19" x14ac:dyDescent="0.3">
      <c r="A116" s="3" t="s">
        <v>705</v>
      </c>
      <c r="B116" t="s">
        <v>237</v>
      </c>
      <c r="C116">
        <v>99</v>
      </c>
      <c r="D116">
        <v>133</v>
      </c>
      <c r="E116">
        <v>0.25</v>
      </c>
      <c r="F116" s="5" t="s">
        <v>1129</v>
      </c>
      <c r="G116" s="3">
        <v>1</v>
      </c>
      <c r="H116" t="s">
        <v>1161</v>
      </c>
      <c r="I116">
        <v>99.37</v>
      </c>
      <c r="J116">
        <v>77</v>
      </c>
      <c r="K116">
        <v>387</v>
      </c>
      <c r="L116">
        <v>464</v>
      </c>
      <c r="M116" s="3">
        <f t="shared" si="1"/>
        <v>464</v>
      </c>
      <c r="N116" t="s">
        <v>1161</v>
      </c>
      <c r="O116">
        <v>70.52</v>
      </c>
      <c r="P116">
        <v>0</v>
      </c>
      <c r="Q116">
        <v>171</v>
      </c>
      <c r="R116">
        <v>171</v>
      </c>
      <c r="S116" s="3">
        <v>535</v>
      </c>
    </row>
    <row r="117" spans="1:19" x14ac:dyDescent="0.3">
      <c r="A117" s="3" t="s">
        <v>706</v>
      </c>
      <c r="B117" t="s">
        <v>238</v>
      </c>
      <c r="C117">
        <v>1000</v>
      </c>
      <c r="D117">
        <v>667</v>
      </c>
      <c r="E117">
        <v>1</v>
      </c>
      <c r="F117" s="5" t="s">
        <v>1125</v>
      </c>
      <c r="G117" s="3">
        <v>2</v>
      </c>
      <c r="H117" t="s">
        <v>1133</v>
      </c>
      <c r="I117">
        <v>12.36</v>
      </c>
      <c r="J117">
        <v>64</v>
      </c>
      <c r="K117">
        <v>57</v>
      </c>
      <c r="L117">
        <v>121</v>
      </c>
      <c r="M117" s="3">
        <f t="shared" si="1"/>
        <v>121</v>
      </c>
      <c r="N117" t="s">
        <v>1243</v>
      </c>
      <c r="O117">
        <v>65.709999999999994</v>
      </c>
      <c r="P117">
        <v>8</v>
      </c>
      <c r="Q117">
        <v>179</v>
      </c>
      <c r="R117">
        <v>187</v>
      </c>
      <c r="S117" s="3">
        <v>555</v>
      </c>
    </row>
    <row r="118" spans="1:19" x14ac:dyDescent="0.3">
      <c r="A118" s="3" t="s">
        <v>707</v>
      </c>
      <c r="B118" t="s">
        <v>239</v>
      </c>
      <c r="C118">
        <v>500</v>
      </c>
      <c r="D118">
        <v>334</v>
      </c>
      <c r="E118">
        <v>0.5</v>
      </c>
      <c r="F118" s="5" t="s">
        <v>1125</v>
      </c>
      <c r="G118" s="3">
        <v>2</v>
      </c>
      <c r="H118" t="s">
        <v>1161</v>
      </c>
      <c r="I118">
        <v>52.32</v>
      </c>
      <c r="J118">
        <v>33</v>
      </c>
      <c r="K118">
        <v>59</v>
      </c>
      <c r="L118">
        <v>92</v>
      </c>
      <c r="M118" s="3">
        <f t="shared" si="1"/>
        <v>92</v>
      </c>
      <c r="N118" t="s">
        <v>1161</v>
      </c>
      <c r="O118">
        <v>62.47</v>
      </c>
      <c r="P118">
        <v>8</v>
      </c>
      <c r="Q118">
        <v>152</v>
      </c>
      <c r="R118">
        <v>160</v>
      </c>
      <c r="S118" s="3">
        <v>530</v>
      </c>
    </row>
    <row r="119" spans="1:19" x14ac:dyDescent="0.3">
      <c r="A119" s="3" t="s">
        <v>708</v>
      </c>
      <c r="B119" t="s">
        <v>240</v>
      </c>
      <c r="C119">
        <v>200</v>
      </c>
      <c r="D119">
        <v>133</v>
      </c>
      <c r="E119">
        <v>0.25</v>
      </c>
      <c r="F119" s="5" t="s">
        <v>1125</v>
      </c>
      <c r="G119" s="3">
        <v>2</v>
      </c>
      <c r="H119" t="s">
        <v>1161</v>
      </c>
      <c r="I119">
        <v>92.18</v>
      </c>
      <c r="J119">
        <v>36</v>
      </c>
      <c r="K119">
        <v>60</v>
      </c>
      <c r="L119">
        <v>96</v>
      </c>
      <c r="M119" s="3">
        <f t="shared" si="1"/>
        <v>96</v>
      </c>
      <c r="N119" t="s">
        <v>1161</v>
      </c>
      <c r="O119">
        <v>98.04</v>
      </c>
      <c r="P119">
        <v>5</v>
      </c>
      <c r="Q119">
        <v>143</v>
      </c>
      <c r="R119">
        <v>148</v>
      </c>
      <c r="S119" s="3">
        <v>520</v>
      </c>
    </row>
    <row r="120" spans="1:19" x14ac:dyDescent="0.3">
      <c r="A120" s="3" t="s">
        <v>709</v>
      </c>
      <c r="B120" t="s">
        <v>241</v>
      </c>
      <c r="C120">
        <v>200</v>
      </c>
      <c r="D120">
        <v>150</v>
      </c>
      <c r="E120">
        <v>0.25</v>
      </c>
      <c r="F120" s="5" t="s">
        <v>1128</v>
      </c>
      <c r="G120" s="3">
        <v>2</v>
      </c>
      <c r="H120" t="s">
        <v>1161</v>
      </c>
      <c r="I120">
        <v>92.53</v>
      </c>
      <c r="J120">
        <v>39</v>
      </c>
      <c r="K120">
        <v>58</v>
      </c>
      <c r="L120">
        <v>97</v>
      </c>
      <c r="M120" s="3">
        <f t="shared" si="1"/>
        <v>97</v>
      </c>
      <c r="N120" t="s">
        <v>1161</v>
      </c>
      <c r="O120">
        <v>98.5</v>
      </c>
      <c r="P120">
        <v>3</v>
      </c>
      <c r="Q120">
        <v>147</v>
      </c>
      <c r="R120">
        <v>150</v>
      </c>
      <c r="S120" s="3">
        <v>512</v>
      </c>
    </row>
    <row r="121" spans="1:19" s="8" customFormat="1" x14ac:dyDescent="0.3">
      <c r="A121" s="7" t="s">
        <v>710</v>
      </c>
      <c r="B121" s="8" t="s">
        <v>242</v>
      </c>
      <c r="C121" s="8">
        <v>99</v>
      </c>
      <c r="D121" s="8">
        <v>133</v>
      </c>
      <c r="E121" s="8">
        <v>0.25</v>
      </c>
      <c r="F121" s="9" t="s">
        <v>1129</v>
      </c>
      <c r="G121" s="7">
        <v>2</v>
      </c>
      <c r="H121" s="8" t="s">
        <v>1161</v>
      </c>
      <c r="I121" s="8">
        <v>95.89</v>
      </c>
      <c r="J121" s="8">
        <v>21</v>
      </c>
      <c r="K121" s="8">
        <v>53</v>
      </c>
      <c r="L121" s="8">
        <v>74</v>
      </c>
      <c r="M121" s="7">
        <f t="shared" si="1"/>
        <v>74</v>
      </c>
      <c r="N121" s="8" t="s">
        <v>1161</v>
      </c>
      <c r="O121" s="8">
        <v>15.36</v>
      </c>
      <c r="P121" s="8">
        <v>0</v>
      </c>
      <c r="Q121" s="8">
        <v>153</v>
      </c>
      <c r="R121" s="8">
        <v>153</v>
      </c>
      <c r="S121" s="7">
        <v>522</v>
      </c>
    </row>
    <row r="122" spans="1:19" x14ac:dyDescent="0.3">
      <c r="A122" s="3" t="s">
        <v>711</v>
      </c>
      <c r="B122" t="s">
        <v>243</v>
      </c>
      <c r="C122">
        <v>1676</v>
      </c>
      <c r="D122">
        <v>1432</v>
      </c>
      <c r="E122">
        <v>1</v>
      </c>
      <c r="F122" s="5" t="s">
        <v>1125</v>
      </c>
      <c r="G122" s="3">
        <v>1</v>
      </c>
      <c r="H122" t="s">
        <v>1132</v>
      </c>
      <c r="I122">
        <v>4.51</v>
      </c>
      <c r="J122">
        <v>92</v>
      </c>
      <c r="K122">
        <v>205</v>
      </c>
      <c r="L122">
        <v>297</v>
      </c>
      <c r="M122" s="3">
        <f t="shared" si="1"/>
        <v>297</v>
      </c>
      <c r="N122" t="s">
        <v>1243</v>
      </c>
      <c r="O122">
        <v>32.49</v>
      </c>
      <c r="P122">
        <v>3</v>
      </c>
      <c r="Q122">
        <v>512</v>
      </c>
      <c r="R122">
        <v>515</v>
      </c>
      <c r="S122" s="3">
        <v>916</v>
      </c>
    </row>
    <row r="123" spans="1:19" x14ac:dyDescent="0.3">
      <c r="A123" s="3" t="s">
        <v>712</v>
      </c>
      <c r="B123" t="s">
        <v>244</v>
      </c>
      <c r="C123">
        <v>838</v>
      </c>
      <c r="D123">
        <v>716</v>
      </c>
      <c r="E123">
        <v>0.5</v>
      </c>
      <c r="F123" s="5" t="s">
        <v>1125</v>
      </c>
      <c r="G123" s="3">
        <v>1</v>
      </c>
      <c r="H123" t="s">
        <v>1162</v>
      </c>
      <c r="I123">
        <v>16.149999999999999</v>
      </c>
      <c r="J123">
        <v>73</v>
      </c>
      <c r="K123">
        <v>161</v>
      </c>
      <c r="L123">
        <v>234</v>
      </c>
      <c r="M123" s="3">
        <f t="shared" si="1"/>
        <v>234</v>
      </c>
      <c r="N123" t="s">
        <v>1243</v>
      </c>
      <c r="O123">
        <v>7.62</v>
      </c>
      <c r="P123">
        <v>2</v>
      </c>
      <c r="Q123">
        <v>65</v>
      </c>
      <c r="R123">
        <v>67</v>
      </c>
      <c r="S123" s="3">
        <v>434</v>
      </c>
    </row>
    <row r="124" spans="1:19" x14ac:dyDescent="0.3">
      <c r="A124" s="3" t="s">
        <v>713</v>
      </c>
      <c r="B124" t="s">
        <v>245</v>
      </c>
      <c r="C124">
        <v>335</v>
      </c>
      <c r="D124">
        <v>286</v>
      </c>
      <c r="E124">
        <v>0.25</v>
      </c>
      <c r="F124" s="5" t="s">
        <v>1125</v>
      </c>
      <c r="G124" s="3">
        <v>1</v>
      </c>
      <c r="H124" t="s">
        <v>1163</v>
      </c>
      <c r="I124">
        <v>95.11</v>
      </c>
      <c r="J124">
        <v>37</v>
      </c>
      <c r="K124">
        <v>25</v>
      </c>
      <c r="L124">
        <v>62</v>
      </c>
      <c r="M124" s="3">
        <f t="shared" si="1"/>
        <v>62</v>
      </c>
      <c r="N124" t="s">
        <v>1163</v>
      </c>
      <c r="O124">
        <v>90.96</v>
      </c>
      <c r="P124">
        <v>3</v>
      </c>
      <c r="Q124">
        <v>66</v>
      </c>
      <c r="R124">
        <v>69</v>
      </c>
      <c r="S124" s="3">
        <v>422</v>
      </c>
    </row>
    <row r="125" spans="1:19" x14ac:dyDescent="0.3">
      <c r="A125" s="3" t="s">
        <v>714</v>
      </c>
      <c r="B125" t="s">
        <v>246</v>
      </c>
      <c r="C125">
        <v>335</v>
      </c>
      <c r="D125">
        <v>223</v>
      </c>
      <c r="E125">
        <v>0.25</v>
      </c>
      <c r="F125" s="5" t="s">
        <v>1130</v>
      </c>
      <c r="G125" s="3">
        <v>1</v>
      </c>
      <c r="H125" t="s">
        <v>1163</v>
      </c>
      <c r="I125">
        <v>81.84</v>
      </c>
      <c r="J125">
        <v>62</v>
      </c>
      <c r="K125">
        <v>164</v>
      </c>
      <c r="L125">
        <v>226</v>
      </c>
      <c r="M125" s="3">
        <f t="shared" si="1"/>
        <v>226</v>
      </c>
      <c r="N125" t="s">
        <v>1163</v>
      </c>
      <c r="O125">
        <v>89.37</v>
      </c>
      <c r="P125">
        <v>2</v>
      </c>
      <c r="Q125">
        <v>65</v>
      </c>
      <c r="R125">
        <v>67</v>
      </c>
      <c r="S125" s="3">
        <v>425</v>
      </c>
    </row>
    <row r="126" spans="1:19" x14ac:dyDescent="0.3">
      <c r="A126" s="3" t="s">
        <v>715</v>
      </c>
      <c r="B126" t="s">
        <v>247</v>
      </c>
      <c r="C126">
        <v>190</v>
      </c>
      <c r="D126">
        <v>286</v>
      </c>
      <c r="E126">
        <v>0.25</v>
      </c>
      <c r="F126" s="5" t="s">
        <v>1131</v>
      </c>
      <c r="G126" s="3">
        <v>1</v>
      </c>
      <c r="H126" t="s">
        <v>1163</v>
      </c>
      <c r="I126">
        <v>73.489999999999995</v>
      </c>
      <c r="J126">
        <v>62</v>
      </c>
      <c r="K126">
        <v>167</v>
      </c>
      <c r="L126">
        <v>229</v>
      </c>
      <c r="M126" s="3">
        <f t="shared" si="1"/>
        <v>229</v>
      </c>
      <c r="N126" t="s">
        <v>1163</v>
      </c>
      <c r="O126">
        <v>51.65</v>
      </c>
      <c r="P126">
        <v>2</v>
      </c>
      <c r="Q126">
        <v>67</v>
      </c>
      <c r="R126">
        <v>69</v>
      </c>
      <c r="S126" s="3">
        <v>416</v>
      </c>
    </row>
    <row r="127" spans="1:19" x14ac:dyDescent="0.3">
      <c r="A127" s="3" t="s">
        <v>716</v>
      </c>
      <c r="B127" t="s">
        <v>248</v>
      </c>
      <c r="C127">
        <v>1676</v>
      </c>
      <c r="D127">
        <v>1432</v>
      </c>
      <c r="E127">
        <v>1</v>
      </c>
      <c r="F127" s="5" t="s">
        <v>1125</v>
      </c>
      <c r="G127" s="3">
        <v>2</v>
      </c>
      <c r="H127" t="s">
        <v>1133</v>
      </c>
      <c r="I127">
        <v>18.97</v>
      </c>
      <c r="J127">
        <v>47</v>
      </c>
      <c r="K127">
        <v>55</v>
      </c>
      <c r="L127">
        <v>102</v>
      </c>
      <c r="M127" s="3">
        <f t="shared" si="1"/>
        <v>102</v>
      </c>
      <c r="N127" t="s">
        <v>1243</v>
      </c>
      <c r="O127">
        <v>83.95</v>
      </c>
      <c r="P127">
        <v>3</v>
      </c>
      <c r="Q127">
        <v>78</v>
      </c>
      <c r="R127">
        <v>81</v>
      </c>
      <c r="S127" s="3">
        <v>447</v>
      </c>
    </row>
    <row r="128" spans="1:19" x14ac:dyDescent="0.3">
      <c r="A128" s="3" t="s">
        <v>717</v>
      </c>
      <c r="B128" t="s">
        <v>249</v>
      </c>
      <c r="C128">
        <v>838</v>
      </c>
      <c r="D128">
        <v>716</v>
      </c>
      <c r="E128">
        <v>0.5</v>
      </c>
      <c r="F128" s="5" t="s">
        <v>1125</v>
      </c>
      <c r="G128" s="3">
        <v>2</v>
      </c>
      <c r="H128" t="s">
        <v>1133</v>
      </c>
      <c r="I128">
        <v>13.33</v>
      </c>
      <c r="J128">
        <v>46</v>
      </c>
      <c r="K128">
        <v>26</v>
      </c>
      <c r="L128">
        <v>72</v>
      </c>
      <c r="M128" s="3">
        <f t="shared" si="1"/>
        <v>72</v>
      </c>
      <c r="N128" t="s">
        <v>1243</v>
      </c>
      <c r="O128">
        <v>52.27</v>
      </c>
      <c r="P128">
        <v>2</v>
      </c>
      <c r="Q128">
        <v>69</v>
      </c>
      <c r="R128">
        <v>71</v>
      </c>
      <c r="S128" s="3">
        <v>416</v>
      </c>
    </row>
    <row r="129" spans="1:19" x14ac:dyDescent="0.3">
      <c r="A129" s="3" t="s">
        <v>718</v>
      </c>
      <c r="B129" t="s">
        <v>250</v>
      </c>
      <c r="C129">
        <v>335</v>
      </c>
      <c r="D129">
        <v>286</v>
      </c>
      <c r="E129">
        <v>0.25</v>
      </c>
      <c r="F129" s="5" t="s">
        <v>1125</v>
      </c>
      <c r="G129" s="3">
        <v>2</v>
      </c>
      <c r="H129" t="s">
        <v>1163</v>
      </c>
      <c r="I129">
        <v>73.569999999999993</v>
      </c>
      <c r="J129">
        <v>29</v>
      </c>
      <c r="K129">
        <v>28</v>
      </c>
      <c r="L129">
        <v>57</v>
      </c>
      <c r="M129" s="3">
        <f t="shared" si="1"/>
        <v>57</v>
      </c>
      <c r="N129" t="s">
        <v>1163</v>
      </c>
      <c r="O129">
        <v>51.77</v>
      </c>
      <c r="P129">
        <v>3</v>
      </c>
      <c r="Q129">
        <v>68</v>
      </c>
      <c r="R129">
        <v>71</v>
      </c>
      <c r="S129" s="3">
        <v>417</v>
      </c>
    </row>
    <row r="130" spans="1:19" x14ac:dyDescent="0.3">
      <c r="A130" s="3" t="s">
        <v>719</v>
      </c>
      <c r="B130" t="s">
        <v>251</v>
      </c>
      <c r="C130">
        <v>335</v>
      </c>
      <c r="D130">
        <v>223</v>
      </c>
      <c r="E130">
        <v>0.25</v>
      </c>
      <c r="F130" s="5" t="s">
        <v>1130</v>
      </c>
      <c r="G130" s="3">
        <v>2</v>
      </c>
      <c r="H130" t="s">
        <v>1163</v>
      </c>
      <c r="I130">
        <v>39.770000000000003</v>
      </c>
      <c r="J130">
        <v>25</v>
      </c>
      <c r="K130">
        <v>34</v>
      </c>
      <c r="L130">
        <v>59</v>
      </c>
      <c r="M130" s="3">
        <f t="shared" si="1"/>
        <v>59</v>
      </c>
      <c r="N130" t="s">
        <v>1163</v>
      </c>
      <c r="O130">
        <v>69.16</v>
      </c>
      <c r="P130">
        <v>3</v>
      </c>
      <c r="Q130">
        <v>68</v>
      </c>
      <c r="R130">
        <v>71</v>
      </c>
      <c r="S130" s="3">
        <v>431</v>
      </c>
    </row>
    <row r="131" spans="1:19" s="8" customFormat="1" x14ac:dyDescent="0.3">
      <c r="A131" s="7" t="s">
        <v>720</v>
      </c>
      <c r="B131" s="8" t="s">
        <v>252</v>
      </c>
      <c r="C131" s="8">
        <v>190</v>
      </c>
      <c r="D131" s="8">
        <v>286</v>
      </c>
      <c r="E131" s="8">
        <v>0.25</v>
      </c>
      <c r="F131" s="9" t="s">
        <v>1131</v>
      </c>
      <c r="G131" s="7">
        <v>2</v>
      </c>
      <c r="H131" s="8" t="s">
        <v>1163</v>
      </c>
      <c r="I131" s="8">
        <v>87.45</v>
      </c>
      <c r="J131" s="8">
        <v>23</v>
      </c>
      <c r="K131" s="8">
        <v>24</v>
      </c>
      <c r="L131" s="8">
        <v>47</v>
      </c>
      <c r="M131" s="7">
        <f t="shared" ref="M131:M194" si="2">L131</f>
        <v>47</v>
      </c>
      <c r="N131" s="8" t="s">
        <v>1163</v>
      </c>
      <c r="O131" s="8">
        <v>22.68</v>
      </c>
      <c r="P131" s="8">
        <v>2</v>
      </c>
      <c r="Q131" s="8">
        <v>67</v>
      </c>
      <c r="R131" s="8">
        <v>69</v>
      </c>
      <c r="S131" s="7">
        <v>417</v>
      </c>
    </row>
    <row r="132" spans="1:19" x14ac:dyDescent="0.3">
      <c r="A132" s="3" t="s">
        <v>721</v>
      </c>
      <c r="B132" t="s">
        <v>253</v>
      </c>
      <c r="C132">
        <v>1023</v>
      </c>
      <c r="D132">
        <v>682</v>
      </c>
      <c r="E132">
        <v>1</v>
      </c>
      <c r="F132" s="5" t="s">
        <v>1125</v>
      </c>
      <c r="G132" s="3">
        <v>1</v>
      </c>
      <c r="H132" t="s">
        <v>1132</v>
      </c>
      <c r="I132">
        <v>3.54</v>
      </c>
      <c r="J132">
        <v>55</v>
      </c>
      <c r="K132">
        <v>167</v>
      </c>
      <c r="L132">
        <v>222</v>
      </c>
      <c r="M132" s="3">
        <f t="shared" si="2"/>
        <v>222</v>
      </c>
      <c r="N132" t="s">
        <v>1287</v>
      </c>
      <c r="O132">
        <v>51.4</v>
      </c>
      <c r="P132">
        <v>2</v>
      </c>
      <c r="Q132">
        <v>82</v>
      </c>
      <c r="R132">
        <v>84</v>
      </c>
      <c r="S132" s="3">
        <v>789</v>
      </c>
    </row>
    <row r="133" spans="1:19" x14ac:dyDescent="0.3">
      <c r="A133" s="3" t="s">
        <v>722</v>
      </c>
      <c r="B133" t="s">
        <v>254</v>
      </c>
      <c r="C133">
        <v>512</v>
      </c>
      <c r="D133">
        <v>341</v>
      </c>
      <c r="E133">
        <v>0.5</v>
      </c>
      <c r="F133" s="5" t="s">
        <v>1125</v>
      </c>
      <c r="G133" s="3">
        <v>1</v>
      </c>
      <c r="H133" t="s">
        <v>1164</v>
      </c>
      <c r="I133">
        <v>84.09</v>
      </c>
      <c r="J133">
        <v>55</v>
      </c>
      <c r="K133">
        <v>162</v>
      </c>
      <c r="L133">
        <v>217</v>
      </c>
      <c r="M133" s="3">
        <f t="shared" si="2"/>
        <v>217</v>
      </c>
      <c r="N133" t="s">
        <v>1288</v>
      </c>
      <c r="O133">
        <v>81.61</v>
      </c>
      <c r="P133">
        <v>2</v>
      </c>
      <c r="Q133">
        <v>67</v>
      </c>
      <c r="R133">
        <v>69</v>
      </c>
      <c r="S133" s="3">
        <v>442</v>
      </c>
    </row>
    <row r="134" spans="1:19" x14ac:dyDescent="0.3">
      <c r="A134" s="3" t="s">
        <v>723</v>
      </c>
      <c r="B134" t="s">
        <v>255</v>
      </c>
      <c r="C134">
        <v>205</v>
      </c>
      <c r="D134">
        <v>136</v>
      </c>
      <c r="E134">
        <v>0.25</v>
      </c>
      <c r="F134" s="5" t="s">
        <v>1125</v>
      </c>
      <c r="G134" s="3">
        <v>1</v>
      </c>
      <c r="H134" t="s">
        <v>1164</v>
      </c>
      <c r="I134">
        <v>87.35</v>
      </c>
      <c r="J134">
        <v>27</v>
      </c>
      <c r="K134">
        <v>22</v>
      </c>
      <c r="L134">
        <v>49</v>
      </c>
      <c r="M134" s="3">
        <f t="shared" si="2"/>
        <v>49</v>
      </c>
      <c r="N134" t="s">
        <v>1288</v>
      </c>
      <c r="O134">
        <v>97.92</v>
      </c>
      <c r="P134">
        <v>3</v>
      </c>
      <c r="Q134">
        <v>65</v>
      </c>
      <c r="R134">
        <v>68</v>
      </c>
      <c r="S134" s="3">
        <v>413</v>
      </c>
    </row>
    <row r="135" spans="1:19" x14ac:dyDescent="0.3">
      <c r="A135" s="3" t="s">
        <v>724</v>
      </c>
      <c r="B135" t="s">
        <v>256</v>
      </c>
      <c r="C135">
        <v>205</v>
      </c>
      <c r="D135">
        <v>115</v>
      </c>
      <c r="E135">
        <v>0.25</v>
      </c>
      <c r="F135" s="5" t="s">
        <v>1126</v>
      </c>
      <c r="G135" s="3">
        <v>1</v>
      </c>
      <c r="H135" t="s">
        <v>1164</v>
      </c>
      <c r="I135">
        <v>94.38</v>
      </c>
      <c r="J135">
        <v>75</v>
      </c>
      <c r="K135">
        <v>171</v>
      </c>
      <c r="L135">
        <v>246</v>
      </c>
      <c r="M135" s="3">
        <f t="shared" si="2"/>
        <v>246</v>
      </c>
      <c r="N135" t="s">
        <v>1288</v>
      </c>
      <c r="O135">
        <v>96.06</v>
      </c>
      <c r="P135">
        <v>2</v>
      </c>
      <c r="Q135">
        <v>73</v>
      </c>
      <c r="R135">
        <v>75</v>
      </c>
      <c r="S135" s="3">
        <v>424</v>
      </c>
    </row>
    <row r="136" spans="1:19" x14ac:dyDescent="0.3">
      <c r="A136" s="3" t="s">
        <v>725</v>
      </c>
      <c r="B136" t="s">
        <v>257</v>
      </c>
      <c r="C136">
        <v>76</v>
      </c>
      <c r="D136">
        <v>136</v>
      </c>
      <c r="E136">
        <v>0.25</v>
      </c>
      <c r="F136" s="5" t="s">
        <v>1127</v>
      </c>
      <c r="G136" s="3">
        <v>1</v>
      </c>
      <c r="H136" t="s">
        <v>1164</v>
      </c>
      <c r="I136">
        <v>51.18</v>
      </c>
      <c r="J136">
        <v>55</v>
      </c>
      <c r="K136">
        <v>172</v>
      </c>
      <c r="L136">
        <v>227</v>
      </c>
      <c r="M136" s="3">
        <f t="shared" si="2"/>
        <v>227</v>
      </c>
      <c r="N136" t="s">
        <v>1288</v>
      </c>
      <c r="O136">
        <v>51.73</v>
      </c>
      <c r="P136">
        <v>2</v>
      </c>
      <c r="Q136">
        <v>76</v>
      </c>
      <c r="R136">
        <v>78</v>
      </c>
      <c r="S136" s="3">
        <v>428</v>
      </c>
    </row>
    <row r="137" spans="1:19" x14ac:dyDescent="0.3">
      <c r="A137" s="3" t="s">
        <v>726</v>
      </c>
      <c r="B137" t="s">
        <v>258</v>
      </c>
      <c r="C137">
        <v>1023</v>
      </c>
      <c r="D137">
        <v>682</v>
      </c>
      <c r="E137">
        <v>1</v>
      </c>
      <c r="F137" s="5" t="s">
        <v>1125</v>
      </c>
      <c r="G137" s="3">
        <v>2</v>
      </c>
      <c r="H137" t="s">
        <v>1133</v>
      </c>
      <c r="I137">
        <v>33.799999999999997</v>
      </c>
      <c r="J137">
        <v>21</v>
      </c>
      <c r="K137">
        <v>38</v>
      </c>
      <c r="L137">
        <v>59</v>
      </c>
      <c r="M137" s="3">
        <f t="shared" si="2"/>
        <v>59</v>
      </c>
      <c r="N137" t="s">
        <v>1289</v>
      </c>
      <c r="O137">
        <v>50.78</v>
      </c>
      <c r="P137">
        <v>2</v>
      </c>
      <c r="Q137">
        <v>70</v>
      </c>
      <c r="R137">
        <v>72</v>
      </c>
      <c r="S137" s="3">
        <v>416</v>
      </c>
    </row>
    <row r="138" spans="1:19" x14ac:dyDescent="0.3">
      <c r="A138" s="3" t="s">
        <v>727</v>
      </c>
      <c r="B138" t="s">
        <v>259</v>
      </c>
      <c r="C138">
        <v>512</v>
      </c>
      <c r="D138">
        <v>341</v>
      </c>
      <c r="E138">
        <v>0.5</v>
      </c>
      <c r="F138" s="5" t="s">
        <v>1125</v>
      </c>
      <c r="G138" s="3">
        <v>2</v>
      </c>
      <c r="H138" t="s">
        <v>1164</v>
      </c>
      <c r="I138">
        <v>83.13</v>
      </c>
      <c r="J138">
        <v>38</v>
      </c>
      <c r="K138">
        <v>28</v>
      </c>
      <c r="L138">
        <v>66</v>
      </c>
      <c r="M138" s="3">
        <f t="shared" si="2"/>
        <v>66</v>
      </c>
      <c r="N138" t="s">
        <v>1288</v>
      </c>
      <c r="O138">
        <v>41.56</v>
      </c>
      <c r="P138">
        <v>3</v>
      </c>
      <c r="Q138">
        <v>69</v>
      </c>
      <c r="R138">
        <v>72</v>
      </c>
      <c r="S138" s="3">
        <v>423</v>
      </c>
    </row>
    <row r="139" spans="1:19" x14ac:dyDescent="0.3">
      <c r="A139" s="3" t="s">
        <v>728</v>
      </c>
      <c r="B139" t="s">
        <v>260</v>
      </c>
      <c r="C139">
        <v>205</v>
      </c>
      <c r="D139">
        <v>115</v>
      </c>
      <c r="E139">
        <v>0.25</v>
      </c>
      <c r="F139" s="5" t="s">
        <v>1126</v>
      </c>
      <c r="G139" s="3">
        <v>2</v>
      </c>
      <c r="H139" t="s">
        <v>1164</v>
      </c>
      <c r="I139">
        <v>55.66</v>
      </c>
      <c r="J139">
        <v>31</v>
      </c>
      <c r="K139">
        <v>29</v>
      </c>
      <c r="L139">
        <v>60</v>
      </c>
      <c r="M139" s="3">
        <f t="shared" si="2"/>
        <v>60</v>
      </c>
      <c r="N139" t="s">
        <v>1288</v>
      </c>
      <c r="O139">
        <v>83.18</v>
      </c>
      <c r="P139">
        <v>2</v>
      </c>
      <c r="Q139">
        <v>67</v>
      </c>
      <c r="R139">
        <v>69</v>
      </c>
      <c r="S139" s="3">
        <v>403</v>
      </c>
    </row>
    <row r="140" spans="1:19" x14ac:dyDescent="0.3">
      <c r="A140" s="3" t="s">
        <v>729</v>
      </c>
      <c r="B140" t="s">
        <v>261</v>
      </c>
      <c r="C140">
        <v>76</v>
      </c>
      <c r="D140">
        <v>136</v>
      </c>
      <c r="E140">
        <v>0.25</v>
      </c>
      <c r="F140" s="5" t="s">
        <v>1127</v>
      </c>
      <c r="G140" s="3">
        <v>2</v>
      </c>
      <c r="H140" t="s">
        <v>1164</v>
      </c>
      <c r="I140">
        <v>83.85</v>
      </c>
      <c r="J140">
        <v>28</v>
      </c>
      <c r="K140">
        <v>31</v>
      </c>
      <c r="L140">
        <v>59</v>
      </c>
      <c r="M140" s="3">
        <f t="shared" si="2"/>
        <v>59</v>
      </c>
      <c r="N140" t="s">
        <v>1287</v>
      </c>
      <c r="O140">
        <v>12.47</v>
      </c>
      <c r="P140">
        <v>2</v>
      </c>
      <c r="Q140">
        <v>68</v>
      </c>
      <c r="R140">
        <v>70</v>
      </c>
      <c r="S140" s="3">
        <v>412</v>
      </c>
    </row>
    <row r="141" spans="1:19" s="8" customFormat="1" x14ac:dyDescent="0.3">
      <c r="A141" s="7" t="s">
        <v>730</v>
      </c>
      <c r="B141" s="8" t="s">
        <v>262</v>
      </c>
      <c r="C141" s="8">
        <v>205</v>
      </c>
      <c r="D141" s="8">
        <v>136</v>
      </c>
      <c r="E141" s="8">
        <v>0.25</v>
      </c>
      <c r="F141" s="9" t="s">
        <v>1125</v>
      </c>
      <c r="G141" s="7">
        <v>2</v>
      </c>
      <c r="H141" s="8" t="s">
        <v>1164</v>
      </c>
      <c r="I141" s="8">
        <v>62.05</v>
      </c>
      <c r="J141" s="8">
        <v>23</v>
      </c>
      <c r="K141" s="8">
        <v>53</v>
      </c>
      <c r="L141" s="8">
        <v>76</v>
      </c>
      <c r="M141" s="7">
        <f t="shared" si="2"/>
        <v>76</v>
      </c>
      <c r="N141" s="8" t="s">
        <v>1288</v>
      </c>
      <c r="O141" s="8">
        <v>75.88</v>
      </c>
      <c r="P141" s="8">
        <v>3</v>
      </c>
      <c r="Q141" s="8">
        <v>82</v>
      </c>
      <c r="R141" s="8">
        <v>85</v>
      </c>
      <c r="S141" s="7">
        <v>436</v>
      </c>
    </row>
    <row r="142" spans="1:19" x14ac:dyDescent="0.3">
      <c r="A142" s="3" t="s">
        <v>731</v>
      </c>
      <c r="B142" t="s">
        <v>263</v>
      </c>
      <c r="C142">
        <v>1200</v>
      </c>
      <c r="D142">
        <v>800</v>
      </c>
      <c r="E142">
        <v>1</v>
      </c>
      <c r="F142" s="5" t="s">
        <v>1125</v>
      </c>
      <c r="G142" s="3">
        <v>1</v>
      </c>
      <c r="H142" t="s">
        <v>1132</v>
      </c>
      <c r="I142">
        <v>4.6900000000000004</v>
      </c>
      <c r="J142">
        <v>63</v>
      </c>
      <c r="K142">
        <v>200</v>
      </c>
      <c r="L142">
        <v>263</v>
      </c>
      <c r="M142" s="3">
        <f t="shared" si="2"/>
        <v>263</v>
      </c>
      <c r="N142" t="s">
        <v>1252</v>
      </c>
      <c r="O142">
        <v>19.57</v>
      </c>
      <c r="P142">
        <v>2</v>
      </c>
      <c r="Q142">
        <v>81</v>
      </c>
      <c r="R142">
        <v>83</v>
      </c>
      <c r="S142" s="3">
        <v>475</v>
      </c>
    </row>
    <row r="143" spans="1:19" x14ac:dyDescent="0.3">
      <c r="A143" s="3" t="s">
        <v>732</v>
      </c>
      <c r="B143" t="s">
        <v>264</v>
      </c>
      <c r="C143">
        <v>600</v>
      </c>
      <c r="D143">
        <v>400</v>
      </c>
      <c r="E143">
        <v>0.5</v>
      </c>
      <c r="F143" s="5" t="s">
        <v>1125</v>
      </c>
      <c r="G143" s="3">
        <v>1</v>
      </c>
      <c r="H143" t="s">
        <v>1165</v>
      </c>
      <c r="I143">
        <v>99.71</v>
      </c>
      <c r="J143">
        <v>53</v>
      </c>
      <c r="K143">
        <v>162</v>
      </c>
      <c r="L143">
        <v>215</v>
      </c>
      <c r="M143" s="3">
        <f t="shared" si="2"/>
        <v>215</v>
      </c>
      <c r="N143" t="s">
        <v>1280</v>
      </c>
      <c r="O143">
        <v>6.22</v>
      </c>
      <c r="P143">
        <v>2</v>
      </c>
      <c r="Q143">
        <v>66</v>
      </c>
      <c r="R143">
        <v>68</v>
      </c>
      <c r="S143" s="3">
        <v>441</v>
      </c>
    </row>
    <row r="144" spans="1:19" x14ac:dyDescent="0.3">
      <c r="A144" s="3" t="s">
        <v>733</v>
      </c>
      <c r="B144" t="s">
        <v>265</v>
      </c>
      <c r="C144">
        <v>240</v>
      </c>
      <c r="D144">
        <v>160</v>
      </c>
      <c r="E144">
        <v>0.25</v>
      </c>
      <c r="F144" s="5" t="s">
        <v>1125</v>
      </c>
      <c r="G144" s="3">
        <v>1</v>
      </c>
      <c r="H144" t="s">
        <v>1165</v>
      </c>
      <c r="I144">
        <v>96.51</v>
      </c>
      <c r="J144">
        <v>30</v>
      </c>
      <c r="K144">
        <v>22</v>
      </c>
      <c r="L144">
        <v>52</v>
      </c>
      <c r="M144" s="3">
        <f t="shared" si="2"/>
        <v>52</v>
      </c>
      <c r="N144" t="s">
        <v>1290</v>
      </c>
      <c r="O144">
        <v>99.92</v>
      </c>
      <c r="P144">
        <v>3</v>
      </c>
      <c r="Q144">
        <v>70</v>
      </c>
      <c r="R144">
        <v>73</v>
      </c>
      <c r="S144" s="3">
        <v>427</v>
      </c>
    </row>
    <row r="145" spans="1:19" x14ac:dyDescent="0.3">
      <c r="A145" s="3" t="s">
        <v>734</v>
      </c>
      <c r="B145" t="s">
        <v>266</v>
      </c>
      <c r="C145">
        <v>240</v>
      </c>
      <c r="D145">
        <v>180</v>
      </c>
      <c r="E145">
        <v>0.25</v>
      </c>
      <c r="F145" s="5" t="s">
        <v>1128</v>
      </c>
      <c r="G145" s="3">
        <v>1</v>
      </c>
      <c r="H145" t="s">
        <v>1165</v>
      </c>
      <c r="I145">
        <v>94.39</v>
      </c>
      <c r="J145">
        <v>58</v>
      </c>
      <c r="K145">
        <v>161</v>
      </c>
      <c r="L145">
        <v>219</v>
      </c>
      <c r="M145" s="3">
        <f t="shared" si="2"/>
        <v>219</v>
      </c>
      <c r="N145" t="s">
        <v>1290</v>
      </c>
      <c r="O145">
        <v>99.84</v>
      </c>
      <c r="P145">
        <v>2</v>
      </c>
      <c r="Q145">
        <v>66</v>
      </c>
      <c r="R145">
        <v>68</v>
      </c>
      <c r="S145" s="3">
        <v>432</v>
      </c>
    </row>
    <row r="146" spans="1:19" x14ac:dyDescent="0.3">
      <c r="A146" s="3" t="s">
        <v>735</v>
      </c>
      <c r="B146" t="s">
        <v>267</v>
      </c>
      <c r="C146">
        <v>120</v>
      </c>
      <c r="D146">
        <v>160</v>
      </c>
      <c r="E146">
        <v>0.25</v>
      </c>
      <c r="F146" s="5" t="s">
        <v>1129</v>
      </c>
      <c r="G146" s="3">
        <v>1</v>
      </c>
      <c r="H146" t="s">
        <v>1165</v>
      </c>
      <c r="I146">
        <v>98.32</v>
      </c>
      <c r="J146">
        <v>54</v>
      </c>
      <c r="K146">
        <v>172</v>
      </c>
      <c r="L146">
        <v>226</v>
      </c>
      <c r="M146" s="3">
        <f t="shared" si="2"/>
        <v>226</v>
      </c>
      <c r="N146" t="s">
        <v>1290</v>
      </c>
      <c r="O146">
        <v>35.18</v>
      </c>
      <c r="P146">
        <v>2</v>
      </c>
      <c r="Q146">
        <v>66</v>
      </c>
      <c r="R146">
        <v>68</v>
      </c>
      <c r="S146" s="3">
        <v>404</v>
      </c>
    </row>
    <row r="147" spans="1:19" x14ac:dyDescent="0.3">
      <c r="A147" s="3" t="s">
        <v>736</v>
      </c>
      <c r="B147" t="s">
        <v>268</v>
      </c>
      <c r="C147">
        <v>1200</v>
      </c>
      <c r="D147">
        <v>800</v>
      </c>
      <c r="E147">
        <v>1</v>
      </c>
      <c r="F147" s="5" t="s">
        <v>1125</v>
      </c>
      <c r="G147" s="3">
        <v>2</v>
      </c>
      <c r="H147" t="s">
        <v>1133</v>
      </c>
      <c r="I147">
        <v>30.77</v>
      </c>
      <c r="J147">
        <v>44</v>
      </c>
      <c r="K147">
        <v>44</v>
      </c>
      <c r="L147">
        <v>88</v>
      </c>
      <c r="M147" s="3">
        <f t="shared" si="2"/>
        <v>88</v>
      </c>
      <c r="N147" t="s">
        <v>1243</v>
      </c>
      <c r="O147">
        <v>7.44</v>
      </c>
      <c r="P147">
        <v>1</v>
      </c>
      <c r="Q147">
        <v>81</v>
      </c>
      <c r="R147">
        <v>82</v>
      </c>
      <c r="S147" s="3">
        <v>442</v>
      </c>
    </row>
    <row r="148" spans="1:19" x14ac:dyDescent="0.3">
      <c r="A148" s="3" t="s">
        <v>737</v>
      </c>
      <c r="B148" t="s">
        <v>269</v>
      </c>
      <c r="C148">
        <v>600</v>
      </c>
      <c r="D148">
        <v>400</v>
      </c>
      <c r="E148">
        <v>0.5</v>
      </c>
      <c r="F148" s="5" t="s">
        <v>1125</v>
      </c>
      <c r="G148" s="3">
        <v>2</v>
      </c>
      <c r="H148" t="s">
        <v>1165</v>
      </c>
      <c r="I148">
        <v>61.75</v>
      </c>
      <c r="J148">
        <v>25</v>
      </c>
      <c r="K148">
        <v>28</v>
      </c>
      <c r="L148">
        <v>53</v>
      </c>
      <c r="M148" s="3">
        <f t="shared" si="2"/>
        <v>53</v>
      </c>
      <c r="N148" t="s">
        <v>1291</v>
      </c>
      <c r="O148">
        <v>5.39</v>
      </c>
      <c r="P148">
        <v>2</v>
      </c>
      <c r="Q148">
        <v>73</v>
      </c>
      <c r="R148">
        <v>75</v>
      </c>
      <c r="S148" s="3">
        <v>433</v>
      </c>
    </row>
    <row r="149" spans="1:19" x14ac:dyDescent="0.3">
      <c r="A149" s="3" t="s">
        <v>738</v>
      </c>
      <c r="B149" t="s">
        <v>270</v>
      </c>
      <c r="C149">
        <v>240</v>
      </c>
      <c r="D149">
        <v>160</v>
      </c>
      <c r="E149">
        <v>0.25</v>
      </c>
      <c r="F149" s="5" t="s">
        <v>1125</v>
      </c>
      <c r="G149" s="3">
        <v>2</v>
      </c>
      <c r="H149" t="s">
        <v>1165</v>
      </c>
      <c r="I149">
        <v>87.02</v>
      </c>
      <c r="J149">
        <v>48</v>
      </c>
      <c r="K149">
        <v>26</v>
      </c>
      <c r="L149">
        <v>74</v>
      </c>
      <c r="M149" s="3">
        <f t="shared" si="2"/>
        <v>74</v>
      </c>
      <c r="N149" t="s">
        <v>1290</v>
      </c>
      <c r="O149">
        <v>73.959999999999994</v>
      </c>
      <c r="P149">
        <v>4</v>
      </c>
      <c r="Q149">
        <v>67</v>
      </c>
      <c r="R149">
        <v>71</v>
      </c>
      <c r="S149" s="3">
        <v>412</v>
      </c>
    </row>
    <row r="150" spans="1:19" x14ac:dyDescent="0.3">
      <c r="A150" s="3" t="s">
        <v>739</v>
      </c>
      <c r="B150" t="s">
        <v>271</v>
      </c>
      <c r="C150">
        <v>240</v>
      </c>
      <c r="D150">
        <v>180</v>
      </c>
      <c r="E150">
        <v>0.25</v>
      </c>
      <c r="F150" s="5" t="s">
        <v>1128</v>
      </c>
      <c r="G150" s="3">
        <v>2</v>
      </c>
      <c r="H150" t="s">
        <v>1165</v>
      </c>
      <c r="I150">
        <v>81.42</v>
      </c>
      <c r="J150">
        <v>38</v>
      </c>
      <c r="K150">
        <v>27</v>
      </c>
      <c r="L150">
        <v>65</v>
      </c>
      <c r="M150" s="3">
        <f t="shared" si="2"/>
        <v>65</v>
      </c>
      <c r="N150" t="s">
        <v>1290</v>
      </c>
      <c r="O150">
        <v>77.42</v>
      </c>
      <c r="P150">
        <v>3</v>
      </c>
      <c r="Q150">
        <v>70</v>
      </c>
      <c r="R150">
        <v>73</v>
      </c>
      <c r="S150" s="3">
        <v>420</v>
      </c>
    </row>
    <row r="151" spans="1:19" s="8" customFormat="1" x14ac:dyDescent="0.3">
      <c r="A151" s="7" t="s">
        <v>740</v>
      </c>
      <c r="B151" s="8" t="s">
        <v>272</v>
      </c>
      <c r="C151" s="8">
        <v>120</v>
      </c>
      <c r="D151" s="8">
        <v>160</v>
      </c>
      <c r="E151" s="8">
        <v>0.25</v>
      </c>
      <c r="F151" s="9" t="s">
        <v>1129</v>
      </c>
      <c r="G151" s="7">
        <v>2</v>
      </c>
      <c r="H151" s="8" t="s">
        <v>1165</v>
      </c>
      <c r="I151" s="8">
        <v>84.03</v>
      </c>
      <c r="J151" s="8">
        <v>21</v>
      </c>
      <c r="K151" s="8">
        <v>31</v>
      </c>
      <c r="L151" s="8">
        <v>52</v>
      </c>
      <c r="M151" s="7">
        <f t="shared" si="2"/>
        <v>52</v>
      </c>
      <c r="N151" s="8" t="s">
        <v>1290</v>
      </c>
      <c r="O151" s="8">
        <v>67.2</v>
      </c>
      <c r="P151" s="8">
        <v>2</v>
      </c>
      <c r="Q151" s="8">
        <v>69</v>
      </c>
      <c r="R151" s="8">
        <v>71</v>
      </c>
      <c r="S151" s="7">
        <v>412</v>
      </c>
    </row>
    <row r="152" spans="1:19" x14ac:dyDescent="0.3">
      <c r="A152" s="3" t="s">
        <v>741</v>
      </c>
      <c r="B152" t="s">
        <v>273</v>
      </c>
      <c r="C152">
        <v>1500</v>
      </c>
      <c r="D152">
        <v>995</v>
      </c>
      <c r="E152">
        <v>1</v>
      </c>
      <c r="F152" s="5" t="s">
        <v>1125</v>
      </c>
      <c r="G152" s="3">
        <v>1</v>
      </c>
      <c r="H152" t="s">
        <v>1166</v>
      </c>
      <c r="I152">
        <v>3.02</v>
      </c>
      <c r="J152">
        <v>83</v>
      </c>
      <c r="K152">
        <v>237</v>
      </c>
      <c r="L152">
        <v>320</v>
      </c>
      <c r="M152" s="3">
        <f t="shared" si="2"/>
        <v>320</v>
      </c>
      <c r="N152" t="s">
        <v>1260</v>
      </c>
      <c r="O152">
        <v>7.83</v>
      </c>
      <c r="P152">
        <v>2</v>
      </c>
      <c r="Q152">
        <v>63</v>
      </c>
      <c r="R152">
        <v>65</v>
      </c>
      <c r="S152" s="3">
        <v>480</v>
      </c>
    </row>
    <row r="153" spans="1:19" x14ac:dyDescent="0.3">
      <c r="A153" s="3" t="s">
        <v>742</v>
      </c>
      <c r="B153" t="s">
        <v>274</v>
      </c>
      <c r="C153">
        <v>750</v>
      </c>
      <c r="D153">
        <v>498</v>
      </c>
      <c r="E153">
        <v>0.5</v>
      </c>
      <c r="F153" s="5" t="s">
        <v>1125</v>
      </c>
      <c r="G153" s="3">
        <v>1</v>
      </c>
      <c r="H153" t="s">
        <v>1167</v>
      </c>
      <c r="I153">
        <v>67.849999999999994</v>
      </c>
      <c r="J153">
        <v>63</v>
      </c>
      <c r="K153">
        <v>171</v>
      </c>
      <c r="L153">
        <v>234</v>
      </c>
      <c r="M153" s="3">
        <f t="shared" si="2"/>
        <v>234</v>
      </c>
      <c r="N153" t="s">
        <v>1273</v>
      </c>
      <c r="O153">
        <v>4.78</v>
      </c>
      <c r="P153">
        <v>2</v>
      </c>
      <c r="Q153">
        <v>65</v>
      </c>
      <c r="R153">
        <v>67</v>
      </c>
      <c r="S153" s="3">
        <v>411</v>
      </c>
    </row>
    <row r="154" spans="1:19" x14ac:dyDescent="0.3">
      <c r="A154" s="3" t="s">
        <v>743</v>
      </c>
      <c r="B154" t="s">
        <v>275</v>
      </c>
      <c r="C154">
        <v>300</v>
      </c>
      <c r="D154">
        <v>199</v>
      </c>
      <c r="E154">
        <v>0.25</v>
      </c>
      <c r="F154" s="5" t="s">
        <v>1125</v>
      </c>
      <c r="G154" s="3">
        <v>1</v>
      </c>
      <c r="H154" t="s">
        <v>1168</v>
      </c>
      <c r="I154">
        <v>84.33</v>
      </c>
      <c r="J154">
        <v>30</v>
      </c>
      <c r="K154">
        <v>22</v>
      </c>
      <c r="L154">
        <v>52</v>
      </c>
      <c r="M154" s="3">
        <f t="shared" si="2"/>
        <v>52</v>
      </c>
      <c r="N154" t="s">
        <v>1292</v>
      </c>
      <c r="O154">
        <v>95.36</v>
      </c>
      <c r="P154">
        <v>2</v>
      </c>
      <c r="Q154">
        <v>74</v>
      </c>
      <c r="R154">
        <v>76</v>
      </c>
      <c r="S154" s="3">
        <v>426</v>
      </c>
    </row>
    <row r="155" spans="1:19" x14ac:dyDescent="0.3">
      <c r="A155" s="3" t="s">
        <v>744</v>
      </c>
      <c r="B155" t="s">
        <v>276</v>
      </c>
      <c r="C155">
        <v>300</v>
      </c>
      <c r="D155">
        <v>200</v>
      </c>
      <c r="E155">
        <v>0.25</v>
      </c>
      <c r="F155" s="5" t="s">
        <v>1130</v>
      </c>
      <c r="G155" s="3">
        <v>1</v>
      </c>
      <c r="H155" t="s">
        <v>1168</v>
      </c>
      <c r="I155">
        <v>89.5</v>
      </c>
      <c r="J155">
        <v>54</v>
      </c>
      <c r="K155">
        <v>142</v>
      </c>
      <c r="L155">
        <v>196</v>
      </c>
      <c r="M155" s="3">
        <f t="shared" si="2"/>
        <v>196</v>
      </c>
      <c r="N155" t="s">
        <v>1292</v>
      </c>
      <c r="O155">
        <v>92.12</v>
      </c>
      <c r="P155">
        <v>3</v>
      </c>
      <c r="Q155">
        <v>67</v>
      </c>
      <c r="R155">
        <v>70</v>
      </c>
      <c r="S155" s="3">
        <v>425</v>
      </c>
    </row>
    <row r="156" spans="1:19" x14ac:dyDescent="0.3">
      <c r="A156" s="3" t="s">
        <v>745</v>
      </c>
      <c r="B156" t="s">
        <v>277</v>
      </c>
      <c r="C156">
        <v>132</v>
      </c>
      <c r="D156">
        <v>199</v>
      </c>
      <c r="E156">
        <v>0.25</v>
      </c>
      <c r="F156" s="5" t="s">
        <v>1131</v>
      </c>
      <c r="G156" s="3">
        <v>1</v>
      </c>
      <c r="H156" t="s">
        <v>1168</v>
      </c>
      <c r="I156">
        <v>56.38</v>
      </c>
      <c r="J156">
        <v>65</v>
      </c>
      <c r="K156">
        <v>179</v>
      </c>
      <c r="L156">
        <v>244</v>
      </c>
      <c r="M156" s="3">
        <f t="shared" si="2"/>
        <v>244</v>
      </c>
      <c r="N156" t="s">
        <v>1293</v>
      </c>
      <c r="O156">
        <v>22.52</v>
      </c>
      <c r="P156">
        <v>2</v>
      </c>
      <c r="Q156">
        <v>65</v>
      </c>
      <c r="R156">
        <v>67</v>
      </c>
      <c r="S156" s="3">
        <v>436</v>
      </c>
    </row>
    <row r="157" spans="1:19" x14ac:dyDescent="0.3">
      <c r="A157" s="3" t="s">
        <v>746</v>
      </c>
      <c r="B157" t="s">
        <v>278</v>
      </c>
      <c r="C157">
        <v>1500</v>
      </c>
      <c r="D157">
        <v>995</v>
      </c>
      <c r="E157">
        <v>1</v>
      </c>
      <c r="F157" s="5" t="s">
        <v>1125</v>
      </c>
      <c r="G157" s="3">
        <v>2</v>
      </c>
      <c r="H157" t="s">
        <v>1133</v>
      </c>
      <c r="I157">
        <v>27.3</v>
      </c>
      <c r="J157">
        <v>48</v>
      </c>
      <c r="K157">
        <v>53</v>
      </c>
      <c r="L157">
        <v>101</v>
      </c>
      <c r="M157" s="3">
        <f t="shared" si="2"/>
        <v>101</v>
      </c>
      <c r="N157" t="s">
        <v>1294</v>
      </c>
      <c r="O157">
        <v>24.83</v>
      </c>
      <c r="P157">
        <v>2</v>
      </c>
      <c r="Q157">
        <v>71</v>
      </c>
      <c r="R157">
        <v>73</v>
      </c>
      <c r="S157" s="3">
        <v>434</v>
      </c>
    </row>
    <row r="158" spans="1:19" x14ac:dyDescent="0.3">
      <c r="A158" s="3" t="s">
        <v>747</v>
      </c>
      <c r="B158" t="s">
        <v>279</v>
      </c>
      <c r="C158">
        <v>750</v>
      </c>
      <c r="D158">
        <v>498</v>
      </c>
      <c r="E158">
        <v>0.5</v>
      </c>
      <c r="F158" s="5" t="s">
        <v>1125</v>
      </c>
      <c r="G158" s="3">
        <v>2</v>
      </c>
      <c r="H158" t="s">
        <v>1167</v>
      </c>
      <c r="I158">
        <v>78.61</v>
      </c>
      <c r="J158">
        <v>41</v>
      </c>
      <c r="K158">
        <v>36</v>
      </c>
      <c r="L158">
        <v>77</v>
      </c>
      <c r="M158" s="3">
        <f t="shared" si="2"/>
        <v>77</v>
      </c>
      <c r="N158" t="s">
        <v>1260</v>
      </c>
      <c r="O158">
        <v>17.22</v>
      </c>
      <c r="P158">
        <v>2</v>
      </c>
      <c r="Q158">
        <v>79</v>
      </c>
      <c r="R158">
        <v>81</v>
      </c>
      <c r="S158" s="3">
        <v>437</v>
      </c>
    </row>
    <row r="159" spans="1:19" x14ac:dyDescent="0.3">
      <c r="A159" s="3" t="s">
        <v>748</v>
      </c>
      <c r="B159" t="s">
        <v>280</v>
      </c>
      <c r="C159">
        <v>300</v>
      </c>
      <c r="D159">
        <v>199</v>
      </c>
      <c r="E159">
        <v>0.25</v>
      </c>
      <c r="F159" s="5" t="s">
        <v>1125</v>
      </c>
      <c r="G159" s="3">
        <v>2</v>
      </c>
      <c r="H159" t="s">
        <v>1167</v>
      </c>
      <c r="I159">
        <v>38.44</v>
      </c>
      <c r="J159">
        <v>30</v>
      </c>
      <c r="K159">
        <v>26</v>
      </c>
      <c r="L159">
        <v>56</v>
      </c>
      <c r="M159" s="3">
        <f t="shared" si="2"/>
        <v>56</v>
      </c>
      <c r="N159" t="s">
        <v>1292</v>
      </c>
      <c r="O159">
        <v>77.180000000000007</v>
      </c>
      <c r="P159">
        <v>4</v>
      </c>
      <c r="Q159">
        <v>67</v>
      </c>
      <c r="R159">
        <v>71</v>
      </c>
      <c r="S159" s="3">
        <v>422</v>
      </c>
    </row>
    <row r="160" spans="1:19" x14ac:dyDescent="0.3">
      <c r="A160" s="3" t="s">
        <v>749</v>
      </c>
      <c r="B160" t="s">
        <v>281</v>
      </c>
      <c r="C160">
        <v>300</v>
      </c>
      <c r="D160">
        <v>200</v>
      </c>
      <c r="E160">
        <v>0.25</v>
      </c>
      <c r="F160" s="5" t="s">
        <v>1130</v>
      </c>
      <c r="G160" s="3">
        <v>2</v>
      </c>
      <c r="H160" t="s">
        <v>1167</v>
      </c>
      <c r="I160">
        <v>57.34</v>
      </c>
      <c r="J160">
        <v>23</v>
      </c>
      <c r="K160">
        <v>30</v>
      </c>
      <c r="L160">
        <v>53</v>
      </c>
      <c r="M160" s="3">
        <f t="shared" si="2"/>
        <v>53</v>
      </c>
      <c r="N160" t="s">
        <v>1292</v>
      </c>
      <c r="O160">
        <v>71.5</v>
      </c>
      <c r="P160">
        <v>2</v>
      </c>
      <c r="Q160">
        <v>67</v>
      </c>
      <c r="R160">
        <v>69</v>
      </c>
      <c r="S160" s="3">
        <v>435</v>
      </c>
    </row>
    <row r="161" spans="1:19" s="8" customFormat="1" x14ac:dyDescent="0.3">
      <c r="A161" s="7" t="s">
        <v>750</v>
      </c>
      <c r="B161" s="8" t="s">
        <v>282</v>
      </c>
      <c r="C161" s="8">
        <v>132</v>
      </c>
      <c r="D161" s="8">
        <v>199</v>
      </c>
      <c r="E161" s="8">
        <v>0.25</v>
      </c>
      <c r="F161" s="9" t="s">
        <v>1131</v>
      </c>
      <c r="G161" s="7">
        <v>2</v>
      </c>
      <c r="H161" s="8" t="s">
        <v>1167</v>
      </c>
      <c r="I161" s="8">
        <v>29.43</v>
      </c>
      <c r="J161" s="8">
        <v>28</v>
      </c>
      <c r="K161" s="8">
        <v>27</v>
      </c>
      <c r="L161" s="8">
        <v>55</v>
      </c>
      <c r="M161" s="7">
        <f t="shared" si="2"/>
        <v>55</v>
      </c>
      <c r="N161" s="8" t="s">
        <v>1295</v>
      </c>
      <c r="O161" s="8">
        <v>12.85</v>
      </c>
      <c r="P161" s="8">
        <v>2</v>
      </c>
      <c r="Q161" s="8">
        <v>92</v>
      </c>
      <c r="R161" s="8">
        <v>94</v>
      </c>
      <c r="S161" s="7">
        <v>437</v>
      </c>
    </row>
    <row r="162" spans="1:19" x14ac:dyDescent="0.3">
      <c r="A162" s="3" t="s">
        <v>751</v>
      </c>
      <c r="B162" t="s">
        <v>283</v>
      </c>
      <c r="C162">
        <v>1280</v>
      </c>
      <c r="D162">
        <v>720</v>
      </c>
      <c r="E162">
        <v>1</v>
      </c>
      <c r="F162" s="5" t="s">
        <v>1125</v>
      </c>
      <c r="G162" s="3">
        <v>1</v>
      </c>
      <c r="H162" t="s">
        <v>1142</v>
      </c>
      <c r="I162">
        <v>4.84</v>
      </c>
      <c r="J162">
        <v>64</v>
      </c>
      <c r="K162">
        <v>246</v>
      </c>
      <c r="L162">
        <v>310</v>
      </c>
      <c r="M162" s="3">
        <f t="shared" si="2"/>
        <v>310</v>
      </c>
      <c r="N162" t="s">
        <v>1296</v>
      </c>
      <c r="O162">
        <v>5.34</v>
      </c>
      <c r="P162">
        <v>1</v>
      </c>
      <c r="Q162">
        <v>67</v>
      </c>
      <c r="R162">
        <v>68</v>
      </c>
      <c r="S162" s="3">
        <v>434</v>
      </c>
    </row>
    <row r="163" spans="1:19" x14ac:dyDescent="0.3">
      <c r="A163" s="3" t="s">
        <v>752</v>
      </c>
      <c r="B163" t="s">
        <v>284</v>
      </c>
      <c r="C163">
        <v>640</v>
      </c>
      <c r="D163">
        <v>360</v>
      </c>
      <c r="E163">
        <v>0.5</v>
      </c>
      <c r="F163" s="5" t="s">
        <v>1125</v>
      </c>
      <c r="G163" s="3">
        <v>1</v>
      </c>
      <c r="H163" t="s">
        <v>1169</v>
      </c>
      <c r="I163">
        <v>73.989999999999995</v>
      </c>
      <c r="J163">
        <v>56</v>
      </c>
      <c r="K163">
        <v>165</v>
      </c>
      <c r="L163">
        <v>221</v>
      </c>
      <c r="M163" s="3">
        <f t="shared" si="2"/>
        <v>221</v>
      </c>
      <c r="N163" t="s">
        <v>1297</v>
      </c>
      <c r="O163">
        <v>65.319999999999993</v>
      </c>
      <c r="P163">
        <v>2</v>
      </c>
      <c r="Q163">
        <v>64</v>
      </c>
      <c r="R163">
        <v>66</v>
      </c>
      <c r="S163" s="3">
        <v>414</v>
      </c>
    </row>
    <row r="164" spans="1:19" x14ac:dyDescent="0.3">
      <c r="A164" s="3" t="s">
        <v>753</v>
      </c>
      <c r="B164" t="s">
        <v>285</v>
      </c>
      <c r="C164">
        <v>256</v>
      </c>
      <c r="D164">
        <v>144</v>
      </c>
      <c r="E164">
        <v>0.25</v>
      </c>
      <c r="F164" s="5" t="s">
        <v>1125</v>
      </c>
      <c r="G164" s="3">
        <v>1</v>
      </c>
      <c r="H164" t="s">
        <v>1169</v>
      </c>
      <c r="I164">
        <v>48.02</v>
      </c>
      <c r="J164">
        <v>23</v>
      </c>
      <c r="K164">
        <v>24</v>
      </c>
      <c r="L164">
        <v>47</v>
      </c>
      <c r="M164" s="3">
        <f t="shared" si="2"/>
        <v>47</v>
      </c>
      <c r="N164" t="s">
        <v>1170</v>
      </c>
      <c r="O164">
        <v>42.35</v>
      </c>
      <c r="P164">
        <v>2</v>
      </c>
      <c r="Q164">
        <v>65</v>
      </c>
      <c r="R164">
        <v>67</v>
      </c>
      <c r="S164" s="3">
        <v>421</v>
      </c>
    </row>
    <row r="165" spans="1:19" x14ac:dyDescent="0.3">
      <c r="A165" s="3" t="s">
        <v>754</v>
      </c>
      <c r="B165" t="s">
        <v>286</v>
      </c>
      <c r="C165">
        <v>256</v>
      </c>
      <c r="D165">
        <v>144</v>
      </c>
      <c r="E165">
        <v>0.25</v>
      </c>
      <c r="F165" s="5" t="s">
        <v>1126</v>
      </c>
      <c r="G165" s="3">
        <v>1</v>
      </c>
      <c r="H165" t="s">
        <v>1169</v>
      </c>
      <c r="I165">
        <v>48.02</v>
      </c>
      <c r="J165">
        <v>34</v>
      </c>
      <c r="K165">
        <v>26</v>
      </c>
      <c r="L165">
        <v>60</v>
      </c>
      <c r="M165" s="3">
        <f t="shared" si="2"/>
        <v>60</v>
      </c>
      <c r="N165" t="s">
        <v>1170</v>
      </c>
      <c r="O165">
        <v>42.35</v>
      </c>
      <c r="P165">
        <v>2</v>
      </c>
      <c r="Q165">
        <v>65</v>
      </c>
      <c r="R165">
        <v>67</v>
      </c>
      <c r="S165" s="3">
        <v>408</v>
      </c>
    </row>
    <row r="166" spans="1:19" x14ac:dyDescent="0.3">
      <c r="A166" s="3" t="s">
        <v>755</v>
      </c>
      <c r="B166" t="s">
        <v>287</v>
      </c>
      <c r="C166">
        <v>81</v>
      </c>
      <c r="D166">
        <v>144</v>
      </c>
      <c r="E166">
        <v>0.25</v>
      </c>
      <c r="F166" s="5" t="s">
        <v>1127</v>
      </c>
      <c r="G166" s="3">
        <v>1</v>
      </c>
      <c r="H166" t="s">
        <v>1169</v>
      </c>
      <c r="I166">
        <v>84.88</v>
      </c>
      <c r="J166">
        <v>103</v>
      </c>
      <c r="K166">
        <v>191</v>
      </c>
      <c r="L166">
        <v>294</v>
      </c>
      <c r="M166" s="3">
        <f t="shared" si="2"/>
        <v>294</v>
      </c>
      <c r="N166" t="s">
        <v>1170</v>
      </c>
      <c r="O166">
        <v>4.51</v>
      </c>
      <c r="P166">
        <v>2</v>
      </c>
      <c r="Q166">
        <v>79</v>
      </c>
      <c r="R166">
        <v>81</v>
      </c>
      <c r="S166" s="3">
        <v>429</v>
      </c>
    </row>
    <row r="167" spans="1:19" x14ac:dyDescent="0.3">
      <c r="A167" s="3" t="s">
        <v>756</v>
      </c>
      <c r="B167" t="s">
        <v>288</v>
      </c>
      <c r="C167">
        <v>1280</v>
      </c>
      <c r="D167">
        <v>720</v>
      </c>
      <c r="E167">
        <v>1</v>
      </c>
      <c r="F167" s="5" t="s">
        <v>1125</v>
      </c>
      <c r="G167" s="3">
        <v>2</v>
      </c>
      <c r="H167" t="s">
        <v>1133</v>
      </c>
      <c r="I167">
        <v>28.75</v>
      </c>
      <c r="J167">
        <v>43</v>
      </c>
      <c r="K167">
        <v>56</v>
      </c>
      <c r="L167">
        <v>99</v>
      </c>
      <c r="M167" s="3">
        <f t="shared" si="2"/>
        <v>99</v>
      </c>
      <c r="N167" t="s">
        <v>1296</v>
      </c>
      <c r="O167">
        <v>16.61</v>
      </c>
      <c r="P167">
        <v>2</v>
      </c>
      <c r="Q167">
        <v>65</v>
      </c>
      <c r="R167">
        <v>67</v>
      </c>
      <c r="S167" s="3">
        <v>402</v>
      </c>
    </row>
    <row r="168" spans="1:19" x14ac:dyDescent="0.3">
      <c r="A168" s="3" t="s">
        <v>757</v>
      </c>
      <c r="B168" t="s">
        <v>289</v>
      </c>
      <c r="C168">
        <v>640</v>
      </c>
      <c r="D168">
        <v>360</v>
      </c>
      <c r="E168">
        <v>0.5</v>
      </c>
      <c r="F168" s="5" t="s">
        <v>1125</v>
      </c>
      <c r="G168" s="3">
        <v>2</v>
      </c>
      <c r="H168" t="s">
        <v>1170</v>
      </c>
      <c r="I168">
        <v>33.53</v>
      </c>
      <c r="J168">
        <v>52</v>
      </c>
      <c r="K168">
        <v>41</v>
      </c>
      <c r="L168">
        <v>93</v>
      </c>
      <c r="M168" s="3">
        <f t="shared" si="2"/>
        <v>93</v>
      </c>
      <c r="N168" t="s">
        <v>1297</v>
      </c>
      <c r="O168">
        <v>67.010000000000005</v>
      </c>
      <c r="P168">
        <v>2</v>
      </c>
      <c r="Q168">
        <v>68</v>
      </c>
      <c r="R168">
        <v>70</v>
      </c>
      <c r="S168" s="3">
        <v>416</v>
      </c>
    </row>
    <row r="169" spans="1:19" x14ac:dyDescent="0.3">
      <c r="A169" s="3" t="s">
        <v>758</v>
      </c>
      <c r="B169" t="s">
        <v>290</v>
      </c>
      <c r="C169">
        <v>256</v>
      </c>
      <c r="D169">
        <v>144</v>
      </c>
      <c r="E169">
        <v>0.25</v>
      </c>
      <c r="F169" s="5" t="s">
        <v>1125</v>
      </c>
      <c r="G169" s="3">
        <v>2</v>
      </c>
      <c r="H169" t="s">
        <v>1169</v>
      </c>
      <c r="I169">
        <v>31.37</v>
      </c>
      <c r="J169">
        <v>44</v>
      </c>
      <c r="K169">
        <v>24</v>
      </c>
      <c r="L169">
        <v>68</v>
      </c>
      <c r="M169" s="3">
        <f t="shared" si="2"/>
        <v>68</v>
      </c>
      <c r="N169" t="s">
        <v>1297</v>
      </c>
      <c r="O169">
        <v>24.61</v>
      </c>
      <c r="P169">
        <v>2</v>
      </c>
      <c r="Q169">
        <v>82</v>
      </c>
      <c r="R169">
        <v>84</v>
      </c>
      <c r="S169" s="3">
        <v>431</v>
      </c>
    </row>
    <row r="170" spans="1:19" x14ac:dyDescent="0.3">
      <c r="A170" s="3" t="s">
        <v>759</v>
      </c>
      <c r="B170" t="s">
        <v>291</v>
      </c>
      <c r="C170">
        <v>256</v>
      </c>
      <c r="D170">
        <v>144</v>
      </c>
      <c r="E170">
        <v>0.25</v>
      </c>
      <c r="F170" s="5" t="s">
        <v>1126</v>
      </c>
      <c r="G170" s="3">
        <v>2</v>
      </c>
      <c r="H170" t="s">
        <v>1169</v>
      </c>
      <c r="I170">
        <v>31.37</v>
      </c>
      <c r="J170">
        <v>23</v>
      </c>
      <c r="K170">
        <v>29</v>
      </c>
      <c r="L170">
        <v>52</v>
      </c>
      <c r="M170" s="3">
        <f t="shared" si="2"/>
        <v>52</v>
      </c>
      <c r="N170" t="s">
        <v>1297</v>
      </c>
      <c r="O170">
        <v>24.61</v>
      </c>
      <c r="P170">
        <v>2</v>
      </c>
      <c r="Q170">
        <v>69</v>
      </c>
      <c r="R170">
        <v>71</v>
      </c>
      <c r="S170" s="3">
        <v>418</v>
      </c>
    </row>
    <row r="171" spans="1:19" s="8" customFormat="1" x14ac:dyDescent="0.3">
      <c r="A171" s="7" t="s">
        <v>760</v>
      </c>
      <c r="B171" s="8" t="s">
        <v>292</v>
      </c>
      <c r="C171" s="8">
        <v>81</v>
      </c>
      <c r="D171" s="8">
        <v>144</v>
      </c>
      <c r="E171" s="8">
        <v>0.25</v>
      </c>
      <c r="F171" s="9" t="s">
        <v>1127</v>
      </c>
      <c r="G171" s="7">
        <v>2</v>
      </c>
      <c r="H171" s="8" t="s">
        <v>1171</v>
      </c>
      <c r="I171" s="8">
        <v>18.850000000000001</v>
      </c>
      <c r="J171" s="8">
        <v>21</v>
      </c>
      <c r="K171" s="8">
        <v>27</v>
      </c>
      <c r="L171" s="8">
        <v>48</v>
      </c>
      <c r="M171" s="7">
        <f t="shared" si="2"/>
        <v>48</v>
      </c>
      <c r="N171" s="8" t="s">
        <v>1298</v>
      </c>
      <c r="O171" s="8">
        <v>8.44</v>
      </c>
      <c r="P171" s="8">
        <v>1</v>
      </c>
      <c r="Q171" s="8">
        <v>83</v>
      </c>
      <c r="R171" s="8">
        <v>84</v>
      </c>
      <c r="S171" s="7">
        <v>425</v>
      </c>
    </row>
    <row r="172" spans="1:19" x14ac:dyDescent="0.3">
      <c r="A172" s="3" t="s">
        <v>761</v>
      </c>
      <c r="B172" t="s">
        <v>293</v>
      </c>
      <c r="C172">
        <v>1440</v>
      </c>
      <c r="D172">
        <v>1182</v>
      </c>
      <c r="E172">
        <v>1</v>
      </c>
      <c r="F172" s="5" t="s">
        <v>1125</v>
      </c>
      <c r="G172" s="3">
        <v>1</v>
      </c>
      <c r="H172" t="s">
        <v>1172</v>
      </c>
      <c r="I172">
        <v>2.62</v>
      </c>
      <c r="J172">
        <v>86</v>
      </c>
      <c r="K172">
        <v>353</v>
      </c>
      <c r="L172">
        <v>439</v>
      </c>
      <c r="M172" s="3">
        <f t="shared" si="2"/>
        <v>439</v>
      </c>
      <c r="N172" t="s">
        <v>1299</v>
      </c>
      <c r="O172">
        <v>19.73</v>
      </c>
      <c r="P172">
        <v>2</v>
      </c>
      <c r="Q172">
        <v>79</v>
      </c>
      <c r="R172">
        <v>81</v>
      </c>
      <c r="S172" s="3">
        <v>478</v>
      </c>
    </row>
    <row r="173" spans="1:19" x14ac:dyDescent="0.3">
      <c r="A173" s="3" t="s">
        <v>762</v>
      </c>
      <c r="B173" t="s">
        <v>294</v>
      </c>
      <c r="C173">
        <v>720</v>
      </c>
      <c r="D173">
        <v>591</v>
      </c>
      <c r="E173">
        <v>0.5</v>
      </c>
      <c r="F173" s="5" t="s">
        <v>1125</v>
      </c>
      <c r="G173" s="3">
        <v>1</v>
      </c>
      <c r="H173" t="s">
        <v>1173</v>
      </c>
      <c r="I173">
        <v>63.25</v>
      </c>
      <c r="J173">
        <v>69</v>
      </c>
      <c r="K173">
        <v>171</v>
      </c>
      <c r="L173">
        <v>240</v>
      </c>
      <c r="M173" s="3">
        <f t="shared" si="2"/>
        <v>240</v>
      </c>
      <c r="N173" t="s">
        <v>1300</v>
      </c>
      <c r="O173">
        <v>14.48</v>
      </c>
      <c r="P173">
        <v>3</v>
      </c>
      <c r="Q173">
        <v>66</v>
      </c>
      <c r="R173">
        <v>69</v>
      </c>
      <c r="S173" s="3">
        <v>439</v>
      </c>
    </row>
    <row r="174" spans="1:19" x14ac:dyDescent="0.3">
      <c r="A174" s="3" t="s">
        <v>763</v>
      </c>
      <c r="B174" t="s">
        <v>295</v>
      </c>
      <c r="C174">
        <v>288</v>
      </c>
      <c r="D174">
        <v>236</v>
      </c>
      <c r="E174">
        <v>0.25</v>
      </c>
      <c r="F174" s="5" t="s">
        <v>1125</v>
      </c>
      <c r="G174" s="3">
        <v>1</v>
      </c>
      <c r="H174" t="s">
        <v>1173</v>
      </c>
      <c r="I174">
        <v>68.290000000000006</v>
      </c>
      <c r="J174">
        <v>31</v>
      </c>
      <c r="K174">
        <v>26</v>
      </c>
      <c r="L174">
        <v>57</v>
      </c>
      <c r="M174" s="3">
        <f t="shared" si="2"/>
        <v>57</v>
      </c>
      <c r="N174" t="s">
        <v>1173</v>
      </c>
      <c r="O174">
        <v>87.19</v>
      </c>
      <c r="P174">
        <v>3</v>
      </c>
      <c r="Q174">
        <v>82</v>
      </c>
      <c r="R174">
        <v>85</v>
      </c>
      <c r="S174" s="3">
        <v>436</v>
      </c>
    </row>
    <row r="175" spans="1:19" x14ac:dyDescent="0.3">
      <c r="A175" s="3" t="s">
        <v>764</v>
      </c>
      <c r="B175" t="s">
        <v>296</v>
      </c>
      <c r="C175">
        <v>288</v>
      </c>
      <c r="D175">
        <v>192</v>
      </c>
      <c r="E175">
        <v>0.25</v>
      </c>
      <c r="F175" s="5" t="s">
        <v>1130</v>
      </c>
      <c r="G175" s="3">
        <v>1</v>
      </c>
      <c r="H175" t="s">
        <v>1174</v>
      </c>
      <c r="I175">
        <v>52.01</v>
      </c>
      <c r="J175">
        <v>44</v>
      </c>
      <c r="K175">
        <v>162</v>
      </c>
      <c r="L175">
        <v>206</v>
      </c>
      <c r="M175" s="3">
        <f t="shared" si="2"/>
        <v>206</v>
      </c>
      <c r="N175" t="s">
        <v>1173</v>
      </c>
      <c r="O175">
        <v>57.89</v>
      </c>
      <c r="P175">
        <v>2</v>
      </c>
      <c r="Q175">
        <v>66</v>
      </c>
      <c r="R175">
        <v>68</v>
      </c>
      <c r="S175" s="3">
        <v>411</v>
      </c>
    </row>
    <row r="176" spans="1:19" x14ac:dyDescent="0.3">
      <c r="A176" s="3" t="s">
        <v>765</v>
      </c>
      <c r="B176" t="s">
        <v>297</v>
      </c>
      <c r="C176">
        <v>157</v>
      </c>
      <c r="D176">
        <v>236</v>
      </c>
      <c r="E176">
        <v>0.25</v>
      </c>
      <c r="F176" s="5" t="s">
        <v>1131</v>
      </c>
      <c r="G176" s="3">
        <v>1</v>
      </c>
      <c r="H176" t="s">
        <v>1173</v>
      </c>
      <c r="I176">
        <v>65.930000000000007</v>
      </c>
      <c r="J176">
        <v>47</v>
      </c>
      <c r="K176">
        <v>162</v>
      </c>
      <c r="L176">
        <v>209</v>
      </c>
      <c r="M176" s="3">
        <f t="shared" si="2"/>
        <v>209</v>
      </c>
      <c r="N176" t="s">
        <v>1301</v>
      </c>
      <c r="O176">
        <v>11.72</v>
      </c>
      <c r="P176">
        <v>2</v>
      </c>
      <c r="Q176">
        <v>65</v>
      </c>
      <c r="R176">
        <v>67</v>
      </c>
      <c r="S176" s="3">
        <v>414</v>
      </c>
    </row>
    <row r="177" spans="1:19" x14ac:dyDescent="0.3">
      <c r="A177" s="3" t="s">
        <v>766</v>
      </c>
      <c r="B177" t="s">
        <v>298</v>
      </c>
      <c r="C177">
        <v>1440</v>
      </c>
      <c r="D177">
        <v>1182</v>
      </c>
      <c r="E177">
        <v>1</v>
      </c>
      <c r="F177" s="5" t="s">
        <v>1125</v>
      </c>
      <c r="G177" s="3">
        <v>2</v>
      </c>
      <c r="H177" t="s">
        <v>1133</v>
      </c>
      <c r="I177">
        <v>30.79</v>
      </c>
      <c r="J177">
        <v>72</v>
      </c>
      <c r="K177">
        <v>61</v>
      </c>
      <c r="L177">
        <v>133</v>
      </c>
      <c r="M177" s="3">
        <f t="shared" si="2"/>
        <v>133</v>
      </c>
      <c r="N177" t="s">
        <v>1302</v>
      </c>
      <c r="O177">
        <v>8.14</v>
      </c>
      <c r="P177">
        <v>3</v>
      </c>
      <c r="Q177">
        <v>72</v>
      </c>
      <c r="R177">
        <v>75</v>
      </c>
      <c r="S177" s="3">
        <v>442</v>
      </c>
    </row>
    <row r="178" spans="1:19" x14ac:dyDescent="0.3">
      <c r="A178" s="3" t="s">
        <v>767</v>
      </c>
      <c r="B178" t="s">
        <v>299</v>
      </c>
      <c r="C178">
        <v>720</v>
      </c>
      <c r="D178">
        <v>591</v>
      </c>
      <c r="E178">
        <v>0.5</v>
      </c>
      <c r="F178" s="5" t="s">
        <v>1125</v>
      </c>
      <c r="G178" s="3">
        <v>2</v>
      </c>
      <c r="H178" t="s">
        <v>1173</v>
      </c>
      <c r="I178">
        <v>71.02</v>
      </c>
      <c r="J178">
        <v>46</v>
      </c>
      <c r="K178">
        <v>36</v>
      </c>
      <c r="L178">
        <v>82</v>
      </c>
      <c r="M178" s="3">
        <f t="shared" si="2"/>
        <v>82</v>
      </c>
      <c r="N178" t="s">
        <v>1173</v>
      </c>
      <c r="O178">
        <v>27.66</v>
      </c>
      <c r="P178">
        <v>3</v>
      </c>
      <c r="Q178">
        <v>68</v>
      </c>
      <c r="R178">
        <v>71</v>
      </c>
      <c r="S178" s="3">
        <v>413</v>
      </c>
    </row>
    <row r="179" spans="1:19" x14ac:dyDescent="0.3">
      <c r="A179" s="3" t="s">
        <v>768</v>
      </c>
      <c r="B179" t="s">
        <v>300</v>
      </c>
      <c r="C179">
        <v>288</v>
      </c>
      <c r="D179">
        <v>236</v>
      </c>
      <c r="E179">
        <v>0.25</v>
      </c>
      <c r="F179" s="5" t="s">
        <v>1125</v>
      </c>
      <c r="G179" s="3">
        <v>2</v>
      </c>
      <c r="H179" t="s">
        <v>1173</v>
      </c>
      <c r="I179">
        <v>45.67</v>
      </c>
      <c r="J179">
        <v>29</v>
      </c>
      <c r="K179">
        <v>35</v>
      </c>
      <c r="L179">
        <v>64</v>
      </c>
      <c r="M179" s="3">
        <f t="shared" si="2"/>
        <v>64</v>
      </c>
      <c r="N179" t="s">
        <v>1173</v>
      </c>
      <c r="O179">
        <v>86.22</v>
      </c>
      <c r="P179">
        <v>3</v>
      </c>
      <c r="Q179">
        <v>66</v>
      </c>
      <c r="R179">
        <v>69</v>
      </c>
      <c r="S179" s="3">
        <v>420</v>
      </c>
    </row>
    <row r="180" spans="1:19" x14ac:dyDescent="0.3">
      <c r="A180" s="3" t="s">
        <v>769</v>
      </c>
      <c r="B180" t="s">
        <v>301</v>
      </c>
      <c r="C180">
        <v>288</v>
      </c>
      <c r="D180">
        <v>192</v>
      </c>
      <c r="E180">
        <v>0.25</v>
      </c>
      <c r="F180" s="5" t="s">
        <v>1130</v>
      </c>
      <c r="G180" s="3">
        <v>2</v>
      </c>
      <c r="H180" t="s">
        <v>1173</v>
      </c>
      <c r="I180">
        <v>73.53</v>
      </c>
      <c r="J180">
        <v>29</v>
      </c>
      <c r="K180">
        <v>32</v>
      </c>
      <c r="L180">
        <v>61</v>
      </c>
      <c r="M180" s="3">
        <f t="shared" si="2"/>
        <v>61</v>
      </c>
      <c r="N180" t="s">
        <v>1173</v>
      </c>
      <c r="O180">
        <v>78.849999999999994</v>
      </c>
      <c r="P180">
        <v>4</v>
      </c>
      <c r="Q180">
        <v>68</v>
      </c>
      <c r="R180">
        <v>72</v>
      </c>
      <c r="S180" s="3">
        <v>430</v>
      </c>
    </row>
    <row r="181" spans="1:19" s="8" customFormat="1" x14ac:dyDescent="0.3">
      <c r="A181" s="7" t="s">
        <v>770</v>
      </c>
      <c r="B181" s="8" t="s">
        <v>302</v>
      </c>
      <c r="C181" s="8">
        <v>157</v>
      </c>
      <c r="D181" s="8">
        <v>236</v>
      </c>
      <c r="E181" s="8">
        <v>0.25</v>
      </c>
      <c r="F181" s="9" t="s">
        <v>1131</v>
      </c>
      <c r="G181" s="7">
        <v>2</v>
      </c>
      <c r="H181" s="8" t="s">
        <v>1154</v>
      </c>
      <c r="I181" s="8">
        <v>10.62</v>
      </c>
      <c r="J181" s="8">
        <v>40</v>
      </c>
      <c r="K181" s="8">
        <v>26</v>
      </c>
      <c r="L181" s="8">
        <v>66</v>
      </c>
      <c r="M181" s="7">
        <f t="shared" si="2"/>
        <v>66</v>
      </c>
      <c r="N181" s="8" t="s">
        <v>1303</v>
      </c>
      <c r="O181" s="8">
        <v>11.38</v>
      </c>
      <c r="P181" s="8">
        <v>3</v>
      </c>
      <c r="Q181" s="8">
        <v>71</v>
      </c>
      <c r="R181" s="8">
        <v>74</v>
      </c>
      <c r="S181" s="7">
        <v>412</v>
      </c>
    </row>
    <row r="182" spans="1:19" x14ac:dyDescent="0.3">
      <c r="A182" s="3" t="s">
        <v>771</v>
      </c>
      <c r="B182" t="s">
        <v>303</v>
      </c>
      <c r="C182">
        <v>1800</v>
      </c>
      <c r="D182">
        <v>1800</v>
      </c>
      <c r="E182">
        <v>1</v>
      </c>
      <c r="F182" s="5" t="s">
        <v>1125</v>
      </c>
      <c r="G182" s="3">
        <v>1</v>
      </c>
      <c r="H182" t="s">
        <v>1142</v>
      </c>
      <c r="I182">
        <v>3.82</v>
      </c>
      <c r="J182">
        <v>63</v>
      </c>
      <c r="K182">
        <v>74</v>
      </c>
      <c r="L182">
        <v>137</v>
      </c>
      <c r="M182" s="3">
        <f t="shared" si="2"/>
        <v>137</v>
      </c>
      <c r="N182" t="s">
        <v>1243</v>
      </c>
      <c r="O182">
        <v>30.83</v>
      </c>
      <c r="P182">
        <v>2</v>
      </c>
      <c r="Q182">
        <v>81</v>
      </c>
      <c r="R182">
        <v>83</v>
      </c>
      <c r="S182" s="3">
        <v>431</v>
      </c>
    </row>
    <row r="183" spans="1:19" x14ac:dyDescent="0.3">
      <c r="A183" s="3" t="s">
        <v>772</v>
      </c>
      <c r="B183" t="s">
        <v>304</v>
      </c>
      <c r="C183">
        <v>900</v>
      </c>
      <c r="D183">
        <v>900</v>
      </c>
      <c r="E183">
        <v>0.5</v>
      </c>
      <c r="F183" s="5" t="s">
        <v>1125</v>
      </c>
      <c r="G183" s="3">
        <v>1</v>
      </c>
      <c r="H183" t="s">
        <v>1175</v>
      </c>
      <c r="I183">
        <v>64.540000000000006</v>
      </c>
      <c r="J183">
        <v>77</v>
      </c>
      <c r="K183">
        <v>191</v>
      </c>
      <c r="L183">
        <v>268</v>
      </c>
      <c r="M183" s="3">
        <f t="shared" si="2"/>
        <v>268</v>
      </c>
      <c r="N183" t="s">
        <v>1241</v>
      </c>
      <c r="O183">
        <v>26.73</v>
      </c>
      <c r="P183">
        <v>3</v>
      </c>
      <c r="Q183">
        <v>66</v>
      </c>
      <c r="R183">
        <v>69</v>
      </c>
      <c r="S183" s="3">
        <v>424</v>
      </c>
    </row>
    <row r="184" spans="1:19" x14ac:dyDescent="0.3">
      <c r="A184" s="3" t="s">
        <v>773</v>
      </c>
      <c r="B184" t="s">
        <v>305</v>
      </c>
      <c r="C184">
        <v>360</v>
      </c>
      <c r="D184">
        <v>360</v>
      </c>
      <c r="E184">
        <v>0.25</v>
      </c>
      <c r="F184" s="5" t="s">
        <v>1125</v>
      </c>
      <c r="G184" s="3">
        <v>1</v>
      </c>
      <c r="H184" t="s">
        <v>1175</v>
      </c>
      <c r="I184">
        <v>90.67</v>
      </c>
      <c r="J184">
        <v>28</v>
      </c>
      <c r="K184">
        <v>26</v>
      </c>
      <c r="L184">
        <v>54</v>
      </c>
      <c r="M184" s="3">
        <f t="shared" si="2"/>
        <v>54</v>
      </c>
      <c r="N184" t="s">
        <v>1175</v>
      </c>
      <c r="O184">
        <v>60.48</v>
      </c>
      <c r="P184">
        <v>3</v>
      </c>
      <c r="Q184">
        <v>65</v>
      </c>
      <c r="R184">
        <v>68</v>
      </c>
      <c r="S184" s="3">
        <v>418</v>
      </c>
    </row>
    <row r="185" spans="1:19" x14ac:dyDescent="0.3">
      <c r="A185" s="3" t="s">
        <v>774</v>
      </c>
      <c r="B185" t="s">
        <v>306</v>
      </c>
      <c r="C185">
        <v>360</v>
      </c>
      <c r="D185">
        <v>270</v>
      </c>
      <c r="E185">
        <v>0.25</v>
      </c>
      <c r="F185" s="5" t="s">
        <v>1128</v>
      </c>
      <c r="G185" s="3">
        <v>1</v>
      </c>
      <c r="H185" t="s">
        <v>1175</v>
      </c>
      <c r="I185">
        <v>95.28</v>
      </c>
      <c r="J185">
        <v>72</v>
      </c>
      <c r="K185">
        <v>161</v>
      </c>
      <c r="L185">
        <v>233</v>
      </c>
      <c r="M185" s="3">
        <f t="shared" si="2"/>
        <v>233</v>
      </c>
      <c r="N185" t="s">
        <v>1175</v>
      </c>
      <c r="O185">
        <v>66.900000000000006</v>
      </c>
      <c r="P185">
        <v>3</v>
      </c>
      <c r="Q185">
        <v>90</v>
      </c>
      <c r="R185">
        <v>93</v>
      </c>
      <c r="S185" s="3">
        <v>446</v>
      </c>
    </row>
    <row r="186" spans="1:19" x14ac:dyDescent="0.3">
      <c r="A186" s="3" t="s">
        <v>775</v>
      </c>
      <c r="B186" t="s">
        <v>307</v>
      </c>
      <c r="C186">
        <v>270</v>
      </c>
      <c r="D186">
        <v>360</v>
      </c>
      <c r="E186">
        <v>0.25</v>
      </c>
      <c r="F186" s="5" t="s">
        <v>1129</v>
      </c>
      <c r="G186" s="3">
        <v>1</v>
      </c>
      <c r="H186" t="s">
        <v>1175</v>
      </c>
      <c r="I186">
        <v>88.41</v>
      </c>
      <c r="J186">
        <v>62</v>
      </c>
      <c r="K186">
        <v>164</v>
      </c>
      <c r="L186">
        <v>226</v>
      </c>
      <c r="M186" s="3">
        <f t="shared" si="2"/>
        <v>226</v>
      </c>
      <c r="N186" t="s">
        <v>1304</v>
      </c>
      <c r="O186">
        <v>37.43</v>
      </c>
      <c r="P186">
        <v>3</v>
      </c>
      <c r="Q186">
        <v>65</v>
      </c>
      <c r="R186">
        <v>68</v>
      </c>
      <c r="S186" s="3">
        <v>414</v>
      </c>
    </row>
    <row r="187" spans="1:19" x14ac:dyDescent="0.3">
      <c r="A187" s="3" t="s">
        <v>776</v>
      </c>
      <c r="B187" t="s">
        <v>308</v>
      </c>
      <c r="C187">
        <v>1800</v>
      </c>
      <c r="D187">
        <v>1800</v>
      </c>
      <c r="E187">
        <v>1</v>
      </c>
      <c r="F187" s="5" t="s">
        <v>1125</v>
      </c>
      <c r="G187" s="3">
        <v>2</v>
      </c>
      <c r="H187" t="s">
        <v>1133</v>
      </c>
      <c r="I187">
        <v>38.68</v>
      </c>
      <c r="J187">
        <v>145</v>
      </c>
      <c r="K187">
        <v>157</v>
      </c>
      <c r="L187">
        <v>302</v>
      </c>
      <c r="M187" s="3">
        <f t="shared" si="2"/>
        <v>302</v>
      </c>
      <c r="N187" t="s">
        <v>1243</v>
      </c>
      <c r="O187">
        <v>55.74</v>
      </c>
      <c r="P187">
        <v>3</v>
      </c>
      <c r="Q187">
        <v>76</v>
      </c>
      <c r="R187">
        <v>79</v>
      </c>
      <c r="S187" s="3">
        <v>454</v>
      </c>
    </row>
    <row r="188" spans="1:19" x14ac:dyDescent="0.3">
      <c r="A188" s="3" t="s">
        <v>777</v>
      </c>
      <c r="B188" t="s">
        <v>309</v>
      </c>
      <c r="C188">
        <v>900</v>
      </c>
      <c r="D188">
        <v>900</v>
      </c>
      <c r="E188">
        <v>0.5</v>
      </c>
      <c r="F188" s="5" t="s">
        <v>1125</v>
      </c>
      <c r="G188" s="3">
        <v>2</v>
      </c>
      <c r="H188" t="s">
        <v>1175</v>
      </c>
      <c r="I188">
        <v>30.12</v>
      </c>
      <c r="J188">
        <v>43</v>
      </c>
      <c r="K188">
        <v>36</v>
      </c>
      <c r="L188">
        <v>79</v>
      </c>
      <c r="M188" s="3">
        <f t="shared" si="2"/>
        <v>79</v>
      </c>
      <c r="N188" t="s">
        <v>1253</v>
      </c>
      <c r="O188">
        <v>64.22</v>
      </c>
      <c r="P188">
        <v>3</v>
      </c>
      <c r="Q188">
        <v>75</v>
      </c>
      <c r="R188">
        <v>78</v>
      </c>
      <c r="S188" s="3">
        <v>448</v>
      </c>
    </row>
    <row r="189" spans="1:19" x14ac:dyDescent="0.3">
      <c r="A189" s="3" t="s">
        <v>778</v>
      </c>
      <c r="B189" t="s">
        <v>310</v>
      </c>
      <c r="C189">
        <v>360</v>
      </c>
      <c r="D189">
        <v>360</v>
      </c>
      <c r="E189">
        <v>0.25</v>
      </c>
      <c r="F189" s="5" t="s">
        <v>1125</v>
      </c>
      <c r="G189" s="3">
        <v>2</v>
      </c>
      <c r="H189" t="s">
        <v>1175</v>
      </c>
      <c r="I189">
        <v>61.02</v>
      </c>
      <c r="J189">
        <v>36</v>
      </c>
      <c r="K189">
        <v>32</v>
      </c>
      <c r="L189">
        <v>68</v>
      </c>
      <c r="M189" s="3">
        <f t="shared" si="2"/>
        <v>68</v>
      </c>
      <c r="N189" t="s">
        <v>1175</v>
      </c>
      <c r="O189">
        <v>75.95</v>
      </c>
      <c r="P189">
        <v>3</v>
      </c>
      <c r="Q189">
        <v>66</v>
      </c>
      <c r="R189">
        <v>69</v>
      </c>
      <c r="S189" s="3">
        <v>432</v>
      </c>
    </row>
    <row r="190" spans="1:19" x14ac:dyDescent="0.3">
      <c r="A190" s="3" t="s">
        <v>779</v>
      </c>
      <c r="B190" t="s">
        <v>311</v>
      </c>
      <c r="C190">
        <v>360</v>
      </c>
      <c r="D190">
        <v>270</v>
      </c>
      <c r="E190">
        <v>0.25</v>
      </c>
      <c r="F190" s="5" t="s">
        <v>1128</v>
      </c>
      <c r="G190" s="3">
        <v>2</v>
      </c>
      <c r="H190" t="s">
        <v>1175</v>
      </c>
      <c r="I190">
        <v>54.11</v>
      </c>
      <c r="J190">
        <v>26</v>
      </c>
      <c r="K190">
        <v>26</v>
      </c>
      <c r="L190">
        <v>52</v>
      </c>
      <c r="M190" s="3">
        <f t="shared" si="2"/>
        <v>52</v>
      </c>
      <c r="N190" t="s">
        <v>1175</v>
      </c>
      <c r="O190">
        <v>74.739999999999995</v>
      </c>
      <c r="P190">
        <v>3</v>
      </c>
      <c r="Q190">
        <v>69</v>
      </c>
      <c r="R190">
        <v>72</v>
      </c>
      <c r="S190" s="3">
        <v>421</v>
      </c>
    </row>
    <row r="191" spans="1:19" s="8" customFormat="1" x14ac:dyDescent="0.3">
      <c r="A191" s="7" t="s">
        <v>780</v>
      </c>
      <c r="B191" s="8" t="s">
        <v>312</v>
      </c>
      <c r="C191" s="8">
        <v>270</v>
      </c>
      <c r="D191" s="8">
        <v>360</v>
      </c>
      <c r="E191" s="8">
        <v>0.25</v>
      </c>
      <c r="F191" s="9" t="s">
        <v>1129</v>
      </c>
      <c r="G191" s="7">
        <v>2</v>
      </c>
      <c r="H191" s="8" t="s">
        <v>1175</v>
      </c>
      <c r="I191" s="8">
        <v>51.17</v>
      </c>
      <c r="J191" s="8">
        <v>39</v>
      </c>
      <c r="K191" s="8">
        <v>31</v>
      </c>
      <c r="L191" s="8">
        <v>70</v>
      </c>
      <c r="M191" s="7">
        <f t="shared" si="2"/>
        <v>70</v>
      </c>
      <c r="N191" s="8" t="s">
        <v>1175</v>
      </c>
      <c r="O191" s="8">
        <v>71.5</v>
      </c>
      <c r="P191" s="8">
        <v>3</v>
      </c>
      <c r="Q191" s="8">
        <v>68</v>
      </c>
      <c r="R191" s="8">
        <v>71</v>
      </c>
      <c r="S191" s="7">
        <v>433</v>
      </c>
    </row>
    <row r="192" spans="1:19" x14ac:dyDescent="0.3">
      <c r="A192" s="3" t="s">
        <v>781</v>
      </c>
      <c r="B192" t="s">
        <v>313</v>
      </c>
      <c r="C192">
        <v>1060</v>
      </c>
      <c r="D192">
        <v>612</v>
      </c>
      <c r="E192">
        <v>1</v>
      </c>
      <c r="F192" s="5" t="s">
        <v>1125</v>
      </c>
      <c r="G192" s="3">
        <v>1</v>
      </c>
      <c r="H192" t="s">
        <v>1136</v>
      </c>
      <c r="I192">
        <v>7.93</v>
      </c>
      <c r="J192">
        <v>61</v>
      </c>
      <c r="K192">
        <v>175</v>
      </c>
      <c r="L192">
        <v>236</v>
      </c>
      <c r="M192" s="3">
        <f t="shared" si="2"/>
        <v>236</v>
      </c>
      <c r="N192" t="s">
        <v>1305</v>
      </c>
      <c r="O192">
        <v>23.49</v>
      </c>
      <c r="P192">
        <v>2</v>
      </c>
      <c r="Q192">
        <v>69</v>
      </c>
      <c r="R192">
        <v>71</v>
      </c>
      <c r="S192" s="3">
        <v>770</v>
      </c>
    </row>
    <row r="193" spans="1:19" x14ac:dyDescent="0.3">
      <c r="A193" s="3" t="s">
        <v>782</v>
      </c>
      <c r="B193" t="s">
        <v>314</v>
      </c>
      <c r="C193">
        <v>530</v>
      </c>
      <c r="D193">
        <v>306</v>
      </c>
      <c r="E193">
        <v>0.5</v>
      </c>
      <c r="F193" s="5" t="s">
        <v>1125</v>
      </c>
      <c r="G193" s="3">
        <v>1</v>
      </c>
      <c r="H193" t="s">
        <v>1176</v>
      </c>
      <c r="I193">
        <v>93.22</v>
      </c>
      <c r="J193">
        <v>71</v>
      </c>
      <c r="K193">
        <v>164</v>
      </c>
      <c r="L193">
        <v>235</v>
      </c>
      <c r="M193" s="3">
        <f t="shared" si="2"/>
        <v>235</v>
      </c>
      <c r="N193" t="s">
        <v>1176</v>
      </c>
      <c r="O193">
        <v>95.02</v>
      </c>
      <c r="P193">
        <v>3</v>
      </c>
      <c r="Q193">
        <v>66</v>
      </c>
      <c r="R193">
        <v>69</v>
      </c>
      <c r="S193" s="3">
        <v>420</v>
      </c>
    </row>
    <row r="194" spans="1:19" x14ac:dyDescent="0.3">
      <c r="A194" s="3" t="s">
        <v>783</v>
      </c>
      <c r="B194" t="s">
        <v>315</v>
      </c>
      <c r="C194">
        <v>212</v>
      </c>
      <c r="D194">
        <v>122</v>
      </c>
      <c r="E194">
        <v>0.25</v>
      </c>
      <c r="F194" s="5" t="s">
        <v>1125</v>
      </c>
      <c r="G194" s="3">
        <v>1</v>
      </c>
      <c r="H194" t="s">
        <v>1176</v>
      </c>
      <c r="I194">
        <v>93.51</v>
      </c>
      <c r="J194">
        <v>46</v>
      </c>
      <c r="K194">
        <v>29</v>
      </c>
      <c r="L194">
        <v>75</v>
      </c>
      <c r="M194" s="3">
        <f t="shared" si="2"/>
        <v>75</v>
      </c>
      <c r="N194" t="s">
        <v>1176</v>
      </c>
      <c r="O194">
        <v>90.22</v>
      </c>
      <c r="P194">
        <v>1</v>
      </c>
      <c r="Q194">
        <v>73</v>
      </c>
      <c r="R194">
        <v>74</v>
      </c>
      <c r="S194" s="3">
        <v>415</v>
      </c>
    </row>
    <row r="195" spans="1:19" x14ac:dyDescent="0.3">
      <c r="A195" s="3" t="s">
        <v>784</v>
      </c>
      <c r="B195" t="s">
        <v>316</v>
      </c>
      <c r="C195">
        <v>212</v>
      </c>
      <c r="D195">
        <v>141</v>
      </c>
      <c r="E195">
        <v>0.25</v>
      </c>
      <c r="F195" s="5" t="s">
        <v>1130</v>
      </c>
      <c r="G195" s="3">
        <v>1</v>
      </c>
      <c r="H195" t="s">
        <v>1176</v>
      </c>
      <c r="I195">
        <v>95.61</v>
      </c>
      <c r="J195">
        <v>69</v>
      </c>
      <c r="K195">
        <v>174</v>
      </c>
      <c r="L195">
        <v>243</v>
      </c>
      <c r="M195" s="3">
        <f t="shared" ref="M195:M258" si="3">L195</f>
        <v>243</v>
      </c>
      <c r="N195" t="s">
        <v>1176</v>
      </c>
      <c r="O195">
        <v>90.72</v>
      </c>
      <c r="P195">
        <v>2</v>
      </c>
      <c r="Q195">
        <v>65</v>
      </c>
      <c r="R195">
        <v>67</v>
      </c>
      <c r="S195" s="3">
        <v>413</v>
      </c>
    </row>
    <row r="196" spans="1:19" x14ac:dyDescent="0.3">
      <c r="A196" s="3" t="s">
        <v>785</v>
      </c>
      <c r="B196" t="s">
        <v>317</v>
      </c>
      <c r="C196">
        <v>81</v>
      </c>
      <c r="D196">
        <v>122</v>
      </c>
      <c r="E196">
        <v>0.25</v>
      </c>
      <c r="F196" s="5" t="s">
        <v>1131</v>
      </c>
      <c r="G196" s="3">
        <v>1</v>
      </c>
      <c r="H196" t="s">
        <v>1177</v>
      </c>
      <c r="I196">
        <v>46.16</v>
      </c>
      <c r="J196">
        <v>47</v>
      </c>
      <c r="K196">
        <v>173</v>
      </c>
      <c r="L196">
        <v>220</v>
      </c>
      <c r="M196" s="3">
        <f t="shared" si="3"/>
        <v>220</v>
      </c>
      <c r="N196" t="s">
        <v>1305</v>
      </c>
      <c r="O196">
        <v>55.91</v>
      </c>
      <c r="P196">
        <v>1</v>
      </c>
      <c r="Q196">
        <v>63</v>
      </c>
      <c r="R196">
        <v>64</v>
      </c>
      <c r="S196" s="3">
        <v>411</v>
      </c>
    </row>
    <row r="197" spans="1:19" x14ac:dyDescent="0.3">
      <c r="A197" s="3" t="s">
        <v>786</v>
      </c>
      <c r="B197" t="s">
        <v>318</v>
      </c>
      <c r="C197">
        <v>1060</v>
      </c>
      <c r="D197">
        <v>612</v>
      </c>
      <c r="E197">
        <v>1</v>
      </c>
      <c r="F197" s="5" t="s">
        <v>1125</v>
      </c>
      <c r="G197" s="3">
        <v>2</v>
      </c>
      <c r="H197" t="s">
        <v>1133</v>
      </c>
      <c r="I197">
        <v>37.35</v>
      </c>
      <c r="J197">
        <v>34</v>
      </c>
      <c r="K197">
        <v>83</v>
      </c>
      <c r="L197">
        <v>117</v>
      </c>
      <c r="M197" s="3">
        <f t="shared" si="3"/>
        <v>117</v>
      </c>
      <c r="N197" t="s">
        <v>1305</v>
      </c>
      <c r="O197">
        <v>7.85</v>
      </c>
      <c r="P197">
        <v>2</v>
      </c>
      <c r="Q197">
        <v>69</v>
      </c>
      <c r="R197">
        <v>71</v>
      </c>
      <c r="S197" s="3">
        <v>465</v>
      </c>
    </row>
    <row r="198" spans="1:19" x14ac:dyDescent="0.3">
      <c r="A198" s="3" t="s">
        <v>787</v>
      </c>
      <c r="B198" t="s">
        <v>319</v>
      </c>
      <c r="C198">
        <v>530</v>
      </c>
      <c r="D198">
        <v>306</v>
      </c>
      <c r="E198">
        <v>0.5</v>
      </c>
      <c r="F198" s="5" t="s">
        <v>1125</v>
      </c>
      <c r="G198" s="3">
        <v>2</v>
      </c>
      <c r="H198" t="s">
        <v>1176</v>
      </c>
      <c r="I198">
        <v>47.39</v>
      </c>
      <c r="J198">
        <v>32</v>
      </c>
      <c r="K198">
        <v>30</v>
      </c>
      <c r="L198">
        <v>62</v>
      </c>
      <c r="M198" s="3">
        <f t="shared" si="3"/>
        <v>62</v>
      </c>
      <c r="N198" t="s">
        <v>1176</v>
      </c>
      <c r="O198">
        <v>36.090000000000003</v>
      </c>
      <c r="P198">
        <v>2</v>
      </c>
      <c r="Q198">
        <v>82</v>
      </c>
      <c r="R198">
        <v>84</v>
      </c>
      <c r="S198" s="3">
        <v>439</v>
      </c>
    </row>
    <row r="199" spans="1:19" x14ac:dyDescent="0.3">
      <c r="A199" s="3" t="s">
        <v>788</v>
      </c>
      <c r="B199" t="s">
        <v>320</v>
      </c>
      <c r="C199">
        <v>212</v>
      </c>
      <c r="D199">
        <v>122</v>
      </c>
      <c r="E199">
        <v>0.25</v>
      </c>
      <c r="F199" s="5" t="s">
        <v>1125</v>
      </c>
      <c r="G199" s="3">
        <v>2</v>
      </c>
      <c r="H199" t="s">
        <v>1176</v>
      </c>
      <c r="I199">
        <v>88.23</v>
      </c>
      <c r="J199">
        <v>21</v>
      </c>
      <c r="K199">
        <v>35</v>
      </c>
      <c r="L199">
        <v>56</v>
      </c>
      <c r="M199" s="3">
        <f t="shared" si="3"/>
        <v>56</v>
      </c>
      <c r="N199" t="s">
        <v>1176</v>
      </c>
      <c r="O199">
        <v>85.63</v>
      </c>
      <c r="P199">
        <v>2</v>
      </c>
      <c r="Q199">
        <v>68</v>
      </c>
      <c r="R199">
        <v>70</v>
      </c>
      <c r="S199" s="3">
        <v>422</v>
      </c>
    </row>
    <row r="200" spans="1:19" x14ac:dyDescent="0.3">
      <c r="A200" s="3" t="s">
        <v>789</v>
      </c>
      <c r="B200" t="s">
        <v>321</v>
      </c>
      <c r="C200">
        <v>212</v>
      </c>
      <c r="D200">
        <v>141</v>
      </c>
      <c r="E200">
        <v>0.25</v>
      </c>
      <c r="F200" s="5" t="s">
        <v>1130</v>
      </c>
      <c r="G200" s="3">
        <v>2</v>
      </c>
      <c r="H200" t="s">
        <v>1176</v>
      </c>
      <c r="I200">
        <v>87.34</v>
      </c>
      <c r="J200">
        <v>37</v>
      </c>
      <c r="K200">
        <v>57</v>
      </c>
      <c r="L200">
        <v>94</v>
      </c>
      <c r="M200" s="3">
        <f t="shared" si="3"/>
        <v>94</v>
      </c>
      <c r="N200" t="s">
        <v>1176</v>
      </c>
      <c r="O200">
        <v>83.45</v>
      </c>
      <c r="P200">
        <v>2</v>
      </c>
      <c r="Q200">
        <v>69</v>
      </c>
      <c r="R200">
        <v>71</v>
      </c>
      <c r="S200" s="3">
        <v>436</v>
      </c>
    </row>
    <row r="201" spans="1:19" s="8" customFormat="1" x14ac:dyDescent="0.3">
      <c r="A201" s="7" t="s">
        <v>790</v>
      </c>
      <c r="B201" s="8" t="s">
        <v>322</v>
      </c>
      <c r="C201" s="8">
        <v>81</v>
      </c>
      <c r="D201" s="8">
        <v>122</v>
      </c>
      <c r="E201" s="8">
        <v>0.25</v>
      </c>
      <c r="F201" s="9" t="s">
        <v>1131</v>
      </c>
      <c r="G201" s="7">
        <v>2</v>
      </c>
      <c r="H201" s="8" t="s">
        <v>1176</v>
      </c>
      <c r="I201" s="8">
        <v>68.099999999999994</v>
      </c>
      <c r="J201" s="8">
        <v>32</v>
      </c>
      <c r="K201" s="8">
        <v>33</v>
      </c>
      <c r="L201" s="8">
        <v>65</v>
      </c>
      <c r="M201" s="7">
        <f t="shared" si="3"/>
        <v>65</v>
      </c>
      <c r="N201" s="8" t="s">
        <v>1152</v>
      </c>
      <c r="O201" s="8">
        <v>44.52</v>
      </c>
      <c r="P201" s="8">
        <v>2</v>
      </c>
      <c r="Q201" s="8">
        <v>81</v>
      </c>
      <c r="R201" s="8">
        <v>83</v>
      </c>
      <c r="S201" s="7">
        <v>436</v>
      </c>
    </row>
    <row r="202" spans="1:19" x14ac:dyDescent="0.3">
      <c r="A202" s="3" t="s">
        <v>791</v>
      </c>
      <c r="B202" t="s">
        <v>323</v>
      </c>
      <c r="C202">
        <v>1500</v>
      </c>
      <c r="D202">
        <v>1000</v>
      </c>
      <c r="E202">
        <v>1</v>
      </c>
      <c r="F202" s="5" t="s">
        <v>1125</v>
      </c>
      <c r="G202" s="3">
        <v>1</v>
      </c>
      <c r="H202" t="s">
        <v>1132</v>
      </c>
      <c r="I202">
        <v>2.1800000000000002</v>
      </c>
      <c r="J202">
        <v>154</v>
      </c>
      <c r="K202">
        <v>443</v>
      </c>
      <c r="L202">
        <v>597</v>
      </c>
      <c r="M202" s="3">
        <f t="shared" si="3"/>
        <v>597</v>
      </c>
      <c r="N202" t="s">
        <v>1306</v>
      </c>
      <c r="O202">
        <v>31.95</v>
      </c>
      <c r="P202">
        <v>6</v>
      </c>
      <c r="Q202">
        <v>175</v>
      </c>
      <c r="R202">
        <v>181</v>
      </c>
      <c r="S202" s="3">
        <v>568</v>
      </c>
    </row>
    <row r="203" spans="1:19" x14ac:dyDescent="0.3">
      <c r="A203" s="3" t="s">
        <v>792</v>
      </c>
      <c r="B203" t="s">
        <v>324</v>
      </c>
      <c r="C203">
        <v>750</v>
      </c>
      <c r="D203">
        <v>500</v>
      </c>
      <c r="E203">
        <v>0.5</v>
      </c>
      <c r="F203" s="5" t="s">
        <v>1125</v>
      </c>
      <c r="G203" s="3">
        <v>1</v>
      </c>
      <c r="H203" t="s">
        <v>1178</v>
      </c>
      <c r="I203">
        <v>99.48</v>
      </c>
      <c r="J203">
        <v>93</v>
      </c>
      <c r="K203">
        <v>370</v>
      </c>
      <c r="L203">
        <v>463</v>
      </c>
      <c r="M203" s="3">
        <f t="shared" si="3"/>
        <v>463</v>
      </c>
      <c r="N203" t="s">
        <v>1307</v>
      </c>
      <c r="O203">
        <v>70.95</v>
      </c>
      <c r="P203">
        <v>6</v>
      </c>
      <c r="Q203">
        <v>159</v>
      </c>
      <c r="R203">
        <v>165</v>
      </c>
      <c r="S203" s="3">
        <v>527</v>
      </c>
    </row>
    <row r="204" spans="1:19" x14ac:dyDescent="0.3">
      <c r="A204" s="3" t="s">
        <v>793</v>
      </c>
      <c r="B204" t="s">
        <v>325</v>
      </c>
      <c r="C204">
        <v>300</v>
      </c>
      <c r="D204">
        <v>200</v>
      </c>
      <c r="E204">
        <v>0.25</v>
      </c>
      <c r="F204" s="5" t="s">
        <v>1125</v>
      </c>
      <c r="G204" s="3">
        <v>1</v>
      </c>
      <c r="H204" t="s">
        <v>1178</v>
      </c>
      <c r="I204">
        <v>94.92</v>
      </c>
      <c r="J204">
        <v>35</v>
      </c>
      <c r="K204">
        <v>40</v>
      </c>
      <c r="L204">
        <v>75</v>
      </c>
      <c r="M204" s="3">
        <f t="shared" si="3"/>
        <v>75</v>
      </c>
      <c r="N204" t="s">
        <v>1307</v>
      </c>
      <c r="O204">
        <v>99.95</v>
      </c>
      <c r="P204">
        <v>4</v>
      </c>
      <c r="Q204">
        <v>160</v>
      </c>
      <c r="R204">
        <v>164</v>
      </c>
      <c r="S204" s="3">
        <v>532</v>
      </c>
    </row>
    <row r="205" spans="1:19" x14ac:dyDescent="0.3">
      <c r="A205" s="3" t="s">
        <v>794</v>
      </c>
      <c r="B205" t="s">
        <v>326</v>
      </c>
      <c r="C205">
        <v>300</v>
      </c>
      <c r="D205">
        <v>225</v>
      </c>
      <c r="E205">
        <v>0.25</v>
      </c>
      <c r="F205" s="5" t="s">
        <v>1128</v>
      </c>
      <c r="G205" s="3">
        <v>1</v>
      </c>
      <c r="H205" t="s">
        <v>1178</v>
      </c>
      <c r="I205">
        <v>81.78</v>
      </c>
      <c r="J205">
        <v>85</v>
      </c>
      <c r="K205">
        <v>360</v>
      </c>
      <c r="L205">
        <v>445</v>
      </c>
      <c r="M205" s="3">
        <f t="shared" si="3"/>
        <v>445</v>
      </c>
      <c r="N205" t="s">
        <v>1307</v>
      </c>
      <c r="O205">
        <v>99.88</v>
      </c>
      <c r="P205">
        <v>6</v>
      </c>
      <c r="Q205">
        <v>168</v>
      </c>
      <c r="R205">
        <v>174</v>
      </c>
      <c r="S205" s="3">
        <v>544</v>
      </c>
    </row>
    <row r="206" spans="1:19" x14ac:dyDescent="0.3">
      <c r="A206" s="3" t="s">
        <v>795</v>
      </c>
      <c r="B206" t="s">
        <v>327</v>
      </c>
      <c r="C206">
        <v>150</v>
      </c>
      <c r="D206">
        <v>200</v>
      </c>
      <c r="E206">
        <v>0.25</v>
      </c>
      <c r="F206" s="5" t="s">
        <v>1129</v>
      </c>
      <c r="G206" s="3">
        <v>1</v>
      </c>
      <c r="H206" t="s">
        <v>1178</v>
      </c>
      <c r="I206">
        <v>93.51</v>
      </c>
      <c r="J206">
        <v>93</v>
      </c>
      <c r="K206">
        <v>430</v>
      </c>
      <c r="L206">
        <v>523</v>
      </c>
      <c r="M206" s="3">
        <f t="shared" si="3"/>
        <v>523</v>
      </c>
      <c r="N206" t="s">
        <v>1307</v>
      </c>
      <c r="O206">
        <v>98.24</v>
      </c>
      <c r="P206">
        <v>3</v>
      </c>
      <c r="Q206">
        <v>158</v>
      </c>
      <c r="R206">
        <v>161</v>
      </c>
      <c r="S206" s="3">
        <v>519</v>
      </c>
    </row>
    <row r="207" spans="1:19" x14ac:dyDescent="0.3">
      <c r="A207" s="3" t="s">
        <v>796</v>
      </c>
      <c r="B207" t="s">
        <v>328</v>
      </c>
      <c r="C207">
        <v>1500</v>
      </c>
      <c r="D207">
        <v>1000</v>
      </c>
      <c r="E207">
        <v>1</v>
      </c>
      <c r="F207" s="5" t="s">
        <v>1125</v>
      </c>
      <c r="G207" s="3">
        <v>2</v>
      </c>
      <c r="H207" t="s">
        <v>1133</v>
      </c>
      <c r="I207">
        <v>36.75</v>
      </c>
      <c r="J207">
        <v>91</v>
      </c>
      <c r="K207">
        <v>112</v>
      </c>
      <c r="L207">
        <v>203</v>
      </c>
      <c r="M207" s="3">
        <f t="shared" si="3"/>
        <v>203</v>
      </c>
      <c r="N207" t="s">
        <v>1308</v>
      </c>
      <c r="O207">
        <v>12.24</v>
      </c>
      <c r="P207">
        <v>6</v>
      </c>
      <c r="Q207">
        <v>174</v>
      </c>
      <c r="R207">
        <v>180</v>
      </c>
      <c r="S207" s="3">
        <v>550</v>
      </c>
    </row>
    <row r="208" spans="1:19" x14ac:dyDescent="0.3">
      <c r="A208" s="3" t="s">
        <v>797</v>
      </c>
      <c r="B208" t="s">
        <v>329</v>
      </c>
      <c r="C208">
        <v>750</v>
      </c>
      <c r="D208">
        <v>500</v>
      </c>
      <c r="E208">
        <v>0.5</v>
      </c>
      <c r="F208" s="5" t="s">
        <v>1125</v>
      </c>
      <c r="G208" s="3">
        <v>2</v>
      </c>
      <c r="H208" t="s">
        <v>1178</v>
      </c>
      <c r="I208">
        <v>99.18</v>
      </c>
      <c r="J208">
        <v>49</v>
      </c>
      <c r="K208">
        <v>63</v>
      </c>
      <c r="L208">
        <v>112</v>
      </c>
      <c r="M208" s="3">
        <f t="shared" si="3"/>
        <v>112</v>
      </c>
      <c r="N208" t="s">
        <v>1307</v>
      </c>
      <c r="O208">
        <v>69.099999999999994</v>
      </c>
      <c r="P208">
        <v>4</v>
      </c>
      <c r="Q208">
        <v>155</v>
      </c>
      <c r="R208">
        <v>159</v>
      </c>
      <c r="S208" s="3">
        <v>515</v>
      </c>
    </row>
    <row r="209" spans="1:19" x14ac:dyDescent="0.3">
      <c r="A209" s="3" t="s">
        <v>798</v>
      </c>
      <c r="B209" t="s">
        <v>330</v>
      </c>
      <c r="C209">
        <v>300</v>
      </c>
      <c r="D209">
        <v>200</v>
      </c>
      <c r="E209">
        <v>0.25</v>
      </c>
      <c r="F209" s="5" t="s">
        <v>1125</v>
      </c>
      <c r="G209" s="3">
        <v>2</v>
      </c>
      <c r="H209" t="s">
        <v>1178</v>
      </c>
      <c r="I209">
        <v>99.49</v>
      </c>
      <c r="J209">
        <v>48</v>
      </c>
      <c r="K209">
        <v>47</v>
      </c>
      <c r="L209">
        <v>95</v>
      </c>
      <c r="M209" s="3">
        <f t="shared" si="3"/>
        <v>95</v>
      </c>
      <c r="N209" t="s">
        <v>1307</v>
      </c>
      <c r="O209">
        <v>99.3</v>
      </c>
      <c r="P209">
        <v>6</v>
      </c>
      <c r="Q209">
        <v>176</v>
      </c>
      <c r="R209">
        <v>182</v>
      </c>
      <c r="S209" s="3">
        <v>548</v>
      </c>
    </row>
    <row r="210" spans="1:19" x14ac:dyDescent="0.3">
      <c r="A210" s="3" t="s">
        <v>799</v>
      </c>
      <c r="B210" t="s">
        <v>331</v>
      </c>
      <c r="C210">
        <v>300</v>
      </c>
      <c r="D210">
        <v>225</v>
      </c>
      <c r="E210">
        <v>0.25</v>
      </c>
      <c r="F210" s="5" t="s">
        <v>1128</v>
      </c>
      <c r="G210" s="3">
        <v>2</v>
      </c>
      <c r="H210" t="s">
        <v>1178</v>
      </c>
      <c r="I210">
        <v>98.99</v>
      </c>
      <c r="J210">
        <v>64</v>
      </c>
      <c r="K210">
        <v>51</v>
      </c>
      <c r="L210">
        <v>115</v>
      </c>
      <c r="M210" s="3">
        <f t="shared" si="3"/>
        <v>115</v>
      </c>
      <c r="N210" t="s">
        <v>1307</v>
      </c>
      <c r="O210">
        <v>99.06</v>
      </c>
      <c r="P210">
        <v>0</v>
      </c>
      <c r="Q210">
        <v>160</v>
      </c>
      <c r="R210">
        <v>160</v>
      </c>
      <c r="S210" s="3">
        <v>535</v>
      </c>
    </row>
    <row r="211" spans="1:19" s="8" customFormat="1" x14ac:dyDescent="0.3">
      <c r="A211" s="7" t="s">
        <v>800</v>
      </c>
      <c r="B211" s="8" t="s">
        <v>332</v>
      </c>
      <c r="C211" s="8">
        <v>150</v>
      </c>
      <c r="D211" s="8">
        <v>200</v>
      </c>
      <c r="E211" s="8">
        <v>0.25</v>
      </c>
      <c r="F211" s="9" t="s">
        <v>1129</v>
      </c>
      <c r="G211" s="7">
        <v>2</v>
      </c>
      <c r="H211" s="8" t="s">
        <v>1178</v>
      </c>
      <c r="I211" s="8">
        <v>97.37</v>
      </c>
      <c r="J211" s="8">
        <v>25</v>
      </c>
      <c r="K211" s="8">
        <v>57</v>
      </c>
      <c r="L211" s="8">
        <v>82</v>
      </c>
      <c r="M211" s="7">
        <f t="shared" si="3"/>
        <v>82</v>
      </c>
      <c r="N211" s="8" t="s">
        <v>1307</v>
      </c>
      <c r="O211" s="8">
        <v>92.46</v>
      </c>
      <c r="P211" s="8">
        <v>0</v>
      </c>
      <c r="Q211" s="8">
        <v>154</v>
      </c>
      <c r="R211" s="8">
        <v>154</v>
      </c>
      <c r="S211" s="7">
        <v>525</v>
      </c>
    </row>
    <row r="212" spans="1:19" x14ac:dyDescent="0.3">
      <c r="A212" s="3" t="s">
        <v>801</v>
      </c>
      <c r="B212" t="s">
        <v>333</v>
      </c>
      <c r="C212">
        <v>1200</v>
      </c>
      <c r="D212">
        <v>667</v>
      </c>
      <c r="E212">
        <v>1</v>
      </c>
      <c r="F212" s="5" t="s">
        <v>1125</v>
      </c>
      <c r="G212" s="3">
        <v>1</v>
      </c>
      <c r="H212" t="s">
        <v>1155</v>
      </c>
      <c r="I212">
        <v>12.52</v>
      </c>
      <c r="J212">
        <v>103</v>
      </c>
      <c r="K212">
        <v>374</v>
      </c>
      <c r="L212">
        <v>477</v>
      </c>
      <c r="M212" s="3">
        <f t="shared" si="3"/>
        <v>477</v>
      </c>
      <c r="N212" t="s">
        <v>1198</v>
      </c>
      <c r="O212">
        <v>8.67</v>
      </c>
      <c r="P212">
        <v>8</v>
      </c>
      <c r="Q212">
        <v>170</v>
      </c>
      <c r="R212">
        <v>178</v>
      </c>
      <c r="S212" s="3">
        <v>539</v>
      </c>
    </row>
    <row r="213" spans="1:19" x14ac:dyDescent="0.3">
      <c r="A213" s="3" t="s">
        <v>802</v>
      </c>
      <c r="B213" t="s">
        <v>334</v>
      </c>
      <c r="C213">
        <v>600</v>
      </c>
      <c r="D213">
        <v>334</v>
      </c>
      <c r="E213">
        <v>0.5</v>
      </c>
      <c r="F213" s="5" t="s">
        <v>1125</v>
      </c>
      <c r="G213" s="3">
        <v>1</v>
      </c>
      <c r="H213" t="s">
        <v>1179</v>
      </c>
      <c r="I213">
        <v>99.29</v>
      </c>
      <c r="J213">
        <v>89</v>
      </c>
      <c r="K213">
        <v>363</v>
      </c>
      <c r="L213">
        <v>452</v>
      </c>
      <c r="M213" s="3">
        <f t="shared" si="3"/>
        <v>452</v>
      </c>
      <c r="N213" t="s">
        <v>1179</v>
      </c>
      <c r="O213">
        <v>99.79</v>
      </c>
      <c r="P213">
        <v>8</v>
      </c>
      <c r="Q213">
        <v>158</v>
      </c>
      <c r="R213">
        <v>166</v>
      </c>
      <c r="S213" s="3">
        <v>541</v>
      </c>
    </row>
    <row r="214" spans="1:19" x14ac:dyDescent="0.3">
      <c r="A214" s="3" t="s">
        <v>803</v>
      </c>
      <c r="B214" t="s">
        <v>335</v>
      </c>
      <c r="C214">
        <v>240</v>
      </c>
      <c r="D214">
        <v>133</v>
      </c>
      <c r="E214">
        <v>0.25</v>
      </c>
      <c r="F214" s="5" t="s">
        <v>1125</v>
      </c>
      <c r="G214" s="3">
        <v>1</v>
      </c>
      <c r="H214" t="s">
        <v>1179</v>
      </c>
      <c r="I214">
        <v>99.89</v>
      </c>
      <c r="J214">
        <v>27</v>
      </c>
      <c r="K214">
        <v>46</v>
      </c>
      <c r="L214">
        <v>73</v>
      </c>
      <c r="M214" s="3">
        <f t="shared" si="3"/>
        <v>73</v>
      </c>
      <c r="N214" t="s">
        <v>1179</v>
      </c>
      <c r="O214">
        <v>99.89</v>
      </c>
      <c r="P214">
        <v>0</v>
      </c>
      <c r="Q214">
        <v>165</v>
      </c>
      <c r="R214">
        <v>165</v>
      </c>
      <c r="S214" s="3">
        <v>535</v>
      </c>
    </row>
    <row r="215" spans="1:19" x14ac:dyDescent="0.3">
      <c r="A215" s="3" t="s">
        <v>804</v>
      </c>
      <c r="B215" t="s">
        <v>336</v>
      </c>
      <c r="C215">
        <v>240</v>
      </c>
      <c r="D215">
        <v>135</v>
      </c>
      <c r="E215">
        <v>0.25</v>
      </c>
      <c r="F215" s="5" t="s">
        <v>1126</v>
      </c>
      <c r="G215" s="3">
        <v>1</v>
      </c>
      <c r="H215" t="s">
        <v>1179</v>
      </c>
      <c r="I215">
        <v>99.88</v>
      </c>
      <c r="J215">
        <v>99</v>
      </c>
      <c r="K215">
        <v>370</v>
      </c>
      <c r="L215">
        <v>469</v>
      </c>
      <c r="M215" s="3">
        <f t="shared" si="3"/>
        <v>469</v>
      </c>
      <c r="N215" t="s">
        <v>1179</v>
      </c>
      <c r="O215">
        <v>99.9</v>
      </c>
      <c r="P215">
        <v>6</v>
      </c>
      <c r="Q215">
        <v>149</v>
      </c>
      <c r="R215">
        <v>155</v>
      </c>
      <c r="S215" s="3">
        <v>555</v>
      </c>
    </row>
    <row r="216" spans="1:19" x14ac:dyDescent="0.3">
      <c r="A216" s="3" t="s">
        <v>805</v>
      </c>
      <c r="B216" t="s">
        <v>337</v>
      </c>
      <c r="C216">
        <v>74</v>
      </c>
      <c r="D216">
        <v>133</v>
      </c>
      <c r="E216">
        <v>0.25</v>
      </c>
      <c r="F216" s="5" t="s">
        <v>1127</v>
      </c>
      <c r="G216" s="3">
        <v>1</v>
      </c>
      <c r="H216" t="s">
        <v>1179</v>
      </c>
      <c r="I216">
        <v>99.84</v>
      </c>
      <c r="J216">
        <v>87</v>
      </c>
      <c r="K216">
        <v>412</v>
      </c>
      <c r="L216">
        <v>499</v>
      </c>
      <c r="M216" s="3">
        <f t="shared" si="3"/>
        <v>499</v>
      </c>
      <c r="N216" t="s">
        <v>1309</v>
      </c>
      <c r="O216">
        <v>28.41</v>
      </c>
      <c r="P216">
        <v>5</v>
      </c>
      <c r="Q216">
        <v>164</v>
      </c>
      <c r="R216">
        <v>169</v>
      </c>
      <c r="S216" s="3">
        <v>515</v>
      </c>
    </row>
    <row r="217" spans="1:19" x14ac:dyDescent="0.3">
      <c r="A217" s="3" t="s">
        <v>806</v>
      </c>
      <c r="B217" t="s">
        <v>338</v>
      </c>
      <c r="C217">
        <v>1200</v>
      </c>
      <c r="D217">
        <v>667</v>
      </c>
      <c r="E217">
        <v>1</v>
      </c>
      <c r="F217" s="5" t="s">
        <v>1125</v>
      </c>
      <c r="G217" s="3">
        <v>2</v>
      </c>
      <c r="H217" t="s">
        <v>1133</v>
      </c>
      <c r="I217">
        <v>25.83</v>
      </c>
      <c r="J217">
        <v>42</v>
      </c>
      <c r="K217">
        <v>58</v>
      </c>
      <c r="L217">
        <v>100</v>
      </c>
      <c r="M217" s="3">
        <f t="shared" si="3"/>
        <v>100</v>
      </c>
      <c r="N217" t="s">
        <v>1305</v>
      </c>
      <c r="O217">
        <v>9.27</v>
      </c>
      <c r="P217">
        <v>0</v>
      </c>
      <c r="Q217">
        <v>169</v>
      </c>
      <c r="R217">
        <v>169</v>
      </c>
      <c r="S217" s="3">
        <v>526</v>
      </c>
    </row>
    <row r="218" spans="1:19" x14ac:dyDescent="0.3">
      <c r="A218" s="3" t="s">
        <v>807</v>
      </c>
      <c r="B218" t="s">
        <v>339</v>
      </c>
      <c r="C218">
        <v>600</v>
      </c>
      <c r="D218">
        <v>334</v>
      </c>
      <c r="E218">
        <v>0.5</v>
      </c>
      <c r="F218" s="5" t="s">
        <v>1125</v>
      </c>
      <c r="G218" s="3">
        <v>2</v>
      </c>
      <c r="H218" t="s">
        <v>1179</v>
      </c>
      <c r="I218">
        <v>86.89</v>
      </c>
      <c r="J218">
        <v>47</v>
      </c>
      <c r="K218">
        <v>52</v>
      </c>
      <c r="L218">
        <v>99</v>
      </c>
      <c r="M218" s="3">
        <f t="shared" si="3"/>
        <v>99</v>
      </c>
      <c r="N218" t="s">
        <v>1179</v>
      </c>
      <c r="O218">
        <v>83.41</v>
      </c>
      <c r="P218">
        <v>1</v>
      </c>
      <c r="Q218">
        <v>173</v>
      </c>
      <c r="R218">
        <v>174</v>
      </c>
      <c r="S218" s="3">
        <v>553</v>
      </c>
    </row>
    <row r="219" spans="1:19" x14ac:dyDescent="0.3">
      <c r="A219" s="3" t="s">
        <v>808</v>
      </c>
      <c r="B219" t="s">
        <v>340</v>
      </c>
      <c r="C219">
        <v>240</v>
      </c>
      <c r="D219">
        <v>133</v>
      </c>
      <c r="E219">
        <v>0.25</v>
      </c>
      <c r="F219" s="5" t="s">
        <v>1125</v>
      </c>
      <c r="G219" s="3">
        <v>2</v>
      </c>
      <c r="H219" t="s">
        <v>1179</v>
      </c>
      <c r="I219">
        <v>90.98</v>
      </c>
      <c r="J219">
        <v>45</v>
      </c>
      <c r="K219">
        <v>50</v>
      </c>
      <c r="L219">
        <v>95</v>
      </c>
      <c r="M219" s="3">
        <f t="shared" si="3"/>
        <v>95</v>
      </c>
      <c r="N219" t="s">
        <v>1179</v>
      </c>
      <c r="O219">
        <v>93.2</v>
      </c>
      <c r="P219">
        <v>0</v>
      </c>
      <c r="Q219">
        <v>157</v>
      </c>
      <c r="R219">
        <v>157</v>
      </c>
      <c r="S219" s="3">
        <v>536</v>
      </c>
    </row>
    <row r="220" spans="1:19" x14ac:dyDescent="0.3">
      <c r="A220" s="3" t="s">
        <v>809</v>
      </c>
      <c r="B220" t="s">
        <v>341</v>
      </c>
      <c r="C220">
        <v>240</v>
      </c>
      <c r="D220">
        <v>135</v>
      </c>
      <c r="E220">
        <v>0.25</v>
      </c>
      <c r="F220" s="5" t="s">
        <v>1126</v>
      </c>
      <c r="G220" s="3">
        <v>2</v>
      </c>
      <c r="H220" t="s">
        <v>1179</v>
      </c>
      <c r="I220">
        <v>90.58</v>
      </c>
      <c r="J220">
        <v>37</v>
      </c>
      <c r="K220">
        <v>54</v>
      </c>
      <c r="L220">
        <v>91</v>
      </c>
      <c r="M220" s="3">
        <f t="shared" si="3"/>
        <v>91</v>
      </c>
      <c r="N220" t="s">
        <v>1179</v>
      </c>
      <c r="O220">
        <v>94.22</v>
      </c>
      <c r="P220">
        <v>0</v>
      </c>
      <c r="Q220">
        <v>157</v>
      </c>
      <c r="R220">
        <v>157</v>
      </c>
      <c r="S220" s="3">
        <v>523</v>
      </c>
    </row>
    <row r="221" spans="1:19" s="8" customFormat="1" x14ac:dyDescent="0.3">
      <c r="A221" s="7" t="s">
        <v>810</v>
      </c>
      <c r="B221" s="8" t="s">
        <v>342</v>
      </c>
      <c r="C221" s="8">
        <v>74</v>
      </c>
      <c r="D221" s="8">
        <v>133</v>
      </c>
      <c r="E221" s="8">
        <v>0.25</v>
      </c>
      <c r="F221" s="9" t="s">
        <v>1127</v>
      </c>
      <c r="G221" s="7">
        <v>2</v>
      </c>
      <c r="H221" s="8" t="s">
        <v>1179</v>
      </c>
      <c r="I221" s="8">
        <v>92.7</v>
      </c>
      <c r="J221" s="8">
        <v>38</v>
      </c>
      <c r="K221" s="8">
        <v>46</v>
      </c>
      <c r="L221" s="8">
        <v>84</v>
      </c>
      <c r="M221" s="7">
        <f t="shared" si="3"/>
        <v>84</v>
      </c>
      <c r="N221" s="8" t="s">
        <v>1310</v>
      </c>
      <c r="O221" s="8">
        <v>14.08</v>
      </c>
      <c r="P221" s="8">
        <v>8</v>
      </c>
      <c r="Q221" s="8">
        <v>184</v>
      </c>
      <c r="R221" s="8">
        <v>192</v>
      </c>
      <c r="S221" s="7">
        <v>569</v>
      </c>
    </row>
    <row r="222" spans="1:19" x14ac:dyDescent="0.3">
      <c r="A222" s="3" t="s">
        <v>811</v>
      </c>
      <c r="B222" t="s">
        <v>343</v>
      </c>
      <c r="C222">
        <v>1920</v>
      </c>
      <c r="D222">
        <v>1205</v>
      </c>
      <c r="E222">
        <v>1</v>
      </c>
      <c r="F222" s="5" t="s">
        <v>1125</v>
      </c>
      <c r="G222" s="3">
        <v>1</v>
      </c>
      <c r="H222" t="s">
        <v>1132</v>
      </c>
      <c r="I222">
        <v>6.98</v>
      </c>
      <c r="J222">
        <v>119</v>
      </c>
      <c r="K222">
        <v>596</v>
      </c>
      <c r="L222">
        <v>715</v>
      </c>
      <c r="M222" s="3">
        <f t="shared" si="3"/>
        <v>715</v>
      </c>
      <c r="N222" t="s">
        <v>1311</v>
      </c>
      <c r="O222">
        <v>18.54</v>
      </c>
      <c r="P222">
        <v>8</v>
      </c>
      <c r="Q222">
        <v>171</v>
      </c>
      <c r="R222">
        <v>179</v>
      </c>
      <c r="S222" s="3">
        <v>560</v>
      </c>
    </row>
    <row r="223" spans="1:19" x14ac:dyDescent="0.3">
      <c r="A223" s="3" t="s">
        <v>812</v>
      </c>
      <c r="B223" t="s">
        <v>344</v>
      </c>
      <c r="C223">
        <v>960</v>
      </c>
      <c r="D223">
        <v>603</v>
      </c>
      <c r="E223">
        <v>0.5</v>
      </c>
      <c r="F223" s="5" t="s">
        <v>1125</v>
      </c>
      <c r="G223" s="3">
        <v>1</v>
      </c>
      <c r="H223" t="s">
        <v>1180</v>
      </c>
      <c r="I223">
        <v>47.88</v>
      </c>
      <c r="J223">
        <v>60</v>
      </c>
      <c r="K223">
        <v>56</v>
      </c>
      <c r="L223">
        <v>116</v>
      </c>
      <c r="M223" s="3">
        <f t="shared" si="3"/>
        <v>116</v>
      </c>
      <c r="N223" t="s">
        <v>1312</v>
      </c>
      <c r="O223">
        <v>55.23</v>
      </c>
      <c r="P223">
        <v>4</v>
      </c>
      <c r="Q223">
        <v>162</v>
      </c>
      <c r="R223">
        <v>166</v>
      </c>
      <c r="S223" s="3">
        <v>540</v>
      </c>
    </row>
    <row r="224" spans="1:19" x14ac:dyDescent="0.3">
      <c r="A224" s="3" t="s">
        <v>813</v>
      </c>
      <c r="B224" t="s">
        <v>345</v>
      </c>
      <c r="C224">
        <v>384</v>
      </c>
      <c r="D224">
        <v>241</v>
      </c>
      <c r="E224">
        <v>0.25</v>
      </c>
      <c r="F224" s="5" t="s">
        <v>1125</v>
      </c>
      <c r="G224" s="3">
        <v>1</v>
      </c>
      <c r="H224" t="s">
        <v>1181</v>
      </c>
      <c r="I224">
        <v>45.51</v>
      </c>
      <c r="J224">
        <v>36</v>
      </c>
      <c r="K224">
        <v>39</v>
      </c>
      <c r="L224">
        <v>75</v>
      </c>
      <c r="M224" s="3">
        <f t="shared" si="3"/>
        <v>75</v>
      </c>
      <c r="N224" t="s">
        <v>1313</v>
      </c>
      <c r="O224">
        <v>99.36</v>
      </c>
      <c r="P224">
        <v>6</v>
      </c>
      <c r="Q224">
        <v>145</v>
      </c>
      <c r="R224">
        <v>151</v>
      </c>
      <c r="S224" s="3">
        <v>506</v>
      </c>
    </row>
    <row r="225" spans="1:19" x14ac:dyDescent="0.3">
      <c r="A225" s="3" t="s">
        <v>814</v>
      </c>
      <c r="B225" t="s">
        <v>346</v>
      </c>
      <c r="C225">
        <v>384</v>
      </c>
      <c r="D225">
        <v>256</v>
      </c>
      <c r="E225">
        <v>0.25</v>
      </c>
      <c r="F225" s="5" t="s">
        <v>1130</v>
      </c>
      <c r="G225" s="3">
        <v>1</v>
      </c>
      <c r="H225" t="s">
        <v>1181</v>
      </c>
      <c r="I225">
        <v>90.02</v>
      </c>
      <c r="J225">
        <v>81</v>
      </c>
      <c r="K225">
        <v>352</v>
      </c>
      <c r="L225">
        <v>433</v>
      </c>
      <c r="M225" s="3">
        <f t="shared" si="3"/>
        <v>433</v>
      </c>
      <c r="N225" t="s">
        <v>1313</v>
      </c>
      <c r="O225">
        <v>79.260000000000005</v>
      </c>
      <c r="P225">
        <v>5</v>
      </c>
      <c r="Q225">
        <v>146</v>
      </c>
      <c r="R225">
        <v>151</v>
      </c>
      <c r="S225" s="3">
        <v>532</v>
      </c>
    </row>
    <row r="226" spans="1:19" x14ac:dyDescent="0.3">
      <c r="A226" s="3" t="s">
        <v>815</v>
      </c>
      <c r="B226" t="s">
        <v>347</v>
      </c>
      <c r="C226">
        <v>160</v>
      </c>
      <c r="D226">
        <v>241</v>
      </c>
      <c r="E226">
        <v>0.25</v>
      </c>
      <c r="F226" s="5" t="s">
        <v>1131</v>
      </c>
      <c r="G226" s="3">
        <v>1</v>
      </c>
      <c r="H226" t="s">
        <v>1181</v>
      </c>
      <c r="I226">
        <v>83.82</v>
      </c>
      <c r="J226">
        <v>89</v>
      </c>
      <c r="K226">
        <v>371</v>
      </c>
      <c r="L226">
        <v>460</v>
      </c>
      <c r="M226" s="3">
        <f t="shared" si="3"/>
        <v>460</v>
      </c>
      <c r="N226" t="s">
        <v>1314</v>
      </c>
      <c r="O226">
        <v>26.14</v>
      </c>
      <c r="P226">
        <v>4</v>
      </c>
      <c r="Q226">
        <v>157</v>
      </c>
      <c r="R226">
        <v>161</v>
      </c>
      <c r="S226" s="3">
        <v>514</v>
      </c>
    </row>
    <row r="227" spans="1:19" x14ac:dyDescent="0.3">
      <c r="A227" s="3" t="s">
        <v>816</v>
      </c>
      <c r="B227" t="s">
        <v>348</v>
      </c>
      <c r="C227">
        <v>1920</v>
      </c>
      <c r="D227">
        <v>1205</v>
      </c>
      <c r="E227">
        <v>1</v>
      </c>
      <c r="F227" s="5" t="s">
        <v>1125</v>
      </c>
      <c r="G227" s="3">
        <v>2</v>
      </c>
      <c r="H227" t="s">
        <v>1133</v>
      </c>
      <c r="I227">
        <v>23.6</v>
      </c>
      <c r="J227">
        <v>50</v>
      </c>
      <c r="K227">
        <v>99</v>
      </c>
      <c r="L227">
        <v>149</v>
      </c>
      <c r="M227" s="3">
        <f t="shared" si="3"/>
        <v>149</v>
      </c>
      <c r="N227" t="s">
        <v>1315</v>
      </c>
      <c r="O227">
        <v>9.6300000000000008</v>
      </c>
      <c r="P227">
        <v>0</v>
      </c>
      <c r="Q227">
        <v>161</v>
      </c>
      <c r="R227">
        <v>161</v>
      </c>
      <c r="S227" s="3">
        <v>553</v>
      </c>
    </row>
    <row r="228" spans="1:19" x14ac:dyDescent="0.3">
      <c r="A228" s="3" t="s">
        <v>817</v>
      </c>
      <c r="B228" t="s">
        <v>349</v>
      </c>
      <c r="C228">
        <v>960</v>
      </c>
      <c r="D228">
        <v>603</v>
      </c>
      <c r="E228">
        <v>0.5</v>
      </c>
      <c r="F228" s="5" t="s">
        <v>1125</v>
      </c>
      <c r="G228" s="3">
        <v>2</v>
      </c>
      <c r="H228" t="s">
        <v>1182</v>
      </c>
      <c r="I228">
        <v>24.6</v>
      </c>
      <c r="J228">
        <v>55</v>
      </c>
      <c r="K228">
        <v>59</v>
      </c>
      <c r="L228">
        <v>114</v>
      </c>
      <c r="M228" s="3">
        <f t="shared" si="3"/>
        <v>114</v>
      </c>
      <c r="N228" t="s">
        <v>1316</v>
      </c>
      <c r="O228">
        <v>21.24</v>
      </c>
      <c r="P228">
        <v>3</v>
      </c>
      <c r="Q228">
        <v>163</v>
      </c>
      <c r="R228">
        <v>166</v>
      </c>
      <c r="S228" s="3">
        <v>558</v>
      </c>
    </row>
    <row r="229" spans="1:19" x14ac:dyDescent="0.3">
      <c r="A229" s="3" t="s">
        <v>818</v>
      </c>
      <c r="B229" t="s">
        <v>350</v>
      </c>
      <c r="C229">
        <v>384</v>
      </c>
      <c r="D229">
        <v>241</v>
      </c>
      <c r="E229">
        <v>0.25</v>
      </c>
      <c r="F229" s="5" t="s">
        <v>1125</v>
      </c>
      <c r="G229" s="3">
        <v>2</v>
      </c>
      <c r="H229" t="s">
        <v>1183</v>
      </c>
      <c r="I229">
        <v>82.21</v>
      </c>
      <c r="J229">
        <v>34</v>
      </c>
      <c r="K229">
        <v>55</v>
      </c>
      <c r="L229">
        <v>89</v>
      </c>
      <c r="M229" s="3">
        <f t="shared" si="3"/>
        <v>89</v>
      </c>
      <c r="N229" t="s">
        <v>1313</v>
      </c>
      <c r="O229">
        <v>78.62</v>
      </c>
      <c r="P229">
        <v>4</v>
      </c>
      <c r="Q229">
        <v>151</v>
      </c>
      <c r="R229">
        <v>155</v>
      </c>
      <c r="S229" s="3">
        <v>512</v>
      </c>
    </row>
    <row r="230" spans="1:19" x14ac:dyDescent="0.3">
      <c r="A230" s="3" t="s">
        <v>819</v>
      </c>
      <c r="B230" t="s">
        <v>351</v>
      </c>
      <c r="C230">
        <v>384</v>
      </c>
      <c r="D230">
        <v>256</v>
      </c>
      <c r="E230">
        <v>0.25</v>
      </c>
      <c r="F230" s="5" t="s">
        <v>1130</v>
      </c>
      <c r="G230" s="3">
        <v>2</v>
      </c>
      <c r="H230" t="s">
        <v>1183</v>
      </c>
      <c r="I230">
        <v>90.48</v>
      </c>
      <c r="J230">
        <v>38</v>
      </c>
      <c r="K230">
        <v>49</v>
      </c>
      <c r="L230">
        <v>87</v>
      </c>
      <c r="M230" s="3">
        <f t="shared" si="3"/>
        <v>87</v>
      </c>
      <c r="N230" t="s">
        <v>1313</v>
      </c>
      <c r="O230">
        <v>84.81</v>
      </c>
      <c r="P230">
        <v>0</v>
      </c>
      <c r="Q230">
        <v>155</v>
      </c>
      <c r="R230">
        <v>155</v>
      </c>
      <c r="S230" s="3">
        <v>524</v>
      </c>
    </row>
    <row r="231" spans="1:19" s="8" customFormat="1" x14ac:dyDescent="0.3">
      <c r="A231" s="7" t="s">
        <v>820</v>
      </c>
      <c r="B231" s="8" t="s">
        <v>352</v>
      </c>
      <c r="C231" s="8">
        <v>160</v>
      </c>
      <c r="D231" s="8">
        <v>241</v>
      </c>
      <c r="E231" s="8">
        <v>0.25</v>
      </c>
      <c r="F231" s="9" t="s">
        <v>1131</v>
      </c>
      <c r="G231" s="7">
        <v>2</v>
      </c>
      <c r="H231" s="8" t="s">
        <v>1181</v>
      </c>
      <c r="I231" s="8">
        <v>45</v>
      </c>
      <c r="J231" s="8">
        <v>40</v>
      </c>
      <c r="K231" s="8">
        <v>59</v>
      </c>
      <c r="L231" s="8">
        <v>99</v>
      </c>
      <c r="M231" s="7">
        <f t="shared" si="3"/>
        <v>99</v>
      </c>
      <c r="N231" s="8" t="s">
        <v>1313</v>
      </c>
      <c r="O231" s="8">
        <v>30.73</v>
      </c>
      <c r="P231" s="8">
        <v>0</v>
      </c>
      <c r="Q231" s="8">
        <v>166</v>
      </c>
      <c r="R231" s="8">
        <v>166</v>
      </c>
      <c r="S231" s="7">
        <v>538</v>
      </c>
    </row>
    <row r="232" spans="1:19" x14ac:dyDescent="0.3">
      <c r="A232" s="3" t="s">
        <v>821</v>
      </c>
      <c r="B232" t="s">
        <v>353</v>
      </c>
      <c r="C232">
        <v>1600</v>
      </c>
      <c r="D232">
        <v>900</v>
      </c>
      <c r="E232">
        <v>1</v>
      </c>
      <c r="F232" s="5" t="s">
        <v>1125</v>
      </c>
      <c r="G232" s="3">
        <v>1</v>
      </c>
      <c r="H232" t="s">
        <v>1132</v>
      </c>
      <c r="I232">
        <v>4.9400000000000004</v>
      </c>
      <c r="J232">
        <v>118</v>
      </c>
      <c r="K232">
        <v>443</v>
      </c>
      <c r="L232">
        <v>561</v>
      </c>
      <c r="M232" s="3">
        <f t="shared" si="3"/>
        <v>561</v>
      </c>
      <c r="N232" t="s">
        <v>1317</v>
      </c>
      <c r="O232">
        <v>17.73</v>
      </c>
      <c r="P232">
        <v>0</v>
      </c>
      <c r="Q232">
        <v>156</v>
      </c>
      <c r="R232">
        <v>156</v>
      </c>
      <c r="S232" s="3">
        <v>770</v>
      </c>
    </row>
    <row r="233" spans="1:19" x14ac:dyDescent="0.3">
      <c r="A233" s="3" t="s">
        <v>822</v>
      </c>
      <c r="B233" t="s">
        <v>354</v>
      </c>
      <c r="C233">
        <v>800</v>
      </c>
      <c r="D233">
        <v>450</v>
      </c>
      <c r="E233">
        <v>0.5</v>
      </c>
      <c r="F233" s="5" t="s">
        <v>1125</v>
      </c>
      <c r="G233" s="3">
        <v>1</v>
      </c>
      <c r="H233" t="s">
        <v>1184</v>
      </c>
      <c r="I233">
        <v>99.42</v>
      </c>
      <c r="J233">
        <v>103</v>
      </c>
      <c r="K233">
        <v>356</v>
      </c>
      <c r="L233">
        <v>459</v>
      </c>
      <c r="M233" s="3">
        <f t="shared" si="3"/>
        <v>459</v>
      </c>
      <c r="N233" t="s">
        <v>1318</v>
      </c>
      <c r="O233">
        <v>87.07</v>
      </c>
      <c r="P233">
        <v>5</v>
      </c>
      <c r="Q233">
        <v>138</v>
      </c>
      <c r="R233">
        <v>143</v>
      </c>
      <c r="S233" s="3">
        <v>876</v>
      </c>
    </row>
    <row r="234" spans="1:19" x14ac:dyDescent="0.3">
      <c r="A234" s="3" t="s">
        <v>823</v>
      </c>
      <c r="B234" t="s">
        <v>355</v>
      </c>
      <c r="C234">
        <v>320</v>
      </c>
      <c r="D234">
        <v>180</v>
      </c>
      <c r="E234">
        <v>0.25</v>
      </c>
      <c r="F234" s="5" t="s">
        <v>1125</v>
      </c>
      <c r="G234" s="3">
        <v>1</v>
      </c>
      <c r="H234" t="s">
        <v>1184</v>
      </c>
      <c r="I234">
        <v>62.82</v>
      </c>
      <c r="J234">
        <v>31</v>
      </c>
      <c r="K234">
        <v>45</v>
      </c>
      <c r="L234">
        <v>76</v>
      </c>
      <c r="M234" s="3">
        <f t="shared" si="3"/>
        <v>76</v>
      </c>
      <c r="N234" t="s">
        <v>1319</v>
      </c>
      <c r="O234">
        <v>99.94</v>
      </c>
      <c r="P234">
        <v>8</v>
      </c>
      <c r="Q234">
        <v>162</v>
      </c>
      <c r="R234">
        <v>170</v>
      </c>
      <c r="S234" s="3">
        <v>550</v>
      </c>
    </row>
    <row r="235" spans="1:19" x14ac:dyDescent="0.3">
      <c r="A235" s="3" t="s">
        <v>824</v>
      </c>
      <c r="B235" t="s">
        <v>356</v>
      </c>
      <c r="C235">
        <v>320</v>
      </c>
      <c r="D235">
        <v>240</v>
      </c>
      <c r="E235">
        <v>0.25</v>
      </c>
      <c r="F235" s="5" t="s">
        <v>1128</v>
      </c>
      <c r="G235" s="3">
        <v>1</v>
      </c>
      <c r="H235" t="s">
        <v>1185</v>
      </c>
      <c r="I235">
        <v>36.380000000000003</v>
      </c>
      <c r="J235">
        <v>75</v>
      </c>
      <c r="K235">
        <v>382</v>
      </c>
      <c r="L235">
        <v>457</v>
      </c>
      <c r="M235" s="3">
        <f t="shared" si="3"/>
        <v>457</v>
      </c>
      <c r="N235" t="s">
        <v>1319</v>
      </c>
      <c r="O235">
        <v>87.82</v>
      </c>
      <c r="P235">
        <v>7</v>
      </c>
      <c r="Q235">
        <v>144</v>
      </c>
      <c r="R235">
        <v>151</v>
      </c>
      <c r="S235" s="3">
        <v>516</v>
      </c>
    </row>
    <row r="236" spans="1:19" x14ac:dyDescent="0.3">
      <c r="A236" s="3" t="s">
        <v>825</v>
      </c>
      <c r="B236" t="s">
        <v>357</v>
      </c>
      <c r="C236">
        <v>135</v>
      </c>
      <c r="D236">
        <v>180</v>
      </c>
      <c r="E236">
        <v>0.25</v>
      </c>
      <c r="F236" s="5" t="s">
        <v>1129</v>
      </c>
      <c r="G236" s="3">
        <v>1</v>
      </c>
      <c r="H236" t="s">
        <v>1184</v>
      </c>
      <c r="I236">
        <v>64.349999999999994</v>
      </c>
      <c r="J236">
        <v>95</v>
      </c>
      <c r="K236">
        <v>389</v>
      </c>
      <c r="L236">
        <v>484</v>
      </c>
      <c r="M236" s="3">
        <f t="shared" si="3"/>
        <v>484</v>
      </c>
      <c r="N236" t="s">
        <v>1294</v>
      </c>
      <c r="O236">
        <v>17.86</v>
      </c>
      <c r="P236">
        <v>3</v>
      </c>
      <c r="Q236">
        <v>144</v>
      </c>
      <c r="R236">
        <v>147</v>
      </c>
      <c r="S236" s="3">
        <v>508</v>
      </c>
    </row>
    <row r="237" spans="1:19" x14ac:dyDescent="0.3">
      <c r="A237" s="3" t="s">
        <v>826</v>
      </c>
      <c r="B237" t="s">
        <v>358</v>
      </c>
      <c r="C237">
        <v>1600</v>
      </c>
      <c r="D237">
        <v>900</v>
      </c>
      <c r="E237">
        <v>1</v>
      </c>
      <c r="F237" s="5" t="s">
        <v>1125</v>
      </c>
      <c r="G237" s="3">
        <v>2</v>
      </c>
      <c r="H237" t="s">
        <v>1133</v>
      </c>
      <c r="I237">
        <v>19.57</v>
      </c>
      <c r="J237">
        <v>59</v>
      </c>
      <c r="K237">
        <v>74</v>
      </c>
      <c r="L237">
        <v>133</v>
      </c>
      <c r="M237" s="3">
        <f t="shared" si="3"/>
        <v>133</v>
      </c>
      <c r="N237" t="s">
        <v>1320</v>
      </c>
      <c r="O237">
        <v>9.73</v>
      </c>
      <c r="P237">
        <v>5</v>
      </c>
      <c r="Q237">
        <v>180</v>
      </c>
      <c r="R237">
        <v>185</v>
      </c>
      <c r="S237" s="3">
        <v>542</v>
      </c>
    </row>
    <row r="238" spans="1:19" x14ac:dyDescent="0.3">
      <c r="A238" s="3" t="s">
        <v>827</v>
      </c>
      <c r="B238" t="s">
        <v>359</v>
      </c>
      <c r="C238">
        <v>800</v>
      </c>
      <c r="D238">
        <v>450</v>
      </c>
      <c r="E238">
        <v>0.5</v>
      </c>
      <c r="F238" s="5" t="s">
        <v>1125</v>
      </c>
      <c r="G238" s="3">
        <v>2</v>
      </c>
      <c r="H238" t="s">
        <v>1184</v>
      </c>
      <c r="I238">
        <v>71.78</v>
      </c>
      <c r="J238">
        <v>46</v>
      </c>
      <c r="K238">
        <v>54</v>
      </c>
      <c r="L238">
        <v>100</v>
      </c>
      <c r="M238" s="3">
        <f t="shared" si="3"/>
        <v>100</v>
      </c>
      <c r="N238" t="s">
        <v>1318</v>
      </c>
      <c r="O238">
        <v>21.47</v>
      </c>
      <c r="P238">
        <v>8</v>
      </c>
      <c r="Q238">
        <v>186</v>
      </c>
      <c r="R238">
        <v>194</v>
      </c>
      <c r="S238" s="3">
        <v>552</v>
      </c>
    </row>
    <row r="239" spans="1:19" x14ac:dyDescent="0.3">
      <c r="A239" s="3" t="s">
        <v>828</v>
      </c>
      <c r="B239" t="s">
        <v>360</v>
      </c>
      <c r="C239">
        <v>320</v>
      </c>
      <c r="D239">
        <v>180</v>
      </c>
      <c r="E239">
        <v>0.25</v>
      </c>
      <c r="F239" s="5" t="s">
        <v>1125</v>
      </c>
      <c r="G239" s="3">
        <v>2</v>
      </c>
      <c r="H239" t="s">
        <v>1184</v>
      </c>
      <c r="I239">
        <v>36.479999999999997</v>
      </c>
      <c r="J239">
        <v>35</v>
      </c>
      <c r="K239">
        <v>56</v>
      </c>
      <c r="L239">
        <v>91</v>
      </c>
      <c r="M239" s="3">
        <f t="shared" si="3"/>
        <v>91</v>
      </c>
      <c r="N239" t="s">
        <v>1319</v>
      </c>
      <c r="O239">
        <v>78.23</v>
      </c>
      <c r="P239">
        <v>4</v>
      </c>
      <c r="Q239">
        <v>157</v>
      </c>
      <c r="R239">
        <v>161</v>
      </c>
      <c r="S239" s="3">
        <v>526</v>
      </c>
    </row>
    <row r="240" spans="1:19" x14ac:dyDescent="0.3">
      <c r="A240" s="3" t="s">
        <v>829</v>
      </c>
      <c r="B240" t="s">
        <v>361</v>
      </c>
      <c r="C240">
        <v>320</v>
      </c>
      <c r="D240">
        <v>240</v>
      </c>
      <c r="E240">
        <v>0.25</v>
      </c>
      <c r="F240" s="5" t="s">
        <v>1128</v>
      </c>
      <c r="G240" s="3">
        <v>2</v>
      </c>
      <c r="H240" t="s">
        <v>1186</v>
      </c>
      <c r="I240">
        <v>33.92</v>
      </c>
      <c r="J240">
        <v>43</v>
      </c>
      <c r="K240">
        <v>58</v>
      </c>
      <c r="L240">
        <v>101</v>
      </c>
      <c r="M240" s="3">
        <f t="shared" si="3"/>
        <v>101</v>
      </c>
      <c r="N240" t="s">
        <v>1319</v>
      </c>
      <c r="O240">
        <v>23</v>
      </c>
      <c r="P240">
        <v>6</v>
      </c>
      <c r="Q240">
        <v>164</v>
      </c>
      <c r="R240">
        <v>170</v>
      </c>
      <c r="S240" s="3">
        <v>541</v>
      </c>
    </row>
    <row r="241" spans="1:19" s="8" customFormat="1" x14ac:dyDescent="0.3">
      <c r="A241" s="7" t="s">
        <v>830</v>
      </c>
      <c r="B241" s="8" t="s">
        <v>362</v>
      </c>
      <c r="C241" s="8">
        <v>135</v>
      </c>
      <c r="D241" s="8">
        <v>180</v>
      </c>
      <c r="E241" s="8">
        <v>0.25</v>
      </c>
      <c r="F241" s="9" t="s">
        <v>1129</v>
      </c>
      <c r="G241" s="7">
        <v>2</v>
      </c>
      <c r="H241" s="8" t="s">
        <v>1184</v>
      </c>
      <c r="I241" s="8">
        <v>26.73</v>
      </c>
      <c r="J241" s="8">
        <v>34</v>
      </c>
      <c r="K241" s="8">
        <v>58</v>
      </c>
      <c r="L241" s="8">
        <v>92</v>
      </c>
      <c r="M241" s="7">
        <f t="shared" si="3"/>
        <v>92</v>
      </c>
      <c r="N241" s="8" t="s">
        <v>1318</v>
      </c>
      <c r="O241" s="8">
        <v>52.98</v>
      </c>
      <c r="P241" s="8">
        <v>6</v>
      </c>
      <c r="Q241" s="8">
        <v>177</v>
      </c>
      <c r="R241" s="8">
        <v>183</v>
      </c>
      <c r="S241" s="7">
        <v>543</v>
      </c>
    </row>
    <row r="242" spans="1:19" x14ac:dyDescent="0.3">
      <c r="A242" s="3" t="s">
        <v>831</v>
      </c>
      <c r="B242" t="s">
        <v>363</v>
      </c>
      <c r="C242">
        <v>1200</v>
      </c>
      <c r="D242">
        <v>1600</v>
      </c>
      <c r="E242">
        <v>1</v>
      </c>
      <c r="F242" s="5" t="s">
        <v>1125</v>
      </c>
      <c r="G242" s="3">
        <v>1</v>
      </c>
      <c r="H242" t="s">
        <v>1166</v>
      </c>
      <c r="I242">
        <v>7.04</v>
      </c>
      <c r="J242">
        <v>147</v>
      </c>
      <c r="K242">
        <v>470</v>
      </c>
      <c r="L242">
        <v>617</v>
      </c>
      <c r="M242" s="3">
        <f t="shared" si="3"/>
        <v>617</v>
      </c>
      <c r="N242" t="s">
        <v>1243</v>
      </c>
      <c r="O242">
        <v>15.91</v>
      </c>
      <c r="P242">
        <v>5</v>
      </c>
      <c r="Q242">
        <v>148</v>
      </c>
      <c r="R242">
        <v>153</v>
      </c>
      <c r="S242" s="3">
        <v>542</v>
      </c>
    </row>
    <row r="243" spans="1:19" x14ac:dyDescent="0.3">
      <c r="A243" s="3" t="s">
        <v>832</v>
      </c>
      <c r="B243" t="s">
        <v>364</v>
      </c>
      <c r="C243">
        <v>600</v>
      </c>
      <c r="D243">
        <v>800</v>
      </c>
      <c r="E243">
        <v>0.5</v>
      </c>
      <c r="F243" s="5" t="s">
        <v>1125</v>
      </c>
      <c r="G243" s="3">
        <v>1</v>
      </c>
      <c r="H243" t="s">
        <v>1187</v>
      </c>
      <c r="I243">
        <v>99.52</v>
      </c>
      <c r="J243">
        <v>103</v>
      </c>
      <c r="K243">
        <v>365</v>
      </c>
      <c r="L243">
        <v>468</v>
      </c>
      <c r="M243" s="3">
        <f t="shared" si="3"/>
        <v>468</v>
      </c>
      <c r="N243" t="s">
        <v>1321</v>
      </c>
      <c r="O243">
        <v>14.61</v>
      </c>
      <c r="P243">
        <v>6</v>
      </c>
      <c r="Q243">
        <v>150</v>
      </c>
      <c r="R243">
        <v>156</v>
      </c>
      <c r="S243" s="3">
        <v>532</v>
      </c>
    </row>
    <row r="244" spans="1:19" x14ac:dyDescent="0.3">
      <c r="A244" s="3" t="s">
        <v>833</v>
      </c>
      <c r="B244" t="s">
        <v>365</v>
      </c>
      <c r="C244">
        <v>240</v>
      </c>
      <c r="D244">
        <v>320</v>
      </c>
      <c r="E244">
        <v>0.25</v>
      </c>
      <c r="F244" s="5" t="s">
        <v>1125</v>
      </c>
      <c r="G244" s="3">
        <v>1</v>
      </c>
      <c r="H244" t="s">
        <v>1187</v>
      </c>
      <c r="I244">
        <v>34.56</v>
      </c>
      <c r="J244">
        <v>30</v>
      </c>
      <c r="K244">
        <v>54</v>
      </c>
      <c r="L244">
        <v>84</v>
      </c>
      <c r="M244" s="3">
        <f t="shared" si="3"/>
        <v>84</v>
      </c>
      <c r="N244" t="s">
        <v>1187</v>
      </c>
      <c r="O244">
        <v>89.35</v>
      </c>
      <c r="P244">
        <v>4</v>
      </c>
      <c r="Q244">
        <v>152</v>
      </c>
      <c r="R244">
        <v>156</v>
      </c>
      <c r="S244" s="3">
        <v>515</v>
      </c>
    </row>
    <row r="245" spans="1:19" x14ac:dyDescent="0.3">
      <c r="A245" s="3" t="s">
        <v>834</v>
      </c>
      <c r="B245" t="s">
        <v>366</v>
      </c>
      <c r="C245">
        <v>240</v>
      </c>
      <c r="D245">
        <v>135</v>
      </c>
      <c r="E245">
        <v>0.25</v>
      </c>
      <c r="F245" s="5" t="s">
        <v>1126</v>
      </c>
      <c r="G245" s="3">
        <v>1</v>
      </c>
      <c r="H245" t="s">
        <v>1187</v>
      </c>
      <c r="I245">
        <v>95.72</v>
      </c>
      <c r="J245">
        <v>23</v>
      </c>
      <c r="K245">
        <v>47</v>
      </c>
      <c r="L245">
        <v>70</v>
      </c>
      <c r="M245" s="3">
        <f t="shared" si="3"/>
        <v>70</v>
      </c>
      <c r="N245" t="s">
        <v>1187</v>
      </c>
      <c r="O245">
        <v>94.21</v>
      </c>
      <c r="P245">
        <v>0</v>
      </c>
      <c r="Q245">
        <v>155</v>
      </c>
      <c r="R245">
        <v>155</v>
      </c>
      <c r="S245" s="3">
        <v>532</v>
      </c>
    </row>
    <row r="246" spans="1:19" x14ac:dyDescent="0.3">
      <c r="A246" s="3" t="s">
        <v>835</v>
      </c>
      <c r="B246" t="s">
        <v>367</v>
      </c>
      <c r="C246">
        <v>180</v>
      </c>
      <c r="D246">
        <v>320</v>
      </c>
      <c r="E246">
        <v>0.25</v>
      </c>
      <c r="F246" s="5" t="s">
        <v>1127</v>
      </c>
      <c r="G246" s="3">
        <v>1</v>
      </c>
      <c r="H246" t="s">
        <v>1187</v>
      </c>
      <c r="I246">
        <v>41.4</v>
      </c>
      <c r="J246">
        <v>94</v>
      </c>
      <c r="K246">
        <v>369</v>
      </c>
      <c r="L246">
        <v>463</v>
      </c>
      <c r="M246" s="3">
        <f t="shared" si="3"/>
        <v>463</v>
      </c>
      <c r="N246" t="s">
        <v>1187</v>
      </c>
      <c r="O246">
        <v>84.14</v>
      </c>
      <c r="P246">
        <v>0</v>
      </c>
      <c r="Q246">
        <v>175</v>
      </c>
      <c r="R246">
        <v>175</v>
      </c>
      <c r="S246" s="3">
        <v>524</v>
      </c>
    </row>
    <row r="247" spans="1:19" x14ac:dyDescent="0.3">
      <c r="A247" s="3" t="s">
        <v>836</v>
      </c>
      <c r="B247" t="s">
        <v>368</v>
      </c>
      <c r="C247">
        <v>1200</v>
      </c>
      <c r="D247">
        <v>1600</v>
      </c>
      <c r="E247">
        <v>1</v>
      </c>
      <c r="F247" s="5" t="s">
        <v>1125</v>
      </c>
      <c r="G247" s="3">
        <v>2</v>
      </c>
      <c r="H247" t="s">
        <v>1133</v>
      </c>
      <c r="I247">
        <v>19.489999999999998</v>
      </c>
      <c r="J247">
        <v>103</v>
      </c>
      <c r="K247">
        <v>103</v>
      </c>
      <c r="L247">
        <v>206</v>
      </c>
      <c r="M247" s="3">
        <f t="shared" si="3"/>
        <v>206</v>
      </c>
      <c r="N247" t="s">
        <v>1243</v>
      </c>
      <c r="O247">
        <v>19.5</v>
      </c>
      <c r="P247">
        <v>4</v>
      </c>
      <c r="Q247">
        <v>152</v>
      </c>
      <c r="R247">
        <v>156</v>
      </c>
      <c r="S247" s="3">
        <v>528</v>
      </c>
    </row>
    <row r="248" spans="1:19" x14ac:dyDescent="0.3">
      <c r="A248" s="3" t="s">
        <v>837</v>
      </c>
      <c r="B248" t="s">
        <v>369</v>
      </c>
      <c r="C248">
        <v>600</v>
      </c>
      <c r="D248">
        <v>800</v>
      </c>
      <c r="E248">
        <v>0.5</v>
      </c>
      <c r="F248" s="5" t="s">
        <v>1125</v>
      </c>
      <c r="G248" s="3">
        <v>2</v>
      </c>
      <c r="H248" t="s">
        <v>1187</v>
      </c>
      <c r="I248">
        <v>88.33</v>
      </c>
      <c r="J248">
        <v>60</v>
      </c>
      <c r="K248">
        <v>58</v>
      </c>
      <c r="L248">
        <v>118</v>
      </c>
      <c r="M248" s="3">
        <f t="shared" si="3"/>
        <v>118</v>
      </c>
      <c r="N248" t="s">
        <v>1322</v>
      </c>
      <c r="O248">
        <v>5.63</v>
      </c>
      <c r="P248">
        <v>8</v>
      </c>
      <c r="Q248">
        <v>169</v>
      </c>
      <c r="R248">
        <v>177</v>
      </c>
      <c r="S248" s="3">
        <v>548</v>
      </c>
    </row>
    <row r="249" spans="1:19" x14ac:dyDescent="0.3">
      <c r="A249" s="3" t="s">
        <v>838</v>
      </c>
      <c r="B249" t="s">
        <v>370</v>
      </c>
      <c r="C249">
        <v>240</v>
      </c>
      <c r="D249">
        <v>320</v>
      </c>
      <c r="E249">
        <v>0.25</v>
      </c>
      <c r="F249" s="5" t="s">
        <v>1125</v>
      </c>
      <c r="G249" s="3">
        <v>2</v>
      </c>
      <c r="H249" t="s">
        <v>1188</v>
      </c>
      <c r="I249">
        <v>10.220000000000001</v>
      </c>
      <c r="J249">
        <v>30</v>
      </c>
      <c r="K249">
        <v>51</v>
      </c>
      <c r="L249">
        <v>81</v>
      </c>
      <c r="M249" s="3">
        <f t="shared" si="3"/>
        <v>81</v>
      </c>
      <c r="N249" t="s">
        <v>1187</v>
      </c>
      <c r="O249">
        <v>88.69</v>
      </c>
      <c r="P249">
        <v>4</v>
      </c>
      <c r="Q249">
        <v>181</v>
      </c>
      <c r="R249">
        <v>185</v>
      </c>
      <c r="S249" s="3">
        <v>567</v>
      </c>
    </row>
    <row r="250" spans="1:19" x14ac:dyDescent="0.3">
      <c r="A250" s="3" t="s">
        <v>839</v>
      </c>
      <c r="B250" t="s">
        <v>371</v>
      </c>
      <c r="C250">
        <v>240</v>
      </c>
      <c r="D250">
        <v>135</v>
      </c>
      <c r="E250">
        <v>0.25</v>
      </c>
      <c r="F250" s="5" t="s">
        <v>1126</v>
      </c>
      <c r="G250" s="3">
        <v>2</v>
      </c>
      <c r="H250" t="s">
        <v>1187</v>
      </c>
      <c r="I250">
        <v>91.48</v>
      </c>
      <c r="J250">
        <v>39</v>
      </c>
      <c r="K250">
        <v>64</v>
      </c>
      <c r="L250">
        <v>103</v>
      </c>
      <c r="M250" s="3">
        <f t="shared" si="3"/>
        <v>103</v>
      </c>
      <c r="N250" t="s">
        <v>1187</v>
      </c>
      <c r="O250">
        <v>94.82</v>
      </c>
      <c r="P250">
        <v>5</v>
      </c>
      <c r="Q250">
        <v>159</v>
      </c>
      <c r="R250">
        <v>164</v>
      </c>
      <c r="S250" s="3">
        <v>530</v>
      </c>
    </row>
    <row r="251" spans="1:19" s="8" customFormat="1" x14ac:dyDescent="0.3">
      <c r="A251" s="7" t="s">
        <v>840</v>
      </c>
      <c r="B251" s="8" t="s">
        <v>372</v>
      </c>
      <c r="C251" s="8">
        <v>180</v>
      </c>
      <c r="D251" s="8">
        <v>320</v>
      </c>
      <c r="E251" s="8">
        <v>0.25</v>
      </c>
      <c r="F251" s="9" t="s">
        <v>1127</v>
      </c>
      <c r="G251" s="7">
        <v>2</v>
      </c>
      <c r="H251" s="8" t="s">
        <v>1189</v>
      </c>
      <c r="I251" s="8">
        <v>17.690000000000001</v>
      </c>
      <c r="J251" s="8">
        <v>37</v>
      </c>
      <c r="K251" s="8">
        <v>61</v>
      </c>
      <c r="L251" s="8">
        <v>98</v>
      </c>
      <c r="M251" s="7">
        <f t="shared" si="3"/>
        <v>98</v>
      </c>
      <c r="N251" s="8" t="s">
        <v>1187</v>
      </c>
      <c r="O251" s="8">
        <v>81.41</v>
      </c>
      <c r="P251" s="8">
        <v>8</v>
      </c>
      <c r="Q251" s="8">
        <v>154</v>
      </c>
      <c r="R251" s="8">
        <v>162</v>
      </c>
      <c r="S251" s="7">
        <v>504</v>
      </c>
    </row>
    <row r="252" spans="1:19" x14ac:dyDescent="0.3">
      <c r="A252" s="3" t="s">
        <v>841</v>
      </c>
      <c r="B252" t="s">
        <v>373</v>
      </c>
      <c r="C252">
        <v>1050</v>
      </c>
      <c r="D252">
        <v>530</v>
      </c>
      <c r="E252">
        <v>1</v>
      </c>
      <c r="F252" s="5" t="s">
        <v>1125</v>
      </c>
      <c r="G252" s="3">
        <v>1</v>
      </c>
      <c r="H252" t="s">
        <v>1190</v>
      </c>
      <c r="I252">
        <v>9.77</v>
      </c>
      <c r="J252">
        <v>123</v>
      </c>
      <c r="K252">
        <v>367</v>
      </c>
      <c r="L252">
        <v>490</v>
      </c>
      <c r="M252" s="3">
        <f t="shared" si="3"/>
        <v>490</v>
      </c>
      <c r="N252" t="s">
        <v>1163</v>
      </c>
      <c r="O252">
        <v>7.04</v>
      </c>
      <c r="P252">
        <v>6</v>
      </c>
      <c r="Q252">
        <v>179</v>
      </c>
      <c r="R252">
        <v>185</v>
      </c>
      <c r="S252" s="3">
        <v>572</v>
      </c>
    </row>
    <row r="253" spans="1:19" x14ac:dyDescent="0.3">
      <c r="A253" s="3" t="s">
        <v>842</v>
      </c>
      <c r="B253" t="s">
        <v>374</v>
      </c>
      <c r="C253">
        <v>525</v>
      </c>
      <c r="D253">
        <v>265</v>
      </c>
      <c r="E253">
        <v>0.5</v>
      </c>
      <c r="F253" s="5" t="s">
        <v>1125</v>
      </c>
      <c r="G253" s="3">
        <v>1</v>
      </c>
      <c r="H253" t="s">
        <v>1191</v>
      </c>
      <c r="I253">
        <v>98.65</v>
      </c>
      <c r="J253">
        <v>93</v>
      </c>
      <c r="K253">
        <v>369</v>
      </c>
      <c r="L253">
        <v>462</v>
      </c>
      <c r="M253" s="3">
        <f t="shared" si="3"/>
        <v>462</v>
      </c>
      <c r="N253" t="s">
        <v>1191</v>
      </c>
      <c r="O253">
        <v>28.33</v>
      </c>
      <c r="P253">
        <v>3</v>
      </c>
      <c r="Q253">
        <v>160</v>
      </c>
      <c r="R253">
        <v>163</v>
      </c>
      <c r="S253" s="3">
        <v>538</v>
      </c>
    </row>
    <row r="254" spans="1:19" x14ac:dyDescent="0.3">
      <c r="A254" s="3" t="s">
        <v>843</v>
      </c>
      <c r="B254" t="s">
        <v>375</v>
      </c>
      <c r="C254">
        <v>210</v>
      </c>
      <c r="D254">
        <v>106</v>
      </c>
      <c r="E254">
        <v>0.25</v>
      </c>
      <c r="F254" s="5" t="s">
        <v>1125</v>
      </c>
      <c r="G254" s="3">
        <v>1</v>
      </c>
      <c r="H254" t="s">
        <v>1191</v>
      </c>
      <c r="I254">
        <v>93.41</v>
      </c>
      <c r="J254">
        <v>39</v>
      </c>
      <c r="K254">
        <v>43</v>
      </c>
      <c r="L254">
        <v>82</v>
      </c>
      <c r="M254" s="3">
        <f t="shared" si="3"/>
        <v>82</v>
      </c>
      <c r="N254" t="s">
        <v>1191</v>
      </c>
      <c r="O254">
        <v>71.33</v>
      </c>
      <c r="P254">
        <v>7</v>
      </c>
      <c r="Q254">
        <v>171</v>
      </c>
      <c r="R254">
        <v>178</v>
      </c>
      <c r="S254" s="3">
        <v>529</v>
      </c>
    </row>
    <row r="255" spans="1:19" x14ac:dyDescent="0.3">
      <c r="A255" s="3" t="s">
        <v>844</v>
      </c>
      <c r="B255" t="s">
        <v>376</v>
      </c>
      <c r="C255">
        <v>210</v>
      </c>
      <c r="D255">
        <v>140</v>
      </c>
      <c r="E255">
        <v>0.25</v>
      </c>
      <c r="F255" s="5" t="s">
        <v>1130</v>
      </c>
      <c r="G255" s="3">
        <v>1</v>
      </c>
      <c r="H255" t="s">
        <v>1191</v>
      </c>
      <c r="I255">
        <v>97.75</v>
      </c>
      <c r="J255">
        <v>90</v>
      </c>
      <c r="K255">
        <v>394</v>
      </c>
      <c r="L255">
        <v>484</v>
      </c>
      <c r="M255" s="3">
        <f t="shared" si="3"/>
        <v>484</v>
      </c>
      <c r="N255" t="s">
        <v>1191</v>
      </c>
      <c r="O255">
        <v>65.42</v>
      </c>
      <c r="P255">
        <v>8</v>
      </c>
      <c r="Q255">
        <v>154</v>
      </c>
      <c r="R255">
        <v>162</v>
      </c>
      <c r="S255" s="3">
        <v>521</v>
      </c>
    </row>
    <row r="256" spans="1:19" x14ac:dyDescent="0.3">
      <c r="A256" s="3" t="s">
        <v>845</v>
      </c>
      <c r="B256" t="s">
        <v>377</v>
      </c>
      <c r="C256">
        <v>70</v>
      </c>
      <c r="D256">
        <v>106</v>
      </c>
      <c r="E256">
        <v>0.25</v>
      </c>
      <c r="F256" s="5" t="s">
        <v>1131</v>
      </c>
      <c r="G256" s="3">
        <v>1</v>
      </c>
      <c r="H256" t="s">
        <v>1191</v>
      </c>
      <c r="I256">
        <v>51.78</v>
      </c>
      <c r="J256">
        <v>84</v>
      </c>
      <c r="K256">
        <v>418</v>
      </c>
      <c r="L256">
        <v>502</v>
      </c>
      <c r="M256" s="3">
        <f t="shared" si="3"/>
        <v>502</v>
      </c>
      <c r="N256" t="s">
        <v>1323</v>
      </c>
      <c r="O256">
        <v>30.04</v>
      </c>
      <c r="P256">
        <v>4</v>
      </c>
      <c r="Q256">
        <v>158</v>
      </c>
      <c r="R256">
        <v>162</v>
      </c>
      <c r="S256" s="3">
        <v>524</v>
      </c>
    </row>
    <row r="257" spans="1:19" x14ac:dyDescent="0.3">
      <c r="A257" s="3" t="s">
        <v>846</v>
      </c>
      <c r="B257" t="s">
        <v>378</v>
      </c>
      <c r="C257">
        <v>1050</v>
      </c>
      <c r="D257">
        <v>530</v>
      </c>
      <c r="E257">
        <v>1</v>
      </c>
      <c r="F257" s="5" t="s">
        <v>1125</v>
      </c>
      <c r="G257" s="3">
        <v>2</v>
      </c>
      <c r="H257" t="s">
        <v>1133</v>
      </c>
      <c r="I257">
        <v>23.05</v>
      </c>
      <c r="J257">
        <v>65</v>
      </c>
      <c r="K257">
        <v>65</v>
      </c>
      <c r="L257">
        <v>130</v>
      </c>
      <c r="M257" s="3">
        <f t="shared" si="3"/>
        <v>130</v>
      </c>
      <c r="N257" t="s">
        <v>1324</v>
      </c>
      <c r="O257">
        <v>12.73</v>
      </c>
      <c r="P257">
        <v>8</v>
      </c>
      <c r="Q257">
        <v>146</v>
      </c>
      <c r="R257">
        <v>154</v>
      </c>
      <c r="S257" s="3">
        <v>522</v>
      </c>
    </row>
    <row r="258" spans="1:19" x14ac:dyDescent="0.3">
      <c r="A258" s="3" t="s">
        <v>847</v>
      </c>
      <c r="B258" t="s">
        <v>379</v>
      </c>
      <c r="C258">
        <v>525</v>
      </c>
      <c r="D258">
        <v>265</v>
      </c>
      <c r="E258">
        <v>0.5</v>
      </c>
      <c r="F258" s="5" t="s">
        <v>1125</v>
      </c>
      <c r="G258" s="3">
        <v>2</v>
      </c>
      <c r="H258" t="s">
        <v>1163</v>
      </c>
      <c r="I258">
        <v>34.340000000000003</v>
      </c>
      <c r="J258">
        <v>51</v>
      </c>
      <c r="K258">
        <v>50</v>
      </c>
      <c r="L258">
        <v>101</v>
      </c>
      <c r="M258" s="3">
        <f t="shared" si="3"/>
        <v>101</v>
      </c>
      <c r="N258" t="s">
        <v>1191</v>
      </c>
      <c r="O258">
        <v>44.68</v>
      </c>
      <c r="P258">
        <v>8</v>
      </c>
      <c r="Q258">
        <v>177</v>
      </c>
      <c r="R258">
        <v>185</v>
      </c>
      <c r="S258" s="3">
        <v>550</v>
      </c>
    </row>
    <row r="259" spans="1:19" x14ac:dyDescent="0.3">
      <c r="A259" s="3" t="s">
        <v>848</v>
      </c>
      <c r="B259" t="s">
        <v>380</v>
      </c>
      <c r="C259">
        <v>210</v>
      </c>
      <c r="D259">
        <v>106</v>
      </c>
      <c r="E259">
        <v>0.25</v>
      </c>
      <c r="F259" s="5" t="s">
        <v>1125</v>
      </c>
      <c r="G259" s="3">
        <v>2</v>
      </c>
      <c r="H259" t="s">
        <v>1191</v>
      </c>
      <c r="I259">
        <v>60.05</v>
      </c>
      <c r="J259">
        <v>26</v>
      </c>
      <c r="K259">
        <v>45</v>
      </c>
      <c r="L259">
        <v>71</v>
      </c>
      <c r="M259" s="3">
        <f t="shared" ref="M259:M322" si="4">L259</f>
        <v>71</v>
      </c>
      <c r="N259" t="s">
        <v>1325</v>
      </c>
      <c r="O259">
        <v>60.62</v>
      </c>
      <c r="P259">
        <v>0</v>
      </c>
      <c r="Q259">
        <v>156</v>
      </c>
      <c r="R259">
        <v>156</v>
      </c>
      <c r="S259" s="3">
        <v>535</v>
      </c>
    </row>
    <row r="260" spans="1:19" x14ac:dyDescent="0.3">
      <c r="A260" s="3" t="s">
        <v>849</v>
      </c>
      <c r="B260" t="s">
        <v>381</v>
      </c>
      <c r="C260">
        <v>210</v>
      </c>
      <c r="D260">
        <v>140</v>
      </c>
      <c r="E260">
        <v>0.25</v>
      </c>
      <c r="F260" s="5" t="s">
        <v>1130</v>
      </c>
      <c r="G260" s="3">
        <v>2</v>
      </c>
      <c r="H260" t="s">
        <v>1191</v>
      </c>
      <c r="I260">
        <v>45.58</v>
      </c>
      <c r="J260">
        <v>40</v>
      </c>
      <c r="K260">
        <v>52</v>
      </c>
      <c r="L260">
        <v>92</v>
      </c>
      <c r="M260" s="3">
        <f t="shared" si="4"/>
        <v>92</v>
      </c>
      <c r="N260" t="s">
        <v>1191</v>
      </c>
      <c r="O260">
        <v>32</v>
      </c>
      <c r="P260">
        <v>6</v>
      </c>
      <c r="Q260">
        <v>151</v>
      </c>
      <c r="R260">
        <v>157</v>
      </c>
      <c r="S260" s="3">
        <v>527</v>
      </c>
    </row>
    <row r="261" spans="1:19" s="8" customFormat="1" x14ac:dyDescent="0.3">
      <c r="A261" s="7" t="s">
        <v>850</v>
      </c>
      <c r="B261" s="8" t="s">
        <v>382</v>
      </c>
      <c r="C261" s="8">
        <v>70</v>
      </c>
      <c r="D261" s="8">
        <v>106</v>
      </c>
      <c r="E261" s="8">
        <v>0.25</v>
      </c>
      <c r="F261" s="9" t="s">
        <v>1131</v>
      </c>
      <c r="G261" s="7">
        <v>2</v>
      </c>
      <c r="H261" s="8" t="s">
        <v>1191</v>
      </c>
      <c r="I261" s="8">
        <v>36.1</v>
      </c>
      <c r="J261" s="8">
        <v>26</v>
      </c>
      <c r="K261" s="8">
        <v>63</v>
      </c>
      <c r="L261" s="8">
        <v>89</v>
      </c>
      <c r="M261" s="7">
        <f t="shared" si="4"/>
        <v>89</v>
      </c>
      <c r="N261" s="8" t="s">
        <v>1326</v>
      </c>
      <c r="O261" s="8">
        <v>14.55</v>
      </c>
      <c r="P261" s="8">
        <v>0</v>
      </c>
      <c r="Q261" s="8">
        <v>155</v>
      </c>
      <c r="R261" s="8">
        <v>155</v>
      </c>
      <c r="S261" s="7">
        <v>520</v>
      </c>
    </row>
    <row r="262" spans="1:19" x14ac:dyDescent="0.3">
      <c r="A262" s="3" t="s">
        <v>851</v>
      </c>
      <c r="B262" t="s">
        <v>383</v>
      </c>
      <c r="C262">
        <v>2560</v>
      </c>
      <c r="D262">
        <v>1707</v>
      </c>
      <c r="E262">
        <v>1</v>
      </c>
      <c r="F262" s="5" t="s">
        <v>1125</v>
      </c>
      <c r="G262" s="3">
        <v>1</v>
      </c>
      <c r="H262" t="s">
        <v>1132</v>
      </c>
      <c r="I262">
        <v>4.08</v>
      </c>
      <c r="J262">
        <v>206</v>
      </c>
      <c r="K262">
        <v>676</v>
      </c>
      <c r="L262">
        <v>882</v>
      </c>
      <c r="M262" s="3">
        <f t="shared" si="4"/>
        <v>882</v>
      </c>
      <c r="N262" t="s">
        <v>1327</v>
      </c>
      <c r="O262">
        <v>19.7</v>
      </c>
      <c r="P262">
        <v>0</v>
      </c>
      <c r="Q262">
        <v>166</v>
      </c>
      <c r="R262">
        <v>166</v>
      </c>
      <c r="S262" s="3">
        <v>596</v>
      </c>
    </row>
    <row r="263" spans="1:19" x14ac:dyDescent="0.3">
      <c r="A263" s="3" t="s">
        <v>852</v>
      </c>
      <c r="B263" t="s">
        <v>384</v>
      </c>
      <c r="C263">
        <v>1280</v>
      </c>
      <c r="D263">
        <v>854</v>
      </c>
      <c r="E263">
        <v>0.5</v>
      </c>
      <c r="F263" s="5" t="s">
        <v>1125</v>
      </c>
      <c r="G263" s="3">
        <v>1</v>
      </c>
      <c r="H263" t="s">
        <v>1192</v>
      </c>
      <c r="I263">
        <v>26.23</v>
      </c>
      <c r="J263">
        <v>236</v>
      </c>
      <c r="K263">
        <v>397</v>
      </c>
      <c r="L263">
        <v>633</v>
      </c>
      <c r="M263" s="3">
        <f t="shared" si="4"/>
        <v>633</v>
      </c>
      <c r="N263" t="s">
        <v>1327</v>
      </c>
      <c r="O263">
        <v>10.24</v>
      </c>
      <c r="P263">
        <v>6</v>
      </c>
      <c r="Q263">
        <v>166</v>
      </c>
      <c r="R263">
        <v>172</v>
      </c>
      <c r="S263" s="3">
        <v>592</v>
      </c>
    </row>
    <row r="264" spans="1:19" x14ac:dyDescent="0.3">
      <c r="A264" s="3" t="s">
        <v>853</v>
      </c>
      <c r="B264" t="s">
        <v>385</v>
      </c>
      <c r="C264">
        <v>512</v>
      </c>
      <c r="D264">
        <v>341</v>
      </c>
      <c r="E264">
        <v>0.25</v>
      </c>
      <c r="F264" s="5" t="s">
        <v>1125</v>
      </c>
      <c r="G264" s="3">
        <v>1</v>
      </c>
      <c r="H264" t="s">
        <v>1193</v>
      </c>
      <c r="I264">
        <v>77.430000000000007</v>
      </c>
      <c r="J264">
        <v>37</v>
      </c>
      <c r="K264">
        <v>63</v>
      </c>
      <c r="L264">
        <v>100</v>
      </c>
      <c r="M264" s="3">
        <f t="shared" si="4"/>
        <v>100</v>
      </c>
      <c r="N264" t="s">
        <v>1273</v>
      </c>
      <c r="O264">
        <v>12.12</v>
      </c>
      <c r="P264">
        <v>3</v>
      </c>
      <c r="Q264">
        <v>230</v>
      </c>
      <c r="R264">
        <v>233</v>
      </c>
      <c r="S264" s="3">
        <v>614</v>
      </c>
    </row>
    <row r="265" spans="1:19" x14ac:dyDescent="0.3">
      <c r="A265" s="3" t="s">
        <v>854</v>
      </c>
      <c r="B265" t="s">
        <v>386</v>
      </c>
      <c r="C265">
        <v>512</v>
      </c>
      <c r="D265">
        <v>384</v>
      </c>
      <c r="E265">
        <v>0.25</v>
      </c>
      <c r="F265" s="5" t="s">
        <v>1128</v>
      </c>
      <c r="G265" s="3">
        <v>1</v>
      </c>
      <c r="H265" t="s">
        <v>1193</v>
      </c>
      <c r="I265">
        <v>20.49</v>
      </c>
      <c r="J265">
        <v>109</v>
      </c>
      <c r="K265">
        <v>383</v>
      </c>
      <c r="L265">
        <v>492</v>
      </c>
      <c r="M265" s="3">
        <f t="shared" si="4"/>
        <v>492</v>
      </c>
      <c r="N265" t="s">
        <v>1318</v>
      </c>
      <c r="O265">
        <v>16.71</v>
      </c>
      <c r="P265">
        <v>4</v>
      </c>
      <c r="Q265">
        <v>173</v>
      </c>
      <c r="R265">
        <v>177</v>
      </c>
      <c r="S265" s="3">
        <v>556</v>
      </c>
    </row>
    <row r="266" spans="1:19" x14ac:dyDescent="0.3">
      <c r="A266" s="3" t="s">
        <v>855</v>
      </c>
      <c r="B266" t="s">
        <v>387</v>
      </c>
      <c r="C266">
        <v>255</v>
      </c>
      <c r="D266">
        <v>341</v>
      </c>
      <c r="E266">
        <v>0.25</v>
      </c>
      <c r="F266" s="5" t="s">
        <v>1129</v>
      </c>
      <c r="G266" s="3">
        <v>1</v>
      </c>
      <c r="H266" t="s">
        <v>1194</v>
      </c>
      <c r="I266">
        <v>74.83</v>
      </c>
      <c r="J266">
        <v>70</v>
      </c>
      <c r="K266">
        <v>359</v>
      </c>
      <c r="L266">
        <v>429</v>
      </c>
      <c r="M266" s="3">
        <f t="shared" si="4"/>
        <v>429</v>
      </c>
      <c r="N266" t="s">
        <v>1273</v>
      </c>
      <c r="O266">
        <v>25.13</v>
      </c>
      <c r="P266">
        <v>0</v>
      </c>
      <c r="Q266">
        <v>142</v>
      </c>
      <c r="R266">
        <v>142</v>
      </c>
      <c r="S266" s="3">
        <v>513</v>
      </c>
    </row>
    <row r="267" spans="1:19" x14ac:dyDescent="0.3">
      <c r="A267" s="3" t="s">
        <v>856</v>
      </c>
      <c r="B267" t="s">
        <v>388</v>
      </c>
      <c r="C267">
        <v>2560</v>
      </c>
      <c r="D267">
        <v>1707</v>
      </c>
      <c r="E267">
        <v>1</v>
      </c>
      <c r="F267" s="5" t="s">
        <v>1125</v>
      </c>
      <c r="G267" s="3">
        <v>2</v>
      </c>
      <c r="H267" t="s">
        <v>1133</v>
      </c>
      <c r="I267">
        <v>28.72</v>
      </c>
      <c r="J267">
        <v>213</v>
      </c>
      <c r="K267">
        <v>715</v>
      </c>
      <c r="L267">
        <v>928</v>
      </c>
      <c r="M267" s="3">
        <f t="shared" si="4"/>
        <v>928</v>
      </c>
      <c r="N267" t="s">
        <v>1296</v>
      </c>
      <c r="O267">
        <v>6.78</v>
      </c>
      <c r="P267">
        <v>0</v>
      </c>
      <c r="Q267">
        <v>146</v>
      </c>
      <c r="R267">
        <v>146</v>
      </c>
      <c r="S267" s="3">
        <v>506</v>
      </c>
    </row>
    <row r="268" spans="1:19" x14ac:dyDescent="0.3">
      <c r="A268" s="3" t="s">
        <v>857</v>
      </c>
      <c r="B268" t="s">
        <v>389</v>
      </c>
      <c r="C268">
        <v>1280</v>
      </c>
      <c r="D268">
        <v>854</v>
      </c>
      <c r="E268">
        <v>0.5</v>
      </c>
      <c r="F268" s="5" t="s">
        <v>1125</v>
      </c>
      <c r="G268" s="3">
        <v>2</v>
      </c>
      <c r="H268" t="s">
        <v>1192</v>
      </c>
      <c r="I268">
        <v>17.52</v>
      </c>
      <c r="J268">
        <v>168</v>
      </c>
      <c r="K268">
        <v>375</v>
      </c>
      <c r="L268">
        <v>543</v>
      </c>
      <c r="M268" s="3">
        <f t="shared" si="4"/>
        <v>543</v>
      </c>
      <c r="N268" t="s">
        <v>1273</v>
      </c>
      <c r="O268">
        <v>8.9</v>
      </c>
      <c r="P268">
        <v>0</v>
      </c>
      <c r="Q268">
        <v>155</v>
      </c>
      <c r="R268">
        <v>155</v>
      </c>
      <c r="S268" s="3">
        <v>537</v>
      </c>
    </row>
    <row r="269" spans="1:19" x14ac:dyDescent="0.3">
      <c r="A269" s="3" t="s">
        <v>858</v>
      </c>
      <c r="B269" t="s">
        <v>390</v>
      </c>
      <c r="C269">
        <v>512</v>
      </c>
      <c r="D269">
        <v>341</v>
      </c>
      <c r="E269">
        <v>0.25</v>
      </c>
      <c r="F269" s="5" t="s">
        <v>1125</v>
      </c>
      <c r="G269" s="3">
        <v>2</v>
      </c>
      <c r="H269" t="s">
        <v>1195</v>
      </c>
      <c r="I269">
        <v>13.17</v>
      </c>
      <c r="J269">
        <v>91</v>
      </c>
      <c r="K269">
        <v>386</v>
      </c>
      <c r="L269">
        <v>477</v>
      </c>
      <c r="M269" s="3">
        <f t="shared" si="4"/>
        <v>477</v>
      </c>
      <c r="N269" t="s">
        <v>1273</v>
      </c>
      <c r="O269">
        <v>15.37</v>
      </c>
      <c r="P269">
        <v>3</v>
      </c>
      <c r="Q269">
        <v>163</v>
      </c>
      <c r="R269">
        <v>166</v>
      </c>
      <c r="S269" s="3">
        <v>525</v>
      </c>
    </row>
    <row r="270" spans="1:19" x14ac:dyDescent="0.3">
      <c r="A270" s="3" t="s">
        <v>859</v>
      </c>
      <c r="B270" t="s">
        <v>391</v>
      </c>
      <c r="C270">
        <v>512</v>
      </c>
      <c r="D270">
        <v>384</v>
      </c>
      <c r="E270">
        <v>0.25</v>
      </c>
      <c r="F270" s="5" t="s">
        <v>1128</v>
      </c>
      <c r="G270" s="3">
        <v>2</v>
      </c>
      <c r="H270" t="s">
        <v>1196</v>
      </c>
      <c r="I270">
        <v>20.57</v>
      </c>
      <c r="J270">
        <v>92</v>
      </c>
      <c r="K270">
        <v>359</v>
      </c>
      <c r="L270">
        <v>451</v>
      </c>
      <c r="M270" s="3">
        <f t="shared" si="4"/>
        <v>451</v>
      </c>
      <c r="N270" t="s">
        <v>1273</v>
      </c>
      <c r="O270">
        <v>6.8</v>
      </c>
      <c r="P270">
        <v>8</v>
      </c>
      <c r="Q270">
        <v>149</v>
      </c>
      <c r="R270">
        <v>157</v>
      </c>
      <c r="S270" s="3">
        <v>523</v>
      </c>
    </row>
    <row r="271" spans="1:19" s="8" customFormat="1" x14ac:dyDescent="0.3">
      <c r="A271" s="7" t="s">
        <v>860</v>
      </c>
      <c r="B271" s="8" t="s">
        <v>392</v>
      </c>
      <c r="C271" s="8">
        <v>255</v>
      </c>
      <c r="D271" s="8">
        <v>341</v>
      </c>
      <c r="E271" s="8">
        <v>0.25</v>
      </c>
      <c r="F271" s="9" t="s">
        <v>1129</v>
      </c>
      <c r="G271" s="7">
        <v>2</v>
      </c>
      <c r="H271" s="8" t="s">
        <v>1197</v>
      </c>
      <c r="I271" s="8">
        <v>41.66</v>
      </c>
      <c r="J271" s="8">
        <v>84</v>
      </c>
      <c r="K271" s="8">
        <v>364</v>
      </c>
      <c r="L271" s="8">
        <v>448</v>
      </c>
      <c r="M271" s="7">
        <f t="shared" si="4"/>
        <v>448</v>
      </c>
      <c r="N271" s="8" t="s">
        <v>1328</v>
      </c>
      <c r="O271" s="8">
        <v>22.12</v>
      </c>
      <c r="P271" s="8">
        <v>4</v>
      </c>
      <c r="Q271" s="8">
        <v>172</v>
      </c>
      <c r="R271" s="8">
        <v>176</v>
      </c>
      <c r="S271" s="7">
        <v>551</v>
      </c>
    </row>
    <row r="272" spans="1:19" x14ac:dyDescent="0.3">
      <c r="A272" s="3" t="s">
        <v>861</v>
      </c>
      <c r="B272" t="s">
        <v>393</v>
      </c>
      <c r="C272">
        <v>1432</v>
      </c>
      <c r="D272">
        <v>877</v>
      </c>
      <c r="E272">
        <v>1</v>
      </c>
      <c r="F272" s="5" t="s">
        <v>1125</v>
      </c>
      <c r="G272" s="3">
        <v>1</v>
      </c>
      <c r="H272" t="s">
        <v>1198</v>
      </c>
      <c r="I272">
        <v>5.28</v>
      </c>
      <c r="J272">
        <v>131</v>
      </c>
      <c r="K272">
        <v>411</v>
      </c>
      <c r="L272">
        <v>542</v>
      </c>
      <c r="M272" s="3">
        <f t="shared" si="4"/>
        <v>542</v>
      </c>
      <c r="N272" t="s">
        <v>1329</v>
      </c>
      <c r="O272">
        <v>31.58</v>
      </c>
      <c r="P272">
        <v>4</v>
      </c>
      <c r="Q272">
        <v>154</v>
      </c>
      <c r="R272">
        <v>158</v>
      </c>
      <c r="S272" s="3">
        <v>527</v>
      </c>
    </row>
    <row r="273" spans="1:19" x14ac:dyDescent="0.3">
      <c r="A273" s="3" t="s">
        <v>862</v>
      </c>
      <c r="B273" t="s">
        <v>394</v>
      </c>
      <c r="C273">
        <v>716</v>
      </c>
      <c r="D273">
        <v>439</v>
      </c>
      <c r="E273">
        <v>0.5</v>
      </c>
      <c r="F273" s="5" t="s">
        <v>1125</v>
      </c>
      <c r="G273" s="3">
        <v>1</v>
      </c>
      <c r="H273" t="s">
        <v>1199</v>
      </c>
      <c r="I273">
        <v>80.78</v>
      </c>
      <c r="J273">
        <v>84</v>
      </c>
      <c r="K273">
        <v>380</v>
      </c>
      <c r="L273">
        <v>464</v>
      </c>
      <c r="M273" s="3">
        <f t="shared" si="4"/>
        <v>464</v>
      </c>
      <c r="N273" t="s">
        <v>1285</v>
      </c>
      <c r="O273">
        <v>24.7</v>
      </c>
      <c r="P273">
        <v>4</v>
      </c>
      <c r="Q273">
        <v>181</v>
      </c>
      <c r="R273">
        <v>185</v>
      </c>
      <c r="S273" s="3">
        <v>565</v>
      </c>
    </row>
    <row r="274" spans="1:19" x14ac:dyDescent="0.3">
      <c r="A274" s="3" t="s">
        <v>863</v>
      </c>
      <c r="B274" t="s">
        <v>395</v>
      </c>
      <c r="C274">
        <v>286</v>
      </c>
      <c r="D274">
        <v>175</v>
      </c>
      <c r="E274">
        <v>0.25</v>
      </c>
      <c r="F274" s="5" t="s">
        <v>1125</v>
      </c>
      <c r="G274" s="3">
        <v>1</v>
      </c>
      <c r="H274" t="s">
        <v>1199</v>
      </c>
      <c r="I274">
        <v>83.13</v>
      </c>
      <c r="J274">
        <v>24</v>
      </c>
      <c r="K274">
        <v>43</v>
      </c>
      <c r="L274">
        <v>67</v>
      </c>
      <c r="M274" s="3">
        <f t="shared" si="4"/>
        <v>67</v>
      </c>
      <c r="N274" t="s">
        <v>1199</v>
      </c>
      <c r="O274">
        <v>57.19</v>
      </c>
      <c r="P274">
        <v>4</v>
      </c>
      <c r="Q274">
        <v>154</v>
      </c>
      <c r="R274">
        <v>158</v>
      </c>
      <c r="S274" s="3">
        <v>529</v>
      </c>
    </row>
    <row r="275" spans="1:19" x14ac:dyDescent="0.3">
      <c r="A275" s="3" t="s">
        <v>864</v>
      </c>
      <c r="B275" t="s">
        <v>396</v>
      </c>
      <c r="C275">
        <v>286</v>
      </c>
      <c r="D275">
        <v>160</v>
      </c>
      <c r="E275">
        <v>0.25</v>
      </c>
      <c r="F275" s="5" t="s">
        <v>1126</v>
      </c>
      <c r="G275" s="3">
        <v>1</v>
      </c>
      <c r="H275" t="s">
        <v>1199</v>
      </c>
      <c r="I275">
        <v>68.819999999999993</v>
      </c>
      <c r="J275">
        <v>111</v>
      </c>
      <c r="K275">
        <v>378</v>
      </c>
      <c r="L275">
        <v>489</v>
      </c>
      <c r="M275" s="3">
        <f t="shared" si="4"/>
        <v>489</v>
      </c>
      <c r="N275" t="s">
        <v>1199</v>
      </c>
      <c r="O275">
        <v>71.12</v>
      </c>
      <c r="P275">
        <v>5</v>
      </c>
      <c r="Q275">
        <v>151</v>
      </c>
      <c r="R275">
        <v>156</v>
      </c>
      <c r="S275" s="3">
        <v>562</v>
      </c>
    </row>
    <row r="276" spans="1:19" x14ac:dyDescent="0.3">
      <c r="A276" s="3" t="s">
        <v>865</v>
      </c>
      <c r="B276" t="s">
        <v>397</v>
      </c>
      <c r="C276">
        <v>98</v>
      </c>
      <c r="D276">
        <v>175</v>
      </c>
      <c r="E276">
        <v>0.25</v>
      </c>
      <c r="F276" s="5" t="s">
        <v>1127</v>
      </c>
      <c r="G276" s="3">
        <v>1</v>
      </c>
      <c r="H276" t="s">
        <v>1199</v>
      </c>
      <c r="I276">
        <v>77.489999999999995</v>
      </c>
      <c r="J276">
        <v>82</v>
      </c>
      <c r="K276">
        <v>387</v>
      </c>
      <c r="L276">
        <v>469</v>
      </c>
      <c r="M276" s="3">
        <f t="shared" si="4"/>
        <v>469</v>
      </c>
      <c r="N276" t="s">
        <v>1330</v>
      </c>
      <c r="O276">
        <v>7.79</v>
      </c>
      <c r="P276">
        <v>5</v>
      </c>
      <c r="Q276">
        <v>174</v>
      </c>
      <c r="R276">
        <v>179</v>
      </c>
      <c r="S276" s="3">
        <v>539</v>
      </c>
    </row>
    <row r="277" spans="1:19" x14ac:dyDescent="0.3">
      <c r="A277" s="3" t="s">
        <v>866</v>
      </c>
      <c r="B277" t="s">
        <v>398</v>
      </c>
      <c r="C277">
        <v>1432</v>
      </c>
      <c r="D277">
        <v>877</v>
      </c>
      <c r="E277">
        <v>1</v>
      </c>
      <c r="F277" s="5" t="s">
        <v>1125</v>
      </c>
      <c r="G277" s="3">
        <v>2</v>
      </c>
      <c r="H277" t="s">
        <v>1133</v>
      </c>
      <c r="I277">
        <v>12.49</v>
      </c>
      <c r="J277">
        <v>52</v>
      </c>
      <c r="K277">
        <v>62</v>
      </c>
      <c r="L277">
        <v>114</v>
      </c>
      <c r="M277" s="3">
        <f t="shared" si="4"/>
        <v>114</v>
      </c>
      <c r="N277" t="s">
        <v>1331</v>
      </c>
      <c r="O277">
        <v>19.559999999999999</v>
      </c>
      <c r="P277">
        <v>0</v>
      </c>
      <c r="Q277">
        <v>160</v>
      </c>
      <c r="R277">
        <v>160</v>
      </c>
      <c r="S277" s="3">
        <v>531</v>
      </c>
    </row>
    <row r="278" spans="1:19" x14ac:dyDescent="0.3">
      <c r="A278" s="3" t="s">
        <v>867</v>
      </c>
      <c r="B278" t="s">
        <v>399</v>
      </c>
      <c r="C278">
        <v>716</v>
      </c>
      <c r="D278">
        <v>439</v>
      </c>
      <c r="E278">
        <v>0.5</v>
      </c>
      <c r="F278" s="5" t="s">
        <v>1125</v>
      </c>
      <c r="G278" s="3">
        <v>2</v>
      </c>
      <c r="H278" t="s">
        <v>1199</v>
      </c>
      <c r="I278">
        <v>93.13</v>
      </c>
      <c r="J278">
        <v>48</v>
      </c>
      <c r="K278">
        <v>58</v>
      </c>
      <c r="L278">
        <v>106</v>
      </c>
      <c r="M278" s="3">
        <f t="shared" si="4"/>
        <v>106</v>
      </c>
      <c r="N278" t="s">
        <v>1144</v>
      </c>
      <c r="O278">
        <v>64.739999999999995</v>
      </c>
      <c r="P278">
        <v>8</v>
      </c>
      <c r="Q278">
        <v>144</v>
      </c>
      <c r="R278">
        <v>152</v>
      </c>
      <c r="S278" s="3">
        <v>520</v>
      </c>
    </row>
    <row r="279" spans="1:19" x14ac:dyDescent="0.3">
      <c r="A279" s="3" t="s">
        <v>868</v>
      </c>
      <c r="B279" t="s">
        <v>400</v>
      </c>
      <c r="C279">
        <v>286</v>
      </c>
      <c r="D279">
        <v>175</v>
      </c>
      <c r="E279">
        <v>0.25</v>
      </c>
      <c r="F279" s="5" t="s">
        <v>1125</v>
      </c>
      <c r="G279" s="3">
        <v>2</v>
      </c>
      <c r="H279" t="s">
        <v>1199</v>
      </c>
      <c r="I279">
        <v>86.91</v>
      </c>
      <c r="J279">
        <v>40</v>
      </c>
      <c r="K279">
        <v>51</v>
      </c>
      <c r="L279">
        <v>91</v>
      </c>
      <c r="M279" s="3">
        <f t="shared" si="4"/>
        <v>91</v>
      </c>
      <c r="N279" t="s">
        <v>1199</v>
      </c>
      <c r="O279">
        <v>92.5</v>
      </c>
      <c r="P279">
        <v>3</v>
      </c>
      <c r="Q279">
        <v>155</v>
      </c>
      <c r="R279">
        <v>158</v>
      </c>
      <c r="S279" s="3">
        <v>550</v>
      </c>
    </row>
    <row r="280" spans="1:19" x14ac:dyDescent="0.3">
      <c r="A280" s="3" t="s">
        <v>869</v>
      </c>
      <c r="B280" t="s">
        <v>401</v>
      </c>
      <c r="C280">
        <v>286</v>
      </c>
      <c r="D280">
        <v>160</v>
      </c>
      <c r="E280">
        <v>0.25</v>
      </c>
      <c r="F280" s="5" t="s">
        <v>1126</v>
      </c>
      <c r="G280" s="3">
        <v>2</v>
      </c>
      <c r="H280" t="s">
        <v>1199</v>
      </c>
      <c r="I280">
        <v>96.41</v>
      </c>
      <c r="J280">
        <v>35</v>
      </c>
      <c r="K280">
        <v>56</v>
      </c>
      <c r="L280">
        <v>91</v>
      </c>
      <c r="M280" s="3">
        <f t="shared" si="4"/>
        <v>91</v>
      </c>
      <c r="N280" t="s">
        <v>1199</v>
      </c>
      <c r="O280">
        <v>95.82</v>
      </c>
      <c r="P280">
        <v>8</v>
      </c>
      <c r="Q280">
        <v>168</v>
      </c>
      <c r="R280">
        <v>176</v>
      </c>
      <c r="S280" s="3">
        <v>545</v>
      </c>
    </row>
    <row r="281" spans="1:19" s="8" customFormat="1" x14ac:dyDescent="0.3">
      <c r="A281" s="7" t="s">
        <v>870</v>
      </c>
      <c r="B281" s="8" t="s">
        <v>402</v>
      </c>
      <c r="C281" s="8">
        <v>98</v>
      </c>
      <c r="D281" s="8">
        <v>175</v>
      </c>
      <c r="E281" s="8">
        <v>0.25</v>
      </c>
      <c r="F281" s="9" t="s">
        <v>1127</v>
      </c>
      <c r="G281" s="7">
        <v>2</v>
      </c>
      <c r="H281" s="8" t="s">
        <v>1199</v>
      </c>
      <c r="I281" s="8">
        <v>54.68</v>
      </c>
      <c r="J281" s="8">
        <v>41</v>
      </c>
      <c r="K281" s="8">
        <v>51</v>
      </c>
      <c r="L281" s="8">
        <v>92</v>
      </c>
      <c r="M281" s="7">
        <f t="shared" si="4"/>
        <v>92</v>
      </c>
      <c r="N281" s="8" t="s">
        <v>1332</v>
      </c>
      <c r="O281" s="8">
        <v>45.39</v>
      </c>
      <c r="P281" s="8">
        <v>5</v>
      </c>
      <c r="Q281" s="8">
        <v>155</v>
      </c>
      <c r="R281" s="8">
        <v>160</v>
      </c>
      <c r="S281" s="7">
        <v>521</v>
      </c>
    </row>
    <row r="282" spans="1:19" x14ac:dyDescent="0.3">
      <c r="A282" s="3" t="s">
        <v>871</v>
      </c>
      <c r="B282" t="s">
        <v>403</v>
      </c>
      <c r="C282">
        <v>1920</v>
      </c>
      <c r="D282">
        <v>1290</v>
      </c>
      <c r="E282">
        <v>1</v>
      </c>
      <c r="F282" s="5" t="s">
        <v>1125</v>
      </c>
      <c r="G282" s="3">
        <v>1</v>
      </c>
      <c r="H282" t="s">
        <v>1132</v>
      </c>
      <c r="I282">
        <v>4.17</v>
      </c>
      <c r="J282">
        <v>144</v>
      </c>
      <c r="K282">
        <v>396</v>
      </c>
      <c r="L282">
        <v>540</v>
      </c>
      <c r="M282" s="3">
        <f t="shared" si="4"/>
        <v>540</v>
      </c>
      <c r="N282" t="s">
        <v>1327</v>
      </c>
      <c r="O282">
        <v>3.94</v>
      </c>
      <c r="P282">
        <v>0</v>
      </c>
      <c r="Q282">
        <v>157</v>
      </c>
      <c r="R282">
        <v>157</v>
      </c>
      <c r="S282" s="3">
        <v>785</v>
      </c>
    </row>
    <row r="283" spans="1:19" x14ac:dyDescent="0.3">
      <c r="A283" s="3" t="s">
        <v>872</v>
      </c>
      <c r="B283" t="s">
        <v>404</v>
      </c>
      <c r="C283">
        <v>960</v>
      </c>
      <c r="D283">
        <v>645</v>
      </c>
      <c r="E283">
        <v>0.5</v>
      </c>
      <c r="F283" s="5" t="s">
        <v>1125</v>
      </c>
      <c r="G283" s="3">
        <v>1</v>
      </c>
      <c r="H283" t="s">
        <v>1200</v>
      </c>
      <c r="I283">
        <v>11.07</v>
      </c>
      <c r="J283">
        <v>105</v>
      </c>
      <c r="K283">
        <v>374</v>
      </c>
      <c r="L283">
        <v>479</v>
      </c>
      <c r="M283" s="3">
        <f t="shared" si="4"/>
        <v>479</v>
      </c>
      <c r="N283" t="s">
        <v>1273</v>
      </c>
      <c r="O283">
        <v>4.46</v>
      </c>
      <c r="P283">
        <v>0</v>
      </c>
      <c r="Q283">
        <v>157</v>
      </c>
      <c r="R283">
        <v>157</v>
      </c>
      <c r="S283" s="3">
        <v>519</v>
      </c>
    </row>
    <row r="284" spans="1:19" x14ac:dyDescent="0.3">
      <c r="A284" s="3" t="s">
        <v>873</v>
      </c>
      <c r="B284" t="s">
        <v>405</v>
      </c>
      <c r="C284">
        <v>384</v>
      </c>
      <c r="D284">
        <v>258</v>
      </c>
      <c r="E284">
        <v>0.25</v>
      </c>
      <c r="F284" s="5" t="s">
        <v>1125</v>
      </c>
      <c r="G284" s="3">
        <v>1</v>
      </c>
      <c r="H284" t="s">
        <v>1201</v>
      </c>
      <c r="I284">
        <v>99.99</v>
      </c>
      <c r="J284">
        <v>39</v>
      </c>
      <c r="K284">
        <v>44</v>
      </c>
      <c r="L284">
        <v>83</v>
      </c>
      <c r="M284" s="3">
        <f t="shared" si="4"/>
        <v>83</v>
      </c>
      <c r="N284" t="s">
        <v>1201</v>
      </c>
      <c r="O284">
        <v>100</v>
      </c>
      <c r="P284">
        <v>9</v>
      </c>
      <c r="Q284">
        <v>154</v>
      </c>
      <c r="R284">
        <v>163</v>
      </c>
      <c r="S284" s="3">
        <v>514</v>
      </c>
    </row>
    <row r="285" spans="1:19" x14ac:dyDescent="0.3">
      <c r="A285" s="3" t="s">
        <v>874</v>
      </c>
      <c r="B285" t="s">
        <v>406</v>
      </c>
      <c r="C285">
        <v>384</v>
      </c>
      <c r="D285">
        <v>256</v>
      </c>
      <c r="E285">
        <v>0.25</v>
      </c>
      <c r="F285" s="5" t="s">
        <v>1130</v>
      </c>
      <c r="G285" s="3">
        <v>1</v>
      </c>
      <c r="H285" t="s">
        <v>1201</v>
      </c>
      <c r="I285">
        <v>99.99</v>
      </c>
      <c r="J285">
        <v>116</v>
      </c>
      <c r="K285">
        <v>354</v>
      </c>
      <c r="L285">
        <v>470</v>
      </c>
      <c r="M285" s="3">
        <f t="shared" si="4"/>
        <v>470</v>
      </c>
      <c r="N285" t="s">
        <v>1201</v>
      </c>
      <c r="O285">
        <v>100</v>
      </c>
      <c r="P285">
        <v>8</v>
      </c>
      <c r="Q285">
        <v>171</v>
      </c>
      <c r="R285">
        <v>179</v>
      </c>
      <c r="S285" s="3">
        <v>571</v>
      </c>
    </row>
    <row r="286" spans="1:19" x14ac:dyDescent="0.3">
      <c r="A286" s="3" t="s">
        <v>875</v>
      </c>
      <c r="B286" t="s">
        <v>407</v>
      </c>
      <c r="C286">
        <v>172</v>
      </c>
      <c r="D286">
        <v>258</v>
      </c>
      <c r="E286">
        <v>0.25</v>
      </c>
      <c r="F286" s="5" t="s">
        <v>1131</v>
      </c>
      <c r="G286" s="3">
        <v>1</v>
      </c>
      <c r="H286" t="s">
        <v>1201</v>
      </c>
      <c r="I286">
        <v>99.99</v>
      </c>
      <c r="J286">
        <v>81</v>
      </c>
      <c r="K286">
        <v>372</v>
      </c>
      <c r="L286">
        <v>453</v>
      </c>
      <c r="M286" s="3">
        <f t="shared" si="4"/>
        <v>453</v>
      </c>
      <c r="N286" t="s">
        <v>1201</v>
      </c>
      <c r="O286">
        <v>99.66</v>
      </c>
      <c r="P286">
        <v>0</v>
      </c>
      <c r="Q286">
        <v>156</v>
      </c>
      <c r="R286">
        <v>156</v>
      </c>
      <c r="S286" s="3">
        <v>505</v>
      </c>
    </row>
    <row r="287" spans="1:19" x14ac:dyDescent="0.3">
      <c r="A287" s="3" t="s">
        <v>876</v>
      </c>
      <c r="B287" t="s">
        <v>408</v>
      </c>
      <c r="C287">
        <v>1920</v>
      </c>
      <c r="D287">
        <v>1290</v>
      </c>
      <c r="E287">
        <v>1</v>
      </c>
      <c r="F287" s="5" t="s">
        <v>1125</v>
      </c>
      <c r="G287" s="3">
        <v>2</v>
      </c>
      <c r="H287" t="s">
        <v>1132</v>
      </c>
      <c r="I287">
        <v>50.68</v>
      </c>
      <c r="J287">
        <v>68</v>
      </c>
      <c r="K287">
        <v>87</v>
      </c>
      <c r="L287">
        <v>155</v>
      </c>
      <c r="M287" s="3">
        <f t="shared" si="4"/>
        <v>155</v>
      </c>
      <c r="N287" t="s">
        <v>1273</v>
      </c>
      <c r="O287">
        <v>15.56</v>
      </c>
      <c r="P287">
        <v>0</v>
      </c>
      <c r="Q287">
        <v>176</v>
      </c>
      <c r="R287">
        <v>176</v>
      </c>
      <c r="S287" s="3">
        <v>540</v>
      </c>
    </row>
    <row r="288" spans="1:19" x14ac:dyDescent="0.3">
      <c r="A288" s="3" t="s">
        <v>877</v>
      </c>
      <c r="B288" t="s">
        <v>409</v>
      </c>
      <c r="C288">
        <v>960</v>
      </c>
      <c r="D288">
        <v>645</v>
      </c>
      <c r="E288">
        <v>0.5</v>
      </c>
      <c r="F288" s="5" t="s">
        <v>1125</v>
      </c>
      <c r="G288" s="3">
        <v>2</v>
      </c>
      <c r="H288" t="s">
        <v>1192</v>
      </c>
      <c r="I288">
        <v>12.72</v>
      </c>
      <c r="J288">
        <v>56</v>
      </c>
      <c r="K288">
        <v>62</v>
      </c>
      <c r="L288">
        <v>118</v>
      </c>
      <c r="M288" s="3">
        <f t="shared" si="4"/>
        <v>118</v>
      </c>
      <c r="N288" t="s">
        <v>1333</v>
      </c>
      <c r="O288">
        <v>13.68</v>
      </c>
      <c r="P288">
        <v>0</v>
      </c>
      <c r="Q288">
        <v>159</v>
      </c>
      <c r="R288">
        <v>159</v>
      </c>
      <c r="S288" s="3">
        <v>522</v>
      </c>
    </row>
    <row r="289" spans="1:19" x14ac:dyDescent="0.3">
      <c r="A289" s="3" t="s">
        <v>878</v>
      </c>
      <c r="B289" t="s">
        <v>410</v>
      </c>
      <c r="C289">
        <v>384</v>
      </c>
      <c r="D289">
        <v>258</v>
      </c>
      <c r="E289">
        <v>0.25</v>
      </c>
      <c r="F289" s="5" t="s">
        <v>1125</v>
      </c>
      <c r="G289" s="3">
        <v>2</v>
      </c>
      <c r="H289" t="s">
        <v>1201</v>
      </c>
      <c r="I289">
        <v>93.89</v>
      </c>
      <c r="J289">
        <v>20</v>
      </c>
      <c r="K289">
        <v>54</v>
      </c>
      <c r="L289">
        <v>74</v>
      </c>
      <c r="M289" s="3">
        <f t="shared" si="4"/>
        <v>74</v>
      </c>
      <c r="N289" t="s">
        <v>1201</v>
      </c>
      <c r="O289">
        <v>99.18</v>
      </c>
      <c r="P289">
        <v>1</v>
      </c>
      <c r="Q289">
        <v>157</v>
      </c>
      <c r="R289">
        <v>158</v>
      </c>
      <c r="S289" s="3">
        <v>524</v>
      </c>
    </row>
    <row r="290" spans="1:19" x14ac:dyDescent="0.3">
      <c r="A290" s="3" t="s">
        <v>879</v>
      </c>
      <c r="B290" t="s">
        <v>411</v>
      </c>
      <c r="C290">
        <v>384</v>
      </c>
      <c r="D290">
        <v>256</v>
      </c>
      <c r="E290">
        <v>0.25</v>
      </c>
      <c r="F290" s="5" t="s">
        <v>1130</v>
      </c>
      <c r="G290" s="3">
        <v>2</v>
      </c>
      <c r="H290" t="s">
        <v>1201</v>
      </c>
      <c r="I290">
        <v>93.7</v>
      </c>
      <c r="J290">
        <v>34</v>
      </c>
      <c r="K290">
        <v>48</v>
      </c>
      <c r="L290">
        <v>82</v>
      </c>
      <c r="M290" s="3">
        <f t="shared" si="4"/>
        <v>82</v>
      </c>
      <c r="N290" t="s">
        <v>1201</v>
      </c>
      <c r="O290">
        <v>99.17</v>
      </c>
      <c r="P290">
        <v>3</v>
      </c>
      <c r="Q290">
        <v>147</v>
      </c>
      <c r="R290">
        <v>150</v>
      </c>
      <c r="S290" s="3">
        <v>520</v>
      </c>
    </row>
    <row r="291" spans="1:19" s="8" customFormat="1" x14ac:dyDescent="0.3">
      <c r="A291" s="7" t="s">
        <v>880</v>
      </c>
      <c r="B291" s="8" t="s">
        <v>412</v>
      </c>
      <c r="C291" s="8">
        <v>172</v>
      </c>
      <c r="D291" s="8">
        <v>258</v>
      </c>
      <c r="E291" s="8">
        <v>0.25</v>
      </c>
      <c r="F291" s="9" t="s">
        <v>1131</v>
      </c>
      <c r="G291" s="7">
        <v>2</v>
      </c>
      <c r="H291" s="8" t="s">
        <v>1201</v>
      </c>
      <c r="I291" s="8">
        <v>88.36</v>
      </c>
      <c r="J291" s="8">
        <v>41</v>
      </c>
      <c r="K291" s="8">
        <v>58</v>
      </c>
      <c r="L291" s="8">
        <v>99</v>
      </c>
      <c r="M291" s="7">
        <f t="shared" si="4"/>
        <v>99</v>
      </c>
      <c r="N291" s="8" t="s">
        <v>1201</v>
      </c>
      <c r="O291" s="8">
        <v>98.04</v>
      </c>
      <c r="P291" s="8">
        <v>3</v>
      </c>
      <c r="Q291" s="8">
        <v>166</v>
      </c>
      <c r="R291" s="8">
        <v>169</v>
      </c>
      <c r="S291" s="7">
        <v>526</v>
      </c>
    </row>
    <row r="292" spans="1:19" x14ac:dyDescent="0.3">
      <c r="A292" s="3" t="s">
        <v>881</v>
      </c>
      <c r="B292" t="s">
        <v>413</v>
      </c>
      <c r="C292">
        <v>1600</v>
      </c>
      <c r="D292">
        <v>1056</v>
      </c>
      <c r="E292">
        <v>1</v>
      </c>
      <c r="F292" s="5" t="s">
        <v>1125</v>
      </c>
      <c r="G292" s="3">
        <v>1</v>
      </c>
      <c r="H292" t="s">
        <v>1132</v>
      </c>
      <c r="I292">
        <v>11.41</v>
      </c>
      <c r="J292">
        <v>117</v>
      </c>
      <c r="K292">
        <v>365</v>
      </c>
      <c r="L292">
        <v>482</v>
      </c>
      <c r="M292" s="3">
        <f t="shared" si="4"/>
        <v>482</v>
      </c>
      <c r="N292" t="s">
        <v>1334</v>
      </c>
      <c r="O292">
        <v>91.27</v>
      </c>
      <c r="P292">
        <v>0</v>
      </c>
      <c r="Q292">
        <v>162</v>
      </c>
      <c r="R292">
        <v>162</v>
      </c>
      <c r="S292" s="3">
        <v>518</v>
      </c>
    </row>
    <row r="293" spans="1:19" x14ac:dyDescent="0.3">
      <c r="A293" s="3" t="s">
        <v>882</v>
      </c>
      <c r="B293" t="s">
        <v>414</v>
      </c>
      <c r="C293">
        <v>800</v>
      </c>
      <c r="D293">
        <v>528</v>
      </c>
      <c r="E293">
        <v>0.5</v>
      </c>
      <c r="F293" s="5" t="s">
        <v>1125</v>
      </c>
      <c r="G293" s="3">
        <v>1</v>
      </c>
      <c r="H293" t="s">
        <v>1202</v>
      </c>
      <c r="I293">
        <v>88.04</v>
      </c>
      <c r="J293">
        <v>111</v>
      </c>
      <c r="K293">
        <v>367</v>
      </c>
      <c r="L293">
        <v>478</v>
      </c>
      <c r="M293" s="3">
        <f t="shared" si="4"/>
        <v>478</v>
      </c>
      <c r="N293" t="s">
        <v>1334</v>
      </c>
      <c r="O293">
        <v>87.76</v>
      </c>
      <c r="P293">
        <v>6</v>
      </c>
      <c r="Q293">
        <v>143</v>
      </c>
      <c r="R293">
        <v>149</v>
      </c>
      <c r="S293" s="3">
        <v>523</v>
      </c>
    </row>
    <row r="294" spans="1:19" x14ac:dyDescent="0.3">
      <c r="A294" s="3" t="s">
        <v>883</v>
      </c>
      <c r="B294" t="s">
        <v>415</v>
      </c>
      <c r="C294">
        <v>320</v>
      </c>
      <c r="D294">
        <v>211</v>
      </c>
      <c r="E294">
        <v>0.25</v>
      </c>
      <c r="F294" s="5" t="s">
        <v>1125</v>
      </c>
      <c r="G294" s="3">
        <v>1</v>
      </c>
      <c r="H294" t="s">
        <v>1202</v>
      </c>
      <c r="I294">
        <v>96.77</v>
      </c>
      <c r="J294">
        <v>38</v>
      </c>
      <c r="K294">
        <v>40</v>
      </c>
      <c r="L294">
        <v>78</v>
      </c>
      <c r="M294" s="3">
        <f t="shared" si="4"/>
        <v>78</v>
      </c>
      <c r="N294" t="s">
        <v>1334</v>
      </c>
      <c r="O294">
        <v>99.69</v>
      </c>
      <c r="P294">
        <v>8</v>
      </c>
      <c r="Q294">
        <v>153</v>
      </c>
      <c r="R294">
        <v>161</v>
      </c>
      <c r="S294" s="3">
        <v>533</v>
      </c>
    </row>
    <row r="295" spans="1:19" x14ac:dyDescent="0.3">
      <c r="A295" s="3" t="s">
        <v>884</v>
      </c>
      <c r="B295" t="s">
        <v>416</v>
      </c>
      <c r="C295">
        <v>320</v>
      </c>
      <c r="D295">
        <v>240</v>
      </c>
      <c r="E295">
        <v>0.25</v>
      </c>
      <c r="F295" s="5" t="s">
        <v>1128</v>
      </c>
      <c r="G295" s="3">
        <v>1</v>
      </c>
      <c r="H295" t="s">
        <v>1202</v>
      </c>
      <c r="I295">
        <v>89.46</v>
      </c>
      <c r="J295">
        <v>97</v>
      </c>
      <c r="K295">
        <v>356</v>
      </c>
      <c r="L295">
        <v>453</v>
      </c>
      <c r="M295" s="3">
        <f t="shared" si="4"/>
        <v>453</v>
      </c>
      <c r="N295" t="s">
        <v>1334</v>
      </c>
      <c r="O295">
        <v>98.74</v>
      </c>
      <c r="P295">
        <v>8</v>
      </c>
      <c r="Q295">
        <v>167</v>
      </c>
      <c r="R295">
        <v>175</v>
      </c>
      <c r="S295" s="3">
        <v>544</v>
      </c>
    </row>
    <row r="296" spans="1:19" x14ac:dyDescent="0.3">
      <c r="A296" s="3" t="s">
        <v>885</v>
      </c>
      <c r="B296" t="s">
        <v>417</v>
      </c>
      <c r="C296">
        <v>158</v>
      </c>
      <c r="D296">
        <v>211</v>
      </c>
      <c r="E296">
        <v>0.25</v>
      </c>
      <c r="F296" s="5" t="s">
        <v>1129</v>
      </c>
      <c r="G296" s="3">
        <v>1</v>
      </c>
      <c r="H296" t="s">
        <v>1202</v>
      </c>
      <c r="I296">
        <v>89.74</v>
      </c>
      <c r="J296">
        <v>87</v>
      </c>
      <c r="K296">
        <v>386</v>
      </c>
      <c r="L296">
        <v>473</v>
      </c>
      <c r="M296" s="3">
        <f t="shared" si="4"/>
        <v>473</v>
      </c>
      <c r="N296" t="s">
        <v>1334</v>
      </c>
      <c r="O296">
        <v>71.180000000000007</v>
      </c>
      <c r="P296">
        <v>7</v>
      </c>
      <c r="Q296">
        <v>182</v>
      </c>
      <c r="R296">
        <v>189</v>
      </c>
      <c r="S296" s="3">
        <v>546</v>
      </c>
    </row>
    <row r="297" spans="1:19" x14ac:dyDescent="0.3">
      <c r="A297" s="3" t="s">
        <v>886</v>
      </c>
      <c r="B297" t="s">
        <v>418</v>
      </c>
      <c r="C297">
        <v>1600</v>
      </c>
      <c r="D297">
        <v>1056</v>
      </c>
      <c r="E297">
        <v>1</v>
      </c>
      <c r="F297" s="5" t="s">
        <v>1125</v>
      </c>
      <c r="G297" s="3">
        <v>2</v>
      </c>
      <c r="H297" t="s">
        <v>1133</v>
      </c>
      <c r="I297">
        <v>21.13</v>
      </c>
      <c r="J297">
        <v>65</v>
      </c>
      <c r="K297">
        <v>52</v>
      </c>
      <c r="L297">
        <v>117</v>
      </c>
      <c r="M297" s="3">
        <f t="shared" si="4"/>
        <v>117</v>
      </c>
      <c r="N297" t="s">
        <v>1334</v>
      </c>
      <c r="O297">
        <v>66.63</v>
      </c>
      <c r="P297">
        <v>8</v>
      </c>
      <c r="Q297">
        <v>163</v>
      </c>
      <c r="R297">
        <v>171</v>
      </c>
      <c r="S297" s="3">
        <v>550</v>
      </c>
    </row>
    <row r="298" spans="1:19" x14ac:dyDescent="0.3">
      <c r="A298" s="3" t="s">
        <v>887</v>
      </c>
      <c r="B298" t="s">
        <v>419</v>
      </c>
      <c r="C298">
        <v>800</v>
      </c>
      <c r="D298">
        <v>528</v>
      </c>
      <c r="E298">
        <v>0.5</v>
      </c>
      <c r="F298" s="5" t="s">
        <v>1125</v>
      </c>
      <c r="G298" s="3">
        <v>2</v>
      </c>
      <c r="H298" t="s">
        <v>1202</v>
      </c>
      <c r="I298">
        <v>83.32</v>
      </c>
      <c r="J298">
        <v>57</v>
      </c>
      <c r="K298">
        <v>50</v>
      </c>
      <c r="L298">
        <v>107</v>
      </c>
      <c r="M298" s="3">
        <f t="shared" si="4"/>
        <v>107</v>
      </c>
      <c r="N298" t="s">
        <v>1334</v>
      </c>
      <c r="O298">
        <v>35.409999999999997</v>
      </c>
      <c r="P298">
        <v>6</v>
      </c>
      <c r="Q298">
        <v>162</v>
      </c>
      <c r="R298">
        <v>168</v>
      </c>
      <c r="S298" s="3">
        <v>545</v>
      </c>
    </row>
    <row r="299" spans="1:19" x14ac:dyDescent="0.3">
      <c r="A299" s="3" t="s">
        <v>888</v>
      </c>
      <c r="B299" t="s">
        <v>420</v>
      </c>
      <c r="C299">
        <v>320</v>
      </c>
      <c r="D299">
        <v>211</v>
      </c>
      <c r="E299">
        <v>0.25</v>
      </c>
      <c r="F299" s="5" t="s">
        <v>1125</v>
      </c>
      <c r="G299" s="3">
        <v>2</v>
      </c>
      <c r="H299" t="s">
        <v>1202</v>
      </c>
      <c r="I299">
        <v>85.74</v>
      </c>
      <c r="J299">
        <v>34</v>
      </c>
      <c r="K299">
        <v>48</v>
      </c>
      <c r="L299">
        <v>82</v>
      </c>
      <c r="M299" s="3">
        <f t="shared" si="4"/>
        <v>82</v>
      </c>
      <c r="N299" t="s">
        <v>1334</v>
      </c>
      <c r="O299">
        <v>86.58</v>
      </c>
      <c r="P299">
        <v>5</v>
      </c>
      <c r="Q299">
        <v>164</v>
      </c>
      <c r="R299">
        <v>169</v>
      </c>
      <c r="S299" s="3">
        <v>545</v>
      </c>
    </row>
    <row r="300" spans="1:19" x14ac:dyDescent="0.3">
      <c r="A300" s="3" t="s">
        <v>889</v>
      </c>
      <c r="B300" t="s">
        <v>421</v>
      </c>
      <c r="C300">
        <v>320</v>
      </c>
      <c r="D300">
        <v>240</v>
      </c>
      <c r="E300">
        <v>0.25</v>
      </c>
      <c r="F300" s="5" t="s">
        <v>1128</v>
      </c>
      <c r="G300" s="3">
        <v>2</v>
      </c>
      <c r="H300" t="s">
        <v>1202</v>
      </c>
      <c r="I300">
        <v>83.28</v>
      </c>
      <c r="J300">
        <v>28</v>
      </c>
      <c r="K300">
        <v>47</v>
      </c>
      <c r="L300">
        <v>75</v>
      </c>
      <c r="M300" s="3">
        <f t="shared" si="4"/>
        <v>75</v>
      </c>
      <c r="N300" t="s">
        <v>1334</v>
      </c>
      <c r="O300">
        <v>90.49</v>
      </c>
      <c r="P300">
        <v>8</v>
      </c>
      <c r="Q300">
        <v>159</v>
      </c>
      <c r="R300">
        <v>167</v>
      </c>
      <c r="S300" s="3">
        <v>854</v>
      </c>
    </row>
    <row r="301" spans="1:19" s="8" customFormat="1" x14ac:dyDescent="0.3">
      <c r="A301" s="7" t="s">
        <v>890</v>
      </c>
      <c r="B301" s="8" t="s">
        <v>422</v>
      </c>
      <c r="C301" s="8">
        <v>158</v>
      </c>
      <c r="D301" s="8">
        <v>211</v>
      </c>
      <c r="E301" s="8">
        <v>0.25</v>
      </c>
      <c r="F301" s="9" t="s">
        <v>1129</v>
      </c>
      <c r="G301" s="7">
        <v>2</v>
      </c>
      <c r="H301" s="8" t="s">
        <v>1202</v>
      </c>
      <c r="I301" s="8">
        <v>78.12</v>
      </c>
      <c r="J301" s="8">
        <v>36</v>
      </c>
      <c r="K301" s="8">
        <v>44</v>
      </c>
      <c r="L301" s="8">
        <v>80</v>
      </c>
      <c r="M301" s="7">
        <f t="shared" si="4"/>
        <v>80</v>
      </c>
      <c r="N301" s="8" t="s">
        <v>1335</v>
      </c>
      <c r="O301" s="8">
        <v>67.14</v>
      </c>
      <c r="P301" s="8">
        <v>6</v>
      </c>
      <c r="Q301" s="8">
        <v>143</v>
      </c>
      <c r="R301" s="8">
        <v>149</v>
      </c>
      <c r="S301" s="7">
        <v>512</v>
      </c>
    </row>
    <row r="302" spans="1:19" x14ac:dyDescent="0.3">
      <c r="A302" s="3" t="s">
        <v>891</v>
      </c>
      <c r="B302" t="s">
        <v>423</v>
      </c>
      <c r="C302">
        <v>1200</v>
      </c>
      <c r="D302">
        <v>628</v>
      </c>
      <c r="E302">
        <v>1</v>
      </c>
      <c r="F302" s="5" t="s">
        <v>1125</v>
      </c>
      <c r="G302" s="3">
        <v>1</v>
      </c>
      <c r="H302" t="s">
        <v>1132</v>
      </c>
      <c r="I302">
        <v>5.95</v>
      </c>
      <c r="J302">
        <v>91</v>
      </c>
      <c r="K302">
        <v>379</v>
      </c>
      <c r="L302">
        <v>470</v>
      </c>
      <c r="M302" s="3">
        <f t="shared" si="4"/>
        <v>470</v>
      </c>
      <c r="N302" t="s">
        <v>1272</v>
      </c>
      <c r="O302">
        <v>5.96</v>
      </c>
      <c r="P302">
        <v>4</v>
      </c>
      <c r="Q302">
        <v>179</v>
      </c>
      <c r="R302">
        <v>183</v>
      </c>
      <c r="S302" s="3">
        <v>575</v>
      </c>
    </row>
    <row r="303" spans="1:19" x14ac:dyDescent="0.3">
      <c r="A303" s="3" t="s">
        <v>892</v>
      </c>
      <c r="B303" t="s">
        <v>424</v>
      </c>
      <c r="C303">
        <v>600</v>
      </c>
      <c r="D303">
        <v>314</v>
      </c>
      <c r="E303">
        <v>0.5</v>
      </c>
      <c r="F303" s="5" t="s">
        <v>1125</v>
      </c>
      <c r="G303" s="3">
        <v>1</v>
      </c>
      <c r="H303" t="s">
        <v>1203</v>
      </c>
      <c r="I303">
        <v>23.61</v>
      </c>
      <c r="J303">
        <v>82</v>
      </c>
      <c r="K303">
        <v>363</v>
      </c>
      <c r="L303">
        <v>445</v>
      </c>
      <c r="M303" s="3">
        <f t="shared" si="4"/>
        <v>445</v>
      </c>
      <c r="N303" t="s">
        <v>1283</v>
      </c>
      <c r="O303">
        <v>16.77</v>
      </c>
      <c r="P303">
        <v>8</v>
      </c>
      <c r="Q303">
        <v>161</v>
      </c>
      <c r="R303">
        <v>169</v>
      </c>
      <c r="S303" s="3">
        <v>522</v>
      </c>
    </row>
    <row r="304" spans="1:19" x14ac:dyDescent="0.3">
      <c r="A304" s="3" t="s">
        <v>893</v>
      </c>
      <c r="B304" t="s">
        <v>425</v>
      </c>
      <c r="C304">
        <v>240</v>
      </c>
      <c r="D304">
        <v>126</v>
      </c>
      <c r="E304">
        <v>0.25</v>
      </c>
      <c r="F304" s="5" t="s">
        <v>1125</v>
      </c>
      <c r="G304" s="3">
        <v>1</v>
      </c>
      <c r="H304" t="s">
        <v>1204</v>
      </c>
      <c r="I304">
        <v>42.2</v>
      </c>
      <c r="J304">
        <v>30</v>
      </c>
      <c r="K304">
        <v>44</v>
      </c>
      <c r="L304">
        <v>74</v>
      </c>
      <c r="M304" s="3">
        <f t="shared" si="4"/>
        <v>74</v>
      </c>
      <c r="N304" t="s">
        <v>1336</v>
      </c>
      <c r="O304">
        <v>77.040000000000006</v>
      </c>
      <c r="P304">
        <v>6</v>
      </c>
      <c r="Q304">
        <v>163</v>
      </c>
      <c r="R304">
        <v>169</v>
      </c>
      <c r="S304" s="3">
        <v>553</v>
      </c>
    </row>
    <row r="305" spans="1:19" x14ac:dyDescent="0.3">
      <c r="A305" s="3" t="s">
        <v>894</v>
      </c>
      <c r="B305" t="s">
        <v>426</v>
      </c>
      <c r="C305">
        <v>240</v>
      </c>
      <c r="D305">
        <v>160</v>
      </c>
      <c r="E305">
        <v>0.25</v>
      </c>
      <c r="F305" s="5" t="s">
        <v>1130</v>
      </c>
      <c r="G305" s="3">
        <v>1</v>
      </c>
      <c r="H305" t="s">
        <v>1204</v>
      </c>
      <c r="I305">
        <v>28.07</v>
      </c>
      <c r="J305">
        <v>120</v>
      </c>
      <c r="K305">
        <v>364</v>
      </c>
      <c r="L305">
        <v>484</v>
      </c>
      <c r="M305" s="3">
        <f t="shared" si="4"/>
        <v>484</v>
      </c>
      <c r="N305" t="s">
        <v>1336</v>
      </c>
      <c r="O305">
        <v>58.94</v>
      </c>
      <c r="P305">
        <v>6</v>
      </c>
      <c r="Q305">
        <v>162</v>
      </c>
      <c r="R305">
        <v>168</v>
      </c>
      <c r="S305" s="3">
        <v>533</v>
      </c>
    </row>
    <row r="306" spans="1:19" x14ac:dyDescent="0.3">
      <c r="A306" s="3" t="s">
        <v>895</v>
      </c>
      <c r="B306" t="s">
        <v>427</v>
      </c>
      <c r="C306">
        <v>84</v>
      </c>
      <c r="D306">
        <v>126</v>
      </c>
      <c r="E306">
        <v>0.25</v>
      </c>
      <c r="F306" s="5" t="s">
        <v>1131</v>
      </c>
      <c r="G306" s="3">
        <v>1</v>
      </c>
      <c r="H306" t="s">
        <v>1204</v>
      </c>
      <c r="I306">
        <v>72.569999999999993</v>
      </c>
      <c r="J306">
        <v>84</v>
      </c>
      <c r="K306">
        <v>380</v>
      </c>
      <c r="L306">
        <v>464</v>
      </c>
      <c r="M306" s="3">
        <f t="shared" si="4"/>
        <v>464</v>
      </c>
      <c r="N306" t="s">
        <v>1253</v>
      </c>
      <c r="O306">
        <v>23.96</v>
      </c>
      <c r="P306">
        <v>3</v>
      </c>
      <c r="Q306">
        <v>150</v>
      </c>
      <c r="R306">
        <v>153</v>
      </c>
      <c r="S306" s="3">
        <v>520</v>
      </c>
    </row>
    <row r="307" spans="1:19" x14ac:dyDescent="0.3">
      <c r="A307" s="3" t="s">
        <v>896</v>
      </c>
      <c r="B307" t="s">
        <v>428</v>
      </c>
      <c r="C307">
        <v>1200</v>
      </c>
      <c r="D307">
        <v>628</v>
      </c>
      <c r="E307">
        <v>1</v>
      </c>
      <c r="F307" s="5" t="s">
        <v>1125</v>
      </c>
      <c r="G307" s="3">
        <v>2</v>
      </c>
      <c r="H307" t="s">
        <v>1133</v>
      </c>
      <c r="I307">
        <v>22.85</v>
      </c>
      <c r="J307">
        <v>45</v>
      </c>
      <c r="K307">
        <v>58</v>
      </c>
      <c r="L307">
        <v>103</v>
      </c>
      <c r="M307" s="3">
        <f t="shared" si="4"/>
        <v>103</v>
      </c>
      <c r="N307" t="s">
        <v>1337</v>
      </c>
      <c r="O307">
        <v>9.61</v>
      </c>
      <c r="P307">
        <v>5</v>
      </c>
      <c r="Q307">
        <v>176</v>
      </c>
      <c r="R307">
        <v>181</v>
      </c>
      <c r="S307" s="3">
        <v>539</v>
      </c>
    </row>
    <row r="308" spans="1:19" x14ac:dyDescent="0.3">
      <c r="A308" s="3" t="s">
        <v>897</v>
      </c>
      <c r="B308" t="s">
        <v>429</v>
      </c>
      <c r="C308">
        <v>600</v>
      </c>
      <c r="D308">
        <v>314</v>
      </c>
      <c r="E308">
        <v>0.5</v>
      </c>
      <c r="F308" s="5" t="s">
        <v>1125</v>
      </c>
      <c r="G308" s="3">
        <v>2</v>
      </c>
      <c r="H308" t="s">
        <v>1205</v>
      </c>
      <c r="I308">
        <v>47.67</v>
      </c>
      <c r="J308">
        <v>40</v>
      </c>
      <c r="K308">
        <v>55</v>
      </c>
      <c r="L308">
        <v>95</v>
      </c>
      <c r="M308" s="3">
        <f t="shared" si="4"/>
        <v>95</v>
      </c>
      <c r="N308" t="s">
        <v>1338</v>
      </c>
      <c r="O308">
        <v>15.63</v>
      </c>
      <c r="P308">
        <v>7</v>
      </c>
      <c r="Q308">
        <v>160</v>
      </c>
      <c r="R308">
        <v>167</v>
      </c>
      <c r="S308" s="3">
        <v>537</v>
      </c>
    </row>
    <row r="309" spans="1:19" x14ac:dyDescent="0.3">
      <c r="A309" s="3" t="s">
        <v>898</v>
      </c>
      <c r="B309" t="s">
        <v>430</v>
      </c>
      <c r="C309">
        <v>240</v>
      </c>
      <c r="D309">
        <v>126</v>
      </c>
      <c r="E309">
        <v>0.25</v>
      </c>
      <c r="F309" s="5" t="s">
        <v>1125</v>
      </c>
      <c r="G309" s="3">
        <v>2</v>
      </c>
      <c r="H309" t="s">
        <v>1204</v>
      </c>
      <c r="I309">
        <v>50.17</v>
      </c>
      <c r="J309">
        <v>18</v>
      </c>
      <c r="K309">
        <v>46</v>
      </c>
      <c r="L309">
        <v>64</v>
      </c>
      <c r="M309" s="3">
        <f t="shared" si="4"/>
        <v>64</v>
      </c>
      <c r="N309" t="s">
        <v>1204</v>
      </c>
      <c r="O309">
        <v>16.690000000000001</v>
      </c>
      <c r="P309">
        <v>8</v>
      </c>
      <c r="Q309">
        <v>184</v>
      </c>
      <c r="R309">
        <v>192</v>
      </c>
      <c r="S309" s="3">
        <v>572</v>
      </c>
    </row>
    <row r="310" spans="1:19" x14ac:dyDescent="0.3">
      <c r="A310" s="3" t="s">
        <v>899</v>
      </c>
      <c r="B310" t="s">
        <v>431</v>
      </c>
      <c r="C310">
        <v>240</v>
      </c>
      <c r="D310">
        <v>160</v>
      </c>
      <c r="E310">
        <v>0.25</v>
      </c>
      <c r="F310" s="5" t="s">
        <v>1130</v>
      </c>
      <c r="G310" s="3">
        <v>2</v>
      </c>
      <c r="H310" t="s">
        <v>1204</v>
      </c>
      <c r="I310">
        <v>68.400000000000006</v>
      </c>
      <c r="J310">
        <v>38</v>
      </c>
      <c r="K310">
        <v>75</v>
      </c>
      <c r="L310">
        <v>113</v>
      </c>
      <c r="M310" s="3">
        <f t="shared" si="4"/>
        <v>113</v>
      </c>
      <c r="N310" t="s">
        <v>1336</v>
      </c>
      <c r="O310">
        <v>26.42</v>
      </c>
      <c r="P310">
        <v>7</v>
      </c>
      <c r="Q310">
        <v>161</v>
      </c>
      <c r="R310">
        <v>168</v>
      </c>
      <c r="S310" s="3">
        <v>541</v>
      </c>
    </row>
    <row r="311" spans="1:19" s="8" customFormat="1" x14ac:dyDescent="0.3">
      <c r="A311" s="7" t="s">
        <v>900</v>
      </c>
      <c r="B311" s="8" t="s">
        <v>432</v>
      </c>
      <c r="C311" s="8">
        <v>84</v>
      </c>
      <c r="D311" s="8">
        <v>126</v>
      </c>
      <c r="E311" s="8">
        <v>0.25</v>
      </c>
      <c r="F311" s="9" t="s">
        <v>1131</v>
      </c>
      <c r="G311" s="7">
        <v>2</v>
      </c>
      <c r="H311" s="8" t="s">
        <v>1204</v>
      </c>
      <c r="I311" s="8">
        <v>56.67</v>
      </c>
      <c r="J311" s="8">
        <v>41</v>
      </c>
      <c r="K311" s="8">
        <v>50</v>
      </c>
      <c r="L311" s="8">
        <v>91</v>
      </c>
      <c r="M311" s="7">
        <f t="shared" si="4"/>
        <v>91</v>
      </c>
      <c r="N311" s="8" t="s">
        <v>1339</v>
      </c>
      <c r="O311" s="8">
        <v>5.24</v>
      </c>
      <c r="P311" s="8">
        <v>5</v>
      </c>
      <c r="Q311" s="8">
        <v>190</v>
      </c>
      <c r="R311" s="8">
        <v>195</v>
      </c>
      <c r="S311" s="7">
        <v>565</v>
      </c>
    </row>
    <row r="312" spans="1:19" x14ac:dyDescent="0.3">
      <c r="A312" s="3" t="s">
        <v>901</v>
      </c>
      <c r="B312" t="s">
        <v>433</v>
      </c>
      <c r="C312">
        <v>1500</v>
      </c>
      <c r="D312">
        <v>1000</v>
      </c>
      <c r="E312">
        <v>1</v>
      </c>
      <c r="F312" s="5" t="s">
        <v>1125</v>
      </c>
      <c r="G312" s="3">
        <v>1</v>
      </c>
      <c r="H312" t="s">
        <v>1166</v>
      </c>
      <c r="I312">
        <v>4.72</v>
      </c>
      <c r="J312">
        <v>185</v>
      </c>
      <c r="K312">
        <v>384</v>
      </c>
      <c r="L312">
        <v>569</v>
      </c>
      <c r="M312" s="3">
        <f t="shared" si="4"/>
        <v>569</v>
      </c>
      <c r="N312" t="s">
        <v>1243</v>
      </c>
      <c r="O312">
        <v>66.209999999999994</v>
      </c>
      <c r="P312">
        <v>4</v>
      </c>
      <c r="Q312">
        <v>145</v>
      </c>
      <c r="R312">
        <v>149</v>
      </c>
      <c r="S312" s="3">
        <v>556</v>
      </c>
    </row>
    <row r="313" spans="1:19" x14ac:dyDescent="0.3">
      <c r="A313" s="3" t="s">
        <v>902</v>
      </c>
      <c r="B313" t="s">
        <v>434</v>
      </c>
      <c r="C313">
        <v>750</v>
      </c>
      <c r="D313">
        <v>500</v>
      </c>
      <c r="E313">
        <v>0.5</v>
      </c>
      <c r="F313" s="5" t="s">
        <v>1125</v>
      </c>
      <c r="G313" s="3">
        <v>1</v>
      </c>
      <c r="H313" t="s">
        <v>1206</v>
      </c>
      <c r="I313">
        <v>31.57</v>
      </c>
      <c r="J313">
        <v>100</v>
      </c>
      <c r="K313">
        <v>362</v>
      </c>
      <c r="L313">
        <v>462</v>
      </c>
      <c r="M313" s="3">
        <f t="shared" si="4"/>
        <v>462</v>
      </c>
      <c r="N313" t="s">
        <v>1206</v>
      </c>
      <c r="O313">
        <v>97.94</v>
      </c>
      <c r="P313">
        <v>4</v>
      </c>
      <c r="Q313">
        <v>163</v>
      </c>
      <c r="R313">
        <v>167</v>
      </c>
      <c r="S313" s="3">
        <v>539</v>
      </c>
    </row>
    <row r="314" spans="1:19" x14ac:dyDescent="0.3">
      <c r="A314" s="3" t="s">
        <v>903</v>
      </c>
      <c r="B314" t="s">
        <v>435</v>
      </c>
      <c r="C314">
        <v>300</v>
      </c>
      <c r="D314">
        <v>200</v>
      </c>
      <c r="E314">
        <v>0.25</v>
      </c>
      <c r="F314" s="5" t="s">
        <v>1125</v>
      </c>
      <c r="G314" s="3">
        <v>1</v>
      </c>
      <c r="H314" t="s">
        <v>1206</v>
      </c>
      <c r="I314">
        <v>90.04</v>
      </c>
      <c r="J314">
        <v>34</v>
      </c>
      <c r="K314">
        <v>43</v>
      </c>
      <c r="L314">
        <v>77</v>
      </c>
      <c r="M314" s="3">
        <f t="shared" si="4"/>
        <v>77</v>
      </c>
      <c r="N314" t="s">
        <v>1206</v>
      </c>
      <c r="O314">
        <v>93.1</v>
      </c>
      <c r="P314">
        <v>4</v>
      </c>
      <c r="Q314">
        <v>152</v>
      </c>
      <c r="R314">
        <v>156</v>
      </c>
      <c r="S314" s="3">
        <v>527</v>
      </c>
    </row>
    <row r="315" spans="1:19" x14ac:dyDescent="0.3">
      <c r="A315" s="3" t="s">
        <v>904</v>
      </c>
      <c r="B315" t="s">
        <v>436</v>
      </c>
      <c r="C315">
        <v>300</v>
      </c>
      <c r="D315">
        <v>225</v>
      </c>
      <c r="E315">
        <v>0.25</v>
      </c>
      <c r="F315" s="5" t="s">
        <v>1128</v>
      </c>
      <c r="G315" s="3">
        <v>1</v>
      </c>
      <c r="H315" t="s">
        <v>1206</v>
      </c>
      <c r="I315">
        <v>73.599999999999994</v>
      </c>
      <c r="J315">
        <v>114</v>
      </c>
      <c r="K315">
        <v>392</v>
      </c>
      <c r="L315">
        <v>506</v>
      </c>
      <c r="M315" s="3">
        <f t="shared" si="4"/>
        <v>506</v>
      </c>
      <c r="N315" t="s">
        <v>1206</v>
      </c>
      <c r="O315">
        <v>88.67</v>
      </c>
      <c r="P315">
        <v>5</v>
      </c>
      <c r="Q315">
        <v>157</v>
      </c>
      <c r="R315">
        <v>164</v>
      </c>
      <c r="S315" s="3">
        <v>529</v>
      </c>
    </row>
    <row r="316" spans="1:19" x14ac:dyDescent="0.3">
      <c r="A316" s="3" t="s">
        <v>905</v>
      </c>
      <c r="B316" t="s">
        <v>437</v>
      </c>
      <c r="C316">
        <v>150</v>
      </c>
      <c r="D316">
        <v>200</v>
      </c>
      <c r="E316">
        <v>0.25</v>
      </c>
      <c r="F316" s="5" t="s">
        <v>1129</v>
      </c>
      <c r="G316" s="3">
        <v>1</v>
      </c>
      <c r="H316" t="s">
        <v>1207</v>
      </c>
      <c r="I316">
        <v>55.25</v>
      </c>
      <c r="J316">
        <v>93</v>
      </c>
      <c r="K316">
        <v>391</v>
      </c>
      <c r="L316">
        <v>484</v>
      </c>
      <c r="M316" s="3">
        <f t="shared" si="4"/>
        <v>484</v>
      </c>
      <c r="N316" t="s">
        <v>1251</v>
      </c>
      <c r="O316">
        <v>30.17</v>
      </c>
      <c r="P316">
        <v>8</v>
      </c>
      <c r="Q316">
        <v>163</v>
      </c>
      <c r="R316">
        <v>171</v>
      </c>
      <c r="S316" s="3">
        <v>525</v>
      </c>
    </row>
    <row r="317" spans="1:19" x14ac:dyDescent="0.3">
      <c r="A317" s="3" t="s">
        <v>906</v>
      </c>
      <c r="B317" t="s">
        <v>438</v>
      </c>
      <c r="C317">
        <v>1500</v>
      </c>
      <c r="D317">
        <v>1000</v>
      </c>
      <c r="E317">
        <v>1</v>
      </c>
      <c r="F317" s="5" t="s">
        <v>1125</v>
      </c>
      <c r="G317" s="3">
        <v>2</v>
      </c>
      <c r="H317" t="s">
        <v>1133</v>
      </c>
      <c r="I317">
        <v>23.5</v>
      </c>
      <c r="J317">
        <v>71</v>
      </c>
      <c r="K317">
        <v>68</v>
      </c>
      <c r="L317">
        <v>139</v>
      </c>
      <c r="M317" s="3">
        <f t="shared" si="4"/>
        <v>139</v>
      </c>
      <c r="N317" t="s">
        <v>1256</v>
      </c>
      <c r="O317">
        <v>34.57</v>
      </c>
      <c r="P317">
        <v>8</v>
      </c>
      <c r="Q317">
        <v>159</v>
      </c>
      <c r="R317">
        <v>167</v>
      </c>
      <c r="S317" s="3">
        <v>545</v>
      </c>
    </row>
    <row r="318" spans="1:19" x14ac:dyDescent="0.3">
      <c r="A318" s="3" t="s">
        <v>907</v>
      </c>
      <c r="B318" t="s">
        <v>439</v>
      </c>
      <c r="C318">
        <v>750</v>
      </c>
      <c r="D318">
        <v>500</v>
      </c>
      <c r="E318">
        <v>0.5</v>
      </c>
      <c r="F318" s="5" t="s">
        <v>1125</v>
      </c>
      <c r="G318" s="3">
        <v>2</v>
      </c>
      <c r="H318" t="s">
        <v>1140</v>
      </c>
      <c r="I318">
        <v>26.13</v>
      </c>
      <c r="J318">
        <v>61</v>
      </c>
      <c r="K318">
        <v>56</v>
      </c>
      <c r="L318">
        <v>117</v>
      </c>
      <c r="M318" s="3">
        <f t="shared" si="4"/>
        <v>117</v>
      </c>
      <c r="N318" t="s">
        <v>1206</v>
      </c>
      <c r="O318">
        <v>85.98</v>
      </c>
      <c r="P318">
        <v>8</v>
      </c>
      <c r="Q318">
        <v>193</v>
      </c>
      <c r="R318">
        <v>201</v>
      </c>
      <c r="S318" s="3">
        <v>565</v>
      </c>
    </row>
    <row r="319" spans="1:19" x14ac:dyDescent="0.3">
      <c r="A319" s="3" t="s">
        <v>908</v>
      </c>
      <c r="B319" t="s">
        <v>440</v>
      </c>
      <c r="C319">
        <v>300</v>
      </c>
      <c r="D319">
        <v>200</v>
      </c>
      <c r="E319">
        <v>0.25</v>
      </c>
      <c r="F319" s="5" t="s">
        <v>1125</v>
      </c>
      <c r="G319" s="3">
        <v>2</v>
      </c>
      <c r="H319" t="s">
        <v>1206</v>
      </c>
      <c r="I319">
        <v>29.66</v>
      </c>
      <c r="J319">
        <v>32</v>
      </c>
      <c r="K319">
        <v>53</v>
      </c>
      <c r="L319">
        <v>85</v>
      </c>
      <c r="M319" s="3">
        <f t="shared" si="4"/>
        <v>85</v>
      </c>
      <c r="N319" t="s">
        <v>1251</v>
      </c>
      <c r="O319">
        <v>43.62</v>
      </c>
      <c r="P319">
        <v>8</v>
      </c>
      <c r="Q319">
        <v>182</v>
      </c>
      <c r="R319">
        <v>190</v>
      </c>
      <c r="S319" s="3">
        <v>559</v>
      </c>
    </row>
    <row r="320" spans="1:19" x14ac:dyDescent="0.3">
      <c r="A320" s="3" t="s">
        <v>909</v>
      </c>
      <c r="B320" t="s">
        <v>441</v>
      </c>
      <c r="C320">
        <v>300</v>
      </c>
      <c r="D320">
        <v>225</v>
      </c>
      <c r="E320">
        <v>0.25</v>
      </c>
      <c r="F320" s="5" t="s">
        <v>1128</v>
      </c>
      <c r="G320" s="3">
        <v>2</v>
      </c>
      <c r="H320" t="s">
        <v>1206</v>
      </c>
      <c r="I320">
        <v>48.26</v>
      </c>
      <c r="J320">
        <v>43</v>
      </c>
      <c r="K320">
        <v>49</v>
      </c>
      <c r="L320">
        <v>92</v>
      </c>
      <c r="M320" s="3">
        <f t="shared" si="4"/>
        <v>92</v>
      </c>
      <c r="N320" t="s">
        <v>1206</v>
      </c>
      <c r="O320">
        <v>47.77</v>
      </c>
      <c r="P320">
        <v>11</v>
      </c>
      <c r="Q320">
        <v>166</v>
      </c>
      <c r="R320">
        <v>177</v>
      </c>
      <c r="S320" s="3">
        <v>562</v>
      </c>
    </row>
    <row r="321" spans="1:19" s="8" customFormat="1" x14ac:dyDescent="0.3">
      <c r="A321" s="7" t="s">
        <v>910</v>
      </c>
      <c r="B321" s="8" t="s">
        <v>442</v>
      </c>
      <c r="C321" s="8">
        <v>150</v>
      </c>
      <c r="D321" s="8">
        <v>200</v>
      </c>
      <c r="E321" s="8">
        <v>0.25</v>
      </c>
      <c r="F321" s="9" t="s">
        <v>1129</v>
      </c>
      <c r="G321" s="7">
        <v>2</v>
      </c>
      <c r="H321" s="8" t="s">
        <v>1140</v>
      </c>
      <c r="I321" s="8">
        <v>27.32</v>
      </c>
      <c r="J321" s="8">
        <v>22</v>
      </c>
      <c r="K321" s="8">
        <v>48</v>
      </c>
      <c r="L321" s="8">
        <v>70</v>
      </c>
      <c r="M321" s="7">
        <f t="shared" si="4"/>
        <v>70</v>
      </c>
      <c r="N321" s="8" t="s">
        <v>1251</v>
      </c>
      <c r="O321" s="8">
        <v>51.92</v>
      </c>
      <c r="P321" s="8">
        <v>0</v>
      </c>
      <c r="Q321" s="8">
        <v>158</v>
      </c>
      <c r="R321" s="8">
        <v>158</v>
      </c>
      <c r="S321" s="7">
        <v>526</v>
      </c>
    </row>
    <row r="322" spans="1:19" x14ac:dyDescent="0.3">
      <c r="A322" s="3" t="s">
        <v>911</v>
      </c>
      <c r="B322" t="s">
        <v>443</v>
      </c>
      <c r="C322">
        <v>1261</v>
      </c>
      <c r="D322">
        <v>1600</v>
      </c>
      <c r="E322">
        <v>1</v>
      </c>
      <c r="F322" s="5" t="s">
        <v>1125</v>
      </c>
      <c r="G322" s="3">
        <v>1</v>
      </c>
      <c r="H322" t="s">
        <v>1190</v>
      </c>
      <c r="I322">
        <v>4.3899999999999997</v>
      </c>
      <c r="J322">
        <v>132</v>
      </c>
      <c r="K322">
        <v>497</v>
      </c>
      <c r="L322">
        <v>629</v>
      </c>
      <c r="M322" s="3">
        <f t="shared" si="4"/>
        <v>629</v>
      </c>
      <c r="N322" t="s">
        <v>1243</v>
      </c>
      <c r="O322">
        <v>18.03</v>
      </c>
      <c r="P322">
        <v>3</v>
      </c>
      <c r="Q322">
        <v>150</v>
      </c>
      <c r="R322">
        <v>153</v>
      </c>
      <c r="S322" s="3">
        <v>561</v>
      </c>
    </row>
    <row r="323" spans="1:19" x14ac:dyDescent="0.3">
      <c r="A323" s="3" t="s">
        <v>912</v>
      </c>
      <c r="B323" t="s">
        <v>444</v>
      </c>
      <c r="C323">
        <v>631</v>
      </c>
      <c r="D323">
        <v>800</v>
      </c>
      <c r="E323">
        <v>0.5</v>
      </c>
      <c r="F323" s="5" t="s">
        <v>1125</v>
      </c>
      <c r="G323" s="3">
        <v>1</v>
      </c>
      <c r="H323" t="s">
        <v>1208</v>
      </c>
      <c r="I323">
        <v>99.14</v>
      </c>
      <c r="J323">
        <v>129</v>
      </c>
      <c r="K323">
        <v>359</v>
      </c>
      <c r="L323">
        <v>488</v>
      </c>
      <c r="M323" s="3">
        <f t="shared" ref="M323:M386" si="5">L323</f>
        <v>488</v>
      </c>
      <c r="N323" t="s">
        <v>1340</v>
      </c>
      <c r="O323">
        <v>8.1300000000000008</v>
      </c>
      <c r="P323">
        <v>8</v>
      </c>
      <c r="Q323">
        <v>148</v>
      </c>
      <c r="R323">
        <v>156</v>
      </c>
      <c r="S323" s="3">
        <v>524</v>
      </c>
    </row>
    <row r="324" spans="1:19" x14ac:dyDescent="0.3">
      <c r="A324" s="3" t="s">
        <v>913</v>
      </c>
      <c r="B324" t="s">
        <v>445</v>
      </c>
      <c r="C324">
        <v>252</v>
      </c>
      <c r="D324">
        <v>320</v>
      </c>
      <c r="E324">
        <v>0.25</v>
      </c>
      <c r="F324" s="5" t="s">
        <v>1125</v>
      </c>
      <c r="G324" s="3">
        <v>1</v>
      </c>
      <c r="H324" t="s">
        <v>1209</v>
      </c>
      <c r="I324">
        <v>38.409999999999997</v>
      </c>
      <c r="J324">
        <v>35</v>
      </c>
      <c r="K324">
        <v>44</v>
      </c>
      <c r="L324">
        <v>79</v>
      </c>
      <c r="M324" s="3">
        <f t="shared" si="5"/>
        <v>79</v>
      </c>
      <c r="N324" t="s">
        <v>1341</v>
      </c>
      <c r="O324">
        <v>83.44</v>
      </c>
      <c r="P324">
        <v>2</v>
      </c>
      <c r="Q324">
        <v>153</v>
      </c>
      <c r="R324">
        <v>155</v>
      </c>
      <c r="S324" s="3">
        <v>532</v>
      </c>
    </row>
    <row r="325" spans="1:19" x14ac:dyDescent="0.3">
      <c r="A325" s="3" t="s">
        <v>914</v>
      </c>
      <c r="B325" t="s">
        <v>446</v>
      </c>
      <c r="C325">
        <v>252</v>
      </c>
      <c r="D325">
        <v>141</v>
      </c>
      <c r="E325">
        <v>0.25</v>
      </c>
      <c r="F325" s="5" t="s">
        <v>1126</v>
      </c>
      <c r="G325" s="3">
        <v>1</v>
      </c>
      <c r="H325" t="s">
        <v>1208</v>
      </c>
      <c r="I325">
        <v>98.97</v>
      </c>
      <c r="J325">
        <v>74</v>
      </c>
      <c r="K325">
        <v>379</v>
      </c>
      <c r="L325">
        <v>453</v>
      </c>
      <c r="M325" s="3">
        <f t="shared" si="5"/>
        <v>453</v>
      </c>
      <c r="N325" t="s">
        <v>1341</v>
      </c>
      <c r="O325">
        <v>95.85</v>
      </c>
      <c r="P325">
        <v>0</v>
      </c>
      <c r="Q325">
        <v>161</v>
      </c>
      <c r="R325">
        <v>161</v>
      </c>
      <c r="S325" s="3">
        <v>517</v>
      </c>
    </row>
    <row r="326" spans="1:19" x14ac:dyDescent="0.3">
      <c r="A326" s="3" t="s">
        <v>915</v>
      </c>
      <c r="B326" t="s">
        <v>447</v>
      </c>
      <c r="C326">
        <v>180</v>
      </c>
      <c r="D326">
        <v>320</v>
      </c>
      <c r="E326">
        <v>0.25</v>
      </c>
      <c r="F326" s="5" t="s">
        <v>1127</v>
      </c>
      <c r="G326" s="3">
        <v>1</v>
      </c>
      <c r="H326" t="s">
        <v>1135</v>
      </c>
      <c r="I326">
        <v>50.69</v>
      </c>
      <c r="J326">
        <v>95</v>
      </c>
      <c r="K326">
        <v>404</v>
      </c>
      <c r="L326">
        <v>499</v>
      </c>
      <c r="M326" s="3">
        <f t="shared" si="5"/>
        <v>499</v>
      </c>
      <c r="N326" t="s">
        <v>1341</v>
      </c>
      <c r="O326">
        <v>81.040000000000006</v>
      </c>
      <c r="P326">
        <v>5</v>
      </c>
      <c r="Q326">
        <v>149</v>
      </c>
      <c r="R326">
        <v>154</v>
      </c>
      <c r="S326" s="3">
        <v>524</v>
      </c>
    </row>
    <row r="327" spans="1:19" x14ac:dyDescent="0.3">
      <c r="A327" s="3" t="s">
        <v>916</v>
      </c>
      <c r="B327" t="s">
        <v>448</v>
      </c>
      <c r="C327">
        <v>1261</v>
      </c>
      <c r="D327">
        <v>1600</v>
      </c>
      <c r="E327">
        <v>1</v>
      </c>
      <c r="F327" s="5" t="s">
        <v>1125</v>
      </c>
      <c r="G327" s="3">
        <v>2</v>
      </c>
      <c r="H327" t="s">
        <v>1133</v>
      </c>
      <c r="I327">
        <v>21.17</v>
      </c>
      <c r="J327">
        <v>79</v>
      </c>
      <c r="K327">
        <v>83</v>
      </c>
      <c r="L327">
        <v>162</v>
      </c>
      <c r="M327" s="3">
        <f t="shared" si="5"/>
        <v>162</v>
      </c>
      <c r="N327" t="s">
        <v>1342</v>
      </c>
      <c r="O327">
        <v>25.26</v>
      </c>
      <c r="P327">
        <v>8</v>
      </c>
      <c r="Q327">
        <v>160</v>
      </c>
      <c r="R327">
        <v>168</v>
      </c>
      <c r="S327" s="3">
        <v>549</v>
      </c>
    </row>
    <row r="328" spans="1:19" x14ac:dyDescent="0.3">
      <c r="A328" s="3" t="s">
        <v>917</v>
      </c>
      <c r="B328" t="s">
        <v>449</v>
      </c>
      <c r="C328">
        <v>631</v>
      </c>
      <c r="D328">
        <v>800</v>
      </c>
      <c r="E328">
        <v>0.5</v>
      </c>
      <c r="F328" s="5" t="s">
        <v>1125</v>
      </c>
      <c r="G328" s="3">
        <v>2</v>
      </c>
      <c r="H328" t="s">
        <v>1208</v>
      </c>
      <c r="I328">
        <v>95.17</v>
      </c>
      <c r="J328">
        <v>61</v>
      </c>
      <c r="K328">
        <v>55</v>
      </c>
      <c r="L328">
        <v>116</v>
      </c>
      <c r="M328" s="3">
        <f t="shared" si="5"/>
        <v>116</v>
      </c>
      <c r="N328" t="s">
        <v>1343</v>
      </c>
      <c r="O328">
        <v>3.4</v>
      </c>
      <c r="P328">
        <v>6</v>
      </c>
      <c r="Q328">
        <v>157</v>
      </c>
      <c r="R328">
        <v>163</v>
      </c>
      <c r="S328" s="3">
        <v>542</v>
      </c>
    </row>
    <row r="329" spans="1:19" x14ac:dyDescent="0.3">
      <c r="A329" s="3" t="s">
        <v>918</v>
      </c>
      <c r="B329" t="s">
        <v>450</v>
      </c>
      <c r="C329">
        <v>252</v>
      </c>
      <c r="D329">
        <v>320</v>
      </c>
      <c r="E329">
        <v>0.25</v>
      </c>
      <c r="F329" s="5" t="s">
        <v>1125</v>
      </c>
      <c r="G329" s="3">
        <v>2</v>
      </c>
      <c r="H329" t="s">
        <v>1210</v>
      </c>
      <c r="I329">
        <v>16.8</v>
      </c>
      <c r="J329">
        <v>44</v>
      </c>
      <c r="K329">
        <v>58</v>
      </c>
      <c r="L329">
        <v>102</v>
      </c>
      <c r="M329" s="3">
        <f t="shared" si="5"/>
        <v>102</v>
      </c>
      <c r="N329" t="s">
        <v>1341</v>
      </c>
      <c r="O329">
        <v>70.8</v>
      </c>
      <c r="P329">
        <v>8</v>
      </c>
      <c r="Q329">
        <v>168</v>
      </c>
      <c r="R329">
        <v>176</v>
      </c>
      <c r="S329" s="3">
        <v>612</v>
      </c>
    </row>
    <row r="330" spans="1:19" x14ac:dyDescent="0.3">
      <c r="A330" s="3" t="s">
        <v>919</v>
      </c>
      <c r="B330" t="s">
        <v>451</v>
      </c>
      <c r="C330">
        <v>252</v>
      </c>
      <c r="D330">
        <v>141</v>
      </c>
      <c r="E330">
        <v>0.25</v>
      </c>
      <c r="F330" s="5" t="s">
        <v>1126</v>
      </c>
      <c r="G330" s="3">
        <v>2</v>
      </c>
      <c r="H330" t="s">
        <v>1208</v>
      </c>
      <c r="I330">
        <v>58.23</v>
      </c>
      <c r="J330">
        <v>25</v>
      </c>
      <c r="K330">
        <v>52</v>
      </c>
      <c r="L330">
        <v>77</v>
      </c>
      <c r="M330" s="3">
        <f t="shared" si="5"/>
        <v>77</v>
      </c>
      <c r="N330" t="s">
        <v>1341</v>
      </c>
      <c r="O330">
        <v>60.2</v>
      </c>
      <c r="P330">
        <v>6</v>
      </c>
      <c r="Q330">
        <v>161</v>
      </c>
      <c r="R330">
        <v>167</v>
      </c>
      <c r="S330" s="3">
        <v>533</v>
      </c>
    </row>
    <row r="331" spans="1:19" s="8" customFormat="1" x14ac:dyDescent="0.3">
      <c r="A331" s="7" t="s">
        <v>920</v>
      </c>
      <c r="B331" s="8" t="s">
        <v>452</v>
      </c>
      <c r="C331" s="8">
        <v>180</v>
      </c>
      <c r="D331" s="8">
        <v>320</v>
      </c>
      <c r="E331" s="8">
        <v>0.25</v>
      </c>
      <c r="F331" s="9" t="s">
        <v>1127</v>
      </c>
      <c r="G331" s="7">
        <v>2</v>
      </c>
      <c r="H331" s="8" t="s">
        <v>1135</v>
      </c>
      <c r="I331" s="8">
        <v>50.69</v>
      </c>
      <c r="J331" s="8">
        <v>31</v>
      </c>
      <c r="K331" s="8">
        <v>51</v>
      </c>
      <c r="L331" s="8">
        <v>82</v>
      </c>
      <c r="M331" s="7">
        <f t="shared" si="5"/>
        <v>82</v>
      </c>
      <c r="N331" s="8" t="s">
        <v>1341</v>
      </c>
      <c r="O331" s="8">
        <v>81.040000000000006</v>
      </c>
      <c r="P331" s="8">
        <v>5</v>
      </c>
      <c r="Q331" s="8">
        <v>147</v>
      </c>
      <c r="R331" s="8">
        <v>152</v>
      </c>
      <c r="S331" s="7">
        <v>534</v>
      </c>
    </row>
    <row r="332" spans="1:19" x14ac:dyDescent="0.3">
      <c r="A332" s="3" t="s">
        <v>921</v>
      </c>
      <c r="B332" t="s">
        <v>453</v>
      </c>
      <c r="C332">
        <v>1772</v>
      </c>
      <c r="D332">
        <v>1212</v>
      </c>
      <c r="E332">
        <v>1</v>
      </c>
      <c r="F332" s="5" t="s">
        <v>1125</v>
      </c>
      <c r="G332" s="3">
        <v>1</v>
      </c>
      <c r="H332" t="s">
        <v>1132</v>
      </c>
      <c r="I332">
        <v>4.4000000000000004</v>
      </c>
      <c r="J332">
        <v>120</v>
      </c>
      <c r="K332">
        <v>469</v>
      </c>
      <c r="L332">
        <v>589</v>
      </c>
      <c r="M332" s="3">
        <f t="shared" si="5"/>
        <v>589</v>
      </c>
      <c r="N332" t="s">
        <v>1344</v>
      </c>
      <c r="O332">
        <v>13.28</v>
      </c>
      <c r="P332">
        <v>8</v>
      </c>
      <c r="Q332">
        <v>164</v>
      </c>
      <c r="R332">
        <v>172</v>
      </c>
      <c r="S332" s="3">
        <v>556</v>
      </c>
    </row>
    <row r="333" spans="1:19" x14ac:dyDescent="0.3">
      <c r="A333" s="3" t="s">
        <v>922</v>
      </c>
      <c r="B333" t="s">
        <v>454</v>
      </c>
      <c r="C333">
        <v>886</v>
      </c>
      <c r="D333">
        <v>606</v>
      </c>
      <c r="E333">
        <v>0.5</v>
      </c>
      <c r="F333" s="5" t="s">
        <v>1125</v>
      </c>
      <c r="G333" s="3">
        <v>1</v>
      </c>
      <c r="H333" t="s">
        <v>1155</v>
      </c>
      <c r="I333">
        <v>16.38</v>
      </c>
      <c r="J333">
        <v>133</v>
      </c>
      <c r="K333">
        <v>400</v>
      </c>
      <c r="L333">
        <v>533</v>
      </c>
      <c r="M333" s="3">
        <f t="shared" si="5"/>
        <v>533</v>
      </c>
      <c r="N333" t="s">
        <v>1345</v>
      </c>
      <c r="O333">
        <v>61.42</v>
      </c>
      <c r="P333">
        <v>2</v>
      </c>
      <c r="Q333">
        <v>167</v>
      </c>
      <c r="R333">
        <v>169</v>
      </c>
      <c r="S333" s="3">
        <v>537</v>
      </c>
    </row>
    <row r="334" spans="1:19" x14ac:dyDescent="0.3">
      <c r="A334" s="3" t="s">
        <v>923</v>
      </c>
      <c r="B334" t="s">
        <v>455</v>
      </c>
      <c r="C334">
        <v>354</v>
      </c>
      <c r="D334">
        <v>242</v>
      </c>
      <c r="E334">
        <v>0.25</v>
      </c>
      <c r="F334" s="5" t="s">
        <v>1125</v>
      </c>
      <c r="G334" s="3">
        <v>1</v>
      </c>
      <c r="H334" t="s">
        <v>1211</v>
      </c>
      <c r="I334">
        <v>47.56</v>
      </c>
      <c r="J334">
        <v>37</v>
      </c>
      <c r="K334">
        <v>55</v>
      </c>
      <c r="L334">
        <v>92</v>
      </c>
      <c r="M334" s="3">
        <f t="shared" si="5"/>
        <v>92</v>
      </c>
      <c r="N334" t="s">
        <v>1346</v>
      </c>
      <c r="O334">
        <v>82.43</v>
      </c>
      <c r="P334">
        <v>10</v>
      </c>
      <c r="Q334">
        <v>146</v>
      </c>
      <c r="R334">
        <v>156</v>
      </c>
      <c r="S334" s="3">
        <v>514</v>
      </c>
    </row>
    <row r="335" spans="1:19" x14ac:dyDescent="0.3">
      <c r="A335" s="3" t="s">
        <v>924</v>
      </c>
      <c r="B335" t="s">
        <v>456</v>
      </c>
      <c r="C335">
        <v>354</v>
      </c>
      <c r="D335">
        <v>236</v>
      </c>
      <c r="E335">
        <v>0.25</v>
      </c>
      <c r="F335" s="5" t="s">
        <v>1130</v>
      </c>
      <c r="G335" s="3">
        <v>1</v>
      </c>
      <c r="H335" t="s">
        <v>1211</v>
      </c>
      <c r="I335">
        <v>78.16</v>
      </c>
      <c r="J335">
        <v>84</v>
      </c>
      <c r="K335">
        <v>361</v>
      </c>
      <c r="L335">
        <v>445</v>
      </c>
      <c r="M335" s="3">
        <f t="shared" si="5"/>
        <v>445</v>
      </c>
      <c r="N335" t="s">
        <v>1346</v>
      </c>
      <c r="O335">
        <v>62.65</v>
      </c>
      <c r="P335">
        <v>4</v>
      </c>
      <c r="Q335">
        <v>162</v>
      </c>
      <c r="R335">
        <v>166</v>
      </c>
      <c r="S335" s="3">
        <v>555</v>
      </c>
    </row>
    <row r="336" spans="1:19" x14ac:dyDescent="0.3">
      <c r="A336" s="3" t="s">
        <v>925</v>
      </c>
      <c r="B336" t="s">
        <v>457</v>
      </c>
      <c r="C336">
        <v>161</v>
      </c>
      <c r="D336">
        <v>242</v>
      </c>
      <c r="E336">
        <v>0.25</v>
      </c>
      <c r="F336" s="5" t="s">
        <v>1131</v>
      </c>
      <c r="G336" s="3">
        <v>1</v>
      </c>
      <c r="H336" t="s">
        <v>1212</v>
      </c>
      <c r="I336">
        <v>88.18</v>
      </c>
      <c r="J336">
        <v>86</v>
      </c>
      <c r="K336">
        <v>373</v>
      </c>
      <c r="L336">
        <v>459</v>
      </c>
      <c r="M336" s="3">
        <f t="shared" si="5"/>
        <v>459</v>
      </c>
      <c r="N336" t="s">
        <v>1347</v>
      </c>
      <c r="O336">
        <v>12.67</v>
      </c>
      <c r="P336">
        <v>3</v>
      </c>
      <c r="Q336">
        <v>148</v>
      </c>
      <c r="R336">
        <v>151</v>
      </c>
      <c r="S336" s="3">
        <v>498</v>
      </c>
    </row>
    <row r="337" spans="1:19" x14ac:dyDescent="0.3">
      <c r="A337" s="3" t="s">
        <v>926</v>
      </c>
      <c r="B337" t="s">
        <v>458</v>
      </c>
      <c r="C337">
        <v>1772</v>
      </c>
      <c r="D337">
        <v>1212</v>
      </c>
      <c r="E337">
        <v>1</v>
      </c>
      <c r="F337" s="5" t="s">
        <v>1125</v>
      </c>
      <c r="G337" s="3">
        <v>2</v>
      </c>
      <c r="H337" t="s">
        <v>1133</v>
      </c>
      <c r="I337">
        <v>27.8</v>
      </c>
      <c r="J337">
        <v>74</v>
      </c>
      <c r="K337">
        <v>87</v>
      </c>
      <c r="L337">
        <v>161</v>
      </c>
      <c r="M337" s="3">
        <f t="shared" si="5"/>
        <v>161</v>
      </c>
      <c r="N337" t="s">
        <v>1257</v>
      </c>
      <c r="O337">
        <v>3.07</v>
      </c>
      <c r="P337">
        <v>4</v>
      </c>
      <c r="Q337">
        <v>178</v>
      </c>
      <c r="R337">
        <v>182</v>
      </c>
      <c r="S337" s="3">
        <v>565</v>
      </c>
    </row>
    <row r="338" spans="1:19" x14ac:dyDescent="0.3">
      <c r="A338" s="3" t="s">
        <v>927</v>
      </c>
      <c r="B338" t="s">
        <v>459</v>
      </c>
      <c r="C338">
        <v>886</v>
      </c>
      <c r="D338">
        <v>606</v>
      </c>
      <c r="E338">
        <v>0.5</v>
      </c>
      <c r="F338" s="5" t="s">
        <v>1125</v>
      </c>
      <c r="G338" s="3">
        <v>2</v>
      </c>
      <c r="H338" t="s">
        <v>1166</v>
      </c>
      <c r="I338">
        <v>54.15</v>
      </c>
      <c r="J338">
        <v>68</v>
      </c>
      <c r="K338">
        <v>54</v>
      </c>
      <c r="L338">
        <v>122</v>
      </c>
      <c r="M338" s="3">
        <f t="shared" si="5"/>
        <v>122</v>
      </c>
      <c r="N338" t="s">
        <v>1345</v>
      </c>
      <c r="O338">
        <v>43.5</v>
      </c>
      <c r="P338">
        <v>3</v>
      </c>
      <c r="Q338">
        <v>193</v>
      </c>
      <c r="R338">
        <v>196</v>
      </c>
      <c r="S338" s="3">
        <v>561</v>
      </c>
    </row>
    <row r="339" spans="1:19" x14ac:dyDescent="0.3">
      <c r="A339" s="3" t="s">
        <v>928</v>
      </c>
      <c r="B339" t="s">
        <v>460</v>
      </c>
      <c r="C339">
        <v>354</v>
      </c>
      <c r="D339">
        <v>242</v>
      </c>
      <c r="E339">
        <v>0.25</v>
      </c>
      <c r="F339" s="5" t="s">
        <v>1125</v>
      </c>
      <c r="G339" s="3">
        <v>2</v>
      </c>
      <c r="H339" t="s">
        <v>1211</v>
      </c>
      <c r="I339">
        <v>6.97</v>
      </c>
      <c r="J339">
        <v>35</v>
      </c>
      <c r="K339">
        <v>56</v>
      </c>
      <c r="L339">
        <v>91</v>
      </c>
      <c r="M339" s="3">
        <f t="shared" si="5"/>
        <v>91</v>
      </c>
      <c r="N339" t="s">
        <v>1348</v>
      </c>
      <c r="O339">
        <v>81.489999999999995</v>
      </c>
      <c r="P339">
        <v>4</v>
      </c>
      <c r="Q339">
        <v>180</v>
      </c>
      <c r="R339">
        <v>184</v>
      </c>
      <c r="S339" s="3">
        <v>546</v>
      </c>
    </row>
    <row r="340" spans="1:19" x14ac:dyDescent="0.3">
      <c r="A340" s="3" t="s">
        <v>929</v>
      </c>
      <c r="B340" t="s">
        <v>461</v>
      </c>
      <c r="C340">
        <v>354</v>
      </c>
      <c r="D340">
        <v>236</v>
      </c>
      <c r="E340">
        <v>0.25</v>
      </c>
      <c r="F340" s="5" t="s">
        <v>1130</v>
      </c>
      <c r="G340" s="3">
        <v>2</v>
      </c>
      <c r="H340" t="s">
        <v>1211</v>
      </c>
      <c r="I340">
        <v>79.319999999999993</v>
      </c>
      <c r="J340">
        <v>27</v>
      </c>
      <c r="K340">
        <v>59</v>
      </c>
      <c r="L340">
        <v>86</v>
      </c>
      <c r="M340" s="3">
        <f t="shared" si="5"/>
        <v>86</v>
      </c>
      <c r="N340" t="s">
        <v>1348</v>
      </c>
      <c r="O340">
        <v>81.290000000000006</v>
      </c>
      <c r="P340">
        <v>8</v>
      </c>
      <c r="Q340">
        <v>158</v>
      </c>
      <c r="R340">
        <v>166</v>
      </c>
      <c r="S340" s="3">
        <v>535</v>
      </c>
    </row>
    <row r="341" spans="1:19" s="8" customFormat="1" x14ac:dyDescent="0.3">
      <c r="A341" s="7" t="s">
        <v>930</v>
      </c>
      <c r="B341" s="8" t="s">
        <v>462</v>
      </c>
      <c r="C341" s="8">
        <v>161</v>
      </c>
      <c r="D341" s="8">
        <v>242</v>
      </c>
      <c r="E341" s="8">
        <v>0.25</v>
      </c>
      <c r="F341" s="9" t="s">
        <v>1131</v>
      </c>
      <c r="G341" s="7">
        <v>2</v>
      </c>
      <c r="H341" s="8" t="s">
        <v>1211</v>
      </c>
      <c r="I341" s="8">
        <v>83.4</v>
      </c>
      <c r="J341" s="8">
        <v>30</v>
      </c>
      <c r="K341" s="8">
        <v>51</v>
      </c>
      <c r="L341" s="8">
        <v>81</v>
      </c>
      <c r="M341" s="7">
        <f t="shared" si="5"/>
        <v>81</v>
      </c>
      <c r="N341" s="8" t="s">
        <v>1348</v>
      </c>
      <c r="O341" s="8">
        <v>55.24</v>
      </c>
      <c r="P341" s="8">
        <v>7</v>
      </c>
      <c r="Q341" s="8">
        <v>163</v>
      </c>
      <c r="R341" s="8">
        <v>170</v>
      </c>
      <c r="S341" s="7">
        <v>535</v>
      </c>
    </row>
    <row r="342" spans="1:19" x14ac:dyDescent="0.3">
      <c r="A342" s="3" t="s">
        <v>931</v>
      </c>
      <c r="B342" t="s">
        <v>463</v>
      </c>
      <c r="C342">
        <v>2048</v>
      </c>
      <c r="D342">
        <v>1843</v>
      </c>
      <c r="E342">
        <v>1</v>
      </c>
      <c r="F342" s="5" t="s">
        <v>1125</v>
      </c>
      <c r="G342" s="3">
        <v>1</v>
      </c>
      <c r="H342" t="s">
        <v>1132</v>
      </c>
      <c r="I342">
        <v>3.01</v>
      </c>
      <c r="J342">
        <v>68</v>
      </c>
      <c r="K342">
        <v>119</v>
      </c>
      <c r="L342">
        <v>187</v>
      </c>
      <c r="M342" s="3">
        <f t="shared" si="5"/>
        <v>187</v>
      </c>
      <c r="N342" t="s">
        <v>1331</v>
      </c>
      <c r="O342">
        <v>23.86</v>
      </c>
      <c r="P342">
        <v>8</v>
      </c>
      <c r="Q342">
        <v>168</v>
      </c>
      <c r="R342">
        <v>176</v>
      </c>
      <c r="S342" s="3">
        <v>580</v>
      </c>
    </row>
    <row r="343" spans="1:19" x14ac:dyDescent="0.3">
      <c r="A343" s="3" t="s">
        <v>932</v>
      </c>
      <c r="B343" t="s">
        <v>464</v>
      </c>
      <c r="C343">
        <v>1024</v>
      </c>
      <c r="D343">
        <v>922</v>
      </c>
      <c r="E343">
        <v>0.5</v>
      </c>
      <c r="F343" s="5" t="s">
        <v>1125</v>
      </c>
      <c r="G343" s="3">
        <v>1</v>
      </c>
      <c r="H343" t="s">
        <v>1213</v>
      </c>
      <c r="I343">
        <v>100</v>
      </c>
      <c r="J343">
        <v>147</v>
      </c>
      <c r="K343">
        <v>378</v>
      </c>
      <c r="L343">
        <v>525</v>
      </c>
      <c r="M343" s="3">
        <f t="shared" si="5"/>
        <v>525</v>
      </c>
      <c r="N343" t="s">
        <v>1349</v>
      </c>
      <c r="O343">
        <v>10.130000000000001</v>
      </c>
      <c r="P343">
        <v>0</v>
      </c>
      <c r="Q343">
        <v>154</v>
      </c>
      <c r="R343">
        <v>154</v>
      </c>
      <c r="S343" s="3">
        <v>530</v>
      </c>
    </row>
    <row r="344" spans="1:19" x14ac:dyDescent="0.3">
      <c r="A344" s="3" t="s">
        <v>933</v>
      </c>
      <c r="B344" t="s">
        <v>465</v>
      </c>
      <c r="C344">
        <v>410</v>
      </c>
      <c r="D344">
        <v>369</v>
      </c>
      <c r="E344">
        <v>0.25</v>
      </c>
      <c r="F344" s="5" t="s">
        <v>1125</v>
      </c>
      <c r="G344" s="3">
        <v>1</v>
      </c>
      <c r="H344" t="s">
        <v>1214</v>
      </c>
      <c r="I344">
        <v>8.65</v>
      </c>
      <c r="J344">
        <v>44</v>
      </c>
      <c r="K344">
        <v>45</v>
      </c>
      <c r="L344">
        <v>89</v>
      </c>
      <c r="M344" s="3">
        <f t="shared" si="5"/>
        <v>89</v>
      </c>
      <c r="N344" t="s">
        <v>1350</v>
      </c>
      <c r="O344">
        <v>21.88</v>
      </c>
      <c r="P344">
        <v>8</v>
      </c>
      <c r="Q344">
        <v>145</v>
      </c>
      <c r="R344">
        <v>153</v>
      </c>
      <c r="S344" s="3">
        <v>520</v>
      </c>
    </row>
    <row r="345" spans="1:19" x14ac:dyDescent="0.3">
      <c r="A345" s="3" t="s">
        <v>934</v>
      </c>
      <c r="B345" t="s">
        <v>466</v>
      </c>
      <c r="C345">
        <v>410</v>
      </c>
      <c r="D345">
        <v>230</v>
      </c>
      <c r="E345">
        <v>0.25</v>
      </c>
      <c r="F345" s="5" t="s">
        <v>1126</v>
      </c>
      <c r="G345" s="3">
        <v>1</v>
      </c>
      <c r="H345" t="s">
        <v>1213</v>
      </c>
      <c r="I345">
        <v>95.65</v>
      </c>
      <c r="J345">
        <v>123</v>
      </c>
      <c r="K345">
        <v>365</v>
      </c>
      <c r="L345">
        <v>488</v>
      </c>
      <c r="M345" s="3">
        <f t="shared" si="5"/>
        <v>488</v>
      </c>
      <c r="N345" t="s">
        <v>1351</v>
      </c>
      <c r="O345">
        <v>98.15</v>
      </c>
      <c r="P345">
        <v>5</v>
      </c>
      <c r="Q345">
        <v>148</v>
      </c>
      <c r="R345">
        <v>153</v>
      </c>
      <c r="S345" s="3">
        <v>532</v>
      </c>
    </row>
    <row r="346" spans="1:19" x14ac:dyDescent="0.3">
      <c r="A346" s="3" t="s">
        <v>935</v>
      </c>
      <c r="B346" t="s">
        <v>467</v>
      </c>
      <c r="C346">
        <v>207</v>
      </c>
      <c r="D346">
        <v>369</v>
      </c>
      <c r="E346">
        <v>0.25</v>
      </c>
      <c r="F346" s="5" t="s">
        <v>1127</v>
      </c>
      <c r="G346" s="3">
        <v>1</v>
      </c>
      <c r="H346" t="s">
        <v>1152</v>
      </c>
      <c r="I346">
        <v>23.7</v>
      </c>
      <c r="J346">
        <v>96</v>
      </c>
      <c r="K346">
        <v>373</v>
      </c>
      <c r="L346">
        <v>469</v>
      </c>
      <c r="M346" s="3">
        <f t="shared" si="5"/>
        <v>469</v>
      </c>
      <c r="N346" t="s">
        <v>1222</v>
      </c>
      <c r="O346">
        <v>42.4</v>
      </c>
      <c r="P346">
        <v>8</v>
      </c>
      <c r="Q346">
        <v>150</v>
      </c>
      <c r="R346">
        <v>158</v>
      </c>
      <c r="S346" s="3">
        <v>513</v>
      </c>
    </row>
    <row r="347" spans="1:19" x14ac:dyDescent="0.3">
      <c r="A347" s="3" t="s">
        <v>936</v>
      </c>
      <c r="B347" t="s">
        <v>468</v>
      </c>
      <c r="C347">
        <v>2048</v>
      </c>
      <c r="D347">
        <v>1843</v>
      </c>
      <c r="E347">
        <v>1</v>
      </c>
      <c r="F347" s="5" t="s">
        <v>1125</v>
      </c>
      <c r="G347" s="3">
        <v>2</v>
      </c>
      <c r="H347" t="s">
        <v>1133</v>
      </c>
      <c r="I347">
        <v>32.01</v>
      </c>
      <c r="J347">
        <v>90</v>
      </c>
      <c r="K347">
        <v>173</v>
      </c>
      <c r="L347">
        <v>263</v>
      </c>
      <c r="M347" s="3">
        <f t="shared" si="5"/>
        <v>263</v>
      </c>
      <c r="N347" t="s">
        <v>1244</v>
      </c>
      <c r="O347">
        <v>9.8699999999999992</v>
      </c>
      <c r="P347">
        <v>0</v>
      </c>
      <c r="Q347">
        <v>153</v>
      </c>
      <c r="R347">
        <v>153</v>
      </c>
      <c r="S347" s="3">
        <v>562</v>
      </c>
    </row>
    <row r="348" spans="1:19" x14ac:dyDescent="0.3">
      <c r="A348" s="3" t="s">
        <v>937</v>
      </c>
      <c r="B348" t="s">
        <v>469</v>
      </c>
      <c r="C348">
        <v>1024</v>
      </c>
      <c r="D348">
        <v>922</v>
      </c>
      <c r="E348">
        <v>0.5</v>
      </c>
      <c r="F348" s="5" t="s">
        <v>1125</v>
      </c>
      <c r="G348" s="3">
        <v>2</v>
      </c>
      <c r="H348" t="s">
        <v>1213</v>
      </c>
      <c r="I348">
        <v>99.01</v>
      </c>
      <c r="J348">
        <v>91</v>
      </c>
      <c r="K348">
        <v>69</v>
      </c>
      <c r="L348">
        <v>160</v>
      </c>
      <c r="M348" s="3">
        <f t="shared" si="5"/>
        <v>160</v>
      </c>
      <c r="N348" t="s">
        <v>1244</v>
      </c>
      <c r="O348">
        <v>6.94</v>
      </c>
      <c r="P348">
        <v>5</v>
      </c>
      <c r="Q348">
        <v>161</v>
      </c>
      <c r="R348">
        <v>166</v>
      </c>
      <c r="S348" s="3">
        <v>533</v>
      </c>
    </row>
    <row r="349" spans="1:19" x14ac:dyDescent="0.3">
      <c r="A349" s="3" t="s">
        <v>938</v>
      </c>
      <c r="B349" t="s">
        <v>470</v>
      </c>
      <c r="C349">
        <v>410</v>
      </c>
      <c r="D349">
        <v>369</v>
      </c>
      <c r="E349">
        <v>0.25</v>
      </c>
      <c r="F349" s="5" t="s">
        <v>1125</v>
      </c>
      <c r="G349" s="3">
        <v>2</v>
      </c>
      <c r="H349" t="s">
        <v>1215</v>
      </c>
      <c r="I349">
        <v>19.510000000000002</v>
      </c>
      <c r="J349">
        <v>43</v>
      </c>
      <c r="K349">
        <v>51</v>
      </c>
      <c r="L349">
        <v>94</v>
      </c>
      <c r="M349" s="3">
        <f t="shared" si="5"/>
        <v>94</v>
      </c>
      <c r="N349" t="s">
        <v>1253</v>
      </c>
      <c r="O349">
        <v>5.9</v>
      </c>
      <c r="P349">
        <v>6</v>
      </c>
      <c r="Q349">
        <v>153</v>
      </c>
      <c r="R349">
        <v>159</v>
      </c>
      <c r="S349" s="3">
        <v>526</v>
      </c>
    </row>
    <row r="350" spans="1:19" x14ac:dyDescent="0.3">
      <c r="A350" s="3" t="s">
        <v>939</v>
      </c>
      <c r="B350" t="s">
        <v>471</v>
      </c>
      <c r="C350">
        <v>410</v>
      </c>
      <c r="D350">
        <v>230</v>
      </c>
      <c r="E350">
        <v>0.25</v>
      </c>
      <c r="F350" s="5" t="s">
        <v>1126</v>
      </c>
      <c r="G350" s="3">
        <v>2</v>
      </c>
      <c r="H350" t="s">
        <v>1213</v>
      </c>
      <c r="I350">
        <v>27.04</v>
      </c>
      <c r="J350">
        <v>36</v>
      </c>
      <c r="K350">
        <v>48</v>
      </c>
      <c r="L350">
        <v>84</v>
      </c>
      <c r="M350" s="3">
        <f t="shared" si="5"/>
        <v>84</v>
      </c>
      <c r="N350" t="s">
        <v>1351</v>
      </c>
      <c r="O350">
        <v>78.87</v>
      </c>
      <c r="P350">
        <v>6</v>
      </c>
      <c r="Q350">
        <v>156</v>
      </c>
      <c r="R350">
        <v>162</v>
      </c>
      <c r="S350" s="3">
        <v>536</v>
      </c>
    </row>
    <row r="351" spans="1:19" s="8" customFormat="1" x14ac:dyDescent="0.3">
      <c r="A351" s="7" t="s">
        <v>940</v>
      </c>
      <c r="B351" s="8" t="s">
        <v>472</v>
      </c>
      <c r="C351" s="8">
        <v>207</v>
      </c>
      <c r="D351" s="8">
        <v>369</v>
      </c>
      <c r="E351" s="8">
        <v>0.25</v>
      </c>
      <c r="F351" s="9" t="s">
        <v>1127</v>
      </c>
      <c r="G351" s="7">
        <v>2</v>
      </c>
      <c r="H351" s="8" t="s">
        <v>1152</v>
      </c>
      <c r="I351" s="8">
        <v>34.799999999999997</v>
      </c>
      <c r="J351" s="8">
        <v>39</v>
      </c>
      <c r="K351" s="8">
        <v>52</v>
      </c>
      <c r="L351" s="8">
        <v>91</v>
      </c>
      <c r="M351" s="7">
        <f t="shared" si="5"/>
        <v>91</v>
      </c>
      <c r="N351" s="8" t="s">
        <v>1222</v>
      </c>
      <c r="O351" s="8">
        <v>41.94</v>
      </c>
      <c r="P351" s="8">
        <v>0</v>
      </c>
      <c r="Q351" s="8">
        <v>173</v>
      </c>
      <c r="R351" s="8">
        <v>173</v>
      </c>
      <c r="S351" s="7">
        <v>540</v>
      </c>
    </row>
    <row r="352" spans="1:19" x14ac:dyDescent="0.3">
      <c r="A352" s="3" t="s">
        <v>941</v>
      </c>
      <c r="B352" t="s">
        <v>473</v>
      </c>
      <c r="C352">
        <v>1500</v>
      </c>
      <c r="D352">
        <v>1000</v>
      </c>
      <c r="E352">
        <v>1</v>
      </c>
      <c r="F352" s="5" t="s">
        <v>1125</v>
      </c>
      <c r="G352" s="3">
        <v>1</v>
      </c>
      <c r="H352" t="s">
        <v>1166</v>
      </c>
      <c r="I352">
        <v>2.78</v>
      </c>
      <c r="J352">
        <v>65</v>
      </c>
      <c r="K352">
        <v>188</v>
      </c>
      <c r="L352">
        <v>253</v>
      </c>
      <c r="M352" s="3">
        <f t="shared" si="5"/>
        <v>253</v>
      </c>
      <c r="N352" t="s">
        <v>1273</v>
      </c>
      <c r="O352">
        <v>4.92</v>
      </c>
      <c r="P352">
        <v>2</v>
      </c>
      <c r="Q352">
        <v>153</v>
      </c>
      <c r="R352">
        <v>155</v>
      </c>
      <c r="S352" s="3">
        <v>1137</v>
      </c>
    </row>
    <row r="353" spans="1:19" x14ac:dyDescent="0.3">
      <c r="A353" s="3" t="s">
        <v>942</v>
      </c>
      <c r="B353" t="s">
        <v>474</v>
      </c>
      <c r="C353">
        <v>750</v>
      </c>
      <c r="D353">
        <v>500</v>
      </c>
      <c r="E353">
        <v>0.5</v>
      </c>
      <c r="F353" s="5" t="s">
        <v>1125</v>
      </c>
      <c r="G353" s="3">
        <v>1</v>
      </c>
      <c r="H353" t="s">
        <v>1216</v>
      </c>
      <c r="I353">
        <v>99.65</v>
      </c>
      <c r="J353">
        <v>57</v>
      </c>
      <c r="K353">
        <v>58</v>
      </c>
      <c r="L353">
        <v>115</v>
      </c>
      <c r="M353" s="3">
        <f t="shared" si="5"/>
        <v>115</v>
      </c>
      <c r="N353" t="s">
        <v>1352</v>
      </c>
      <c r="O353">
        <v>12.78</v>
      </c>
      <c r="P353">
        <v>6</v>
      </c>
      <c r="Q353">
        <v>165</v>
      </c>
      <c r="R353">
        <v>171</v>
      </c>
      <c r="S353" s="3">
        <v>531</v>
      </c>
    </row>
    <row r="354" spans="1:19" x14ac:dyDescent="0.3">
      <c r="A354" s="3" t="s">
        <v>943</v>
      </c>
      <c r="B354" t="s">
        <v>475</v>
      </c>
      <c r="C354">
        <v>300</v>
      </c>
      <c r="D354">
        <v>200</v>
      </c>
      <c r="E354">
        <v>0.25</v>
      </c>
      <c r="F354" s="5" t="s">
        <v>1125</v>
      </c>
      <c r="G354" s="3">
        <v>1</v>
      </c>
      <c r="H354" t="s">
        <v>1216</v>
      </c>
      <c r="I354">
        <v>97.52</v>
      </c>
      <c r="J354">
        <v>43</v>
      </c>
      <c r="K354">
        <v>48</v>
      </c>
      <c r="L354">
        <v>91</v>
      </c>
      <c r="M354" s="3">
        <f t="shared" si="5"/>
        <v>91</v>
      </c>
      <c r="N354" t="s">
        <v>1216</v>
      </c>
      <c r="O354">
        <v>99.24</v>
      </c>
      <c r="P354">
        <v>2</v>
      </c>
      <c r="Q354">
        <v>164</v>
      </c>
      <c r="R354">
        <v>166</v>
      </c>
      <c r="S354" s="3">
        <v>518</v>
      </c>
    </row>
    <row r="355" spans="1:19" x14ac:dyDescent="0.3">
      <c r="A355" s="3" t="s">
        <v>944</v>
      </c>
      <c r="B355" t="s">
        <v>476</v>
      </c>
      <c r="C355">
        <v>300</v>
      </c>
      <c r="D355">
        <v>225</v>
      </c>
      <c r="E355">
        <v>0.25</v>
      </c>
      <c r="F355" s="5" t="s">
        <v>1128</v>
      </c>
      <c r="G355" s="3">
        <v>1</v>
      </c>
      <c r="H355" t="s">
        <v>1216</v>
      </c>
      <c r="I355">
        <v>99.76</v>
      </c>
      <c r="J355">
        <v>43</v>
      </c>
      <c r="K355">
        <v>50</v>
      </c>
      <c r="L355">
        <v>93</v>
      </c>
      <c r="M355" s="3">
        <f t="shared" si="5"/>
        <v>93</v>
      </c>
      <c r="N355" t="s">
        <v>1216</v>
      </c>
      <c r="O355">
        <v>93.77</v>
      </c>
      <c r="P355">
        <v>5</v>
      </c>
      <c r="Q355">
        <v>170</v>
      </c>
      <c r="R355">
        <v>175</v>
      </c>
      <c r="S355" s="3">
        <v>544</v>
      </c>
    </row>
    <row r="356" spans="1:19" x14ac:dyDescent="0.3">
      <c r="A356" s="3" t="s">
        <v>945</v>
      </c>
      <c r="B356" t="s">
        <v>477</v>
      </c>
      <c r="C356">
        <v>150</v>
      </c>
      <c r="D356">
        <v>200</v>
      </c>
      <c r="E356">
        <v>0.25</v>
      </c>
      <c r="F356" s="5" t="s">
        <v>1129</v>
      </c>
      <c r="G356" s="3">
        <v>1</v>
      </c>
      <c r="H356" t="s">
        <v>1216</v>
      </c>
      <c r="I356">
        <v>97.26</v>
      </c>
      <c r="J356">
        <v>31</v>
      </c>
      <c r="K356">
        <v>44</v>
      </c>
      <c r="L356">
        <v>75</v>
      </c>
      <c r="M356" s="3">
        <f t="shared" si="5"/>
        <v>75</v>
      </c>
      <c r="N356" t="s">
        <v>1216</v>
      </c>
      <c r="O356">
        <v>92.99</v>
      </c>
      <c r="P356">
        <v>0</v>
      </c>
      <c r="Q356">
        <v>168</v>
      </c>
      <c r="R356">
        <v>168</v>
      </c>
      <c r="S356" s="3">
        <v>532</v>
      </c>
    </row>
    <row r="357" spans="1:19" x14ac:dyDescent="0.3">
      <c r="A357" s="3" t="s">
        <v>946</v>
      </c>
      <c r="B357" t="s">
        <v>478</v>
      </c>
      <c r="C357">
        <v>1500</v>
      </c>
      <c r="D357">
        <v>1000</v>
      </c>
      <c r="E357">
        <v>1</v>
      </c>
      <c r="F357" s="5" t="s">
        <v>1125</v>
      </c>
      <c r="G357" s="3">
        <v>2</v>
      </c>
      <c r="H357" t="s">
        <v>1133</v>
      </c>
      <c r="I357">
        <v>23.14</v>
      </c>
      <c r="J357">
        <v>79</v>
      </c>
      <c r="K357">
        <v>71</v>
      </c>
      <c r="L357">
        <v>150</v>
      </c>
      <c r="M357" s="3">
        <f t="shared" si="5"/>
        <v>150</v>
      </c>
      <c r="N357" t="s">
        <v>1296</v>
      </c>
      <c r="O357">
        <v>8.2200000000000006</v>
      </c>
      <c r="P357">
        <v>0</v>
      </c>
      <c r="Q357">
        <v>149</v>
      </c>
      <c r="R357">
        <v>149</v>
      </c>
      <c r="S357" s="3">
        <v>543</v>
      </c>
    </row>
    <row r="358" spans="1:19" x14ac:dyDescent="0.3">
      <c r="A358" s="3" t="s">
        <v>947</v>
      </c>
      <c r="B358" t="s">
        <v>479</v>
      </c>
      <c r="C358">
        <v>750</v>
      </c>
      <c r="D358">
        <v>500</v>
      </c>
      <c r="E358">
        <v>0.5</v>
      </c>
      <c r="F358" s="5" t="s">
        <v>1125</v>
      </c>
      <c r="G358" s="3">
        <v>2</v>
      </c>
      <c r="H358" t="s">
        <v>1216</v>
      </c>
      <c r="I358">
        <v>84.54</v>
      </c>
      <c r="J358">
        <v>51</v>
      </c>
      <c r="K358">
        <v>55</v>
      </c>
      <c r="L358">
        <v>106</v>
      </c>
      <c r="M358" s="3">
        <f t="shared" si="5"/>
        <v>106</v>
      </c>
      <c r="N358" t="s">
        <v>1216</v>
      </c>
      <c r="O358">
        <v>9.57</v>
      </c>
      <c r="P358">
        <v>0</v>
      </c>
      <c r="Q358">
        <v>149</v>
      </c>
      <c r="R358">
        <v>149</v>
      </c>
      <c r="S358" s="3">
        <v>518</v>
      </c>
    </row>
    <row r="359" spans="1:19" x14ac:dyDescent="0.3">
      <c r="A359" s="3" t="s">
        <v>948</v>
      </c>
      <c r="B359" t="s">
        <v>480</v>
      </c>
      <c r="C359">
        <v>300</v>
      </c>
      <c r="D359">
        <v>200</v>
      </c>
      <c r="E359">
        <v>0.25</v>
      </c>
      <c r="F359" s="5" t="s">
        <v>1125</v>
      </c>
      <c r="G359" s="3">
        <v>2</v>
      </c>
      <c r="H359" t="s">
        <v>1216</v>
      </c>
      <c r="I359">
        <v>80.94</v>
      </c>
      <c r="J359">
        <v>36</v>
      </c>
      <c r="K359">
        <v>42</v>
      </c>
      <c r="L359">
        <v>78</v>
      </c>
      <c r="M359" s="3">
        <f t="shared" si="5"/>
        <v>78</v>
      </c>
      <c r="N359" t="s">
        <v>1216</v>
      </c>
      <c r="O359">
        <v>76.06</v>
      </c>
      <c r="P359">
        <v>4</v>
      </c>
      <c r="Q359">
        <v>210</v>
      </c>
      <c r="R359">
        <v>214</v>
      </c>
      <c r="S359" s="3">
        <v>577</v>
      </c>
    </row>
    <row r="360" spans="1:19" x14ac:dyDescent="0.3">
      <c r="A360" s="3" t="s">
        <v>949</v>
      </c>
      <c r="B360" t="s">
        <v>481</v>
      </c>
      <c r="C360">
        <v>300</v>
      </c>
      <c r="D360">
        <v>225</v>
      </c>
      <c r="E360">
        <v>0.25</v>
      </c>
      <c r="F360" s="5" t="s">
        <v>1128</v>
      </c>
      <c r="G360" s="3">
        <v>2</v>
      </c>
      <c r="H360" t="s">
        <v>1216</v>
      </c>
      <c r="I360">
        <v>93.52</v>
      </c>
      <c r="J360">
        <v>30</v>
      </c>
      <c r="K360">
        <v>54</v>
      </c>
      <c r="L360">
        <v>84</v>
      </c>
      <c r="M360" s="3">
        <f t="shared" si="5"/>
        <v>84</v>
      </c>
      <c r="N360" t="s">
        <v>1216</v>
      </c>
      <c r="O360">
        <v>80.650000000000006</v>
      </c>
      <c r="P360">
        <v>3</v>
      </c>
      <c r="Q360">
        <v>187</v>
      </c>
      <c r="R360">
        <v>190</v>
      </c>
      <c r="S360" s="3">
        <v>553</v>
      </c>
    </row>
    <row r="361" spans="1:19" s="8" customFormat="1" x14ac:dyDescent="0.3">
      <c r="A361" s="7" t="s">
        <v>950</v>
      </c>
      <c r="B361" s="8" t="s">
        <v>482</v>
      </c>
      <c r="C361" s="8">
        <v>150</v>
      </c>
      <c r="D361" s="8">
        <v>200</v>
      </c>
      <c r="E361" s="8">
        <v>0.25</v>
      </c>
      <c r="F361" s="9" t="s">
        <v>1129</v>
      </c>
      <c r="G361" s="7">
        <v>2</v>
      </c>
      <c r="H361" s="8" t="s">
        <v>1216</v>
      </c>
      <c r="I361" s="8">
        <v>70.209999999999994</v>
      </c>
      <c r="J361" s="8">
        <v>31</v>
      </c>
      <c r="K361" s="8">
        <v>85</v>
      </c>
      <c r="L361" s="8">
        <v>116</v>
      </c>
      <c r="M361" s="7">
        <f t="shared" si="5"/>
        <v>116</v>
      </c>
      <c r="N361" s="8" t="s">
        <v>1216</v>
      </c>
      <c r="O361" s="8">
        <v>44.23</v>
      </c>
      <c r="P361" s="8">
        <v>9</v>
      </c>
      <c r="Q361" s="8">
        <v>165</v>
      </c>
      <c r="R361" s="8">
        <v>174</v>
      </c>
      <c r="S361" s="7">
        <v>517</v>
      </c>
    </row>
    <row r="362" spans="1:19" x14ac:dyDescent="0.3">
      <c r="A362" s="3" t="s">
        <v>951</v>
      </c>
      <c r="B362" t="s">
        <v>483</v>
      </c>
      <c r="C362">
        <v>1772</v>
      </c>
      <c r="D362">
        <v>2658</v>
      </c>
      <c r="E362">
        <v>1</v>
      </c>
      <c r="F362" s="5" t="s">
        <v>1125</v>
      </c>
      <c r="G362" s="3">
        <v>1</v>
      </c>
      <c r="H362" t="s">
        <v>1132</v>
      </c>
      <c r="I362">
        <v>2.99</v>
      </c>
      <c r="J362">
        <v>301</v>
      </c>
      <c r="K362">
        <v>678</v>
      </c>
      <c r="L362">
        <v>979</v>
      </c>
      <c r="M362" s="3">
        <f t="shared" si="5"/>
        <v>979</v>
      </c>
      <c r="N362" t="s">
        <v>1243</v>
      </c>
      <c r="O362">
        <v>51.47</v>
      </c>
      <c r="P362">
        <v>0</v>
      </c>
      <c r="Q362">
        <v>169</v>
      </c>
      <c r="R362">
        <v>169</v>
      </c>
      <c r="S362" s="3">
        <v>622</v>
      </c>
    </row>
    <row r="363" spans="1:19" x14ac:dyDescent="0.3">
      <c r="A363" s="3" t="s">
        <v>952</v>
      </c>
      <c r="B363" t="s">
        <v>484</v>
      </c>
      <c r="C363">
        <v>886</v>
      </c>
      <c r="D363">
        <v>1329</v>
      </c>
      <c r="E363">
        <v>0.5</v>
      </c>
      <c r="F363" s="5" t="s">
        <v>1125</v>
      </c>
      <c r="G363" s="3">
        <v>1</v>
      </c>
      <c r="H363" t="s">
        <v>1155</v>
      </c>
      <c r="I363">
        <v>3.24</v>
      </c>
      <c r="J363">
        <v>160</v>
      </c>
      <c r="K363">
        <v>389</v>
      </c>
      <c r="L363">
        <v>549</v>
      </c>
      <c r="M363" s="3">
        <f t="shared" si="5"/>
        <v>549</v>
      </c>
      <c r="N363" t="s">
        <v>1243</v>
      </c>
      <c r="O363">
        <v>2.87</v>
      </c>
      <c r="P363">
        <v>4</v>
      </c>
      <c r="Q363">
        <v>147</v>
      </c>
      <c r="R363">
        <v>151</v>
      </c>
      <c r="S363" s="3">
        <v>507</v>
      </c>
    </row>
    <row r="364" spans="1:19" x14ac:dyDescent="0.3">
      <c r="A364" s="3" t="s">
        <v>953</v>
      </c>
      <c r="B364" t="s">
        <v>485</v>
      </c>
      <c r="C364">
        <v>354</v>
      </c>
      <c r="D364">
        <v>532</v>
      </c>
      <c r="E364">
        <v>0.25</v>
      </c>
      <c r="F364" s="5" t="s">
        <v>1125</v>
      </c>
      <c r="G364" s="3">
        <v>1</v>
      </c>
      <c r="H364" t="s">
        <v>1217</v>
      </c>
      <c r="I364">
        <v>30.37</v>
      </c>
      <c r="J364">
        <v>41</v>
      </c>
      <c r="K364">
        <v>50</v>
      </c>
      <c r="L364">
        <v>91</v>
      </c>
      <c r="M364" s="3">
        <f t="shared" si="5"/>
        <v>91</v>
      </c>
      <c r="N364" t="s">
        <v>1353</v>
      </c>
      <c r="O364">
        <v>99.37</v>
      </c>
      <c r="P364">
        <v>5</v>
      </c>
      <c r="Q364">
        <v>153</v>
      </c>
      <c r="R364">
        <v>158</v>
      </c>
      <c r="S364" s="3">
        <v>777</v>
      </c>
    </row>
    <row r="365" spans="1:19" x14ac:dyDescent="0.3">
      <c r="A365" s="3" t="s">
        <v>954</v>
      </c>
      <c r="B365" t="s">
        <v>486</v>
      </c>
      <c r="C365">
        <v>354</v>
      </c>
      <c r="D365">
        <v>199</v>
      </c>
      <c r="E365">
        <v>0.25</v>
      </c>
      <c r="F365" s="5" t="s">
        <v>1126</v>
      </c>
      <c r="G365" s="3">
        <v>1</v>
      </c>
      <c r="H365" t="s">
        <v>1218</v>
      </c>
      <c r="I365">
        <v>99.98</v>
      </c>
      <c r="J365">
        <v>84</v>
      </c>
      <c r="K365">
        <v>363</v>
      </c>
      <c r="L365">
        <v>447</v>
      </c>
      <c r="M365" s="3">
        <f t="shared" si="5"/>
        <v>447</v>
      </c>
      <c r="N365" t="s">
        <v>1353</v>
      </c>
      <c r="O365">
        <v>100</v>
      </c>
      <c r="P365">
        <v>9</v>
      </c>
      <c r="Q365">
        <v>168</v>
      </c>
      <c r="R365">
        <v>177</v>
      </c>
      <c r="S365" s="3">
        <v>549</v>
      </c>
    </row>
    <row r="366" spans="1:19" x14ac:dyDescent="0.3">
      <c r="A366" s="3" t="s">
        <v>955</v>
      </c>
      <c r="B366" t="s">
        <v>487</v>
      </c>
      <c r="C366">
        <v>299</v>
      </c>
      <c r="D366">
        <v>532</v>
      </c>
      <c r="E366">
        <v>0.25</v>
      </c>
      <c r="F366" s="5" t="s">
        <v>1127</v>
      </c>
      <c r="G366" s="3">
        <v>1</v>
      </c>
      <c r="H366" t="s">
        <v>1218</v>
      </c>
      <c r="I366">
        <v>52.11</v>
      </c>
      <c r="J366">
        <v>103</v>
      </c>
      <c r="K366">
        <v>352</v>
      </c>
      <c r="L366">
        <v>455</v>
      </c>
      <c r="M366" s="3">
        <f t="shared" si="5"/>
        <v>455</v>
      </c>
      <c r="N366" t="s">
        <v>1353</v>
      </c>
      <c r="O366">
        <v>99.59</v>
      </c>
      <c r="P366">
        <v>3</v>
      </c>
      <c r="Q366">
        <v>148</v>
      </c>
      <c r="R366">
        <v>151</v>
      </c>
      <c r="S366" s="3">
        <v>514</v>
      </c>
    </row>
    <row r="367" spans="1:19" x14ac:dyDescent="0.3">
      <c r="A367" s="3" t="s">
        <v>956</v>
      </c>
      <c r="B367" t="s">
        <v>488</v>
      </c>
      <c r="C367">
        <v>1772</v>
      </c>
      <c r="D367">
        <v>2658</v>
      </c>
      <c r="E367">
        <v>1</v>
      </c>
      <c r="F367" s="5" t="s">
        <v>1125</v>
      </c>
      <c r="G367" s="3">
        <v>2</v>
      </c>
      <c r="H367" t="s">
        <v>1133</v>
      </c>
      <c r="I367">
        <v>24.26</v>
      </c>
      <c r="J367">
        <v>183</v>
      </c>
      <c r="K367">
        <v>195</v>
      </c>
      <c r="L367">
        <v>378</v>
      </c>
      <c r="M367" s="3">
        <f t="shared" si="5"/>
        <v>378</v>
      </c>
      <c r="N367" t="s">
        <v>1243</v>
      </c>
      <c r="O367">
        <v>15.35</v>
      </c>
      <c r="P367">
        <v>0</v>
      </c>
      <c r="Q367">
        <v>157</v>
      </c>
      <c r="R367">
        <v>157</v>
      </c>
      <c r="S367" s="3">
        <v>533</v>
      </c>
    </row>
    <row r="368" spans="1:19" x14ac:dyDescent="0.3">
      <c r="A368" s="3" t="s">
        <v>957</v>
      </c>
      <c r="B368" t="s">
        <v>489</v>
      </c>
      <c r="C368">
        <v>886</v>
      </c>
      <c r="D368">
        <v>1329</v>
      </c>
      <c r="E368">
        <v>0.5</v>
      </c>
      <c r="F368" s="5" t="s">
        <v>1125</v>
      </c>
      <c r="G368" s="3">
        <v>2</v>
      </c>
      <c r="H368" t="s">
        <v>1133</v>
      </c>
      <c r="I368">
        <v>9.6300000000000008</v>
      </c>
      <c r="J368">
        <v>98</v>
      </c>
      <c r="K368">
        <v>64</v>
      </c>
      <c r="L368">
        <v>162</v>
      </c>
      <c r="M368" s="3">
        <f t="shared" si="5"/>
        <v>162</v>
      </c>
      <c r="N368" t="s">
        <v>1296</v>
      </c>
      <c r="O368">
        <v>5.96</v>
      </c>
      <c r="P368">
        <v>0</v>
      </c>
      <c r="Q368">
        <v>162</v>
      </c>
      <c r="R368">
        <v>162</v>
      </c>
      <c r="S368" s="3">
        <v>554</v>
      </c>
    </row>
    <row r="369" spans="1:19" x14ac:dyDescent="0.3">
      <c r="A369" s="3" t="s">
        <v>958</v>
      </c>
      <c r="B369" t="s">
        <v>490</v>
      </c>
      <c r="C369">
        <v>354</v>
      </c>
      <c r="D369">
        <v>532</v>
      </c>
      <c r="E369">
        <v>0.25</v>
      </c>
      <c r="F369" s="5" t="s">
        <v>1125</v>
      </c>
      <c r="G369" s="3">
        <v>2</v>
      </c>
      <c r="H369" t="s">
        <v>1201</v>
      </c>
      <c r="I369">
        <v>41.98</v>
      </c>
      <c r="J369">
        <v>34</v>
      </c>
      <c r="K369">
        <v>50</v>
      </c>
      <c r="L369">
        <v>84</v>
      </c>
      <c r="M369" s="3">
        <f t="shared" si="5"/>
        <v>84</v>
      </c>
      <c r="N369" t="s">
        <v>1353</v>
      </c>
      <c r="O369">
        <v>71.5</v>
      </c>
      <c r="P369">
        <v>7</v>
      </c>
      <c r="Q369">
        <v>145</v>
      </c>
      <c r="R369">
        <v>152</v>
      </c>
      <c r="S369" s="3">
        <v>519</v>
      </c>
    </row>
    <row r="370" spans="1:19" x14ac:dyDescent="0.3">
      <c r="A370" s="3" t="s">
        <v>959</v>
      </c>
      <c r="B370" t="s">
        <v>491</v>
      </c>
      <c r="C370">
        <v>354</v>
      </c>
      <c r="D370">
        <v>199</v>
      </c>
      <c r="E370">
        <v>0.25</v>
      </c>
      <c r="F370" s="5" t="s">
        <v>1126</v>
      </c>
      <c r="G370" s="3">
        <v>2</v>
      </c>
      <c r="H370" t="s">
        <v>1218</v>
      </c>
      <c r="I370">
        <v>85.98</v>
      </c>
      <c r="J370">
        <v>32</v>
      </c>
      <c r="K370">
        <v>50</v>
      </c>
      <c r="L370">
        <v>82</v>
      </c>
      <c r="M370" s="3">
        <f t="shared" si="5"/>
        <v>82</v>
      </c>
      <c r="N370" t="s">
        <v>1353</v>
      </c>
      <c r="O370">
        <v>94.16</v>
      </c>
      <c r="P370">
        <v>7</v>
      </c>
      <c r="Q370">
        <v>154</v>
      </c>
      <c r="R370">
        <v>161</v>
      </c>
      <c r="S370" s="3">
        <v>525</v>
      </c>
    </row>
    <row r="371" spans="1:19" s="8" customFormat="1" x14ac:dyDescent="0.3">
      <c r="A371" s="7" t="s">
        <v>960</v>
      </c>
      <c r="B371" s="8" t="s">
        <v>492</v>
      </c>
      <c r="C371" s="8">
        <v>299</v>
      </c>
      <c r="D371" s="8">
        <v>532</v>
      </c>
      <c r="E371" s="8">
        <v>0.25</v>
      </c>
      <c r="F371" s="9" t="s">
        <v>1127</v>
      </c>
      <c r="G371" s="7">
        <v>2</v>
      </c>
      <c r="H371" s="8" t="s">
        <v>1201</v>
      </c>
      <c r="I371" s="8">
        <v>23.58</v>
      </c>
      <c r="J371" s="8">
        <v>33</v>
      </c>
      <c r="K371" s="8">
        <v>53</v>
      </c>
      <c r="L371" s="8">
        <v>86</v>
      </c>
      <c r="M371" s="7">
        <f t="shared" si="5"/>
        <v>86</v>
      </c>
      <c r="N371" s="8" t="s">
        <v>1353</v>
      </c>
      <c r="O371" s="8">
        <v>70.97</v>
      </c>
      <c r="P371" s="8">
        <v>3</v>
      </c>
      <c r="Q371" s="8">
        <v>153</v>
      </c>
      <c r="R371" s="8">
        <v>156</v>
      </c>
      <c r="S371" s="7">
        <v>563</v>
      </c>
    </row>
    <row r="372" spans="1:19" x14ac:dyDescent="0.3">
      <c r="A372" s="3" t="s">
        <v>961</v>
      </c>
      <c r="B372" t="s">
        <v>493</v>
      </c>
      <c r="C372">
        <v>1200</v>
      </c>
      <c r="D372">
        <v>900</v>
      </c>
      <c r="E372">
        <v>1</v>
      </c>
      <c r="F372" s="5" t="s">
        <v>1125</v>
      </c>
      <c r="G372" s="3">
        <v>1</v>
      </c>
      <c r="H372" t="s">
        <v>1142</v>
      </c>
      <c r="I372">
        <v>7.19</v>
      </c>
      <c r="J372">
        <v>112</v>
      </c>
      <c r="K372">
        <v>427</v>
      </c>
      <c r="L372">
        <v>539</v>
      </c>
      <c r="M372" s="3">
        <f t="shared" si="5"/>
        <v>539</v>
      </c>
      <c r="N372" t="s">
        <v>1252</v>
      </c>
      <c r="O372">
        <v>20.48</v>
      </c>
      <c r="P372">
        <v>1</v>
      </c>
      <c r="Q372">
        <v>142</v>
      </c>
      <c r="R372">
        <v>143</v>
      </c>
      <c r="S372" s="3">
        <v>544</v>
      </c>
    </row>
    <row r="373" spans="1:19" x14ac:dyDescent="0.3">
      <c r="A373" s="3" t="s">
        <v>962</v>
      </c>
      <c r="B373" t="s">
        <v>494</v>
      </c>
      <c r="C373">
        <v>600</v>
      </c>
      <c r="D373">
        <v>450</v>
      </c>
      <c r="E373">
        <v>0.5</v>
      </c>
      <c r="F373" s="5" t="s">
        <v>1125</v>
      </c>
      <c r="G373" s="3">
        <v>1</v>
      </c>
      <c r="H373" t="s">
        <v>1219</v>
      </c>
      <c r="I373">
        <v>7.38</v>
      </c>
      <c r="J373">
        <v>105</v>
      </c>
      <c r="K373">
        <v>370</v>
      </c>
      <c r="L373">
        <v>475</v>
      </c>
      <c r="M373" s="3">
        <f t="shared" si="5"/>
        <v>475</v>
      </c>
      <c r="N373" t="s">
        <v>1354</v>
      </c>
      <c r="O373">
        <v>9.5299999999999994</v>
      </c>
      <c r="P373">
        <v>8</v>
      </c>
      <c r="Q373">
        <v>172</v>
      </c>
      <c r="R373">
        <v>180</v>
      </c>
      <c r="S373" s="3">
        <v>544</v>
      </c>
    </row>
    <row r="374" spans="1:19" x14ac:dyDescent="0.3">
      <c r="A374" s="3" t="s">
        <v>963</v>
      </c>
      <c r="B374" t="s">
        <v>495</v>
      </c>
      <c r="C374">
        <v>240</v>
      </c>
      <c r="D374">
        <v>180</v>
      </c>
      <c r="E374">
        <v>0.25</v>
      </c>
      <c r="F374" s="5" t="s">
        <v>1125</v>
      </c>
      <c r="G374" s="3">
        <v>1</v>
      </c>
      <c r="H374" t="s">
        <v>1220</v>
      </c>
      <c r="I374">
        <v>99.96</v>
      </c>
      <c r="J374">
        <v>31</v>
      </c>
      <c r="K374">
        <v>49</v>
      </c>
      <c r="L374">
        <v>80</v>
      </c>
      <c r="M374" s="3">
        <f t="shared" si="5"/>
        <v>80</v>
      </c>
      <c r="N374" t="s">
        <v>1220</v>
      </c>
      <c r="O374">
        <v>99.81</v>
      </c>
      <c r="P374">
        <v>8</v>
      </c>
      <c r="Q374">
        <v>157</v>
      </c>
      <c r="R374">
        <v>165</v>
      </c>
      <c r="S374" s="3">
        <v>541</v>
      </c>
    </row>
    <row r="375" spans="1:19" x14ac:dyDescent="0.3">
      <c r="A375" s="3" t="s">
        <v>964</v>
      </c>
      <c r="B375" t="s">
        <v>496</v>
      </c>
      <c r="C375">
        <v>240</v>
      </c>
      <c r="D375">
        <v>160</v>
      </c>
      <c r="E375">
        <v>0.25</v>
      </c>
      <c r="F375" s="5" t="s">
        <v>1130</v>
      </c>
      <c r="G375" s="3">
        <v>1</v>
      </c>
      <c r="H375" t="s">
        <v>1220</v>
      </c>
      <c r="I375">
        <v>99.94</v>
      </c>
      <c r="J375">
        <v>35</v>
      </c>
      <c r="K375">
        <v>49</v>
      </c>
      <c r="L375">
        <v>84</v>
      </c>
      <c r="M375" s="3">
        <f t="shared" si="5"/>
        <v>84</v>
      </c>
      <c r="N375" t="s">
        <v>1220</v>
      </c>
      <c r="O375">
        <v>98.2</v>
      </c>
      <c r="P375">
        <v>9</v>
      </c>
      <c r="Q375">
        <v>175</v>
      </c>
      <c r="R375">
        <v>184</v>
      </c>
      <c r="S375" s="3">
        <v>558</v>
      </c>
    </row>
    <row r="376" spans="1:19" x14ac:dyDescent="0.3">
      <c r="A376" s="3" t="s">
        <v>965</v>
      </c>
      <c r="B376" t="s">
        <v>497</v>
      </c>
      <c r="C376">
        <v>120</v>
      </c>
      <c r="D376">
        <v>180</v>
      </c>
      <c r="E376">
        <v>0.25</v>
      </c>
      <c r="F376" s="5" t="s">
        <v>1131</v>
      </c>
      <c r="G376" s="3">
        <v>1</v>
      </c>
      <c r="H376" t="s">
        <v>1220</v>
      </c>
      <c r="I376">
        <v>98.41</v>
      </c>
      <c r="J376">
        <v>90</v>
      </c>
      <c r="K376">
        <v>399</v>
      </c>
      <c r="L376">
        <v>489</v>
      </c>
      <c r="M376" s="3">
        <f t="shared" si="5"/>
        <v>489</v>
      </c>
      <c r="N376" t="s">
        <v>1309</v>
      </c>
      <c r="O376">
        <v>34.99</v>
      </c>
      <c r="P376">
        <v>0</v>
      </c>
      <c r="Q376">
        <v>165</v>
      </c>
      <c r="R376">
        <v>165</v>
      </c>
      <c r="S376" s="3">
        <v>526</v>
      </c>
    </row>
    <row r="377" spans="1:19" x14ac:dyDescent="0.3">
      <c r="A377" s="3" t="s">
        <v>966</v>
      </c>
      <c r="B377" t="s">
        <v>498</v>
      </c>
      <c r="C377">
        <v>1200</v>
      </c>
      <c r="D377">
        <v>900</v>
      </c>
      <c r="E377">
        <v>1</v>
      </c>
      <c r="F377" s="5" t="s">
        <v>1125</v>
      </c>
      <c r="G377" s="3">
        <v>2</v>
      </c>
      <c r="H377" t="s">
        <v>1133</v>
      </c>
      <c r="I377">
        <v>33.14</v>
      </c>
      <c r="J377">
        <v>66</v>
      </c>
      <c r="K377">
        <v>78</v>
      </c>
      <c r="L377">
        <v>144</v>
      </c>
      <c r="M377" s="3">
        <f t="shared" si="5"/>
        <v>144</v>
      </c>
      <c r="N377" t="s">
        <v>1296</v>
      </c>
      <c r="O377">
        <v>21.03</v>
      </c>
      <c r="P377">
        <v>8</v>
      </c>
      <c r="Q377">
        <v>171</v>
      </c>
      <c r="R377">
        <v>179</v>
      </c>
      <c r="S377" s="3">
        <v>550</v>
      </c>
    </row>
    <row r="378" spans="1:19" x14ac:dyDescent="0.3">
      <c r="A378" s="3" t="s">
        <v>967</v>
      </c>
      <c r="B378" t="s">
        <v>499</v>
      </c>
      <c r="C378">
        <v>600</v>
      </c>
      <c r="D378">
        <v>450</v>
      </c>
      <c r="E378">
        <v>0.5</v>
      </c>
      <c r="F378" s="5" t="s">
        <v>1125</v>
      </c>
      <c r="G378" s="3">
        <v>2</v>
      </c>
      <c r="H378" t="s">
        <v>1142</v>
      </c>
      <c r="I378">
        <v>5.03</v>
      </c>
      <c r="J378">
        <v>66</v>
      </c>
      <c r="K378">
        <v>56</v>
      </c>
      <c r="L378">
        <v>122</v>
      </c>
      <c r="M378" s="3">
        <f t="shared" si="5"/>
        <v>122</v>
      </c>
      <c r="N378" t="s">
        <v>1355</v>
      </c>
      <c r="O378">
        <v>9.5399999999999991</v>
      </c>
      <c r="P378">
        <v>1</v>
      </c>
      <c r="Q378">
        <v>146</v>
      </c>
      <c r="R378">
        <v>147</v>
      </c>
      <c r="S378" s="3">
        <v>517</v>
      </c>
    </row>
    <row r="379" spans="1:19" x14ac:dyDescent="0.3">
      <c r="A379" s="3" t="s">
        <v>968</v>
      </c>
      <c r="B379" t="s">
        <v>500</v>
      </c>
      <c r="C379">
        <v>240</v>
      </c>
      <c r="D379">
        <v>180</v>
      </c>
      <c r="E379">
        <v>0.25</v>
      </c>
      <c r="F379" s="5" t="s">
        <v>1125</v>
      </c>
      <c r="G379" s="3">
        <v>2</v>
      </c>
      <c r="H379" t="s">
        <v>1220</v>
      </c>
      <c r="I379">
        <v>74.62</v>
      </c>
      <c r="J379">
        <v>26</v>
      </c>
      <c r="K379">
        <v>55</v>
      </c>
      <c r="L379">
        <v>81</v>
      </c>
      <c r="M379" s="3">
        <f t="shared" si="5"/>
        <v>81</v>
      </c>
      <c r="N379" t="s">
        <v>1220</v>
      </c>
      <c r="O379">
        <v>94.86</v>
      </c>
      <c r="P379">
        <v>8</v>
      </c>
      <c r="Q379">
        <v>176</v>
      </c>
      <c r="R379">
        <v>184</v>
      </c>
      <c r="S379" s="3">
        <v>557</v>
      </c>
    </row>
    <row r="380" spans="1:19" x14ac:dyDescent="0.3">
      <c r="A380" s="3" t="s">
        <v>969</v>
      </c>
      <c r="B380" t="s">
        <v>501</v>
      </c>
      <c r="C380">
        <v>240</v>
      </c>
      <c r="D380">
        <v>160</v>
      </c>
      <c r="E380">
        <v>0.25</v>
      </c>
      <c r="F380" s="5" t="s">
        <v>1130</v>
      </c>
      <c r="G380" s="3">
        <v>2</v>
      </c>
      <c r="H380" t="s">
        <v>1220</v>
      </c>
      <c r="I380">
        <v>78.489999999999995</v>
      </c>
      <c r="J380">
        <v>31</v>
      </c>
      <c r="K380">
        <v>60</v>
      </c>
      <c r="L380">
        <v>91</v>
      </c>
      <c r="M380" s="3">
        <f t="shared" si="5"/>
        <v>91</v>
      </c>
      <c r="N380" t="s">
        <v>1220</v>
      </c>
      <c r="O380">
        <v>95.95</v>
      </c>
      <c r="P380">
        <v>0</v>
      </c>
      <c r="Q380">
        <v>156</v>
      </c>
      <c r="R380">
        <v>156</v>
      </c>
      <c r="S380" s="3">
        <v>519</v>
      </c>
    </row>
    <row r="381" spans="1:19" s="8" customFormat="1" x14ac:dyDescent="0.3">
      <c r="A381" s="7" t="s">
        <v>970</v>
      </c>
      <c r="B381" s="8" t="s">
        <v>502</v>
      </c>
      <c r="C381" s="8">
        <v>120</v>
      </c>
      <c r="D381" s="8">
        <v>180</v>
      </c>
      <c r="E381" s="8">
        <v>0.25</v>
      </c>
      <c r="F381" s="9" t="s">
        <v>1131</v>
      </c>
      <c r="G381" s="7">
        <v>2</v>
      </c>
      <c r="H381" s="8" t="s">
        <v>1220</v>
      </c>
      <c r="I381" s="8">
        <v>36.72</v>
      </c>
      <c r="J381" s="8">
        <v>41</v>
      </c>
      <c r="K381" s="8">
        <v>49</v>
      </c>
      <c r="L381" s="8">
        <v>90</v>
      </c>
      <c r="M381" s="7">
        <f t="shared" si="5"/>
        <v>90</v>
      </c>
      <c r="N381" s="8" t="s">
        <v>1356</v>
      </c>
      <c r="O381" s="8">
        <v>41.95</v>
      </c>
      <c r="P381" s="8">
        <v>2</v>
      </c>
      <c r="Q381" s="8">
        <v>158</v>
      </c>
      <c r="R381" s="8">
        <v>160</v>
      </c>
      <c r="S381" s="7">
        <v>535</v>
      </c>
    </row>
    <row r="382" spans="1:19" x14ac:dyDescent="0.3">
      <c r="A382" s="3" t="s">
        <v>971</v>
      </c>
      <c r="B382" t="s">
        <v>503</v>
      </c>
      <c r="C382">
        <v>1501</v>
      </c>
      <c r="D382">
        <v>743</v>
      </c>
      <c r="E382">
        <v>1</v>
      </c>
      <c r="F382" s="5" t="s">
        <v>1125</v>
      </c>
      <c r="G382" s="3">
        <v>1</v>
      </c>
      <c r="H382" t="s">
        <v>1132</v>
      </c>
      <c r="I382">
        <v>9.65</v>
      </c>
      <c r="J382">
        <v>103</v>
      </c>
      <c r="K382">
        <v>375</v>
      </c>
      <c r="L382">
        <v>478</v>
      </c>
      <c r="M382" s="3">
        <f t="shared" si="5"/>
        <v>478</v>
      </c>
      <c r="N382" t="s">
        <v>1261</v>
      </c>
      <c r="O382">
        <v>41.34</v>
      </c>
      <c r="P382">
        <v>1</v>
      </c>
      <c r="Q382">
        <v>142</v>
      </c>
      <c r="R382">
        <v>143</v>
      </c>
      <c r="S382" s="3">
        <v>529</v>
      </c>
    </row>
    <row r="383" spans="1:19" x14ac:dyDescent="0.3">
      <c r="A383" s="3" t="s">
        <v>972</v>
      </c>
      <c r="B383" t="s">
        <v>504</v>
      </c>
      <c r="C383">
        <v>751</v>
      </c>
      <c r="D383">
        <v>372</v>
      </c>
      <c r="E383">
        <v>0.5</v>
      </c>
      <c r="F383" s="5" t="s">
        <v>1125</v>
      </c>
      <c r="G383" s="3">
        <v>1</v>
      </c>
      <c r="H383" t="s">
        <v>1162</v>
      </c>
      <c r="I383">
        <v>22.02</v>
      </c>
      <c r="J383">
        <v>90</v>
      </c>
      <c r="K383">
        <v>355</v>
      </c>
      <c r="L383">
        <v>445</v>
      </c>
      <c r="M383" s="3">
        <f t="shared" si="5"/>
        <v>445</v>
      </c>
      <c r="N383" t="s">
        <v>1357</v>
      </c>
      <c r="O383">
        <v>99.64</v>
      </c>
      <c r="P383">
        <v>5</v>
      </c>
      <c r="Q383">
        <v>150</v>
      </c>
      <c r="R383">
        <v>155</v>
      </c>
      <c r="S383" s="3">
        <v>524</v>
      </c>
    </row>
    <row r="384" spans="1:19" x14ac:dyDescent="0.3">
      <c r="A384" s="3" t="s">
        <v>973</v>
      </c>
      <c r="B384" t="s">
        <v>505</v>
      </c>
      <c r="C384">
        <v>300</v>
      </c>
      <c r="D384">
        <v>149</v>
      </c>
      <c r="E384">
        <v>0.25</v>
      </c>
      <c r="F384" s="5" t="s">
        <v>1125</v>
      </c>
      <c r="G384" s="3">
        <v>1</v>
      </c>
      <c r="H384" t="s">
        <v>1221</v>
      </c>
      <c r="I384">
        <v>100</v>
      </c>
      <c r="J384">
        <v>42</v>
      </c>
      <c r="K384">
        <v>46</v>
      </c>
      <c r="L384">
        <v>88</v>
      </c>
      <c r="M384" s="3">
        <f t="shared" si="5"/>
        <v>88</v>
      </c>
      <c r="N384" t="s">
        <v>1357</v>
      </c>
      <c r="O384">
        <v>100</v>
      </c>
      <c r="P384">
        <v>5</v>
      </c>
      <c r="Q384">
        <v>146</v>
      </c>
      <c r="R384">
        <v>151</v>
      </c>
      <c r="S384" s="3">
        <v>520</v>
      </c>
    </row>
    <row r="385" spans="1:19" x14ac:dyDescent="0.3">
      <c r="A385" s="3" t="s">
        <v>974</v>
      </c>
      <c r="B385" t="s">
        <v>506</v>
      </c>
      <c r="C385">
        <v>300</v>
      </c>
      <c r="D385">
        <v>225</v>
      </c>
      <c r="E385">
        <v>0.25</v>
      </c>
      <c r="F385" s="5" t="s">
        <v>1128</v>
      </c>
      <c r="G385" s="3">
        <v>1</v>
      </c>
      <c r="H385" t="s">
        <v>1221</v>
      </c>
      <c r="I385">
        <v>99.02</v>
      </c>
      <c r="J385">
        <v>40</v>
      </c>
      <c r="K385">
        <v>48</v>
      </c>
      <c r="L385">
        <v>88</v>
      </c>
      <c r="M385" s="3">
        <f t="shared" si="5"/>
        <v>88</v>
      </c>
      <c r="N385" t="s">
        <v>1357</v>
      </c>
      <c r="O385">
        <v>99.99</v>
      </c>
      <c r="P385">
        <v>8</v>
      </c>
      <c r="Q385">
        <v>161</v>
      </c>
      <c r="R385">
        <v>169</v>
      </c>
      <c r="S385" s="3">
        <v>551</v>
      </c>
    </row>
    <row r="386" spans="1:19" x14ac:dyDescent="0.3">
      <c r="A386" s="3" t="s">
        <v>975</v>
      </c>
      <c r="B386" t="s">
        <v>507</v>
      </c>
      <c r="C386">
        <v>111</v>
      </c>
      <c r="D386">
        <v>149</v>
      </c>
      <c r="E386">
        <v>0.25</v>
      </c>
      <c r="F386" s="5" t="s">
        <v>1129</v>
      </c>
      <c r="G386" s="3">
        <v>1</v>
      </c>
      <c r="H386" t="s">
        <v>1221</v>
      </c>
      <c r="I386">
        <v>99.94</v>
      </c>
      <c r="J386">
        <v>128</v>
      </c>
      <c r="K386">
        <v>397</v>
      </c>
      <c r="L386">
        <v>525</v>
      </c>
      <c r="M386" s="3">
        <f t="shared" si="5"/>
        <v>525</v>
      </c>
      <c r="N386" t="s">
        <v>1357</v>
      </c>
      <c r="O386">
        <v>95.32</v>
      </c>
      <c r="P386">
        <v>0</v>
      </c>
      <c r="Q386">
        <v>147</v>
      </c>
      <c r="R386">
        <v>147</v>
      </c>
      <c r="S386" s="3">
        <v>513</v>
      </c>
    </row>
    <row r="387" spans="1:19" x14ac:dyDescent="0.3">
      <c r="A387" s="3" t="s">
        <v>976</v>
      </c>
      <c r="B387" t="s">
        <v>508</v>
      </c>
      <c r="C387">
        <v>1501</v>
      </c>
      <c r="D387">
        <v>743</v>
      </c>
      <c r="E387">
        <v>1</v>
      </c>
      <c r="F387" s="5" t="s">
        <v>1125</v>
      </c>
      <c r="G387" s="3">
        <v>2</v>
      </c>
      <c r="H387" t="s">
        <v>1222</v>
      </c>
      <c r="I387">
        <v>19.649999999999999</v>
      </c>
      <c r="J387">
        <v>50</v>
      </c>
      <c r="K387">
        <v>82</v>
      </c>
      <c r="L387">
        <v>132</v>
      </c>
      <c r="M387" s="3">
        <f t="shared" ref="M387:M450" si="6">L387</f>
        <v>132</v>
      </c>
      <c r="N387" t="s">
        <v>1261</v>
      </c>
      <c r="O387">
        <v>27.19</v>
      </c>
      <c r="P387">
        <v>0</v>
      </c>
      <c r="Q387">
        <v>157</v>
      </c>
      <c r="R387">
        <v>157</v>
      </c>
      <c r="S387" s="3">
        <v>529</v>
      </c>
    </row>
    <row r="388" spans="1:19" x14ac:dyDescent="0.3">
      <c r="A388" s="3" t="s">
        <v>977</v>
      </c>
      <c r="B388" t="s">
        <v>509</v>
      </c>
      <c r="C388">
        <v>751</v>
      </c>
      <c r="D388">
        <v>372</v>
      </c>
      <c r="E388">
        <v>0.5</v>
      </c>
      <c r="F388" s="5" t="s">
        <v>1125</v>
      </c>
      <c r="G388" s="3">
        <v>2</v>
      </c>
      <c r="H388" t="s">
        <v>1192</v>
      </c>
      <c r="I388">
        <v>34.92</v>
      </c>
      <c r="J388">
        <v>48</v>
      </c>
      <c r="K388">
        <v>53</v>
      </c>
      <c r="L388">
        <v>101</v>
      </c>
      <c r="M388" s="3">
        <f t="shared" si="6"/>
        <v>101</v>
      </c>
      <c r="N388" t="s">
        <v>1357</v>
      </c>
      <c r="O388">
        <v>90.27</v>
      </c>
      <c r="P388">
        <v>6</v>
      </c>
      <c r="Q388">
        <v>161</v>
      </c>
      <c r="R388">
        <v>167</v>
      </c>
      <c r="S388" s="3">
        <v>542</v>
      </c>
    </row>
    <row r="389" spans="1:19" x14ac:dyDescent="0.3">
      <c r="A389" s="3" t="s">
        <v>978</v>
      </c>
      <c r="B389" t="s">
        <v>510</v>
      </c>
      <c r="C389">
        <v>300</v>
      </c>
      <c r="D389">
        <v>149</v>
      </c>
      <c r="E389">
        <v>0.25</v>
      </c>
      <c r="F389" s="5" t="s">
        <v>1125</v>
      </c>
      <c r="G389" s="3">
        <v>2</v>
      </c>
      <c r="H389" t="s">
        <v>1221</v>
      </c>
      <c r="I389">
        <v>99.47</v>
      </c>
      <c r="J389">
        <v>40</v>
      </c>
      <c r="K389">
        <v>52</v>
      </c>
      <c r="L389">
        <v>92</v>
      </c>
      <c r="M389" s="3">
        <f t="shared" si="6"/>
        <v>92</v>
      </c>
      <c r="N389" t="s">
        <v>1357</v>
      </c>
      <c r="O389">
        <v>99.41</v>
      </c>
      <c r="P389">
        <v>7</v>
      </c>
      <c r="Q389">
        <v>184</v>
      </c>
      <c r="R389">
        <v>191</v>
      </c>
      <c r="S389" s="3">
        <v>568</v>
      </c>
    </row>
    <row r="390" spans="1:19" x14ac:dyDescent="0.3">
      <c r="A390" s="3" t="s">
        <v>979</v>
      </c>
      <c r="B390" t="s">
        <v>511</v>
      </c>
      <c r="C390">
        <v>300</v>
      </c>
      <c r="D390">
        <v>225</v>
      </c>
      <c r="E390">
        <v>0.25</v>
      </c>
      <c r="F390" s="5" t="s">
        <v>1128</v>
      </c>
      <c r="G390" s="3">
        <v>2</v>
      </c>
      <c r="H390" t="s">
        <v>1221</v>
      </c>
      <c r="I390">
        <v>94.64</v>
      </c>
      <c r="J390">
        <v>45</v>
      </c>
      <c r="K390">
        <v>53</v>
      </c>
      <c r="L390">
        <v>98</v>
      </c>
      <c r="M390" s="3">
        <f t="shared" si="6"/>
        <v>98</v>
      </c>
      <c r="N390" t="s">
        <v>1357</v>
      </c>
      <c r="O390">
        <v>99.65</v>
      </c>
      <c r="P390">
        <v>5</v>
      </c>
      <c r="Q390">
        <v>156</v>
      </c>
      <c r="R390">
        <v>161</v>
      </c>
      <c r="S390" s="3">
        <v>527</v>
      </c>
    </row>
    <row r="391" spans="1:19" s="8" customFormat="1" x14ac:dyDescent="0.3">
      <c r="A391" s="7" t="s">
        <v>980</v>
      </c>
      <c r="B391" s="8" t="s">
        <v>512</v>
      </c>
      <c r="C391" s="8">
        <v>111</v>
      </c>
      <c r="D391" s="8">
        <v>149</v>
      </c>
      <c r="E391" s="8">
        <v>0.25</v>
      </c>
      <c r="F391" s="9" t="s">
        <v>1129</v>
      </c>
      <c r="G391" s="7">
        <v>2</v>
      </c>
      <c r="H391" s="8" t="s">
        <v>1221</v>
      </c>
      <c r="I391" s="8">
        <v>95.39</v>
      </c>
      <c r="J391" s="8">
        <v>31</v>
      </c>
      <c r="K391" s="8">
        <v>45</v>
      </c>
      <c r="L391" s="8">
        <v>76</v>
      </c>
      <c r="M391" s="7">
        <f t="shared" si="6"/>
        <v>76</v>
      </c>
      <c r="N391" s="8" t="s">
        <v>1357</v>
      </c>
      <c r="O391" s="8">
        <v>49.34</v>
      </c>
      <c r="P391" s="8">
        <v>0</v>
      </c>
      <c r="Q391" s="8">
        <v>150</v>
      </c>
      <c r="R391" s="8">
        <v>150</v>
      </c>
      <c r="S391" s="7">
        <v>509</v>
      </c>
    </row>
    <row r="392" spans="1:19" x14ac:dyDescent="0.3">
      <c r="A392" s="3" t="s">
        <v>981</v>
      </c>
      <c r="B392" t="s">
        <v>513</v>
      </c>
      <c r="C392">
        <v>1000</v>
      </c>
      <c r="D392">
        <v>1000</v>
      </c>
      <c r="E392">
        <v>1</v>
      </c>
      <c r="F392" s="5" t="s">
        <v>1125</v>
      </c>
      <c r="G392" s="3">
        <v>1</v>
      </c>
      <c r="H392" t="s">
        <v>1132</v>
      </c>
      <c r="I392">
        <v>3.66</v>
      </c>
      <c r="J392">
        <v>49</v>
      </c>
      <c r="K392">
        <v>69</v>
      </c>
      <c r="L392">
        <v>118</v>
      </c>
      <c r="M392" s="3">
        <f t="shared" si="6"/>
        <v>118</v>
      </c>
      <c r="N392" t="s">
        <v>1267</v>
      </c>
      <c r="O392">
        <v>5.54</v>
      </c>
      <c r="P392">
        <v>0</v>
      </c>
      <c r="Q392">
        <v>145</v>
      </c>
      <c r="R392">
        <v>145</v>
      </c>
      <c r="S392" s="3">
        <v>510</v>
      </c>
    </row>
    <row r="393" spans="1:19" x14ac:dyDescent="0.3">
      <c r="A393" s="3" t="s">
        <v>982</v>
      </c>
      <c r="B393" t="s">
        <v>514</v>
      </c>
      <c r="C393">
        <v>500</v>
      </c>
      <c r="D393">
        <v>500</v>
      </c>
      <c r="E393">
        <v>0.5</v>
      </c>
      <c r="F393" s="5" t="s">
        <v>1125</v>
      </c>
      <c r="G393" s="3">
        <v>1</v>
      </c>
      <c r="H393" t="s">
        <v>1223</v>
      </c>
      <c r="I393">
        <v>83.26</v>
      </c>
      <c r="J393">
        <v>133</v>
      </c>
      <c r="K393">
        <v>372</v>
      </c>
      <c r="L393">
        <v>505</v>
      </c>
      <c r="M393" s="3">
        <f t="shared" si="6"/>
        <v>505</v>
      </c>
      <c r="N393" t="s">
        <v>1267</v>
      </c>
      <c r="O393">
        <v>5.54</v>
      </c>
      <c r="P393">
        <v>3</v>
      </c>
      <c r="Q393">
        <v>148</v>
      </c>
      <c r="R393">
        <v>151</v>
      </c>
      <c r="S393" s="3">
        <v>527</v>
      </c>
    </row>
    <row r="394" spans="1:19" x14ac:dyDescent="0.3">
      <c r="A394" s="3" t="s">
        <v>983</v>
      </c>
      <c r="B394" t="s">
        <v>515</v>
      </c>
      <c r="C394">
        <v>200</v>
      </c>
      <c r="D394">
        <v>200</v>
      </c>
      <c r="E394">
        <v>0.25</v>
      </c>
      <c r="F394" s="5" t="s">
        <v>1125</v>
      </c>
      <c r="G394" s="3">
        <v>1</v>
      </c>
      <c r="H394" t="s">
        <v>1223</v>
      </c>
      <c r="I394">
        <v>98.3</v>
      </c>
      <c r="J394">
        <v>36</v>
      </c>
      <c r="K394">
        <v>39</v>
      </c>
      <c r="L394">
        <v>75</v>
      </c>
      <c r="M394" s="3">
        <f t="shared" si="6"/>
        <v>75</v>
      </c>
      <c r="N394" t="s">
        <v>1223</v>
      </c>
      <c r="O394">
        <v>99.4</v>
      </c>
      <c r="P394">
        <v>5</v>
      </c>
      <c r="Q394">
        <v>150</v>
      </c>
      <c r="R394">
        <v>155</v>
      </c>
      <c r="S394" s="3">
        <v>516</v>
      </c>
    </row>
    <row r="395" spans="1:19" x14ac:dyDescent="0.3">
      <c r="A395" s="3" t="s">
        <v>984</v>
      </c>
      <c r="B395" t="s">
        <v>516</v>
      </c>
      <c r="C395">
        <v>200</v>
      </c>
      <c r="D395">
        <v>112</v>
      </c>
      <c r="E395">
        <v>0.25</v>
      </c>
      <c r="F395" s="5" t="s">
        <v>1126</v>
      </c>
      <c r="G395" s="3">
        <v>1</v>
      </c>
      <c r="H395" t="s">
        <v>1223</v>
      </c>
      <c r="I395">
        <v>98.2</v>
      </c>
      <c r="J395">
        <v>85</v>
      </c>
      <c r="K395">
        <v>405</v>
      </c>
      <c r="L395">
        <v>490</v>
      </c>
      <c r="M395" s="3">
        <f t="shared" si="6"/>
        <v>490</v>
      </c>
      <c r="N395" t="s">
        <v>1223</v>
      </c>
      <c r="O395">
        <v>89.91</v>
      </c>
      <c r="P395">
        <v>8</v>
      </c>
      <c r="Q395">
        <v>171</v>
      </c>
      <c r="R395">
        <v>179</v>
      </c>
      <c r="S395" s="3">
        <v>529</v>
      </c>
    </row>
    <row r="396" spans="1:19" x14ac:dyDescent="0.3">
      <c r="A396" s="3" t="s">
        <v>985</v>
      </c>
      <c r="B396" t="s">
        <v>517</v>
      </c>
      <c r="C396">
        <v>112</v>
      </c>
      <c r="D396">
        <v>200</v>
      </c>
      <c r="E396">
        <v>0.25</v>
      </c>
      <c r="F396" s="5" t="s">
        <v>1127</v>
      </c>
      <c r="G396" s="3">
        <v>1</v>
      </c>
      <c r="H396" t="s">
        <v>1189</v>
      </c>
      <c r="I396">
        <v>39.54</v>
      </c>
      <c r="J396">
        <v>81</v>
      </c>
      <c r="K396">
        <v>397</v>
      </c>
      <c r="L396">
        <v>478</v>
      </c>
      <c r="M396" s="3">
        <f t="shared" si="6"/>
        <v>478</v>
      </c>
      <c r="N396" t="s">
        <v>1358</v>
      </c>
      <c r="O396">
        <v>35.020000000000003</v>
      </c>
      <c r="P396">
        <v>4</v>
      </c>
      <c r="Q396">
        <v>150</v>
      </c>
      <c r="R396">
        <v>154</v>
      </c>
      <c r="S396" s="3">
        <v>505</v>
      </c>
    </row>
    <row r="397" spans="1:19" x14ac:dyDescent="0.3">
      <c r="A397" s="3" t="s">
        <v>986</v>
      </c>
      <c r="B397" t="s">
        <v>518</v>
      </c>
      <c r="C397">
        <v>1000</v>
      </c>
      <c r="D397">
        <v>1000</v>
      </c>
      <c r="E397">
        <v>1</v>
      </c>
      <c r="F397" s="5" t="s">
        <v>1125</v>
      </c>
      <c r="G397" s="3">
        <v>2</v>
      </c>
      <c r="H397" t="s">
        <v>1133</v>
      </c>
      <c r="I397">
        <v>31.52</v>
      </c>
      <c r="J397">
        <v>51</v>
      </c>
      <c r="K397">
        <v>81</v>
      </c>
      <c r="L397">
        <v>132</v>
      </c>
      <c r="M397" s="3">
        <f t="shared" si="6"/>
        <v>132</v>
      </c>
      <c r="N397" t="s">
        <v>1269</v>
      </c>
      <c r="O397">
        <v>6.75</v>
      </c>
      <c r="P397">
        <v>0</v>
      </c>
      <c r="Q397">
        <v>177</v>
      </c>
      <c r="R397">
        <v>177</v>
      </c>
      <c r="S397" s="3">
        <v>530</v>
      </c>
    </row>
    <row r="398" spans="1:19" x14ac:dyDescent="0.3">
      <c r="A398" s="3" t="s">
        <v>987</v>
      </c>
      <c r="B398" t="s">
        <v>519</v>
      </c>
      <c r="C398">
        <v>500</v>
      </c>
      <c r="D398">
        <v>500</v>
      </c>
      <c r="E398">
        <v>0.5</v>
      </c>
      <c r="F398" s="5" t="s">
        <v>1125</v>
      </c>
      <c r="G398" s="3">
        <v>2</v>
      </c>
      <c r="H398" t="s">
        <v>1223</v>
      </c>
      <c r="I398">
        <v>46.28</v>
      </c>
      <c r="J398">
        <v>55</v>
      </c>
      <c r="K398">
        <v>56</v>
      </c>
      <c r="L398">
        <v>111</v>
      </c>
      <c r="M398" s="3">
        <f t="shared" si="6"/>
        <v>111</v>
      </c>
      <c r="N398" t="s">
        <v>1269</v>
      </c>
      <c r="O398">
        <v>6.75</v>
      </c>
      <c r="P398">
        <v>0</v>
      </c>
      <c r="Q398">
        <v>169</v>
      </c>
      <c r="R398">
        <v>169</v>
      </c>
      <c r="S398" s="3">
        <v>529</v>
      </c>
    </row>
    <row r="399" spans="1:19" x14ac:dyDescent="0.3">
      <c r="A399" s="3" t="s">
        <v>988</v>
      </c>
      <c r="B399" t="s">
        <v>520</v>
      </c>
      <c r="C399">
        <v>200</v>
      </c>
      <c r="D399">
        <v>200</v>
      </c>
      <c r="E399">
        <v>0.25</v>
      </c>
      <c r="F399" s="5" t="s">
        <v>1125</v>
      </c>
      <c r="G399" s="3">
        <v>2</v>
      </c>
      <c r="H399" t="s">
        <v>1223</v>
      </c>
      <c r="I399">
        <v>94.81</v>
      </c>
      <c r="J399">
        <v>40</v>
      </c>
      <c r="K399">
        <v>51</v>
      </c>
      <c r="L399">
        <v>91</v>
      </c>
      <c r="M399" s="3">
        <f t="shared" si="6"/>
        <v>91</v>
      </c>
      <c r="N399" t="s">
        <v>1223</v>
      </c>
      <c r="O399">
        <v>95.23</v>
      </c>
      <c r="P399">
        <v>0</v>
      </c>
      <c r="Q399">
        <v>161</v>
      </c>
      <c r="R399">
        <v>161</v>
      </c>
      <c r="S399" s="3">
        <v>516</v>
      </c>
    </row>
    <row r="400" spans="1:19" x14ac:dyDescent="0.3">
      <c r="A400" s="3" t="s">
        <v>989</v>
      </c>
      <c r="B400" t="s">
        <v>521</v>
      </c>
      <c r="C400">
        <v>200</v>
      </c>
      <c r="D400">
        <v>112</v>
      </c>
      <c r="E400">
        <v>0.25</v>
      </c>
      <c r="F400" s="5" t="s">
        <v>1126</v>
      </c>
      <c r="G400" s="3">
        <v>2</v>
      </c>
      <c r="H400" t="s">
        <v>1223</v>
      </c>
      <c r="I400">
        <v>84.22</v>
      </c>
      <c r="J400">
        <v>26</v>
      </c>
      <c r="K400">
        <v>47</v>
      </c>
      <c r="L400">
        <v>73</v>
      </c>
      <c r="M400" s="3">
        <f t="shared" si="6"/>
        <v>73</v>
      </c>
      <c r="N400" t="s">
        <v>1223</v>
      </c>
      <c r="O400">
        <v>37.46</v>
      </c>
      <c r="P400">
        <v>0</v>
      </c>
      <c r="Q400">
        <v>172</v>
      </c>
      <c r="R400">
        <v>172</v>
      </c>
      <c r="S400" s="3">
        <v>537</v>
      </c>
    </row>
    <row r="401" spans="1:19" s="8" customFormat="1" x14ac:dyDescent="0.3">
      <c r="A401" s="7" t="s">
        <v>990</v>
      </c>
      <c r="B401" s="8" t="s">
        <v>522</v>
      </c>
      <c r="C401" s="8">
        <v>112</v>
      </c>
      <c r="D401" s="8">
        <v>200</v>
      </c>
      <c r="E401" s="8">
        <v>0.25</v>
      </c>
      <c r="F401" s="9" t="s">
        <v>1127</v>
      </c>
      <c r="G401" s="7">
        <v>2</v>
      </c>
      <c r="H401" s="8" t="s">
        <v>1223</v>
      </c>
      <c r="I401" s="8">
        <v>37.97</v>
      </c>
      <c r="J401" s="8">
        <v>33</v>
      </c>
      <c r="K401" s="8">
        <v>46</v>
      </c>
      <c r="L401" s="8">
        <v>79</v>
      </c>
      <c r="M401" s="7">
        <f t="shared" si="6"/>
        <v>79</v>
      </c>
      <c r="N401" s="8" t="s">
        <v>1223</v>
      </c>
      <c r="O401" s="8">
        <v>39.799999999999997</v>
      </c>
      <c r="P401" s="8">
        <v>0</v>
      </c>
      <c r="Q401" s="8">
        <v>170</v>
      </c>
      <c r="R401" s="8">
        <v>170</v>
      </c>
      <c r="S401" s="7">
        <v>538</v>
      </c>
    </row>
    <row r="402" spans="1:19" x14ac:dyDescent="0.3">
      <c r="A402" s="3" t="s">
        <v>991</v>
      </c>
      <c r="B402" t="s">
        <v>523</v>
      </c>
      <c r="C402">
        <v>1400</v>
      </c>
      <c r="D402">
        <v>787</v>
      </c>
      <c r="E402">
        <v>1</v>
      </c>
      <c r="F402" s="5" t="s">
        <v>1125</v>
      </c>
      <c r="G402" s="3">
        <v>1</v>
      </c>
      <c r="H402" t="s">
        <v>1190</v>
      </c>
      <c r="I402">
        <v>4.91</v>
      </c>
      <c r="J402">
        <v>132</v>
      </c>
      <c r="K402">
        <v>361</v>
      </c>
      <c r="L402">
        <v>493</v>
      </c>
      <c r="M402" s="3">
        <f t="shared" si="6"/>
        <v>493</v>
      </c>
      <c r="N402" t="s">
        <v>1166</v>
      </c>
      <c r="O402">
        <v>5.23</v>
      </c>
      <c r="P402">
        <v>3</v>
      </c>
      <c r="Q402">
        <v>183</v>
      </c>
      <c r="R402">
        <v>186</v>
      </c>
      <c r="S402" s="3">
        <v>561</v>
      </c>
    </row>
    <row r="403" spans="1:19" x14ac:dyDescent="0.3">
      <c r="A403" s="3" t="s">
        <v>992</v>
      </c>
      <c r="B403" t="s">
        <v>524</v>
      </c>
      <c r="C403">
        <v>700</v>
      </c>
      <c r="D403">
        <v>394</v>
      </c>
      <c r="E403">
        <v>0.5</v>
      </c>
      <c r="F403" s="5" t="s">
        <v>1125</v>
      </c>
      <c r="G403" s="3">
        <v>1</v>
      </c>
      <c r="H403" t="s">
        <v>1224</v>
      </c>
      <c r="I403">
        <v>7.74</v>
      </c>
      <c r="J403">
        <v>125</v>
      </c>
      <c r="K403">
        <v>391</v>
      </c>
      <c r="L403">
        <v>516</v>
      </c>
      <c r="M403" s="3">
        <f t="shared" si="6"/>
        <v>516</v>
      </c>
      <c r="N403" t="s">
        <v>1166</v>
      </c>
      <c r="O403">
        <v>26.51</v>
      </c>
      <c r="P403">
        <v>1</v>
      </c>
      <c r="Q403">
        <v>147</v>
      </c>
      <c r="R403">
        <v>148</v>
      </c>
      <c r="S403" s="3">
        <v>495</v>
      </c>
    </row>
    <row r="404" spans="1:19" x14ac:dyDescent="0.3">
      <c r="A404" s="3" t="s">
        <v>993</v>
      </c>
      <c r="B404" t="s">
        <v>525</v>
      </c>
      <c r="C404">
        <v>280</v>
      </c>
      <c r="D404">
        <v>157</v>
      </c>
      <c r="E404">
        <v>0.25</v>
      </c>
      <c r="F404" s="5" t="s">
        <v>1125</v>
      </c>
      <c r="G404" s="3">
        <v>1</v>
      </c>
      <c r="H404" t="s">
        <v>1225</v>
      </c>
      <c r="I404">
        <v>100</v>
      </c>
      <c r="J404">
        <v>41</v>
      </c>
      <c r="K404">
        <v>33</v>
      </c>
      <c r="L404">
        <v>74</v>
      </c>
      <c r="M404" s="3">
        <f t="shared" si="6"/>
        <v>74</v>
      </c>
      <c r="N404" t="s">
        <v>1359</v>
      </c>
      <c r="O404">
        <v>100</v>
      </c>
      <c r="P404">
        <v>8</v>
      </c>
      <c r="Q404">
        <v>137</v>
      </c>
      <c r="R404">
        <v>145</v>
      </c>
      <c r="S404" s="3">
        <v>511</v>
      </c>
    </row>
    <row r="405" spans="1:19" x14ac:dyDescent="0.3">
      <c r="A405" s="3" t="s">
        <v>994</v>
      </c>
      <c r="B405" t="s">
        <v>526</v>
      </c>
      <c r="C405">
        <v>280</v>
      </c>
      <c r="D405">
        <v>210</v>
      </c>
      <c r="E405">
        <v>0.25</v>
      </c>
      <c r="F405" s="5" t="s">
        <v>1128</v>
      </c>
      <c r="G405" s="3">
        <v>1</v>
      </c>
      <c r="H405" t="s">
        <v>1225</v>
      </c>
      <c r="I405">
        <v>99.91</v>
      </c>
      <c r="J405">
        <v>90</v>
      </c>
      <c r="K405">
        <v>360</v>
      </c>
      <c r="L405">
        <v>450</v>
      </c>
      <c r="M405" s="3">
        <f t="shared" si="6"/>
        <v>450</v>
      </c>
      <c r="N405" t="s">
        <v>1359</v>
      </c>
      <c r="O405">
        <v>99.93</v>
      </c>
      <c r="P405">
        <v>8</v>
      </c>
      <c r="Q405">
        <v>139</v>
      </c>
      <c r="R405">
        <v>147</v>
      </c>
      <c r="S405" s="3">
        <v>507</v>
      </c>
    </row>
    <row r="406" spans="1:19" x14ac:dyDescent="0.3">
      <c r="A406" s="3" t="s">
        <v>995</v>
      </c>
      <c r="B406" t="s">
        <v>527</v>
      </c>
      <c r="C406">
        <v>117</v>
      </c>
      <c r="D406">
        <v>157</v>
      </c>
      <c r="E406">
        <v>0.25</v>
      </c>
      <c r="F406" s="5" t="s">
        <v>1129</v>
      </c>
      <c r="G406" s="3">
        <v>1</v>
      </c>
      <c r="H406" t="s">
        <v>1225</v>
      </c>
      <c r="I406">
        <v>99.95</v>
      </c>
      <c r="J406">
        <v>82</v>
      </c>
      <c r="K406">
        <v>393</v>
      </c>
      <c r="L406">
        <v>475</v>
      </c>
      <c r="M406" s="3">
        <f t="shared" si="6"/>
        <v>475</v>
      </c>
      <c r="N406" t="s">
        <v>1359</v>
      </c>
      <c r="O406">
        <v>47.41</v>
      </c>
      <c r="P406">
        <v>0</v>
      </c>
      <c r="Q406">
        <v>142</v>
      </c>
      <c r="R406">
        <v>142</v>
      </c>
      <c r="S406" s="3">
        <v>516</v>
      </c>
    </row>
    <row r="407" spans="1:19" x14ac:dyDescent="0.3">
      <c r="A407" s="3" t="s">
        <v>996</v>
      </c>
      <c r="B407" t="s">
        <v>528</v>
      </c>
      <c r="C407">
        <v>1400</v>
      </c>
      <c r="D407">
        <v>787</v>
      </c>
      <c r="E407">
        <v>1</v>
      </c>
      <c r="F407" s="5" t="s">
        <v>1125</v>
      </c>
      <c r="G407" s="3">
        <v>2</v>
      </c>
      <c r="H407" t="s">
        <v>1133</v>
      </c>
      <c r="I407">
        <v>31.86</v>
      </c>
      <c r="J407">
        <v>33</v>
      </c>
      <c r="K407">
        <v>67</v>
      </c>
      <c r="L407">
        <v>100</v>
      </c>
      <c r="M407" s="3">
        <f t="shared" si="6"/>
        <v>100</v>
      </c>
      <c r="N407" t="s">
        <v>1329</v>
      </c>
      <c r="O407">
        <v>31.86</v>
      </c>
      <c r="P407">
        <v>0</v>
      </c>
      <c r="Q407">
        <v>145</v>
      </c>
      <c r="R407">
        <v>145</v>
      </c>
      <c r="S407" s="3">
        <v>505</v>
      </c>
    </row>
    <row r="408" spans="1:19" x14ac:dyDescent="0.3">
      <c r="A408" s="3" t="s">
        <v>997</v>
      </c>
      <c r="B408" t="s">
        <v>529</v>
      </c>
      <c r="C408">
        <v>700</v>
      </c>
      <c r="D408">
        <v>394</v>
      </c>
      <c r="E408">
        <v>0.5</v>
      </c>
      <c r="F408" s="5" t="s">
        <v>1125</v>
      </c>
      <c r="G408" s="3">
        <v>2</v>
      </c>
      <c r="H408" t="s">
        <v>1225</v>
      </c>
      <c r="I408">
        <v>88.7</v>
      </c>
      <c r="J408">
        <v>115</v>
      </c>
      <c r="K408">
        <v>371</v>
      </c>
      <c r="L408">
        <v>486</v>
      </c>
      <c r="M408" s="3">
        <f t="shared" si="6"/>
        <v>486</v>
      </c>
      <c r="N408" t="s">
        <v>1310</v>
      </c>
      <c r="O408">
        <v>4.6100000000000003</v>
      </c>
      <c r="P408">
        <v>7</v>
      </c>
      <c r="Q408">
        <v>145</v>
      </c>
      <c r="R408">
        <v>152</v>
      </c>
      <c r="S408" s="3">
        <v>506</v>
      </c>
    </row>
    <row r="409" spans="1:19" x14ac:dyDescent="0.3">
      <c r="A409" s="3" t="s">
        <v>998</v>
      </c>
      <c r="B409" t="s">
        <v>530</v>
      </c>
      <c r="C409">
        <v>280</v>
      </c>
      <c r="D409">
        <v>157</v>
      </c>
      <c r="E409">
        <v>0.25</v>
      </c>
      <c r="F409" s="5" t="s">
        <v>1125</v>
      </c>
      <c r="G409" s="3">
        <v>2</v>
      </c>
      <c r="H409" t="s">
        <v>1225</v>
      </c>
      <c r="I409">
        <v>87.79</v>
      </c>
      <c r="J409">
        <v>103</v>
      </c>
      <c r="K409">
        <v>375</v>
      </c>
      <c r="L409">
        <v>478</v>
      </c>
      <c r="M409" s="3">
        <f t="shared" si="6"/>
        <v>478</v>
      </c>
      <c r="N409" t="s">
        <v>1359</v>
      </c>
      <c r="O409">
        <v>91.37</v>
      </c>
      <c r="P409">
        <v>8</v>
      </c>
      <c r="Q409">
        <v>150</v>
      </c>
      <c r="R409">
        <v>158</v>
      </c>
      <c r="S409" s="3">
        <v>529</v>
      </c>
    </row>
    <row r="410" spans="1:19" x14ac:dyDescent="0.3">
      <c r="A410" s="3" t="s">
        <v>999</v>
      </c>
      <c r="B410" t="s">
        <v>531</v>
      </c>
      <c r="C410">
        <v>280</v>
      </c>
      <c r="D410">
        <v>210</v>
      </c>
      <c r="E410">
        <v>0.25</v>
      </c>
      <c r="F410" s="5" t="s">
        <v>1128</v>
      </c>
      <c r="G410" s="3">
        <v>2</v>
      </c>
      <c r="H410" t="s">
        <v>1225</v>
      </c>
      <c r="I410">
        <v>83.96</v>
      </c>
      <c r="J410">
        <v>98</v>
      </c>
      <c r="K410">
        <v>370</v>
      </c>
      <c r="L410">
        <v>468</v>
      </c>
      <c r="M410" s="3">
        <f t="shared" si="6"/>
        <v>468</v>
      </c>
      <c r="N410" t="s">
        <v>1359</v>
      </c>
      <c r="O410">
        <v>81.38</v>
      </c>
      <c r="P410">
        <v>3</v>
      </c>
      <c r="Q410">
        <v>145</v>
      </c>
      <c r="R410">
        <v>148</v>
      </c>
      <c r="S410" s="3">
        <v>504</v>
      </c>
    </row>
    <row r="411" spans="1:19" s="8" customFormat="1" x14ac:dyDescent="0.3">
      <c r="A411" s="7" t="s">
        <v>1000</v>
      </c>
      <c r="B411" s="8" t="s">
        <v>532</v>
      </c>
      <c r="C411" s="8">
        <v>117</v>
      </c>
      <c r="D411" s="8">
        <v>157</v>
      </c>
      <c r="E411" s="8">
        <v>0.25</v>
      </c>
      <c r="F411" s="9" t="s">
        <v>1129</v>
      </c>
      <c r="G411" s="7">
        <v>2</v>
      </c>
      <c r="H411" s="8" t="s">
        <v>1225</v>
      </c>
      <c r="I411" s="8">
        <v>51.13</v>
      </c>
      <c r="J411" s="8">
        <v>98</v>
      </c>
      <c r="K411" s="8">
        <v>395</v>
      </c>
      <c r="L411" s="8">
        <v>493</v>
      </c>
      <c r="M411" s="7">
        <f t="shared" si="6"/>
        <v>493</v>
      </c>
      <c r="N411" s="8" t="s">
        <v>1359</v>
      </c>
      <c r="O411" s="8">
        <v>19.3</v>
      </c>
      <c r="P411" s="8">
        <v>3</v>
      </c>
      <c r="Q411" s="8">
        <v>150</v>
      </c>
      <c r="R411" s="8">
        <v>153</v>
      </c>
      <c r="S411" s="7">
        <v>509</v>
      </c>
    </row>
    <row r="412" spans="1:19" x14ac:dyDescent="0.3">
      <c r="A412" s="3" t="s">
        <v>1001</v>
      </c>
      <c r="B412" t="s">
        <v>533</v>
      </c>
      <c r="C412">
        <v>1920</v>
      </c>
      <c r="D412">
        <v>1080</v>
      </c>
      <c r="E412">
        <v>1</v>
      </c>
      <c r="F412" s="5" t="s">
        <v>1125</v>
      </c>
      <c r="G412" s="3">
        <v>1</v>
      </c>
      <c r="H412" t="s">
        <v>1142</v>
      </c>
      <c r="I412">
        <v>4.43</v>
      </c>
      <c r="J412">
        <v>120</v>
      </c>
      <c r="K412">
        <v>432</v>
      </c>
      <c r="L412">
        <v>552</v>
      </c>
      <c r="M412" s="3">
        <f t="shared" si="6"/>
        <v>552</v>
      </c>
      <c r="N412" t="s">
        <v>1360</v>
      </c>
      <c r="O412">
        <v>39.92</v>
      </c>
      <c r="P412">
        <v>8</v>
      </c>
      <c r="Q412">
        <v>172</v>
      </c>
      <c r="R412">
        <v>180</v>
      </c>
      <c r="S412" s="3">
        <v>599</v>
      </c>
    </row>
    <row r="413" spans="1:19" x14ac:dyDescent="0.3">
      <c r="A413" s="3" t="s">
        <v>1002</v>
      </c>
      <c r="B413" t="s">
        <v>534</v>
      </c>
      <c r="C413">
        <v>960</v>
      </c>
      <c r="D413">
        <v>540</v>
      </c>
      <c r="E413">
        <v>0.5</v>
      </c>
      <c r="F413" s="5" t="s">
        <v>1125</v>
      </c>
      <c r="G413" s="3">
        <v>1</v>
      </c>
      <c r="H413" t="s">
        <v>1215</v>
      </c>
      <c r="I413">
        <v>99.97</v>
      </c>
      <c r="J413">
        <v>100</v>
      </c>
      <c r="K413">
        <v>371</v>
      </c>
      <c r="L413">
        <v>471</v>
      </c>
      <c r="M413" s="3">
        <f t="shared" si="6"/>
        <v>471</v>
      </c>
      <c r="N413" t="s">
        <v>1215</v>
      </c>
      <c r="O413">
        <v>27.29</v>
      </c>
      <c r="P413">
        <v>7</v>
      </c>
      <c r="Q413">
        <v>153</v>
      </c>
      <c r="R413">
        <v>160</v>
      </c>
      <c r="S413" s="3">
        <v>529</v>
      </c>
    </row>
    <row r="414" spans="1:19" x14ac:dyDescent="0.3">
      <c r="A414" s="3" t="s">
        <v>1003</v>
      </c>
      <c r="B414" t="s">
        <v>535</v>
      </c>
      <c r="C414">
        <v>384</v>
      </c>
      <c r="D414">
        <v>216</v>
      </c>
      <c r="E414">
        <v>0.25</v>
      </c>
      <c r="F414" s="5" t="s">
        <v>1125</v>
      </c>
      <c r="G414" s="3">
        <v>1</v>
      </c>
      <c r="H414" t="s">
        <v>1215</v>
      </c>
      <c r="I414">
        <v>95.64</v>
      </c>
      <c r="J414">
        <v>40</v>
      </c>
      <c r="K414">
        <v>47</v>
      </c>
      <c r="L414">
        <v>87</v>
      </c>
      <c r="M414" s="3">
        <f t="shared" si="6"/>
        <v>87</v>
      </c>
      <c r="N414" t="s">
        <v>1215</v>
      </c>
      <c r="O414">
        <v>99.99</v>
      </c>
      <c r="P414">
        <v>6</v>
      </c>
      <c r="Q414">
        <v>156</v>
      </c>
      <c r="R414">
        <v>162</v>
      </c>
      <c r="S414" s="3">
        <v>531</v>
      </c>
    </row>
    <row r="415" spans="1:19" x14ac:dyDescent="0.3">
      <c r="A415" s="3" t="s">
        <v>1004</v>
      </c>
      <c r="B415" t="s">
        <v>536</v>
      </c>
      <c r="C415">
        <v>384</v>
      </c>
      <c r="D415">
        <v>256</v>
      </c>
      <c r="E415">
        <v>0.25</v>
      </c>
      <c r="F415" s="5" t="s">
        <v>1130</v>
      </c>
      <c r="G415" s="3">
        <v>1</v>
      </c>
      <c r="H415" t="s">
        <v>1215</v>
      </c>
      <c r="I415">
        <v>95.9</v>
      </c>
      <c r="J415">
        <v>80</v>
      </c>
      <c r="K415">
        <v>354</v>
      </c>
      <c r="L415">
        <v>434</v>
      </c>
      <c r="M415" s="3">
        <f t="shared" si="6"/>
        <v>434</v>
      </c>
      <c r="N415" t="s">
        <v>1215</v>
      </c>
      <c r="O415">
        <v>99.99</v>
      </c>
      <c r="P415">
        <v>4</v>
      </c>
      <c r="Q415">
        <v>174</v>
      </c>
      <c r="R415">
        <v>178</v>
      </c>
      <c r="S415" s="3">
        <v>547</v>
      </c>
    </row>
    <row r="416" spans="1:19" x14ac:dyDescent="0.3">
      <c r="A416" s="3" t="s">
        <v>1005</v>
      </c>
      <c r="B416" t="s">
        <v>537</v>
      </c>
      <c r="C416">
        <v>144</v>
      </c>
      <c r="D416">
        <v>216</v>
      </c>
      <c r="E416">
        <v>0.25</v>
      </c>
      <c r="F416" s="5" t="s">
        <v>1131</v>
      </c>
      <c r="G416" s="3">
        <v>1</v>
      </c>
      <c r="H416" t="s">
        <v>1215</v>
      </c>
      <c r="I416">
        <v>99.95</v>
      </c>
      <c r="J416">
        <v>84</v>
      </c>
      <c r="K416">
        <v>415</v>
      </c>
      <c r="L416">
        <v>499</v>
      </c>
      <c r="M416" s="3">
        <f t="shared" si="6"/>
        <v>499</v>
      </c>
      <c r="N416" t="s">
        <v>1215</v>
      </c>
      <c r="O416">
        <v>96.43</v>
      </c>
      <c r="P416">
        <v>5</v>
      </c>
      <c r="Q416">
        <v>145</v>
      </c>
      <c r="R416">
        <v>150</v>
      </c>
      <c r="S416" s="3">
        <v>515</v>
      </c>
    </row>
    <row r="417" spans="1:19" x14ac:dyDescent="0.3">
      <c r="A417" s="3" t="s">
        <v>1006</v>
      </c>
      <c r="B417" t="s">
        <v>538</v>
      </c>
      <c r="C417">
        <v>1920</v>
      </c>
      <c r="D417">
        <v>1080</v>
      </c>
      <c r="E417">
        <v>1</v>
      </c>
      <c r="F417" s="5" t="s">
        <v>1125</v>
      </c>
      <c r="G417" s="3">
        <v>2</v>
      </c>
      <c r="H417" t="s">
        <v>1133</v>
      </c>
      <c r="I417">
        <v>23.53</v>
      </c>
      <c r="J417">
        <v>69</v>
      </c>
      <c r="K417">
        <v>76</v>
      </c>
      <c r="L417">
        <v>145</v>
      </c>
      <c r="M417" s="3">
        <f t="shared" si="6"/>
        <v>145</v>
      </c>
      <c r="N417" t="s">
        <v>1360</v>
      </c>
      <c r="O417">
        <v>19</v>
      </c>
      <c r="P417">
        <v>3</v>
      </c>
      <c r="Q417">
        <v>179</v>
      </c>
      <c r="R417">
        <v>182</v>
      </c>
      <c r="S417" s="3">
        <v>561</v>
      </c>
    </row>
    <row r="418" spans="1:19" x14ac:dyDescent="0.3">
      <c r="A418" s="3" t="s">
        <v>1007</v>
      </c>
      <c r="B418" t="s">
        <v>539</v>
      </c>
      <c r="C418">
        <v>960</v>
      </c>
      <c r="D418">
        <v>540</v>
      </c>
      <c r="E418">
        <v>0.5</v>
      </c>
      <c r="F418" s="5" t="s">
        <v>1125</v>
      </c>
      <c r="G418" s="3">
        <v>2</v>
      </c>
      <c r="H418" t="s">
        <v>1215</v>
      </c>
      <c r="I418">
        <v>99.84</v>
      </c>
      <c r="J418">
        <v>54</v>
      </c>
      <c r="K418">
        <v>54</v>
      </c>
      <c r="L418">
        <v>108</v>
      </c>
      <c r="M418" s="3">
        <f t="shared" si="6"/>
        <v>108</v>
      </c>
      <c r="N418" t="s">
        <v>1215</v>
      </c>
      <c r="O418">
        <v>25.77</v>
      </c>
      <c r="P418">
        <v>8</v>
      </c>
      <c r="Q418">
        <v>177</v>
      </c>
      <c r="R418">
        <v>185</v>
      </c>
      <c r="S418" s="3">
        <v>549</v>
      </c>
    </row>
    <row r="419" spans="1:19" x14ac:dyDescent="0.3">
      <c r="A419" s="3" t="s">
        <v>1008</v>
      </c>
      <c r="B419" t="s">
        <v>540</v>
      </c>
      <c r="C419">
        <v>384</v>
      </c>
      <c r="D419">
        <v>216</v>
      </c>
      <c r="E419">
        <v>0.25</v>
      </c>
      <c r="F419" s="5" t="s">
        <v>1125</v>
      </c>
      <c r="G419" s="3">
        <v>2</v>
      </c>
      <c r="H419" t="s">
        <v>1215</v>
      </c>
      <c r="I419">
        <v>97.72</v>
      </c>
      <c r="J419">
        <v>39</v>
      </c>
      <c r="K419">
        <v>51</v>
      </c>
      <c r="L419">
        <v>90</v>
      </c>
      <c r="M419" s="3">
        <f t="shared" si="6"/>
        <v>90</v>
      </c>
      <c r="N419" t="s">
        <v>1215</v>
      </c>
      <c r="O419">
        <v>99.96</v>
      </c>
      <c r="P419">
        <v>8</v>
      </c>
      <c r="Q419">
        <v>185</v>
      </c>
      <c r="R419">
        <v>193</v>
      </c>
      <c r="S419" s="3">
        <v>547</v>
      </c>
    </row>
    <row r="420" spans="1:19" x14ac:dyDescent="0.3">
      <c r="A420" s="3" t="s">
        <v>1009</v>
      </c>
      <c r="B420" t="s">
        <v>541</v>
      </c>
      <c r="C420">
        <v>384</v>
      </c>
      <c r="D420">
        <v>256</v>
      </c>
      <c r="E420">
        <v>0.25</v>
      </c>
      <c r="F420" s="5" t="s">
        <v>1130</v>
      </c>
      <c r="G420" s="3">
        <v>2</v>
      </c>
      <c r="H420" t="s">
        <v>1215</v>
      </c>
      <c r="I420">
        <v>99.99</v>
      </c>
      <c r="J420">
        <v>36</v>
      </c>
      <c r="K420">
        <v>55</v>
      </c>
      <c r="L420">
        <v>91</v>
      </c>
      <c r="M420" s="3">
        <f t="shared" si="6"/>
        <v>91</v>
      </c>
      <c r="N420" t="s">
        <v>1215</v>
      </c>
      <c r="O420">
        <v>99.9</v>
      </c>
      <c r="P420">
        <v>6</v>
      </c>
      <c r="Q420">
        <v>157</v>
      </c>
      <c r="R420">
        <v>163</v>
      </c>
      <c r="S420" s="3">
        <v>538</v>
      </c>
    </row>
    <row r="421" spans="1:19" s="8" customFormat="1" x14ac:dyDescent="0.3">
      <c r="A421" s="7" t="s">
        <v>1010</v>
      </c>
      <c r="B421" s="8" t="s">
        <v>542</v>
      </c>
      <c r="C421" s="8">
        <v>144</v>
      </c>
      <c r="D421" s="8">
        <v>216</v>
      </c>
      <c r="E421" s="8">
        <v>0.25</v>
      </c>
      <c r="F421" s="9" t="s">
        <v>1131</v>
      </c>
      <c r="G421" s="7">
        <v>2</v>
      </c>
      <c r="H421" s="8" t="s">
        <v>1215</v>
      </c>
      <c r="I421" s="8">
        <v>99.8</v>
      </c>
      <c r="J421" s="8">
        <v>30</v>
      </c>
      <c r="K421" s="8">
        <v>60</v>
      </c>
      <c r="L421" s="8">
        <v>90</v>
      </c>
      <c r="M421" s="7">
        <f t="shared" si="6"/>
        <v>90</v>
      </c>
      <c r="N421" s="8" t="s">
        <v>1215</v>
      </c>
      <c r="O421" s="8">
        <v>98.33</v>
      </c>
      <c r="P421" s="8">
        <v>1</v>
      </c>
      <c r="Q421" s="8">
        <v>150</v>
      </c>
      <c r="R421" s="8">
        <v>151</v>
      </c>
      <c r="S421" s="7">
        <v>527</v>
      </c>
    </row>
    <row r="422" spans="1:19" x14ac:dyDescent="0.3">
      <c r="A422" s="3" t="s">
        <v>1011</v>
      </c>
      <c r="B422" t="s">
        <v>543</v>
      </c>
      <c r="C422">
        <v>2000</v>
      </c>
      <c r="D422">
        <v>1577</v>
      </c>
      <c r="E422">
        <v>1</v>
      </c>
      <c r="F422" s="5" t="s">
        <v>1125</v>
      </c>
      <c r="G422" s="3">
        <v>1</v>
      </c>
      <c r="H422" t="s">
        <v>1132</v>
      </c>
      <c r="I422">
        <v>4.58</v>
      </c>
      <c r="J422">
        <v>178</v>
      </c>
      <c r="K422">
        <v>446</v>
      </c>
      <c r="L422">
        <v>624</v>
      </c>
      <c r="M422" s="3">
        <f t="shared" si="6"/>
        <v>624</v>
      </c>
      <c r="N422" t="s">
        <v>1243</v>
      </c>
      <c r="O422">
        <v>14.06</v>
      </c>
      <c r="P422">
        <v>0</v>
      </c>
      <c r="Q422">
        <v>154</v>
      </c>
      <c r="R422">
        <v>154</v>
      </c>
      <c r="S422" s="3">
        <v>546</v>
      </c>
    </row>
    <row r="423" spans="1:19" x14ac:dyDescent="0.3">
      <c r="A423" s="3" t="s">
        <v>1012</v>
      </c>
      <c r="B423" t="s">
        <v>544</v>
      </c>
      <c r="C423">
        <v>1000</v>
      </c>
      <c r="D423">
        <v>789</v>
      </c>
      <c r="E423">
        <v>0.5</v>
      </c>
      <c r="F423" s="5" t="s">
        <v>1125</v>
      </c>
      <c r="G423" s="3">
        <v>1</v>
      </c>
      <c r="H423" t="s">
        <v>1192</v>
      </c>
      <c r="I423">
        <v>16.71</v>
      </c>
      <c r="J423">
        <v>131</v>
      </c>
      <c r="K423">
        <v>373</v>
      </c>
      <c r="L423">
        <v>504</v>
      </c>
      <c r="M423" s="3">
        <f t="shared" si="6"/>
        <v>504</v>
      </c>
      <c r="N423" t="s">
        <v>1361</v>
      </c>
      <c r="O423">
        <v>57.23</v>
      </c>
      <c r="P423">
        <v>8</v>
      </c>
      <c r="Q423">
        <v>156</v>
      </c>
      <c r="R423">
        <v>164</v>
      </c>
      <c r="S423" s="3">
        <v>524</v>
      </c>
    </row>
    <row r="424" spans="1:19" x14ac:dyDescent="0.3">
      <c r="A424" s="3" t="s">
        <v>1013</v>
      </c>
      <c r="B424" t="s">
        <v>545</v>
      </c>
      <c r="C424">
        <v>400</v>
      </c>
      <c r="D424">
        <v>315</v>
      </c>
      <c r="E424">
        <v>0.25</v>
      </c>
      <c r="F424" s="5" t="s">
        <v>1125</v>
      </c>
      <c r="G424" s="3">
        <v>1</v>
      </c>
      <c r="H424" t="s">
        <v>1226</v>
      </c>
      <c r="I424">
        <v>97.96</v>
      </c>
      <c r="J424">
        <v>43</v>
      </c>
      <c r="K424">
        <v>40</v>
      </c>
      <c r="L424">
        <v>83</v>
      </c>
      <c r="M424" s="3">
        <f t="shared" si="6"/>
        <v>83</v>
      </c>
      <c r="N424" t="s">
        <v>1226</v>
      </c>
      <c r="O424">
        <v>99.88</v>
      </c>
      <c r="P424">
        <v>7</v>
      </c>
      <c r="Q424">
        <v>166</v>
      </c>
      <c r="R424">
        <v>173</v>
      </c>
      <c r="S424" s="3">
        <v>534</v>
      </c>
    </row>
    <row r="425" spans="1:19" x14ac:dyDescent="0.3">
      <c r="A425" s="3" t="s">
        <v>1014</v>
      </c>
      <c r="B425" t="s">
        <v>546</v>
      </c>
      <c r="C425">
        <v>400</v>
      </c>
      <c r="D425">
        <v>225</v>
      </c>
      <c r="E425">
        <v>0.25</v>
      </c>
      <c r="F425" s="5" t="s">
        <v>1126</v>
      </c>
      <c r="G425" s="3">
        <v>1</v>
      </c>
      <c r="H425" t="s">
        <v>1226</v>
      </c>
      <c r="I425">
        <v>95.88</v>
      </c>
      <c r="J425">
        <v>74</v>
      </c>
      <c r="K425">
        <v>349</v>
      </c>
      <c r="L425">
        <v>423</v>
      </c>
      <c r="M425" s="3">
        <f t="shared" si="6"/>
        <v>423</v>
      </c>
      <c r="N425" t="s">
        <v>1226</v>
      </c>
      <c r="O425">
        <v>99.88</v>
      </c>
      <c r="P425">
        <v>5</v>
      </c>
      <c r="Q425">
        <v>163</v>
      </c>
      <c r="R425">
        <v>168</v>
      </c>
      <c r="S425" s="3">
        <v>567</v>
      </c>
    </row>
    <row r="426" spans="1:19" x14ac:dyDescent="0.3">
      <c r="A426" s="3" t="s">
        <v>1015</v>
      </c>
      <c r="B426" t="s">
        <v>547</v>
      </c>
      <c r="C426">
        <v>177</v>
      </c>
      <c r="D426">
        <v>315</v>
      </c>
      <c r="E426">
        <v>0.25</v>
      </c>
      <c r="F426" s="5" t="s">
        <v>1127</v>
      </c>
      <c r="G426" s="3">
        <v>1</v>
      </c>
      <c r="H426" t="s">
        <v>1226</v>
      </c>
      <c r="I426">
        <v>99.81</v>
      </c>
      <c r="J426">
        <v>96</v>
      </c>
      <c r="K426">
        <v>379</v>
      </c>
      <c r="L426">
        <v>475</v>
      </c>
      <c r="M426" s="3">
        <f t="shared" si="6"/>
        <v>475</v>
      </c>
      <c r="N426" t="s">
        <v>1226</v>
      </c>
      <c r="O426">
        <v>73.11</v>
      </c>
      <c r="P426">
        <v>6</v>
      </c>
      <c r="Q426">
        <v>154</v>
      </c>
      <c r="R426">
        <v>160</v>
      </c>
      <c r="S426" s="3">
        <v>507</v>
      </c>
    </row>
    <row r="427" spans="1:19" x14ac:dyDescent="0.3">
      <c r="A427" s="3" t="s">
        <v>1016</v>
      </c>
      <c r="B427" t="s">
        <v>548</v>
      </c>
      <c r="C427">
        <v>2000</v>
      </c>
      <c r="D427">
        <v>1577</v>
      </c>
      <c r="E427">
        <v>1</v>
      </c>
      <c r="F427" s="5" t="s">
        <v>1125</v>
      </c>
      <c r="G427" s="3">
        <v>2</v>
      </c>
      <c r="H427" t="s">
        <v>1133</v>
      </c>
      <c r="I427">
        <v>27.43</v>
      </c>
      <c r="J427">
        <v>75</v>
      </c>
      <c r="K427">
        <v>97</v>
      </c>
      <c r="L427">
        <v>172</v>
      </c>
      <c r="M427" s="3">
        <f t="shared" si="6"/>
        <v>172</v>
      </c>
      <c r="N427" t="s">
        <v>1243</v>
      </c>
      <c r="O427">
        <v>10.86</v>
      </c>
      <c r="P427">
        <v>5</v>
      </c>
      <c r="Q427">
        <v>157</v>
      </c>
      <c r="R427">
        <v>162</v>
      </c>
      <c r="S427" s="3">
        <v>550</v>
      </c>
    </row>
    <row r="428" spans="1:19" x14ac:dyDescent="0.3">
      <c r="A428" s="3" t="s">
        <v>1017</v>
      </c>
      <c r="B428" t="s">
        <v>549</v>
      </c>
      <c r="C428">
        <v>400</v>
      </c>
      <c r="D428">
        <v>315</v>
      </c>
      <c r="E428">
        <v>0.25</v>
      </c>
      <c r="F428" s="5" t="s">
        <v>1125</v>
      </c>
      <c r="G428" s="3">
        <v>2</v>
      </c>
      <c r="H428" t="s">
        <v>1226</v>
      </c>
      <c r="I428">
        <v>87.35</v>
      </c>
      <c r="J428">
        <v>21</v>
      </c>
      <c r="K428">
        <v>54</v>
      </c>
      <c r="L428">
        <v>75</v>
      </c>
      <c r="M428" s="3">
        <f t="shared" si="6"/>
        <v>75</v>
      </c>
      <c r="N428" t="s">
        <v>1226</v>
      </c>
      <c r="O428">
        <v>91.94</v>
      </c>
      <c r="P428">
        <v>4</v>
      </c>
      <c r="Q428">
        <v>177</v>
      </c>
      <c r="R428">
        <v>181</v>
      </c>
      <c r="S428" s="3">
        <v>544</v>
      </c>
    </row>
    <row r="429" spans="1:19" x14ac:dyDescent="0.3">
      <c r="A429" s="3" t="s">
        <v>1018</v>
      </c>
      <c r="B429" t="s">
        <v>550</v>
      </c>
      <c r="C429">
        <v>400</v>
      </c>
      <c r="D429">
        <v>225</v>
      </c>
      <c r="E429">
        <v>0.25</v>
      </c>
      <c r="F429" s="5" t="s">
        <v>1125</v>
      </c>
      <c r="G429" s="3">
        <v>2</v>
      </c>
      <c r="H429" t="s">
        <v>1226</v>
      </c>
      <c r="I429">
        <v>91.35</v>
      </c>
      <c r="J429">
        <v>31</v>
      </c>
      <c r="K429">
        <v>52</v>
      </c>
      <c r="L429">
        <v>83</v>
      </c>
      <c r="M429" s="3">
        <f t="shared" si="6"/>
        <v>83</v>
      </c>
      <c r="N429" t="s">
        <v>1226</v>
      </c>
      <c r="O429">
        <v>96.62</v>
      </c>
      <c r="P429">
        <v>8</v>
      </c>
      <c r="Q429">
        <v>171</v>
      </c>
      <c r="R429">
        <v>179</v>
      </c>
      <c r="S429" s="3">
        <v>541</v>
      </c>
    </row>
    <row r="430" spans="1:19" x14ac:dyDescent="0.3">
      <c r="A430" s="3" t="s">
        <v>1019</v>
      </c>
      <c r="B430" t="s">
        <v>551</v>
      </c>
      <c r="C430">
        <v>177</v>
      </c>
      <c r="D430">
        <v>315</v>
      </c>
      <c r="E430">
        <v>0.25</v>
      </c>
      <c r="F430" s="5" t="s">
        <v>1126</v>
      </c>
      <c r="G430" s="3">
        <v>2</v>
      </c>
      <c r="H430" t="s">
        <v>1226</v>
      </c>
      <c r="I430">
        <v>91.46</v>
      </c>
      <c r="J430">
        <v>21</v>
      </c>
      <c r="K430">
        <v>52</v>
      </c>
      <c r="L430">
        <v>73</v>
      </c>
      <c r="M430" s="3">
        <f t="shared" si="6"/>
        <v>73</v>
      </c>
      <c r="N430" t="s">
        <v>1226</v>
      </c>
      <c r="O430">
        <v>63.67</v>
      </c>
      <c r="P430">
        <v>5</v>
      </c>
      <c r="Q430">
        <v>148</v>
      </c>
      <c r="R430">
        <v>153</v>
      </c>
      <c r="S430" s="3">
        <v>514</v>
      </c>
    </row>
    <row r="431" spans="1:19" s="8" customFormat="1" x14ac:dyDescent="0.3">
      <c r="A431" s="7" t="s">
        <v>1020</v>
      </c>
      <c r="B431" s="8" t="s">
        <v>552</v>
      </c>
      <c r="C431" s="8">
        <v>1000</v>
      </c>
      <c r="D431" s="8">
        <v>789</v>
      </c>
      <c r="E431" s="8">
        <v>0.5</v>
      </c>
      <c r="F431" s="9" t="s">
        <v>1127</v>
      </c>
      <c r="G431" s="7">
        <v>2</v>
      </c>
      <c r="H431" s="8" t="s">
        <v>1192</v>
      </c>
      <c r="I431" s="8">
        <v>11.7</v>
      </c>
      <c r="J431" s="8">
        <v>72</v>
      </c>
      <c r="K431" s="8">
        <v>65</v>
      </c>
      <c r="L431" s="8">
        <v>137</v>
      </c>
      <c r="M431" s="7">
        <f t="shared" si="6"/>
        <v>137</v>
      </c>
      <c r="N431" s="8" t="s">
        <v>1362</v>
      </c>
      <c r="O431" s="8">
        <v>22.26</v>
      </c>
      <c r="P431" s="8">
        <v>8</v>
      </c>
      <c r="Q431" s="8">
        <v>154</v>
      </c>
      <c r="R431" s="8">
        <v>162</v>
      </c>
      <c r="S431" s="7">
        <v>535</v>
      </c>
    </row>
    <row r="432" spans="1:19" x14ac:dyDescent="0.3">
      <c r="A432" s="3" t="s">
        <v>1021</v>
      </c>
      <c r="B432" t="s">
        <v>553</v>
      </c>
      <c r="C432">
        <v>1704</v>
      </c>
      <c r="D432">
        <v>1278</v>
      </c>
      <c r="E432">
        <v>1</v>
      </c>
      <c r="F432" s="5" t="s">
        <v>1125</v>
      </c>
      <c r="G432" s="3">
        <v>1</v>
      </c>
      <c r="H432" t="s">
        <v>1142</v>
      </c>
      <c r="I432">
        <v>9.92</v>
      </c>
      <c r="J432">
        <v>136</v>
      </c>
      <c r="K432">
        <v>400</v>
      </c>
      <c r="L432">
        <v>536</v>
      </c>
      <c r="M432" s="3">
        <f t="shared" si="6"/>
        <v>536</v>
      </c>
      <c r="N432" t="s">
        <v>1363</v>
      </c>
      <c r="O432">
        <v>66.95</v>
      </c>
      <c r="P432">
        <v>9</v>
      </c>
      <c r="Q432">
        <v>152</v>
      </c>
      <c r="R432">
        <v>161</v>
      </c>
      <c r="S432" s="3">
        <v>561</v>
      </c>
    </row>
    <row r="433" spans="1:19" x14ac:dyDescent="0.3">
      <c r="A433" s="3" t="s">
        <v>1022</v>
      </c>
      <c r="B433" t="s">
        <v>554</v>
      </c>
      <c r="C433">
        <v>852</v>
      </c>
      <c r="D433">
        <v>639</v>
      </c>
      <c r="E433">
        <v>0.5</v>
      </c>
      <c r="F433" s="5" t="s">
        <v>1125</v>
      </c>
      <c r="G433" s="3">
        <v>1</v>
      </c>
      <c r="H433" t="s">
        <v>1227</v>
      </c>
      <c r="I433">
        <v>48.66</v>
      </c>
      <c r="J433">
        <v>119</v>
      </c>
      <c r="K433">
        <v>388</v>
      </c>
      <c r="L433">
        <v>507</v>
      </c>
      <c r="M433" s="3">
        <f t="shared" si="6"/>
        <v>507</v>
      </c>
      <c r="N433" t="s">
        <v>1245</v>
      </c>
      <c r="O433">
        <v>57.79</v>
      </c>
      <c r="P433">
        <v>4</v>
      </c>
      <c r="Q433">
        <v>159</v>
      </c>
      <c r="R433">
        <v>163</v>
      </c>
      <c r="S433" s="3">
        <v>535</v>
      </c>
    </row>
    <row r="434" spans="1:19" x14ac:dyDescent="0.3">
      <c r="A434" s="3" t="s">
        <v>1023</v>
      </c>
      <c r="B434" t="s">
        <v>555</v>
      </c>
      <c r="C434">
        <v>341</v>
      </c>
      <c r="D434">
        <v>256</v>
      </c>
      <c r="E434">
        <v>0.25</v>
      </c>
      <c r="F434" s="5" t="s">
        <v>1125</v>
      </c>
      <c r="G434" s="3">
        <v>1</v>
      </c>
      <c r="H434" t="s">
        <v>1228</v>
      </c>
      <c r="I434">
        <v>90.14</v>
      </c>
      <c r="J434">
        <v>37</v>
      </c>
      <c r="K434">
        <v>43</v>
      </c>
      <c r="L434">
        <v>80</v>
      </c>
      <c r="M434" s="3">
        <f t="shared" si="6"/>
        <v>80</v>
      </c>
      <c r="N434" t="s">
        <v>1364</v>
      </c>
      <c r="O434">
        <v>99.49</v>
      </c>
      <c r="P434">
        <v>6</v>
      </c>
      <c r="Q434">
        <v>149</v>
      </c>
      <c r="R434">
        <v>155</v>
      </c>
      <c r="S434" s="3">
        <v>533</v>
      </c>
    </row>
    <row r="435" spans="1:19" x14ac:dyDescent="0.3">
      <c r="A435" s="3" t="s">
        <v>1024</v>
      </c>
      <c r="B435" t="s">
        <v>556</v>
      </c>
      <c r="C435">
        <v>341</v>
      </c>
      <c r="D435">
        <v>255</v>
      </c>
      <c r="E435">
        <v>0.25</v>
      </c>
      <c r="F435" s="5" t="s">
        <v>1128</v>
      </c>
      <c r="G435" s="3">
        <v>1</v>
      </c>
      <c r="H435" t="s">
        <v>1228</v>
      </c>
      <c r="I435">
        <v>90.66</v>
      </c>
      <c r="J435">
        <v>85</v>
      </c>
      <c r="K435">
        <v>309</v>
      </c>
      <c r="L435">
        <v>394</v>
      </c>
      <c r="M435" s="3">
        <f t="shared" si="6"/>
        <v>394</v>
      </c>
      <c r="N435" t="s">
        <v>1364</v>
      </c>
      <c r="O435">
        <v>99.58</v>
      </c>
      <c r="P435">
        <v>4</v>
      </c>
      <c r="Q435">
        <v>179</v>
      </c>
      <c r="R435">
        <v>183</v>
      </c>
      <c r="S435" s="3">
        <v>560</v>
      </c>
    </row>
    <row r="436" spans="1:19" x14ac:dyDescent="0.3">
      <c r="A436" s="3" t="s">
        <v>1025</v>
      </c>
      <c r="B436" t="s">
        <v>557</v>
      </c>
      <c r="C436">
        <v>192</v>
      </c>
      <c r="D436">
        <v>256</v>
      </c>
      <c r="E436">
        <v>0.25</v>
      </c>
      <c r="F436" s="5" t="s">
        <v>1129</v>
      </c>
      <c r="G436" s="3">
        <v>1</v>
      </c>
      <c r="H436" t="s">
        <v>1228</v>
      </c>
      <c r="I436">
        <v>95.33</v>
      </c>
      <c r="J436">
        <v>72</v>
      </c>
      <c r="K436">
        <v>388</v>
      </c>
      <c r="L436">
        <v>460</v>
      </c>
      <c r="M436" s="3">
        <f t="shared" si="6"/>
        <v>460</v>
      </c>
      <c r="N436" t="s">
        <v>1365</v>
      </c>
      <c r="O436">
        <v>32.799999999999997</v>
      </c>
      <c r="P436">
        <v>0</v>
      </c>
      <c r="Q436">
        <v>159</v>
      </c>
      <c r="R436">
        <v>159</v>
      </c>
      <c r="S436" s="3">
        <v>505</v>
      </c>
    </row>
    <row r="437" spans="1:19" x14ac:dyDescent="0.3">
      <c r="A437" s="3" t="s">
        <v>1026</v>
      </c>
      <c r="B437" t="s">
        <v>558</v>
      </c>
      <c r="C437">
        <v>1704</v>
      </c>
      <c r="D437">
        <v>1278</v>
      </c>
      <c r="E437">
        <v>1</v>
      </c>
      <c r="F437" s="5" t="s">
        <v>1125</v>
      </c>
      <c r="G437" s="3">
        <v>2</v>
      </c>
      <c r="H437" t="s">
        <v>1133</v>
      </c>
      <c r="I437">
        <v>28.99</v>
      </c>
      <c r="J437">
        <v>67</v>
      </c>
      <c r="K437">
        <v>80</v>
      </c>
      <c r="L437">
        <v>147</v>
      </c>
      <c r="M437" s="3">
        <f t="shared" si="6"/>
        <v>147</v>
      </c>
      <c r="N437" t="s">
        <v>1256</v>
      </c>
      <c r="O437">
        <v>33.07</v>
      </c>
      <c r="P437">
        <v>6</v>
      </c>
      <c r="Q437">
        <v>169</v>
      </c>
      <c r="R437">
        <v>175</v>
      </c>
      <c r="S437" s="3">
        <v>553</v>
      </c>
    </row>
    <row r="438" spans="1:19" x14ac:dyDescent="0.3">
      <c r="A438" s="3" t="s">
        <v>1027</v>
      </c>
      <c r="B438" t="s">
        <v>559</v>
      </c>
      <c r="C438">
        <v>852</v>
      </c>
      <c r="D438">
        <v>639</v>
      </c>
      <c r="E438">
        <v>0.5</v>
      </c>
      <c r="F438" s="5" t="s">
        <v>1125</v>
      </c>
      <c r="G438" s="3">
        <v>2</v>
      </c>
      <c r="H438" t="s">
        <v>1142</v>
      </c>
      <c r="I438">
        <v>14.7</v>
      </c>
      <c r="J438">
        <v>64</v>
      </c>
      <c r="K438">
        <v>79</v>
      </c>
      <c r="L438">
        <v>143</v>
      </c>
      <c r="M438" s="3">
        <f t="shared" si="6"/>
        <v>143</v>
      </c>
      <c r="N438" t="s">
        <v>1312</v>
      </c>
      <c r="O438">
        <v>26.33</v>
      </c>
      <c r="P438">
        <v>4</v>
      </c>
      <c r="Q438">
        <v>170</v>
      </c>
      <c r="R438">
        <v>174</v>
      </c>
      <c r="S438" s="3">
        <v>543</v>
      </c>
    </row>
    <row r="439" spans="1:19" x14ac:dyDescent="0.3">
      <c r="A439" s="3" t="s">
        <v>1028</v>
      </c>
      <c r="B439" t="s">
        <v>560</v>
      </c>
      <c r="C439">
        <v>341</v>
      </c>
      <c r="D439">
        <v>256</v>
      </c>
      <c r="E439">
        <v>0.25</v>
      </c>
      <c r="F439" s="5" t="s">
        <v>1125</v>
      </c>
      <c r="G439" s="3">
        <v>2</v>
      </c>
      <c r="H439" t="s">
        <v>1228</v>
      </c>
      <c r="I439">
        <v>67.86</v>
      </c>
      <c r="J439">
        <v>16</v>
      </c>
      <c r="K439">
        <v>58</v>
      </c>
      <c r="L439">
        <v>74</v>
      </c>
      <c r="M439" s="3">
        <f t="shared" si="6"/>
        <v>74</v>
      </c>
      <c r="N439" t="s">
        <v>1364</v>
      </c>
      <c r="O439">
        <v>99</v>
      </c>
      <c r="P439">
        <v>5</v>
      </c>
      <c r="Q439">
        <v>155</v>
      </c>
      <c r="R439">
        <v>160</v>
      </c>
      <c r="S439" s="3">
        <v>524</v>
      </c>
    </row>
    <row r="440" spans="1:19" x14ac:dyDescent="0.3">
      <c r="A440" s="3" t="s">
        <v>1029</v>
      </c>
      <c r="B440" t="s">
        <v>561</v>
      </c>
      <c r="C440">
        <v>341</v>
      </c>
      <c r="D440">
        <v>255</v>
      </c>
      <c r="E440">
        <v>0.25</v>
      </c>
      <c r="F440" s="5" t="s">
        <v>1128</v>
      </c>
      <c r="G440" s="3">
        <v>2</v>
      </c>
      <c r="H440" t="s">
        <v>1228</v>
      </c>
      <c r="I440">
        <v>80.540000000000006</v>
      </c>
      <c r="J440">
        <v>33</v>
      </c>
      <c r="K440">
        <v>50</v>
      </c>
      <c r="L440">
        <v>83</v>
      </c>
      <c r="M440" s="3">
        <f t="shared" si="6"/>
        <v>83</v>
      </c>
      <c r="N440" t="s">
        <v>1364</v>
      </c>
      <c r="O440">
        <v>99.29</v>
      </c>
      <c r="P440">
        <v>7</v>
      </c>
      <c r="Q440">
        <v>150</v>
      </c>
      <c r="R440">
        <v>157</v>
      </c>
      <c r="S440" s="3">
        <v>526</v>
      </c>
    </row>
    <row r="441" spans="1:19" s="8" customFormat="1" x14ac:dyDescent="0.3">
      <c r="A441" s="7" t="s">
        <v>1030</v>
      </c>
      <c r="B441" s="8" t="s">
        <v>562</v>
      </c>
      <c r="C441" s="8">
        <v>192</v>
      </c>
      <c r="D441" s="8">
        <v>256</v>
      </c>
      <c r="E441" s="8">
        <v>0.25</v>
      </c>
      <c r="F441" s="9" t="s">
        <v>1129</v>
      </c>
      <c r="G441" s="7">
        <v>2</v>
      </c>
      <c r="H441" s="8" t="s">
        <v>1228</v>
      </c>
      <c r="I441" s="8">
        <v>90.9</v>
      </c>
      <c r="J441" s="8">
        <v>28</v>
      </c>
      <c r="K441" s="8">
        <v>55</v>
      </c>
      <c r="L441" s="8">
        <v>83</v>
      </c>
      <c r="M441" s="7">
        <f t="shared" si="6"/>
        <v>83</v>
      </c>
      <c r="N441" s="8" t="s">
        <v>1364</v>
      </c>
      <c r="O441" s="8">
        <v>39</v>
      </c>
      <c r="P441" s="8">
        <v>6</v>
      </c>
      <c r="Q441" s="8">
        <v>156</v>
      </c>
      <c r="R441" s="8">
        <v>162</v>
      </c>
      <c r="S441" s="7">
        <v>519</v>
      </c>
    </row>
    <row r="442" spans="1:19" x14ac:dyDescent="0.3">
      <c r="A442" s="3" t="s">
        <v>1031</v>
      </c>
      <c r="B442" t="s">
        <v>563</v>
      </c>
      <c r="C442">
        <v>1600</v>
      </c>
      <c r="D442">
        <v>1067</v>
      </c>
      <c r="E442">
        <v>1</v>
      </c>
      <c r="F442" s="5" t="s">
        <v>1125</v>
      </c>
      <c r="G442" s="3">
        <v>1</v>
      </c>
      <c r="H442" t="s">
        <v>1132</v>
      </c>
      <c r="I442">
        <v>8.76</v>
      </c>
      <c r="J442">
        <v>133</v>
      </c>
      <c r="K442">
        <v>430</v>
      </c>
      <c r="L442">
        <v>563</v>
      </c>
      <c r="M442" s="3">
        <f t="shared" si="6"/>
        <v>563</v>
      </c>
      <c r="N442" t="s">
        <v>1166</v>
      </c>
      <c r="O442">
        <v>13.99</v>
      </c>
      <c r="P442">
        <v>8</v>
      </c>
      <c r="Q442">
        <v>144</v>
      </c>
      <c r="R442">
        <v>152</v>
      </c>
      <c r="S442" s="3">
        <v>545</v>
      </c>
    </row>
    <row r="443" spans="1:19" x14ac:dyDescent="0.3">
      <c r="A443" s="3" t="s">
        <v>1032</v>
      </c>
      <c r="B443" t="s">
        <v>564</v>
      </c>
      <c r="C443">
        <v>800</v>
      </c>
      <c r="D443">
        <v>534</v>
      </c>
      <c r="E443">
        <v>0.5</v>
      </c>
      <c r="F443" s="5" t="s">
        <v>1125</v>
      </c>
      <c r="G443" s="3">
        <v>1</v>
      </c>
      <c r="H443" t="s">
        <v>1229</v>
      </c>
      <c r="I443">
        <v>99.64</v>
      </c>
      <c r="J443">
        <v>118</v>
      </c>
      <c r="K443">
        <v>372</v>
      </c>
      <c r="L443">
        <v>490</v>
      </c>
      <c r="M443" s="3">
        <f t="shared" si="6"/>
        <v>490</v>
      </c>
      <c r="N443" t="s">
        <v>1366</v>
      </c>
      <c r="O443">
        <v>21</v>
      </c>
      <c r="P443">
        <v>6</v>
      </c>
      <c r="Q443">
        <v>157</v>
      </c>
      <c r="R443">
        <v>163</v>
      </c>
      <c r="S443" s="3">
        <v>524</v>
      </c>
    </row>
    <row r="444" spans="1:19" x14ac:dyDescent="0.3">
      <c r="A444" s="3" t="s">
        <v>1033</v>
      </c>
      <c r="B444" t="s">
        <v>565</v>
      </c>
      <c r="C444">
        <v>320</v>
      </c>
      <c r="D444">
        <v>213</v>
      </c>
      <c r="E444">
        <v>0.25</v>
      </c>
      <c r="F444" s="5" t="s">
        <v>1125</v>
      </c>
      <c r="G444" s="3">
        <v>1</v>
      </c>
      <c r="H444" t="s">
        <v>1229</v>
      </c>
      <c r="I444">
        <v>99.29</v>
      </c>
      <c r="J444">
        <v>32</v>
      </c>
      <c r="K444">
        <v>50</v>
      </c>
      <c r="L444">
        <v>82</v>
      </c>
      <c r="M444" s="3">
        <f t="shared" si="6"/>
        <v>82</v>
      </c>
      <c r="N444" t="s">
        <v>1229</v>
      </c>
      <c r="O444">
        <v>73.7</v>
      </c>
      <c r="P444">
        <v>6</v>
      </c>
      <c r="Q444">
        <v>150</v>
      </c>
      <c r="R444">
        <v>156</v>
      </c>
      <c r="S444" s="3">
        <v>531</v>
      </c>
    </row>
    <row r="445" spans="1:19" x14ac:dyDescent="0.3">
      <c r="A445" s="3" t="s">
        <v>1034</v>
      </c>
      <c r="B445" t="s">
        <v>566</v>
      </c>
      <c r="C445">
        <v>320</v>
      </c>
      <c r="D445">
        <v>213</v>
      </c>
      <c r="E445">
        <v>0.25</v>
      </c>
      <c r="F445" s="5" t="s">
        <v>1130</v>
      </c>
      <c r="G445" s="3">
        <v>1</v>
      </c>
      <c r="H445" t="s">
        <v>1229</v>
      </c>
      <c r="I445">
        <v>92.63</v>
      </c>
      <c r="J445">
        <v>43</v>
      </c>
      <c r="K445">
        <v>46</v>
      </c>
      <c r="L445">
        <v>89</v>
      </c>
      <c r="M445" s="3">
        <f t="shared" si="6"/>
        <v>89</v>
      </c>
      <c r="N445" t="s">
        <v>1229</v>
      </c>
      <c r="O445">
        <v>73.7</v>
      </c>
      <c r="P445">
        <v>6</v>
      </c>
      <c r="Q445">
        <v>162</v>
      </c>
      <c r="R445">
        <v>168</v>
      </c>
      <c r="S445" s="3">
        <v>534</v>
      </c>
    </row>
    <row r="446" spans="1:19" x14ac:dyDescent="0.3">
      <c r="A446" s="3" t="s">
        <v>1035</v>
      </c>
      <c r="B446" t="s">
        <v>567</v>
      </c>
      <c r="C446">
        <v>142</v>
      </c>
      <c r="D446">
        <v>213</v>
      </c>
      <c r="E446">
        <v>0.25</v>
      </c>
      <c r="F446" s="5" t="s">
        <v>1131</v>
      </c>
      <c r="G446" s="3">
        <v>1</v>
      </c>
      <c r="H446" t="s">
        <v>1229</v>
      </c>
      <c r="I446">
        <v>87.08</v>
      </c>
      <c r="J446">
        <v>127</v>
      </c>
      <c r="K446">
        <v>465</v>
      </c>
      <c r="L446">
        <v>592</v>
      </c>
      <c r="M446" s="3">
        <f t="shared" si="6"/>
        <v>592</v>
      </c>
      <c r="N446" t="s">
        <v>1241</v>
      </c>
      <c r="O446">
        <v>77.98</v>
      </c>
      <c r="P446">
        <v>3</v>
      </c>
      <c r="Q446">
        <v>148</v>
      </c>
      <c r="R446">
        <v>151</v>
      </c>
      <c r="S446" s="3">
        <v>513</v>
      </c>
    </row>
    <row r="447" spans="1:19" x14ac:dyDescent="0.3">
      <c r="A447" s="3" t="s">
        <v>1036</v>
      </c>
      <c r="B447" t="s">
        <v>568</v>
      </c>
      <c r="C447">
        <v>1600</v>
      </c>
      <c r="D447">
        <v>1067</v>
      </c>
      <c r="E447">
        <v>1</v>
      </c>
      <c r="F447" s="5" t="s">
        <v>1125</v>
      </c>
      <c r="G447" s="3">
        <v>2</v>
      </c>
      <c r="H447" t="s">
        <v>1133</v>
      </c>
      <c r="I447">
        <v>26.13</v>
      </c>
      <c r="J447">
        <v>80</v>
      </c>
      <c r="K447">
        <v>93</v>
      </c>
      <c r="L447">
        <v>173</v>
      </c>
      <c r="M447" s="3">
        <f t="shared" si="6"/>
        <v>173</v>
      </c>
      <c r="N447" t="s">
        <v>1367</v>
      </c>
      <c r="O447">
        <v>46.96</v>
      </c>
      <c r="P447">
        <v>0</v>
      </c>
      <c r="Q447">
        <v>158</v>
      </c>
      <c r="R447">
        <v>158</v>
      </c>
      <c r="S447" s="3">
        <v>539</v>
      </c>
    </row>
    <row r="448" spans="1:19" x14ac:dyDescent="0.3">
      <c r="A448" s="3" t="s">
        <v>1037</v>
      </c>
      <c r="B448" t="s">
        <v>569</v>
      </c>
      <c r="C448">
        <v>800</v>
      </c>
      <c r="D448">
        <v>534</v>
      </c>
      <c r="E448">
        <v>0.5</v>
      </c>
      <c r="F448" s="5" t="s">
        <v>1125</v>
      </c>
      <c r="G448" s="3">
        <v>2</v>
      </c>
      <c r="H448" t="s">
        <v>1229</v>
      </c>
      <c r="I448">
        <v>69.19</v>
      </c>
      <c r="J448">
        <v>61</v>
      </c>
      <c r="K448">
        <v>56</v>
      </c>
      <c r="L448">
        <v>117</v>
      </c>
      <c r="M448" s="3">
        <f t="shared" si="6"/>
        <v>117</v>
      </c>
      <c r="N448" t="s">
        <v>1241</v>
      </c>
      <c r="O448">
        <v>15.09</v>
      </c>
      <c r="P448">
        <v>5</v>
      </c>
      <c r="Q448">
        <v>148</v>
      </c>
      <c r="R448">
        <v>153</v>
      </c>
      <c r="S448" s="3">
        <v>520</v>
      </c>
    </row>
    <row r="449" spans="1:19" x14ac:dyDescent="0.3">
      <c r="A449" s="3" t="s">
        <v>1038</v>
      </c>
      <c r="B449" t="s">
        <v>570</v>
      </c>
      <c r="C449">
        <v>320</v>
      </c>
      <c r="D449">
        <v>213</v>
      </c>
      <c r="E449">
        <v>0.25</v>
      </c>
      <c r="F449" s="5" t="s">
        <v>1125</v>
      </c>
      <c r="G449" s="3">
        <v>2</v>
      </c>
      <c r="H449" t="s">
        <v>1229</v>
      </c>
      <c r="I449">
        <v>92.18</v>
      </c>
      <c r="J449">
        <v>30</v>
      </c>
      <c r="K449">
        <v>52</v>
      </c>
      <c r="L449">
        <v>82</v>
      </c>
      <c r="M449" s="3">
        <f t="shared" si="6"/>
        <v>82</v>
      </c>
      <c r="N449" t="s">
        <v>1229</v>
      </c>
      <c r="O449">
        <v>36.19</v>
      </c>
      <c r="P449">
        <v>8</v>
      </c>
      <c r="Q449">
        <v>153</v>
      </c>
      <c r="R449">
        <v>161</v>
      </c>
      <c r="S449" s="3">
        <v>531</v>
      </c>
    </row>
    <row r="450" spans="1:19" x14ac:dyDescent="0.3">
      <c r="A450" s="3" t="s">
        <v>1039</v>
      </c>
      <c r="B450" t="s">
        <v>571</v>
      </c>
      <c r="C450">
        <v>320</v>
      </c>
      <c r="D450">
        <v>213</v>
      </c>
      <c r="E450">
        <v>0.25</v>
      </c>
      <c r="F450" s="5" t="s">
        <v>1130</v>
      </c>
      <c r="G450" s="3">
        <v>2</v>
      </c>
      <c r="H450" t="s">
        <v>1229</v>
      </c>
      <c r="I450">
        <v>95.99</v>
      </c>
      <c r="J450">
        <v>53</v>
      </c>
      <c r="K450">
        <v>49</v>
      </c>
      <c r="L450">
        <v>102</v>
      </c>
      <c r="M450" s="3">
        <f t="shared" si="6"/>
        <v>102</v>
      </c>
      <c r="N450" t="s">
        <v>1229</v>
      </c>
      <c r="O450">
        <v>36.19</v>
      </c>
      <c r="P450">
        <v>3</v>
      </c>
      <c r="Q450">
        <v>156</v>
      </c>
      <c r="R450">
        <v>159</v>
      </c>
      <c r="S450" s="3">
        <v>535</v>
      </c>
    </row>
    <row r="451" spans="1:19" s="8" customFormat="1" x14ac:dyDescent="0.3">
      <c r="A451" s="7" t="s">
        <v>1040</v>
      </c>
      <c r="B451" s="8" t="s">
        <v>572</v>
      </c>
      <c r="C451" s="8">
        <v>142</v>
      </c>
      <c r="D451" s="8">
        <v>213</v>
      </c>
      <c r="E451" s="8">
        <v>0.25</v>
      </c>
      <c r="F451" s="9" t="s">
        <v>1131</v>
      </c>
      <c r="G451" s="7">
        <v>2</v>
      </c>
      <c r="H451" s="8" t="s">
        <v>1229</v>
      </c>
      <c r="I451" s="8">
        <v>32.119999999999997</v>
      </c>
      <c r="J451" s="8">
        <v>30</v>
      </c>
      <c r="K451" s="8">
        <v>50</v>
      </c>
      <c r="L451" s="8">
        <v>80</v>
      </c>
      <c r="M451" s="7">
        <f t="shared" ref="M451:M501" si="7">L451</f>
        <v>80</v>
      </c>
      <c r="N451" s="8" t="s">
        <v>1368</v>
      </c>
      <c r="O451" s="8">
        <v>7.94</v>
      </c>
      <c r="P451" s="8">
        <v>4</v>
      </c>
      <c r="Q451" s="8">
        <v>154</v>
      </c>
      <c r="R451" s="8">
        <v>158</v>
      </c>
      <c r="S451" s="7">
        <v>532</v>
      </c>
    </row>
    <row r="452" spans="1:19" x14ac:dyDescent="0.3">
      <c r="A452" s="3" t="s">
        <v>1041</v>
      </c>
      <c r="B452" t="s">
        <v>573</v>
      </c>
      <c r="C452">
        <v>1200</v>
      </c>
      <c r="D452">
        <v>800</v>
      </c>
      <c r="E452">
        <v>1</v>
      </c>
      <c r="F452" s="5" t="s">
        <v>1125</v>
      </c>
      <c r="G452" s="3">
        <v>1</v>
      </c>
      <c r="H452" t="s">
        <v>1230</v>
      </c>
      <c r="I452">
        <v>6.41</v>
      </c>
      <c r="J452">
        <v>101</v>
      </c>
      <c r="K452">
        <v>385</v>
      </c>
      <c r="L452">
        <v>486</v>
      </c>
      <c r="M452" s="3">
        <f t="shared" si="7"/>
        <v>486</v>
      </c>
      <c r="N452" t="s">
        <v>1369</v>
      </c>
      <c r="O452">
        <v>6.42</v>
      </c>
      <c r="P452">
        <v>5</v>
      </c>
      <c r="Q452">
        <v>197</v>
      </c>
      <c r="R452">
        <v>202</v>
      </c>
      <c r="S452" s="3">
        <v>558</v>
      </c>
    </row>
    <row r="453" spans="1:19" x14ac:dyDescent="0.3">
      <c r="A453" s="3" t="s">
        <v>1042</v>
      </c>
      <c r="B453" t="s">
        <v>574</v>
      </c>
      <c r="C453">
        <v>600</v>
      </c>
      <c r="D453">
        <v>400</v>
      </c>
      <c r="E453">
        <v>0.5</v>
      </c>
      <c r="F453" s="5" t="s">
        <v>1125</v>
      </c>
      <c r="G453" s="3">
        <v>1</v>
      </c>
      <c r="H453" t="s">
        <v>1231</v>
      </c>
      <c r="I453">
        <v>56.47</v>
      </c>
      <c r="J453">
        <v>102</v>
      </c>
      <c r="K453">
        <v>360</v>
      </c>
      <c r="L453">
        <v>462</v>
      </c>
      <c r="M453" s="3">
        <f t="shared" si="7"/>
        <v>462</v>
      </c>
      <c r="N453" t="s">
        <v>1329</v>
      </c>
      <c r="O453">
        <v>39.909999999999997</v>
      </c>
      <c r="P453">
        <v>2</v>
      </c>
      <c r="Q453">
        <v>158</v>
      </c>
      <c r="R453">
        <v>160</v>
      </c>
      <c r="S453" s="3">
        <v>531</v>
      </c>
    </row>
    <row r="454" spans="1:19" x14ac:dyDescent="0.3">
      <c r="A454" s="3" t="s">
        <v>1043</v>
      </c>
      <c r="B454" t="s">
        <v>575</v>
      </c>
      <c r="C454">
        <v>240</v>
      </c>
      <c r="D454">
        <v>160</v>
      </c>
      <c r="E454">
        <v>0.25</v>
      </c>
      <c r="F454" s="5" t="s">
        <v>1125</v>
      </c>
      <c r="G454" s="3">
        <v>1</v>
      </c>
      <c r="H454" t="s">
        <v>1231</v>
      </c>
      <c r="I454">
        <v>85.98</v>
      </c>
      <c r="J454">
        <v>29</v>
      </c>
      <c r="K454">
        <v>42</v>
      </c>
      <c r="L454">
        <v>71</v>
      </c>
      <c r="M454" s="3">
        <f t="shared" si="7"/>
        <v>71</v>
      </c>
      <c r="N454" t="s">
        <v>1370</v>
      </c>
      <c r="O454">
        <v>82.09</v>
      </c>
      <c r="P454">
        <v>5</v>
      </c>
      <c r="Q454">
        <v>151</v>
      </c>
      <c r="R454">
        <v>156</v>
      </c>
      <c r="S454" s="3">
        <v>509</v>
      </c>
    </row>
    <row r="455" spans="1:19" x14ac:dyDescent="0.3">
      <c r="A455" s="3" t="s">
        <v>1044</v>
      </c>
      <c r="B455" t="s">
        <v>576</v>
      </c>
      <c r="C455">
        <v>240</v>
      </c>
      <c r="D455">
        <v>135</v>
      </c>
      <c r="E455">
        <v>0.25</v>
      </c>
      <c r="F455" s="5" t="s">
        <v>1126</v>
      </c>
      <c r="G455" s="3">
        <v>1</v>
      </c>
      <c r="H455" t="s">
        <v>1231</v>
      </c>
      <c r="I455">
        <v>92.69</v>
      </c>
      <c r="J455">
        <v>99</v>
      </c>
      <c r="K455">
        <v>391</v>
      </c>
      <c r="L455">
        <v>490</v>
      </c>
      <c r="M455" s="3">
        <f t="shared" si="7"/>
        <v>490</v>
      </c>
      <c r="N455" t="s">
        <v>1370</v>
      </c>
      <c r="O455">
        <v>87.62</v>
      </c>
      <c r="P455">
        <v>8</v>
      </c>
      <c r="Q455">
        <v>179</v>
      </c>
      <c r="R455">
        <v>187</v>
      </c>
      <c r="S455" s="3">
        <v>561</v>
      </c>
    </row>
    <row r="456" spans="1:19" x14ac:dyDescent="0.3">
      <c r="A456" s="3" t="s">
        <v>1045</v>
      </c>
      <c r="B456" t="s">
        <v>577</v>
      </c>
      <c r="C456">
        <v>90</v>
      </c>
      <c r="D456">
        <v>160</v>
      </c>
      <c r="E456">
        <v>0.25</v>
      </c>
      <c r="F456" s="5" t="s">
        <v>1127</v>
      </c>
      <c r="G456" s="3">
        <v>1</v>
      </c>
      <c r="H456" t="s">
        <v>1231</v>
      </c>
      <c r="I456">
        <v>65.31</v>
      </c>
      <c r="J456">
        <v>88</v>
      </c>
      <c r="K456">
        <v>402</v>
      </c>
      <c r="L456">
        <v>490</v>
      </c>
      <c r="M456" s="3">
        <f t="shared" si="7"/>
        <v>490</v>
      </c>
      <c r="N456" t="s">
        <v>1200</v>
      </c>
      <c r="O456">
        <v>18.7</v>
      </c>
      <c r="P456">
        <v>3</v>
      </c>
      <c r="Q456">
        <v>157</v>
      </c>
      <c r="R456">
        <v>160</v>
      </c>
      <c r="S456" s="3">
        <v>527</v>
      </c>
    </row>
    <row r="457" spans="1:19" x14ac:dyDescent="0.3">
      <c r="A457" s="3" t="s">
        <v>1046</v>
      </c>
      <c r="B457" t="s">
        <v>578</v>
      </c>
      <c r="C457">
        <v>1200</v>
      </c>
      <c r="D457">
        <v>800</v>
      </c>
      <c r="E457">
        <v>1</v>
      </c>
      <c r="F457" s="5" t="s">
        <v>1125</v>
      </c>
      <c r="G457" s="3">
        <v>2</v>
      </c>
      <c r="H457" t="s">
        <v>1133</v>
      </c>
      <c r="I457">
        <v>24.52</v>
      </c>
      <c r="J457">
        <v>39</v>
      </c>
      <c r="K457">
        <v>52</v>
      </c>
      <c r="L457">
        <v>91</v>
      </c>
      <c r="M457" s="3">
        <f t="shared" si="7"/>
        <v>91</v>
      </c>
      <c r="N457" t="s">
        <v>1258</v>
      </c>
      <c r="O457">
        <v>3.87</v>
      </c>
      <c r="P457">
        <v>0</v>
      </c>
      <c r="Q457">
        <v>160</v>
      </c>
      <c r="R457">
        <v>160</v>
      </c>
      <c r="S457" s="3">
        <v>523</v>
      </c>
    </row>
    <row r="458" spans="1:19" x14ac:dyDescent="0.3">
      <c r="A458" s="3" t="s">
        <v>1047</v>
      </c>
      <c r="B458" t="s">
        <v>1091</v>
      </c>
      <c r="C458">
        <v>600</v>
      </c>
      <c r="D458">
        <v>400</v>
      </c>
      <c r="E458">
        <v>0.5</v>
      </c>
      <c r="F458" s="5" t="s">
        <v>1125</v>
      </c>
      <c r="G458" s="3">
        <v>2</v>
      </c>
      <c r="H458" t="s">
        <v>1232</v>
      </c>
      <c r="I458">
        <v>23.07</v>
      </c>
      <c r="J458">
        <v>36</v>
      </c>
      <c r="K458">
        <v>55</v>
      </c>
      <c r="L458">
        <v>91</v>
      </c>
      <c r="M458" s="3">
        <f t="shared" si="7"/>
        <v>91</v>
      </c>
      <c r="N458" t="s">
        <v>1370</v>
      </c>
      <c r="O458">
        <v>17.649999999999999</v>
      </c>
      <c r="P458">
        <v>7</v>
      </c>
      <c r="Q458">
        <v>154</v>
      </c>
      <c r="R458">
        <v>161</v>
      </c>
      <c r="S458" s="3">
        <v>531</v>
      </c>
    </row>
    <row r="459" spans="1:19" x14ac:dyDescent="0.3">
      <c r="A459" s="3" t="s">
        <v>1048</v>
      </c>
      <c r="B459" t="s">
        <v>1092</v>
      </c>
      <c r="C459">
        <v>240</v>
      </c>
      <c r="D459">
        <v>160</v>
      </c>
      <c r="E459">
        <v>0.25</v>
      </c>
      <c r="F459" s="5" t="s">
        <v>1125</v>
      </c>
      <c r="G459" s="3">
        <v>2</v>
      </c>
      <c r="H459" t="s">
        <v>1231</v>
      </c>
      <c r="I459">
        <v>83.15</v>
      </c>
      <c r="J459">
        <v>45</v>
      </c>
      <c r="K459">
        <v>45</v>
      </c>
      <c r="L459">
        <v>90</v>
      </c>
      <c r="M459" s="3">
        <f t="shared" si="7"/>
        <v>90</v>
      </c>
      <c r="N459" t="s">
        <v>1370</v>
      </c>
      <c r="O459">
        <v>68.53</v>
      </c>
      <c r="P459">
        <v>5</v>
      </c>
      <c r="Q459">
        <v>177</v>
      </c>
      <c r="R459">
        <v>182</v>
      </c>
      <c r="S459" s="3">
        <v>532</v>
      </c>
    </row>
    <row r="460" spans="1:19" x14ac:dyDescent="0.3">
      <c r="A460" s="3" t="s">
        <v>1049</v>
      </c>
      <c r="B460" t="s">
        <v>1093</v>
      </c>
      <c r="C460">
        <v>240</v>
      </c>
      <c r="D460">
        <v>135</v>
      </c>
      <c r="E460">
        <v>0.25</v>
      </c>
      <c r="F460" s="5" t="s">
        <v>1126</v>
      </c>
      <c r="G460" s="3">
        <v>2</v>
      </c>
      <c r="H460" t="s">
        <v>1231</v>
      </c>
      <c r="I460">
        <v>93.3</v>
      </c>
      <c r="J460">
        <v>37</v>
      </c>
      <c r="K460">
        <v>53</v>
      </c>
      <c r="L460">
        <v>90</v>
      </c>
      <c r="M460" s="3">
        <f t="shared" si="7"/>
        <v>90</v>
      </c>
      <c r="N460" t="s">
        <v>1370</v>
      </c>
      <c r="O460">
        <v>80.86</v>
      </c>
      <c r="P460">
        <v>2</v>
      </c>
      <c r="Q460">
        <v>172</v>
      </c>
      <c r="R460">
        <v>174</v>
      </c>
      <c r="S460" s="3">
        <v>544</v>
      </c>
    </row>
    <row r="461" spans="1:19" s="8" customFormat="1" x14ac:dyDescent="0.3">
      <c r="A461" s="7" t="s">
        <v>1050</v>
      </c>
      <c r="B461" s="8" t="s">
        <v>1094</v>
      </c>
      <c r="C461" s="8">
        <v>90</v>
      </c>
      <c r="D461" s="8">
        <v>160</v>
      </c>
      <c r="E461" s="8">
        <v>0.25</v>
      </c>
      <c r="F461" s="9" t="s">
        <v>1127</v>
      </c>
      <c r="G461" s="7">
        <v>2</v>
      </c>
      <c r="H461" s="8" t="s">
        <v>1231</v>
      </c>
      <c r="I461" s="8">
        <v>51.36</v>
      </c>
      <c r="J461" s="8">
        <v>26</v>
      </c>
      <c r="K461" s="8">
        <v>53</v>
      </c>
      <c r="L461" s="8">
        <v>79</v>
      </c>
      <c r="M461" s="7">
        <f t="shared" si="7"/>
        <v>79</v>
      </c>
      <c r="N461" s="8" t="s">
        <v>1371</v>
      </c>
      <c r="O461" s="8">
        <v>5.91</v>
      </c>
      <c r="P461" s="8">
        <v>0</v>
      </c>
      <c r="Q461" s="8">
        <v>166</v>
      </c>
      <c r="R461" s="8">
        <v>166</v>
      </c>
      <c r="S461" s="7">
        <v>550</v>
      </c>
    </row>
    <row r="462" spans="1:19" x14ac:dyDescent="0.3">
      <c r="A462" s="3" t="s">
        <v>1051</v>
      </c>
      <c r="B462" t="s">
        <v>1095</v>
      </c>
      <c r="C462">
        <v>1200</v>
      </c>
      <c r="D462">
        <v>740</v>
      </c>
      <c r="E462">
        <v>1</v>
      </c>
      <c r="F462" s="5" t="s">
        <v>1125</v>
      </c>
      <c r="G462" s="3">
        <v>1</v>
      </c>
      <c r="H462" t="s">
        <v>1233</v>
      </c>
      <c r="I462">
        <v>3.62</v>
      </c>
      <c r="J462">
        <v>105</v>
      </c>
      <c r="K462">
        <v>408</v>
      </c>
      <c r="L462">
        <v>513</v>
      </c>
      <c r="M462" s="3">
        <f t="shared" si="7"/>
        <v>513</v>
      </c>
      <c r="N462" t="s">
        <v>1280</v>
      </c>
      <c r="O462">
        <v>8.51</v>
      </c>
      <c r="P462">
        <v>4</v>
      </c>
      <c r="Q462">
        <v>143</v>
      </c>
      <c r="R462">
        <v>147</v>
      </c>
      <c r="S462" s="3">
        <v>502</v>
      </c>
    </row>
    <row r="463" spans="1:19" x14ac:dyDescent="0.3">
      <c r="A463" s="3" t="s">
        <v>1052</v>
      </c>
      <c r="B463" t="s">
        <v>1096</v>
      </c>
      <c r="C463">
        <v>600</v>
      </c>
      <c r="D463">
        <v>370</v>
      </c>
      <c r="E463">
        <v>0.5</v>
      </c>
      <c r="F463" s="5" t="s">
        <v>1125</v>
      </c>
      <c r="G463" s="3">
        <v>1</v>
      </c>
      <c r="H463" t="s">
        <v>1234</v>
      </c>
      <c r="I463">
        <v>41.38</v>
      </c>
      <c r="J463">
        <v>101</v>
      </c>
      <c r="K463">
        <v>364</v>
      </c>
      <c r="L463">
        <v>465</v>
      </c>
      <c r="M463" s="3">
        <f t="shared" si="7"/>
        <v>465</v>
      </c>
      <c r="N463" t="s">
        <v>1372</v>
      </c>
      <c r="O463">
        <v>93.07</v>
      </c>
      <c r="P463">
        <v>5</v>
      </c>
      <c r="Q463">
        <v>172</v>
      </c>
      <c r="R463">
        <v>177</v>
      </c>
      <c r="S463" s="3">
        <v>537</v>
      </c>
    </row>
    <row r="464" spans="1:19" x14ac:dyDescent="0.3">
      <c r="A464" s="3" t="s">
        <v>1053</v>
      </c>
      <c r="B464" t="s">
        <v>1097</v>
      </c>
      <c r="C464">
        <v>240</v>
      </c>
      <c r="D464">
        <v>148</v>
      </c>
      <c r="E464">
        <v>0.25</v>
      </c>
      <c r="F464" s="5" t="s">
        <v>1125</v>
      </c>
      <c r="G464" s="3">
        <v>1</v>
      </c>
      <c r="H464" t="s">
        <v>1235</v>
      </c>
      <c r="I464">
        <v>72.44</v>
      </c>
      <c r="J464">
        <v>31</v>
      </c>
      <c r="K464">
        <v>43</v>
      </c>
      <c r="L464">
        <v>74</v>
      </c>
      <c r="M464" s="3">
        <f t="shared" si="7"/>
        <v>74</v>
      </c>
      <c r="N464" t="s">
        <v>1235</v>
      </c>
      <c r="O464">
        <v>54.95</v>
      </c>
      <c r="P464">
        <v>4</v>
      </c>
      <c r="Q464">
        <v>168</v>
      </c>
      <c r="R464">
        <v>172</v>
      </c>
      <c r="S464" s="3">
        <v>529</v>
      </c>
    </row>
    <row r="465" spans="1:19" x14ac:dyDescent="0.3">
      <c r="A465" s="3" t="s">
        <v>1054</v>
      </c>
      <c r="B465" t="s">
        <v>1098</v>
      </c>
      <c r="C465">
        <v>240</v>
      </c>
      <c r="D465">
        <v>180</v>
      </c>
      <c r="E465">
        <v>0.25</v>
      </c>
      <c r="F465" s="5" t="s">
        <v>1128</v>
      </c>
      <c r="G465" s="3">
        <v>1</v>
      </c>
      <c r="H465" t="s">
        <v>1234</v>
      </c>
      <c r="I465">
        <v>71.13</v>
      </c>
      <c r="J465">
        <v>77</v>
      </c>
      <c r="K465">
        <v>346</v>
      </c>
      <c r="L465">
        <v>423</v>
      </c>
      <c r="M465" s="3">
        <f t="shared" si="7"/>
        <v>423</v>
      </c>
      <c r="N465" t="s">
        <v>1373</v>
      </c>
      <c r="O465">
        <v>82.19</v>
      </c>
      <c r="P465">
        <v>4</v>
      </c>
      <c r="Q465">
        <v>151</v>
      </c>
      <c r="R465">
        <v>155</v>
      </c>
      <c r="S465" s="3">
        <v>517</v>
      </c>
    </row>
    <row r="466" spans="1:19" x14ac:dyDescent="0.3">
      <c r="A466" s="3" t="s">
        <v>1055</v>
      </c>
      <c r="B466" t="s">
        <v>1099</v>
      </c>
      <c r="C466">
        <v>111</v>
      </c>
      <c r="D466">
        <v>148</v>
      </c>
      <c r="E466">
        <v>0.25</v>
      </c>
      <c r="F466" s="5" t="s">
        <v>1129</v>
      </c>
      <c r="G466" s="3">
        <v>1</v>
      </c>
      <c r="H466" t="s">
        <v>1235</v>
      </c>
      <c r="I466">
        <v>70.87</v>
      </c>
      <c r="J466">
        <v>83</v>
      </c>
      <c r="K466">
        <v>385</v>
      </c>
      <c r="L466">
        <v>468</v>
      </c>
      <c r="M466" s="3">
        <f t="shared" si="7"/>
        <v>468</v>
      </c>
      <c r="N466" t="s">
        <v>1286</v>
      </c>
      <c r="O466">
        <v>13.9</v>
      </c>
      <c r="P466">
        <v>8</v>
      </c>
      <c r="Q466">
        <v>164</v>
      </c>
      <c r="R466">
        <v>172</v>
      </c>
      <c r="S466" s="3">
        <v>543</v>
      </c>
    </row>
    <row r="467" spans="1:19" x14ac:dyDescent="0.3">
      <c r="A467" s="3" t="s">
        <v>1056</v>
      </c>
      <c r="B467" t="s">
        <v>1100</v>
      </c>
      <c r="C467">
        <v>1200</v>
      </c>
      <c r="D467">
        <v>740</v>
      </c>
      <c r="E467">
        <v>1</v>
      </c>
      <c r="F467" s="5" t="s">
        <v>1125</v>
      </c>
      <c r="G467" s="3">
        <v>2</v>
      </c>
      <c r="H467" t="s">
        <v>1133</v>
      </c>
      <c r="I467">
        <v>52.59</v>
      </c>
      <c r="J467">
        <v>33</v>
      </c>
      <c r="K467">
        <v>64</v>
      </c>
      <c r="L467">
        <v>97</v>
      </c>
      <c r="M467" s="3">
        <f t="shared" si="7"/>
        <v>97</v>
      </c>
      <c r="N467" t="s">
        <v>1166</v>
      </c>
      <c r="O467">
        <v>13.24</v>
      </c>
      <c r="P467">
        <v>5</v>
      </c>
      <c r="Q467">
        <v>150</v>
      </c>
      <c r="R467">
        <v>155</v>
      </c>
      <c r="S467" s="3">
        <v>510</v>
      </c>
    </row>
    <row r="468" spans="1:19" x14ac:dyDescent="0.3">
      <c r="A468" s="3" t="s">
        <v>1057</v>
      </c>
      <c r="B468" t="s">
        <v>1101</v>
      </c>
      <c r="C468">
        <v>600</v>
      </c>
      <c r="D468">
        <v>370</v>
      </c>
      <c r="E468">
        <v>0.5</v>
      </c>
      <c r="F468" s="5" t="s">
        <v>1125</v>
      </c>
      <c r="G468" s="3">
        <v>2</v>
      </c>
      <c r="H468" t="s">
        <v>1235</v>
      </c>
      <c r="I468">
        <v>39.159999999999997</v>
      </c>
      <c r="J468">
        <v>46</v>
      </c>
      <c r="K468">
        <v>52</v>
      </c>
      <c r="L468">
        <v>98</v>
      </c>
      <c r="M468" s="3">
        <f t="shared" si="7"/>
        <v>98</v>
      </c>
      <c r="N468" t="s">
        <v>1374</v>
      </c>
      <c r="O468">
        <v>55.63</v>
      </c>
      <c r="P468">
        <v>7</v>
      </c>
      <c r="Q468">
        <v>162</v>
      </c>
      <c r="R468">
        <v>169</v>
      </c>
      <c r="S468" s="3">
        <v>526</v>
      </c>
    </row>
    <row r="469" spans="1:19" x14ac:dyDescent="0.3">
      <c r="A469" s="3" t="s">
        <v>1058</v>
      </c>
      <c r="B469" t="s">
        <v>1102</v>
      </c>
      <c r="C469">
        <v>240</v>
      </c>
      <c r="D469">
        <v>148</v>
      </c>
      <c r="E469">
        <v>0.25</v>
      </c>
      <c r="F469" s="5" t="s">
        <v>1125</v>
      </c>
      <c r="G469" s="3">
        <v>2</v>
      </c>
      <c r="H469" t="s">
        <v>1235</v>
      </c>
      <c r="I469">
        <v>96.79</v>
      </c>
      <c r="J469">
        <v>40</v>
      </c>
      <c r="K469">
        <v>58</v>
      </c>
      <c r="L469">
        <v>98</v>
      </c>
      <c r="M469" s="3">
        <f t="shared" si="7"/>
        <v>98</v>
      </c>
      <c r="N469" t="s">
        <v>1235</v>
      </c>
      <c r="O469">
        <v>97.5</v>
      </c>
      <c r="P469">
        <v>6</v>
      </c>
      <c r="Q469">
        <v>148</v>
      </c>
      <c r="R469">
        <v>154</v>
      </c>
      <c r="S469" s="3">
        <v>530</v>
      </c>
    </row>
    <row r="470" spans="1:19" x14ac:dyDescent="0.3">
      <c r="A470" s="3" t="s">
        <v>1059</v>
      </c>
      <c r="B470" t="s">
        <v>1103</v>
      </c>
      <c r="C470">
        <v>240</v>
      </c>
      <c r="D470">
        <v>180</v>
      </c>
      <c r="E470">
        <v>0.25</v>
      </c>
      <c r="F470" s="5" t="s">
        <v>1128</v>
      </c>
      <c r="G470" s="3">
        <v>2</v>
      </c>
      <c r="H470" t="s">
        <v>1235</v>
      </c>
      <c r="I470">
        <v>92.7</v>
      </c>
      <c r="J470">
        <v>31</v>
      </c>
      <c r="K470">
        <v>49</v>
      </c>
      <c r="L470">
        <v>80</v>
      </c>
      <c r="M470" s="3">
        <f t="shared" si="7"/>
        <v>80</v>
      </c>
      <c r="N470" t="s">
        <v>1235</v>
      </c>
      <c r="O470">
        <v>94.72</v>
      </c>
      <c r="P470">
        <v>8</v>
      </c>
      <c r="Q470">
        <v>168</v>
      </c>
      <c r="R470">
        <v>176</v>
      </c>
      <c r="S470" s="3">
        <v>551</v>
      </c>
    </row>
    <row r="471" spans="1:19" s="8" customFormat="1" x14ac:dyDescent="0.3">
      <c r="A471" s="7" t="s">
        <v>1060</v>
      </c>
      <c r="B471" s="8" t="s">
        <v>1104</v>
      </c>
      <c r="C471" s="8">
        <v>111</v>
      </c>
      <c r="D471" s="8">
        <v>148</v>
      </c>
      <c r="E471" s="8">
        <v>0.25</v>
      </c>
      <c r="F471" s="9" t="s">
        <v>1129</v>
      </c>
      <c r="G471" s="7">
        <v>2</v>
      </c>
      <c r="H471" s="8" t="s">
        <v>1235</v>
      </c>
      <c r="I471" s="8">
        <v>86.34</v>
      </c>
      <c r="J471" s="8">
        <v>33</v>
      </c>
      <c r="K471" s="8">
        <v>52</v>
      </c>
      <c r="L471" s="8">
        <v>85</v>
      </c>
      <c r="M471" s="7">
        <f t="shared" si="7"/>
        <v>85</v>
      </c>
      <c r="N471" s="8" t="s">
        <v>1375</v>
      </c>
      <c r="O471" s="8">
        <v>29.78</v>
      </c>
      <c r="P471" s="8">
        <v>3</v>
      </c>
      <c r="Q471" s="8">
        <v>149</v>
      </c>
      <c r="R471" s="8">
        <v>152</v>
      </c>
      <c r="S471" s="7">
        <v>532</v>
      </c>
    </row>
    <row r="472" spans="1:19" x14ac:dyDescent="0.3">
      <c r="A472" s="3" t="s">
        <v>1061</v>
      </c>
      <c r="B472" t="s">
        <v>1105</v>
      </c>
      <c r="C472">
        <v>1000</v>
      </c>
      <c r="D472">
        <v>667</v>
      </c>
      <c r="E472">
        <v>1</v>
      </c>
      <c r="F472" s="5" t="s">
        <v>1125</v>
      </c>
      <c r="G472" s="3">
        <v>1</v>
      </c>
      <c r="H472" t="s">
        <v>1132</v>
      </c>
      <c r="I472">
        <v>4.95</v>
      </c>
      <c r="J472">
        <v>97</v>
      </c>
      <c r="K472">
        <v>366</v>
      </c>
      <c r="L472">
        <v>463</v>
      </c>
      <c r="M472" s="3">
        <f t="shared" si="7"/>
        <v>463</v>
      </c>
      <c r="N472" t="s">
        <v>1376</v>
      </c>
      <c r="O472">
        <v>73.02</v>
      </c>
      <c r="P472">
        <v>6</v>
      </c>
      <c r="Q472">
        <v>155</v>
      </c>
      <c r="R472">
        <v>161</v>
      </c>
      <c r="S472" s="3">
        <v>550</v>
      </c>
    </row>
    <row r="473" spans="1:19" x14ac:dyDescent="0.3">
      <c r="A473" s="3" t="s">
        <v>1062</v>
      </c>
      <c r="B473" t="s">
        <v>1106</v>
      </c>
      <c r="C473">
        <v>500</v>
      </c>
      <c r="D473">
        <v>334</v>
      </c>
      <c r="E473">
        <v>0.5</v>
      </c>
      <c r="F473" s="5" t="s">
        <v>1125</v>
      </c>
      <c r="G473" s="3">
        <v>1</v>
      </c>
      <c r="H473" t="s">
        <v>1236</v>
      </c>
      <c r="I473">
        <v>79.67</v>
      </c>
      <c r="J473">
        <v>93</v>
      </c>
      <c r="K473">
        <v>380</v>
      </c>
      <c r="L473">
        <v>473</v>
      </c>
      <c r="M473" s="3">
        <f t="shared" si="7"/>
        <v>473</v>
      </c>
      <c r="N473" t="s">
        <v>1377</v>
      </c>
      <c r="O473">
        <v>18.399999999999999</v>
      </c>
      <c r="P473">
        <v>4</v>
      </c>
      <c r="Q473">
        <v>149</v>
      </c>
      <c r="R473">
        <v>153</v>
      </c>
      <c r="S473" s="3">
        <v>509</v>
      </c>
    </row>
    <row r="474" spans="1:19" x14ac:dyDescent="0.3">
      <c r="A474" s="3" t="s">
        <v>1063</v>
      </c>
      <c r="B474" t="s">
        <v>1107</v>
      </c>
      <c r="C474">
        <v>200</v>
      </c>
      <c r="D474">
        <v>133</v>
      </c>
      <c r="E474">
        <v>0.25</v>
      </c>
      <c r="F474" s="5" t="s">
        <v>1125</v>
      </c>
      <c r="G474" s="3">
        <v>1</v>
      </c>
      <c r="H474" t="s">
        <v>1236</v>
      </c>
      <c r="I474">
        <v>85.03</v>
      </c>
      <c r="J474">
        <v>28</v>
      </c>
      <c r="K474">
        <v>41</v>
      </c>
      <c r="L474">
        <v>69</v>
      </c>
      <c r="M474" s="3">
        <f t="shared" si="7"/>
        <v>69</v>
      </c>
      <c r="N474" t="s">
        <v>1283</v>
      </c>
      <c r="O474">
        <v>40.4</v>
      </c>
      <c r="P474">
        <v>5</v>
      </c>
      <c r="Q474">
        <v>162</v>
      </c>
      <c r="R474">
        <v>167</v>
      </c>
      <c r="S474" s="3">
        <v>526</v>
      </c>
    </row>
    <row r="475" spans="1:19" x14ac:dyDescent="0.3">
      <c r="A475" s="3" t="s">
        <v>1064</v>
      </c>
      <c r="B475" t="s">
        <v>1108</v>
      </c>
      <c r="C475">
        <v>200</v>
      </c>
      <c r="D475">
        <v>112</v>
      </c>
      <c r="E475">
        <v>0.25</v>
      </c>
      <c r="F475" s="5" t="s">
        <v>1126</v>
      </c>
      <c r="G475" s="3">
        <v>1</v>
      </c>
      <c r="H475" t="s">
        <v>1236</v>
      </c>
      <c r="I475">
        <v>87.78</v>
      </c>
      <c r="J475">
        <v>81</v>
      </c>
      <c r="K475">
        <v>380</v>
      </c>
      <c r="L475">
        <v>461</v>
      </c>
      <c r="M475" s="3">
        <f t="shared" si="7"/>
        <v>461</v>
      </c>
      <c r="N475" t="s">
        <v>1283</v>
      </c>
      <c r="O475">
        <v>46.2</v>
      </c>
      <c r="P475">
        <v>4</v>
      </c>
      <c r="Q475">
        <v>149</v>
      </c>
      <c r="R475">
        <v>153</v>
      </c>
      <c r="S475" s="3">
        <v>522</v>
      </c>
    </row>
    <row r="476" spans="1:19" x14ac:dyDescent="0.3">
      <c r="A476" s="3" t="s">
        <v>1065</v>
      </c>
      <c r="B476" t="s">
        <v>1109</v>
      </c>
      <c r="C476">
        <v>74</v>
      </c>
      <c r="D476">
        <v>133</v>
      </c>
      <c r="E476">
        <v>0.25</v>
      </c>
      <c r="F476" s="5" t="s">
        <v>1127</v>
      </c>
      <c r="G476" s="3">
        <v>1</v>
      </c>
      <c r="H476" t="s">
        <v>1236</v>
      </c>
      <c r="I476">
        <v>69.989999999999995</v>
      </c>
      <c r="J476">
        <v>81</v>
      </c>
      <c r="K476">
        <v>388</v>
      </c>
      <c r="L476">
        <v>469</v>
      </c>
      <c r="M476" s="3">
        <f t="shared" si="7"/>
        <v>469</v>
      </c>
      <c r="N476" t="s">
        <v>1378</v>
      </c>
      <c r="O476">
        <v>18.239999999999998</v>
      </c>
      <c r="P476">
        <v>0</v>
      </c>
      <c r="Q476">
        <v>153</v>
      </c>
      <c r="R476">
        <v>153</v>
      </c>
      <c r="S476" s="3">
        <v>506</v>
      </c>
    </row>
    <row r="477" spans="1:19" x14ac:dyDescent="0.3">
      <c r="A477" s="3" t="s">
        <v>1066</v>
      </c>
      <c r="B477" t="s">
        <v>1110</v>
      </c>
      <c r="C477">
        <v>1000</v>
      </c>
      <c r="D477">
        <v>667</v>
      </c>
      <c r="E477">
        <v>1</v>
      </c>
      <c r="F477" s="5" t="s">
        <v>1125</v>
      </c>
      <c r="G477" s="3">
        <v>2</v>
      </c>
      <c r="H477" t="s">
        <v>1142</v>
      </c>
      <c r="I477">
        <v>20.079999999999998</v>
      </c>
      <c r="J477">
        <v>48</v>
      </c>
      <c r="K477">
        <v>66</v>
      </c>
      <c r="L477">
        <v>114</v>
      </c>
      <c r="M477" s="3">
        <f t="shared" si="7"/>
        <v>114</v>
      </c>
      <c r="N477" t="s">
        <v>1376</v>
      </c>
      <c r="O477">
        <v>50.4</v>
      </c>
      <c r="P477">
        <v>7</v>
      </c>
      <c r="Q477">
        <v>177</v>
      </c>
      <c r="R477">
        <v>184</v>
      </c>
      <c r="S477" s="3">
        <v>561</v>
      </c>
    </row>
    <row r="478" spans="1:19" x14ac:dyDescent="0.3">
      <c r="A478" s="3" t="s">
        <v>1067</v>
      </c>
      <c r="B478" t="s">
        <v>1111</v>
      </c>
      <c r="C478">
        <v>500</v>
      </c>
      <c r="D478">
        <v>334</v>
      </c>
      <c r="E478">
        <v>0.5</v>
      </c>
      <c r="F478" s="5" t="s">
        <v>1125</v>
      </c>
      <c r="G478" s="3">
        <v>2</v>
      </c>
      <c r="H478" t="s">
        <v>1236</v>
      </c>
      <c r="I478">
        <v>61.73</v>
      </c>
      <c r="J478">
        <v>36</v>
      </c>
      <c r="K478">
        <v>48</v>
      </c>
      <c r="L478">
        <v>84</v>
      </c>
      <c r="M478" s="3">
        <f t="shared" si="7"/>
        <v>84</v>
      </c>
      <c r="N478" t="s">
        <v>1377</v>
      </c>
      <c r="O478">
        <v>37.71</v>
      </c>
      <c r="P478">
        <v>3</v>
      </c>
      <c r="Q478">
        <v>162</v>
      </c>
      <c r="R478">
        <v>165</v>
      </c>
      <c r="S478" s="3">
        <v>530</v>
      </c>
    </row>
    <row r="479" spans="1:19" x14ac:dyDescent="0.3">
      <c r="A479" s="3" t="s">
        <v>1068</v>
      </c>
      <c r="B479" t="s">
        <v>1112</v>
      </c>
      <c r="C479">
        <v>200</v>
      </c>
      <c r="D479">
        <v>133</v>
      </c>
      <c r="E479">
        <v>0.25</v>
      </c>
      <c r="F479" s="5" t="s">
        <v>1125</v>
      </c>
      <c r="G479" s="3">
        <v>2</v>
      </c>
      <c r="H479" t="s">
        <v>1236</v>
      </c>
      <c r="I479">
        <v>89.81</v>
      </c>
      <c r="J479">
        <v>41</v>
      </c>
      <c r="K479">
        <v>50</v>
      </c>
      <c r="L479">
        <v>91</v>
      </c>
      <c r="M479" s="3">
        <f t="shared" si="7"/>
        <v>91</v>
      </c>
      <c r="N479" t="s">
        <v>1377</v>
      </c>
      <c r="O479">
        <v>9.94</v>
      </c>
      <c r="P479">
        <v>4</v>
      </c>
      <c r="Q479">
        <v>151</v>
      </c>
      <c r="R479">
        <v>155</v>
      </c>
      <c r="S479" s="3">
        <v>529</v>
      </c>
    </row>
    <row r="480" spans="1:19" x14ac:dyDescent="0.3">
      <c r="A480" s="3" t="s">
        <v>1069</v>
      </c>
      <c r="B480" t="s">
        <v>1113</v>
      </c>
      <c r="C480">
        <v>200</v>
      </c>
      <c r="D480">
        <v>112</v>
      </c>
      <c r="E480">
        <v>0.25</v>
      </c>
      <c r="F480" s="5" t="s">
        <v>1126</v>
      </c>
      <c r="G480" s="3">
        <v>2</v>
      </c>
      <c r="H480" t="s">
        <v>1236</v>
      </c>
      <c r="I480">
        <v>91.71</v>
      </c>
      <c r="J480">
        <v>26</v>
      </c>
      <c r="K480">
        <v>57</v>
      </c>
      <c r="L480">
        <v>83</v>
      </c>
      <c r="M480" s="3">
        <f t="shared" si="7"/>
        <v>83</v>
      </c>
      <c r="N480" t="s">
        <v>1284</v>
      </c>
      <c r="O480">
        <v>11.71</v>
      </c>
      <c r="P480">
        <v>4</v>
      </c>
      <c r="Q480">
        <v>170</v>
      </c>
      <c r="R480">
        <v>174</v>
      </c>
      <c r="S480" s="3">
        <v>540</v>
      </c>
    </row>
    <row r="481" spans="1:19" s="8" customFormat="1" x14ac:dyDescent="0.3">
      <c r="A481" s="7" t="s">
        <v>1070</v>
      </c>
      <c r="B481" s="8" t="s">
        <v>1114</v>
      </c>
      <c r="C481" s="8">
        <v>74</v>
      </c>
      <c r="D481" s="8">
        <v>133</v>
      </c>
      <c r="E481" s="8">
        <v>0.25</v>
      </c>
      <c r="F481" s="9" t="s">
        <v>1127</v>
      </c>
      <c r="G481" s="7">
        <v>2</v>
      </c>
      <c r="H481" s="8" t="s">
        <v>1236</v>
      </c>
      <c r="I481" s="8">
        <v>20.91</v>
      </c>
      <c r="J481" s="8">
        <v>33</v>
      </c>
      <c r="K481" s="8">
        <v>40</v>
      </c>
      <c r="L481" s="8">
        <v>73</v>
      </c>
      <c r="M481" s="7">
        <f t="shared" si="7"/>
        <v>73</v>
      </c>
      <c r="N481" s="8" t="s">
        <v>1222</v>
      </c>
      <c r="O481" s="8">
        <v>6.65</v>
      </c>
      <c r="P481" s="8">
        <v>8</v>
      </c>
      <c r="Q481" s="8">
        <v>150</v>
      </c>
      <c r="R481" s="8">
        <v>158</v>
      </c>
      <c r="S481" s="7">
        <v>517</v>
      </c>
    </row>
    <row r="482" spans="1:19" x14ac:dyDescent="0.3">
      <c r="A482" s="3" t="s">
        <v>1071</v>
      </c>
      <c r="B482" t="s">
        <v>1115</v>
      </c>
      <c r="C482">
        <v>1600</v>
      </c>
      <c r="D482">
        <v>1067</v>
      </c>
      <c r="E482">
        <v>1</v>
      </c>
      <c r="F482" s="5" t="s">
        <v>1125</v>
      </c>
      <c r="G482" s="3">
        <v>1</v>
      </c>
      <c r="H482" t="s">
        <v>1132</v>
      </c>
      <c r="I482">
        <v>8.8800000000000008</v>
      </c>
      <c r="J482">
        <v>56</v>
      </c>
      <c r="K482">
        <v>72</v>
      </c>
      <c r="L482">
        <v>128</v>
      </c>
      <c r="M482" s="3">
        <f t="shared" si="7"/>
        <v>128</v>
      </c>
      <c r="N482" t="s">
        <v>1243</v>
      </c>
      <c r="O482">
        <v>31.51</v>
      </c>
      <c r="P482">
        <v>0</v>
      </c>
      <c r="Q482">
        <v>162</v>
      </c>
      <c r="R482">
        <v>162</v>
      </c>
      <c r="S482" s="3">
        <v>550</v>
      </c>
    </row>
    <row r="483" spans="1:19" x14ac:dyDescent="0.3">
      <c r="A483" s="3" t="s">
        <v>1072</v>
      </c>
      <c r="B483" t="s">
        <v>1116</v>
      </c>
      <c r="C483">
        <v>800</v>
      </c>
      <c r="D483">
        <v>534</v>
      </c>
      <c r="E483">
        <v>0.5</v>
      </c>
      <c r="F483" s="5" t="s">
        <v>1125</v>
      </c>
      <c r="G483" s="3">
        <v>1</v>
      </c>
      <c r="H483" t="s">
        <v>1237</v>
      </c>
      <c r="I483">
        <v>51.32</v>
      </c>
      <c r="J483">
        <v>50</v>
      </c>
      <c r="K483">
        <v>50</v>
      </c>
      <c r="L483">
        <v>100</v>
      </c>
      <c r="M483" s="3">
        <f t="shared" si="7"/>
        <v>100</v>
      </c>
      <c r="N483" t="s">
        <v>1379</v>
      </c>
      <c r="O483">
        <v>25.54</v>
      </c>
      <c r="P483">
        <v>0</v>
      </c>
      <c r="Q483">
        <v>158</v>
      </c>
      <c r="R483">
        <v>158</v>
      </c>
      <c r="S483" s="3">
        <v>529</v>
      </c>
    </row>
    <row r="484" spans="1:19" x14ac:dyDescent="0.3">
      <c r="A484" s="3" t="s">
        <v>1073</v>
      </c>
      <c r="B484" t="s">
        <v>1117</v>
      </c>
      <c r="C484">
        <v>320</v>
      </c>
      <c r="D484">
        <v>213</v>
      </c>
      <c r="E484">
        <v>0.25</v>
      </c>
      <c r="F484" s="5" t="s">
        <v>1125</v>
      </c>
      <c r="G484" s="3">
        <v>1</v>
      </c>
      <c r="H484" t="s">
        <v>1237</v>
      </c>
      <c r="I484">
        <v>83.24</v>
      </c>
      <c r="J484">
        <v>33</v>
      </c>
      <c r="K484">
        <v>50</v>
      </c>
      <c r="L484">
        <v>83</v>
      </c>
      <c r="M484" s="3">
        <f t="shared" si="7"/>
        <v>83</v>
      </c>
      <c r="N484" t="s">
        <v>1237</v>
      </c>
      <c r="O484">
        <v>97.29</v>
      </c>
      <c r="P484">
        <v>5</v>
      </c>
      <c r="Q484">
        <v>152</v>
      </c>
      <c r="R484">
        <v>157</v>
      </c>
      <c r="S484" s="3">
        <v>525</v>
      </c>
    </row>
    <row r="485" spans="1:19" x14ac:dyDescent="0.3">
      <c r="A485" s="3" t="s">
        <v>1074</v>
      </c>
      <c r="B485" t="s">
        <v>1118</v>
      </c>
      <c r="C485">
        <v>320</v>
      </c>
      <c r="D485">
        <v>240</v>
      </c>
      <c r="E485">
        <v>0.25</v>
      </c>
      <c r="F485" s="5" t="s">
        <v>1128</v>
      </c>
      <c r="G485" s="3">
        <v>1</v>
      </c>
      <c r="H485" t="s">
        <v>1237</v>
      </c>
      <c r="I485">
        <v>75.84</v>
      </c>
      <c r="J485">
        <v>118</v>
      </c>
      <c r="K485">
        <v>400</v>
      </c>
      <c r="L485">
        <v>518</v>
      </c>
      <c r="M485" s="3">
        <f t="shared" si="7"/>
        <v>518</v>
      </c>
      <c r="N485" t="s">
        <v>1237</v>
      </c>
      <c r="O485">
        <v>95.05</v>
      </c>
      <c r="P485">
        <v>4</v>
      </c>
      <c r="Q485">
        <v>160</v>
      </c>
      <c r="R485">
        <v>164</v>
      </c>
      <c r="S485" s="3">
        <v>529</v>
      </c>
    </row>
    <row r="486" spans="1:19" x14ac:dyDescent="0.3">
      <c r="A486" s="3" t="s">
        <v>1075</v>
      </c>
      <c r="B486" t="s">
        <v>1119</v>
      </c>
      <c r="C486">
        <v>159</v>
      </c>
      <c r="D486">
        <v>213</v>
      </c>
      <c r="E486">
        <v>0.25</v>
      </c>
      <c r="F486" s="5" t="s">
        <v>1129</v>
      </c>
      <c r="G486" s="3">
        <v>1</v>
      </c>
      <c r="H486" t="s">
        <v>1237</v>
      </c>
      <c r="I486">
        <v>90.83</v>
      </c>
      <c r="J486">
        <v>92</v>
      </c>
      <c r="K486">
        <v>382</v>
      </c>
      <c r="L486">
        <v>474</v>
      </c>
      <c r="M486" s="3">
        <f t="shared" si="7"/>
        <v>474</v>
      </c>
      <c r="N486" t="s">
        <v>1380</v>
      </c>
      <c r="O486">
        <v>9.9499999999999993</v>
      </c>
      <c r="P486">
        <v>0</v>
      </c>
      <c r="Q486">
        <v>154</v>
      </c>
      <c r="R486">
        <v>154</v>
      </c>
      <c r="S486" s="3">
        <v>524</v>
      </c>
    </row>
    <row r="487" spans="1:19" x14ac:dyDescent="0.3">
      <c r="A487" s="3" t="s">
        <v>1076</v>
      </c>
      <c r="B487" t="s">
        <v>1120</v>
      </c>
      <c r="C487">
        <v>1600</v>
      </c>
      <c r="D487">
        <v>1067</v>
      </c>
      <c r="E487">
        <v>1</v>
      </c>
      <c r="F487" s="5" t="s">
        <v>1125</v>
      </c>
      <c r="G487" s="3">
        <v>2</v>
      </c>
      <c r="H487" t="s">
        <v>1133</v>
      </c>
      <c r="I487">
        <v>32.54</v>
      </c>
      <c r="J487">
        <v>91</v>
      </c>
      <c r="K487">
        <v>100</v>
      </c>
      <c r="L487">
        <v>191</v>
      </c>
      <c r="M487" s="3">
        <f t="shared" si="7"/>
        <v>191</v>
      </c>
      <c r="N487" t="s">
        <v>1329</v>
      </c>
      <c r="O487">
        <v>17.07</v>
      </c>
      <c r="P487">
        <v>8</v>
      </c>
      <c r="Q487">
        <v>177</v>
      </c>
      <c r="R487">
        <v>185</v>
      </c>
      <c r="S487" s="3">
        <v>592</v>
      </c>
    </row>
    <row r="488" spans="1:19" x14ac:dyDescent="0.3">
      <c r="A488" s="3" t="s">
        <v>1077</v>
      </c>
      <c r="B488" t="s">
        <v>1121</v>
      </c>
      <c r="C488">
        <v>800</v>
      </c>
      <c r="D488">
        <v>534</v>
      </c>
      <c r="E488">
        <v>0.5</v>
      </c>
      <c r="F488" s="5" t="s">
        <v>1125</v>
      </c>
      <c r="G488" s="3">
        <v>2</v>
      </c>
      <c r="H488" t="s">
        <v>1238</v>
      </c>
      <c r="I488">
        <v>91.67</v>
      </c>
      <c r="J488">
        <v>55</v>
      </c>
      <c r="K488">
        <v>50</v>
      </c>
      <c r="L488">
        <v>105</v>
      </c>
      <c r="M488" s="3">
        <f t="shared" si="7"/>
        <v>105</v>
      </c>
      <c r="N488" t="s">
        <v>1381</v>
      </c>
      <c r="O488">
        <v>24.87</v>
      </c>
      <c r="P488">
        <v>3</v>
      </c>
      <c r="Q488">
        <v>146</v>
      </c>
      <c r="R488">
        <v>149</v>
      </c>
      <c r="S488" s="3">
        <v>516</v>
      </c>
    </row>
    <row r="489" spans="1:19" x14ac:dyDescent="0.3">
      <c r="A489" s="3" t="s">
        <v>1078</v>
      </c>
      <c r="B489" t="s">
        <v>1122</v>
      </c>
      <c r="C489">
        <v>320</v>
      </c>
      <c r="D489">
        <v>213</v>
      </c>
      <c r="E489">
        <v>0.25</v>
      </c>
      <c r="F489" s="5" t="s">
        <v>1125</v>
      </c>
      <c r="G489" s="3">
        <v>2</v>
      </c>
      <c r="H489" t="s">
        <v>1238</v>
      </c>
      <c r="I489">
        <v>71.08</v>
      </c>
      <c r="J489">
        <v>16</v>
      </c>
      <c r="K489">
        <v>44</v>
      </c>
      <c r="L489">
        <v>60</v>
      </c>
      <c r="M489" s="3">
        <f t="shared" si="7"/>
        <v>60</v>
      </c>
      <c r="N489" t="s">
        <v>1238</v>
      </c>
      <c r="O489">
        <v>83.16</v>
      </c>
      <c r="P489">
        <v>4</v>
      </c>
      <c r="Q489">
        <v>148</v>
      </c>
      <c r="R489">
        <v>152</v>
      </c>
      <c r="S489" s="3">
        <v>509</v>
      </c>
    </row>
    <row r="490" spans="1:19" x14ac:dyDescent="0.3">
      <c r="A490" s="3" t="s">
        <v>1079</v>
      </c>
      <c r="B490" t="s">
        <v>579</v>
      </c>
      <c r="C490">
        <v>320</v>
      </c>
      <c r="D490">
        <v>240</v>
      </c>
      <c r="E490">
        <v>0.25</v>
      </c>
      <c r="F490" s="5" t="s">
        <v>1128</v>
      </c>
      <c r="G490" s="3">
        <v>2</v>
      </c>
      <c r="H490" t="s">
        <v>1238</v>
      </c>
      <c r="I490">
        <v>45.02</v>
      </c>
      <c r="J490">
        <v>34</v>
      </c>
      <c r="K490">
        <v>42</v>
      </c>
      <c r="L490">
        <v>76</v>
      </c>
      <c r="M490" s="3">
        <f t="shared" si="7"/>
        <v>76</v>
      </c>
      <c r="N490" t="s">
        <v>1238</v>
      </c>
      <c r="O490">
        <v>73.48</v>
      </c>
      <c r="P490">
        <v>8</v>
      </c>
      <c r="Q490">
        <v>156</v>
      </c>
      <c r="R490">
        <v>164</v>
      </c>
      <c r="S490" s="3">
        <v>533</v>
      </c>
    </row>
    <row r="491" spans="1:19" s="8" customFormat="1" x14ac:dyDescent="0.3">
      <c r="A491" s="7" t="s">
        <v>1080</v>
      </c>
      <c r="B491" s="8" t="s">
        <v>580</v>
      </c>
      <c r="C491" s="8">
        <v>159</v>
      </c>
      <c r="D491" s="8">
        <v>213</v>
      </c>
      <c r="E491" s="8">
        <v>0.25</v>
      </c>
      <c r="F491" s="9" t="s">
        <v>1129</v>
      </c>
      <c r="G491" s="7">
        <v>2</v>
      </c>
      <c r="H491" s="8" t="s">
        <v>1238</v>
      </c>
      <c r="I491" s="8">
        <v>70.81</v>
      </c>
      <c r="J491" s="8">
        <v>24</v>
      </c>
      <c r="K491" s="8">
        <v>53</v>
      </c>
      <c r="L491" s="8">
        <v>77</v>
      </c>
      <c r="M491" s="7">
        <f t="shared" si="7"/>
        <v>77</v>
      </c>
      <c r="N491" s="8" t="s">
        <v>1382</v>
      </c>
      <c r="O491" s="8">
        <v>27.36</v>
      </c>
      <c r="P491" s="8">
        <v>8</v>
      </c>
      <c r="Q491" s="8">
        <v>179</v>
      </c>
      <c r="R491" s="8">
        <v>187</v>
      </c>
      <c r="S491" s="7">
        <v>555</v>
      </c>
    </row>
    <row r="492" spans="1:19" x14ac:dyDescent="0.3">
      <c r="A492" s="3" t="s">
        <v>1081</v>
      </c>
      <c r="B492" t="s">
        <v>581</v>
      </c>
      <c r="C492">
        <v>1200</v>
      </c>
      <c r="D492">
        <v>1800</v>
      </c>
      <c r="E492">
        <v>1</v>
      </c>
      <c r="F492" s="5" t="s">
        <v>1125</v>
      </c>
      <c r="G492" s="3">
        <v>1</v>
      </c>
      <c r="H492" t="s">
        <v>1132</v>
      </c>
      <c r="I492">
        <v>4.88</v>
      </c>
      <c r="J492">
        <v>80</v>
      </c>
      <c r="K492">
        <v>240</v>
      </c>
      <c r="L492">
        <v>320</v>
      </c>
      <c r="M492" s="3">
        <f t="shared" si="7"/>
        <v>320</v>
      </c>
      <c r="N492" t="s">
        <v>1383</v>
      </c>
      <c r="O492">
        <v>12.27</v>
      </c>
      <c r="P492">
        <v>2</v>
      </c>
      <c r="Q492">
        <v>69</v>
      </c>
      <c r="R492">
        <v>71</v>
      </c>
      <c r="S492" s="3">
        <v>459</v>
      </c>
    </row>
    <row r="493" spans="1:19" x14ac:dyDescent="0.3">
      <c r="A493" s="3" t="s">
        <v>1082</v>
      </c>
      <c r="B493" t="s">
        <v>582</v>
      </c>
      <c r="C493">
        <v>600</v>
      </c>
      <c r="D493">
        <v>900</v>
      </c>
      <c r="E493">
        <v>0.5</v>
      </c>
      <c r="F493" s="5" t="s">
        <v>1125</v>
      </c>
      <c r="G493" s="3">
        <v>1</v>
      </c>
      <c r="H493" t="s">
        <v>1162</v>
      </c>
      <c r="I493">
        <v>9.83</v>
      </c>
      <c r="J493">
        <v>58</v>
      </c>
      <c r="K493">
        <v>212</v>
      </c>
      <c r="L493">
        <v>270</v>
      </c>
      <c r="M493" s="3">
        <f t="shared" si="7"/>
        <v>270</v>
      </c>
      <c r="N493" t="s">
        <v>1345</v>
      </c>
      <c r="O493">
        <v>8.73</v>
      </c>
      <c r="P493">
        <v>2</v>
      </c>
      <c r="Q493">
        <v>68</v>
      </c>
      <c r="R493">
        <v>70</v>
      </c>
      <c r="S493" s="3">
        <v>408</v>
      </c>
    </row>
    <row r="494" spans="1:19" x14ac:dyDescent="0.3">
      <c r="A494" s="3" t="s">
        <v>1083</v>
      </c>
      <c r="B494" t="s">
        <v>583</v>
      </c>
      <c r="C494">
        <v>240</v>
      </c>
      <c r="D494">
        <v>135</v>
      </c>
      <c r="E494">
        <v>0.25</v>
      </c>
      <c r="F494" s="5" t="s">
        <v>1126</v>
      </c>
      <c r="G494" s="3">
        <v>1</v>
      </c>
      <c r="H494" t="s">
        <v>1239</v>
      </c>
      <c r="I494">
        <v>99.16</v>
      </c>
      <c r="J494">
        <v>31</v>
      </c>
      <c r="K494">
        <v>30</v>
      </c>
      <c r="L494">
        <v>61</v>
      </c>
      <c r="M494" s="3">
        <f t="shared" si="7"/>
        <v>61</v>
      </c>
      <c r="N494" t="s">
        <v>1239</v>
      </c>
      <c r="O494">
        <v>99.9</v>
      </c>
      <c r="P494">
        <v>2</v>
      </c>
      <c r="Q494">
        <v>66</v>
      </c>
      <c r="R494">
        <v>68</v>
      </c>
      <c r="S494" s="3">
        <v>410</v>
      </c>
    </row>
    <row r="495" spans="1:19" x14ac:dyDescent="0.3">
      <c r="A495" s="3" t="s">
        <v>1084</v>
      </c>
      <c r="B495" t="s">
        <v>584</v>
      </c>
      <c r="C495">
        <v>202</v>
      </c>
      <c r="D495">
        <v>360</v>
      </c>
      <c r="E495">
        <v>0.25</v>
      </c>
      <c r="F495" s="5" t="s">
        <v>1127</v>
      </c>
      <c r="G495" s="3">
        <v>1</v>
      </c>
      <c r="H495" t="s">
        <v>1239</v>
      </c>
      <c r="I495">
        <v>99.91</v>
      </c>
      <c r="J495">
        <v>92</v>
      </c>
      <c r="K495">
        <v>176</v>
      </c>
      <c r="L495">
        <v>268</v>
      </c>
      <c r="M495" s="3">
        <f t="shared" si="7"/>
        <v>268</v>
      </c>
      <c r="N495" t="s">
        <v>1239</v>
      </c>
      <c r="O495">
        <v>99.61</v>
      </c>
      <c r="P495">
        <v>3</v>
      </c>
      <c r="Q495">
        <v>71</v>
      </c>
      <c r="R495">
        <v>74</v>
      </c>
      <c r="S495" s="3">
        <v>431</v>
      </c>
    </row>
    <row r="496" spans="1:19" x14ac:dyDescent="0.3">
      <c r="A496" s="3" t="s">
        <v>1085</v>
      </c>
      <c r="B496" t="s">
        <v>585</v>
      </c>
      <c r="C496">
        <v>1200</v>
      </c>
      <c r="D496">
        <v>1800</v>
      </c>
      <c r="E496">
        <v>1</v>
      </c>
      <c r="F496" s="5" t="s">
        <v>1125</v>
      </c>
      <c r="G496" s="3">
        <v>2</v>
      </c>
      <c r="H496" t="s">
        <v>1133</v>
      </c>
      <c r="I496">
        <v>25.71</v>
      </c>
      <c r="J496">
        <v>84</v>
      </c>
      <c r="K496">
        <v>68</v>
      </c>
      <c r="L496">
        <v>152</v>
      </c>
      <c r="M496" s="3">
        <f t="shared" si="7"/>
        <v>152</v>
      </c>
      <c r="N496" t="s">
        <v>1384</v>
      </c>
      <c r="O496">
        <v>2.4700000000000002</v>
      </c>
      <c r="P496">
        <v>2</v>
      </c>
      <c r="Q496">
        <v>85</v>
      </c>
      <c r="R496">
        <v>87</v>
      </c>
      <c r="S496" s="3">
        <v>450</v>
      </c>
    </row>
    <row r="497" spans="1:19" x14ac:dyDescent="0.3">
      <c r="A497" s="3" t="s">
        <v>1086</v>
      </c>
      <c r="B497" t="s">
        <v>586</v>
      </c>
      <c r="C497">
        <v>600</v>
      </c>
      <c r="D497">
        <v>900</v>
      </c>
      <c r="E497">
        <v>0.5</v>
      </c>
      <c r="F497" s="5" t="s">
        <v>1125</v>
      </c>
      <c r="G497" s="3">
        <v>2</v>
      </c>
      <c r="H497" t="s">
        <v>1240</v>
      </c>
      <c r="I497">
        <v>12.3</v>
      </c>
      <c r="J497">
        <v>43</v>
      </c>
      <c r="K497">
        <v>72</v>
      </c>
      <c r="L497">
        <v>115</v>
      </c>
      <c r="M497" s="3">
        <f t="shared" si="7"/>
        <v>115</v>
      </c>
      <c r="N497" t="s">
        <v>1267</v>
      </c>
      <c r="O497">
        <v>27.12</v>
      </c>
      <c r="P497">
        <v>2</v>
      </c>
      <c r="Q497">
        <v>71</v>
      </c>
      <c r="R497">
        <v>73</v>
      </c>
      <c r="S497" s="3">
        <v>429</v>
      </c>
    </row>
    <row r="498" spans="1:19" x14ac:dyDescent="0.3">
      <c r="A498" s="3" t="s">
        <v>1087</v>
      </c>
      <c r="B498" t="s">
        <v>587</v>
      </c>
      <c r="C498">
        <v>240</v>
      </c>
      <c r="D498">
        <v>360</v>
      </c>
      <c r="E498">
        <v>0.25</v>
      </c>
      <c r="F498" s="5" t="s">
        <v>1125</v>
      </c>
      <c r="G498" s="3">
        <v>2</v>
      </c>
      <c r="H498" t="s">
        <v>1239</v>
      </c>
      <c r="I498">
        <v>95.82</v>
      </c>
      <c r="J498">
        <v>34</v>
      </c>
      <c r="K498">
        <v>23</v>
      </c>
      <c r="L498">
        <v>57</v>
      </c>
      <c r="M498" s="3">
        <f t="shared" si="7"/>
        <v>57</v>
      </c>
      <c r="N498" t="s">
        <v>1239</v>
      </c>
      <c r="O498">
        <v>88.94</v>
      </c>
      <c r="P498">
        <v>2</v>
      </c>
      <c r="Q498">
        <v>73</v>
      </c>
      <c r="R498">
        <v>75</v>
      </c>
      <c r="S498" s="3">
        <v>420</v>
      </c>
    </row>
    <row r="499" spans="1:19" x14ac:dyDescent="0.3">
      <c r="A499" s="3" t="s">
        <v>1088</v>
      </c>
      <c r="B499" t="s">
        <v>588</v>
      </c>
      <c r="C499">
        <v>240</v>
      </c>
      <c r="D499">
        <v>135</v>
      </c>
      <c r="E499">
        <v>0.25</v>
      </c>
      <c r="F499" s="5" t="s">
        <v>1126</v>
      </c>
      <c r="G499" s="3">
        <v>2</v>
      </c>
      <c r="H499" t="s">
        <v>1239</v>
      </c>
      <c r="I499">
        <v>93.08</v>
      </c>
      <c r="J499">
        <v>24</v>
      </c>
      <c r="K499">
        <v>38</v>
      </c>
      <c r="L499">
        <v>62</v>
      </c>
      <c r="M499" s="3">
        <f t="shared" si="7"/>
        <v>62</v>
      </c>
      <c r="N499" t="s">
        <v>1239</v>
      </c>
      <c r="O499">
        <v>94.36</v>
      </c>
      <c r="P499">
        <v>2</v>
      </c>
      <c r="Q499">
        <v>69</v>
      </c>
      <c r="R499">
        <v>71</v>
      </c>
      <c r="S499" s="3">
        <v>415</v>
      </c>
    </row>
    <row r="500" spans="1:19" x14ac:dyDescent="0.3">
      <c r="A500" s="3" t="s">
        <v>1089</v>
      </c>
      <c r="B500" t="s">
        <v>589</v>
      </c>
      <c r="C500">
        <v>202</v>
      </c>
      <c r="D500">
        <v>360</v>
      </c>
      <c r="E500">
        <v>0.25</v>
      </c>
      <c r="F500" s="5" t="s">
        <v>1127</v>
      </c>
      <c r="G500" s="3">
        <v>2</v>
      </c>
      <c r="H500" t="s">
        <v>1239</v>
      </c>
      <c r="I500">
        <v>86.66</v>
      </c>
      <c r="J500">
        <v>27</v>
      </c>
      <c r="K500">
        <v>34</v>
      </c>
      <c r="L500">
        <v>61</v>
      </c>
      <c r="M500" s="3">
        <f t="shared" si="7"/>
        <v>61</v>
      </c>
      <c r="N500" t="s">
        <v>1239</v>
      </c>
      <c r="O500">
        <v>89.08</v>
      </c>
      <c r="P500">
        <v>3</v>
      </c>
      <c r="Q500">
        <v>72</v>
      </c>
      <c r="R500">
        <v>75</v>
      </c>
      <c r="S500" s="3">
        <v>436</v>
      </c>
    </row>
    <row r="501" spans="1:19" s="8" customFormat="1" x14ac:dyDescent="0.3">
      <c r="A501" s="7" t="s">
        <v>1090</v>
      </c>
      <c r="B501" s="8" t="s">
        <v>590</v>
      </c>
      <c r="C501" s="8">
        <v>240</v>
      </c>
      <c r="D501" s="8">
        <v>360</v>
      </c>
      <c r="E501" s="8">
        <v>0.25</v>
      </c>
      <c r="F501" s="9" t="s">
        <v>1125</v>
      </c>
      <c r="G501" s="7">
        <v>1</v>
      </c>
      <c r="H501" s="8" t="s">
        <v>1239</v>
      </c>
      <c r="I501" s="8">
        <v>99.88</v>
      </c>
      <c r="J501" s="8">
        <v>41</v>
      </c>
      <c r="K501" s="8">
        <v>65</v>
      </c>
      <c r="L501" s="8">
        <v>106</v>
      </c>
      <c r="M501" s="7">
        <f t="shared" si="7"/>
        <v>106</v>
      </c>
      <c r="N501" s="8" t="s">
        <v>1239</v>
      </c>
      <c r="O501" s="8">
        <v>99.87</v>
      </c>
      <c r="P501" s="8">
        <v>2</v>
      </c>
      <c r="Q501" s="8">
        <v>67</v>
      </c>
      <c r="R501" s="8">
        <v>69</v>
      </c>
      <c r="S501" s="7">
        <v>430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3FA5-614C-4C11-9852-455DDB34DFF6}">
  <dimension ref="A1:K500"/>
  <sheetViews>
    <sheetView workbookViewId="0">
      <selection activeCell="A19" sqref="A19:F33"/>
    </sheetView>
  </sheetViews>
  <sheetFormatPr defaultRowHeight="14.4" x14ac:dyDescent="0.3"/>
  <sheetData>
    <row r="1" spans="1:11" x14ac:dyDescent="0.3">
      <c r="A1" s="10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19" t="s">
        <v>1420</v>
      </c>
      <c r="B2">
        <f>MIN(Reports!I2:'Reports'!I501)</f>
        <v>2.1800000000000002</v>
      </c>
      <c r="C2">
        <f>MIN(Reports!J2:'Reports'!J501)</f>
        <v>16</v>
      </c>
      <c r="D2">
        <f>MIN(Reports!K2:'Reports'!K501)</f>
        <v>22</v>
      </c>
      <c r="E2">
        <f>MIN(Reports!L2:'Reports'!L501)</f>
        <v>47</v>
      </c>
      <c r="F2">
        <f>MIN(Reports!M2:'Reports'!M501)</f>
        <v>47</v>
      </c>
      <c r="G2">
        <f>MIN(Reports!O2:'Reports'!O501)</f>
        <v>2.4700000000000002</v>
      </c>
      <c r="H2">
        <f>MIN(Reports!P2:'Reports'!P501)</f>
        <v>0</v>
      </c>
      <c r="I2">
        <f>MIN(Reports!Q2:'Reports'!Q501)</f>
        <v>63</v>
      </c>
      <c r="J2">
        <f>MIN(Reports!R2:'Reports'!R501)</f>
        <v>64</v>
      </c>
      <c r="K2">
        <f>MIN(Reports!S2:'Reports'!S501)</f>
        <v>402</v>
      </c>
    </row>
    <row r="3" spans="1:11" x14ac:dyDescent="0.3">
      <c r="A3" s="19" t="s">
        <v>1421</v>
      </c>
      <c r="B3">
        <f>MAX(Reports!I2:'Reports'!I501)</f>
        <v>100</v>
      </c>
      <c r="C3">
        <f>MAX(Reports!J2:'Reports'!J501)</f>
        <v>301</v>
      </c>
      <c r="D3">
        <f>MAX(Reports!K2:'Reports'!K501)</f>
        <v>897</v>
      </c>
      <c r="E3">
        <f>MAX(Reports!L2:'Reports'!L501)</f>
        <v>1032</v>
      </c>
      <c r="F3">
        <f>MAX(Reports!M2:'Reports'!M501)</f>
        <v>1032</v>
      </c>
      <c r="G3">
        <f>MAX(Reports!O2:'Reports'!O501)</f>
        <v>100</v>
      </c>
      <c r="H3">
        <f>MAX(Reports!P2:'Reports'!P501)</f>
        <v>11</v>
      </c>
      <c r="I3">
        <f>MAX(Reports!Q2:'Reports'!Q501)</f>
        <v>512</v>
      </c>
      <c r="J3">
        <f>MAX(Reports!R2:'Reports'!R501)</f>
        <v>515</v>
      </c>
      <c r="K3">
        <f>MAX(Reports!S2:'Reports'!S501)</f>
        <v>1137</v>
      </c>
    </row>
    <row r="4" spans="1:11" x14ac:dyDescent="0.3">
      <c r="A4" s="19" t="s">
        <v>1422</v>
      </c>
      <c r="B4">
        <f>ROUND(AVERAGE(Reports!I2:'Reports'!I501), 2)</f>
        <v>58.66</v>
      </c>
      <c r="C4">
        <f>ROUND(AVERAGE(Reports!J2:'Reports'!J501), 2)</f>
        <v>63.59</v>
      </c>
      <c r="D4">
        <f>ROUND(AVERAGE(Reports!K2:'Reports'!K501), 2)</f>
        <v>170.09</v>
      </c>
      <c r="E4">
        <f>ROUND(AVERAGE(Reports!L2:'Reports'!L501), 2)</f>
        <v>233.68</v>
      </c>
      <c r="F4">
        <f>ROUND(AVERAGE(Reports!M2:'Reports'!M501), 2)</f>
        <v>233.68</v>
      </c>
      <c r="G4">
        <f>ROUND(AVERAGE(Reports!O2:'Reports'!O501), 2)</f>
        <v>51.64</v>
      </c>
      <c r="H4">
        <f>ROUND(AVERAGE(Reports!P2:'Reports'!P501), 2)</f>
        <v>3.93</v>
      </c>
      <c r="I4">
        <f>ROUND(AVERAGE(Reports!Q2:'Reports'!Q501), 2)</f>
        <v>144.71</v>
      </c>
      <c r="J4">
        <f>ROUND(AVERAGE(Reports!R2:'Reports'!R501), 2)</f>
        <v>148.63999999999999</v>
      </c>
      <c r="K4">
        <f>ROUND(AVERAGE(Reports!S2:'Reports'!S501), 2)</f>
        <v>525.13</v>
      </c>
    </row>
    <row r="5" spans="1:11" x14ac:dyDescent="0.3">
      <c r="A5" s="19" t="s">
        <v>1423</v>
      </c>
      <c r="B5">
        <f>ROUND(_xlfn.STDEV.S(Reports!I2:'Reports'!I501), 2)</f>
        <v>33.54</v>
      </c>
      <c r="C5">
        <f>ROUND(_xlfn.STDEV.S(Reports!J2:'Reports'!J501), 2)</f>
        <v>38.01</v>
      </c>
      <c r="D5">
        <f>ROUND(_xlfn.STDEV.S(Reports!K2:'Reports'!K501), 2)</f>
        <v>163.86</v>
      </c>
      <c r="E5">
        <f>ROUND(_xlfn.STDEV.S(Reports!L2:'Reports'!L501), 2)</f>
        <v>197.16</v>
      </c>
      <c r="F5">
        <f>ROUND(_xlfn.STDEV.S(Reports!M2:'Reports'!M501), 2)</f>
        <v>197.16</v>
      </c>
      <c r="G5">
        <f>ROUND(_xlfn.STDEV.S(Reports!O2:'Reports'!O501), 2)</f>
        <v>34.5</v>
      </c>
      <c r="H5">
        <f>ROUND(_xlfn.STDEV.S(Reports!P2:'Reports'!P501), 2)</f>
        <v>2.8</v>
      </c>
      <c r="I5">
        <f>ROUND(_xlfn.STDEV.S(Reports!Q2:'Reports'!Q501), 2)</f>
        <v>39.83</v>
      </c>
      <c r="J5">
        <f>ROUND(_xlfn.STDEV.S(Reports!R2:'Reports'!R501), 2)</f>
        <v>40.6</v>
      </c>
      <c r="K5">
        <f>ROUND(_xlfn.STDEV.S(Reports!S2:'Reports'!S501), 2)</f>
        <v>72.3</v>
      </c>
    </row>
    <row r="6" spans="1:11" x14ac:dyDescent="0.3">
      <c r="C6" s="12"/>
    </row>
    <row r="8" spans="1:11" x14ac:dyDescent="0.3">
      <c r="A8" s="22" t="s">
        <v>1425</v>
      </c>
      <c r="B8" s="22"/>
      <c r="C8" s="22"/>
      <c r="D8" s="20" t="s">
        <v>1424</v>
      </c>
      <c r="E8" s="20" t="s">
        <v>1422</v>
      </c>
      <c r="F8" s="20" t="s">
        <v>1437</v>
      </c>
      <c r="G8" s="20" t="s">
        <v>1438</v>
      </c>
    </row>
    <row r="9" spans="1:11" x14ac:dyDescent="0.3">
      <c r="C9" s="21" t="s">
        <v>1428</v>
      </c>
      <c r="D9" t="s">
        <v>1426</v>
      </c>
      <c r="E9">
        <f>C4</f>
        <v>63.59</v>
      </c>
      <c r="F9">
        <f>ROUND(E9/E10, 2)</f>
        <v>16.18</v>
      </c>
      <c r="G9">
        <f>ABS(E9-E10)</f>
        <v>59.660000000000004</v>
      </c>
    </row>
    <row r="10" spans="1:11" x14ac:dyDescent="0.3">
      <c r="C10" s="21"/>
      <c r="D10" t="s">
        <v>1427</v>
      </c>
      <c r="E10">
        <f>H4</f>
        <v>3.93</v>
      </c>
    </row>
    <row r="11" spans="1:11" x14ac:dyDescent="0.3">
      <c r="C11" s="21" t="s">
        <v>1429</v>
      </c>
      <c r="D11" t="s">
        <v>1426</v>
      </c>
      <c r="E11">
        <f>D4</f>
        <v>170.09</v>
      </c>
      <c r="F11">
        <f>ROUND(E11/E12, 2)</f>
        <v>1.18</v>
      </c>
      <c r="G11">
        <f t="shared" ref="G10:G16" si="0">ABS(E11-E12)</f>
        <v>25.379999999999995</v>
      </c>
    </row>
    <row r="12" spans="1:11" x14ac:dyDescent="0.3">
      <c r="C12" s="21"/>
      <c r="D12" t="s">
        <v>1427</v>
      </c>
      <c r="E12">
        <f>I4</f>
        <v>144.71</v>
      </c>
    </row>
    <row r="13" spans="1:11" x14ac:dyDescent="0.3">
      <c r="C13" s="21" t="s">
        <v>1430</v>
      </c>
      <c r="D13" t="s">
        <v>1426</v>
      </c>
      <c r="E13">
        <f>E4</f>
        <v>233.68</v>
      </c>
      <c r="F13">
        <f>ROUND(E13/E14, 2)</f>
        <v>1.57</v>
      </c>
      <c r="G13">
        <f t="shared" si="0"/>
        <v>85.04000000000002</v>
      </c>
    </row>
    <row r="14" spans="1:11" x14ac:dyDescent="0.3">
      <c r="C14" s="21"/>
      <c r="D14" t="s">
        <v>1427</v>
      </c>
      <c r="E14">
        <f>J4</f>
        <v>148.63999999999999</v>
      </c>
    </row>
    <row r="15" spans="1:11" x14ac:dyDescent="0.3">
      <c r="C15" s="21" t="s">
        <v>1431</v>
      </c>
      <c r="D15" t="s">
        <v>1426</v>
      </c>
      <c r="E15">
        <f>F4</f>
        <v>233.68</v>
      </c>
    </row>
    <row r="16" spans="1:11" x14ac:dyDescent="0.3">
      <c r="C16" s="21"/>
      <c r="D16" t="s">
        <v>1427</v>
      </c>
      <c r="E16">
        <f>K4</f>
        <v>525.13</v>
      </c>
      <c r="F16">
        <f>ROUND(E16/E15, 2)</f>
        <v>2.25</v>
      </c>
      <c r="G16">
        <f>ABS(E15-E16)</f>
        <v>291.45</v>
      </c>
    </row>
    <row r="19" spans="1:6" x14ac:dyDescent="0.3">
      <c r="A19" s="1" t="s">
        <v>1386</v>
      </c>
      <c r="B19" s="26" t="s">
        <v>1385</v>
      </c>
      <c r="C19" s="26"/>
      <c r="D19" s="26"/>
      <c r="E19" s="26"/>
      <c r="F19" s="1" t="s">
        <v>1394</v>
      </c>
    </row>
    <row r="20" spans="1:6" x14ac:dyDescent="0.3">
      <c r="A20" s="15" t="s">
        <v>7</v>
      </c>
      <c r="B20" s="11" t="s">
        <v>1392</v>
      </c>
      <c r="C20" s="11"/>
      <c r="D20" s="11"/>
      <c r="E20" s="11"/>
      <c r="F20" s="11" t="s">
        <v>1395</v>
      </c>
    </row>
    <row r="21" spans="1:6" x14ac:dyDescent="0.3">
      <c r="A21" s="15" t="s">
        <v>8</v>
      </c>
      <c r="B21" s="11" t="s">
        <v>1399</v>
      </c>
      <c r="C21" s="11"/>
      <c r="D21" s="11"/>
      <c r="E21" s="11"/>
      <c r="F21" s="11" t="s">
        <v>1400</v>
      </c>
    </row>
    <row r="22" spans="1:6" x14ac:dyDescent="0.3">
      <c r="A22" s="15" t="s">
        <v>9</v>
      </c>
      <c r="B22" s="11" t="s">
        <v>1393</v>
      </c>
      <c r="C22" s="11"/>
      <c r="D22" s="11"/>
      <c r="E22" s="11"/>
      <c r="F22" s="11" t="s">
        <v>1401</v>
      </c>
    </row>
    <row r="23" spans="1:6" x14ac:dyDescent="0.3">
      <c r="A23" s="15" t="s">
        <v>10</v>
      </c>
      <c r="B23" s="11" t="s">
        <v>1402</v>
      </c>
      <c r="C23" s="11"/>
      <c r="D23" s="11"/>
      <c r="E23" s="11"/>
      <c r="F23" s="11" t="s">
        <v>1401</v>
      </c>
    </row>
    <row r="24" spans="1:6" x14ac:dyDescent="0.3">
      <c r="A24" s="15" t="s">
        <v>11</v>
      </c>
      <c r="B24" s="11" t="s">
        <v>1403</v>
      </c>
      <c r="C24" s="11"/>
      <c r="D24" s="11"/>
      <c r="E24" s="11"/>
      <c r="F24" s="11" t="s">
        <v>1401</v>
      </c>
    </row>
    <row r="25" spans="1:6" x14ac:dyDescent="0.3">
      <c r="A25" s="15" t="s">
        <v>12</v>
      </c>
      <c r="B25" s="11" t="s">
        <v>1404</v>
      </c>
      <c r="C25" s="11"/>
      <c r="D25" s="11"/>
      <c r="E25" s="11"/>
      <c r="F25" s="11" t="s">
        <v>1401</v>
      </c>
    </row>
    <row r="26" spans="1:6" x14ac:dyDescent="0.3">
      <c r="A26" s="15" t="s">
        <v>13</v>
      </c>
      <c r="B26" s="11" t="s">
        <v>1405</v>
      </c>
      <c r="C26" s="11"/>
      <c r="D26" s="11"/>
      <c r="E26" s="11"/>
      <c r="F26" s="11" t="s">
        <v>1395</v>
      </c>
    </row>
    <row r="27" spans="1:6" x14ac:dyDescent="0.3">
      <c r="A27" s="15" t="s">
        <v>14</v>
      </c>
      <c r="B27" s="11" t="s">
        <v>1406</v>
      </c>
      <c r="C27" s="11"/>
      <c r="D27" s="11"/>
      <c r="E27" s="11"/>
      <c r="F27" s="11" t="s">
        <v>1400</v>
      </c>
    </row>
    <row r="28" spans="1:6" x14ac:dyDescent="0.3">
      <c r="A28" s="15" t="s">
        <v>15</v>
      </c>
      <c r="B28" s="11" t="s">
        <v>1407</v>
      </c>
      <c r="C28" s="11"/>
      <c r="D28" s="11"/>
      <c r="E28" s="11"/>
      <c r="F28" s="11" t="s">
        <v>1401</v>
      </c>
    </row>
    <row r="29" spans="1:6" x14ac:dyDescent="0.3">
      <c r="A29" s="15" t="s">
        <v>16</v>
      </c>
      <c r="B29" s="11" t="s">
        <v>1408</v>
      </c>
      <c r="C29" s="11"/>
      <c r="D29" s="11"/>
      <c r="E29" s="11"/>
      <c r="F29" s="11" t="s">
        <v>1401</v>
      </c>
    </row>
    <row r="30" spans="1:6" x14ac:dyDescent="0.3">
      <c r="A30" s="15" t="s">
        <v>17</v>
      </c>
      <c r="B30" s="11" t="s">
        <v>1409</v>
      </c>
      <c r="C30" s="11"/>
      <c r="D30" s="11"/>
      <c r="E30" s="11"/>
      <c r="F30" s="11" t="s">
        <v>1401</v>
      </c>
    </row>
    <row r="31" spans="1:6" x14ac:dyDescent="0.3">
      <c r="A31" s="27" t="s">
        <v>18</v>
      </c>
      <c r="B31" s="28" t="s">
        <v>1410</v>
      </c>
      <c r="C31" s="28"/>
      <c r="D31" s="28"/>
      <c r="E31" s="11"/>
      <c r="F31" s="28" t="s">
        <v>1401</v>
      </c>
    </row>
    <row r="32" spans="1:6" x14ac:dyDescent="0.3">
      <c r="A32" s="29" t="s">
        <v>1437</v>
      </c>
      <c r="B32" s="11" t="s">
        <v>1463</v>
      </c>
      <c r="C32" s="11"/>
      <c r="D32" s="11"/>
      <c r="E32" s="11"/>
      <c r="F32" s="11" t="s">
        <v>1395</v>
      </c>
    </row>
    <row r="33" spans="1:6" x14ac:dyDescent="0.3">
      <c r="A33" s="29" t="s">
        <v>1438</v>
      </c>
      <c r="B33" s="11" t="s">
        <v>1462</v>
      </c>
      <c r="C33" s="11"/>
      <c r="D33" s="11"/>
      <c r="E33" s="11"/>
      <c r="F33" s="11" t="s">
        <v>1401</v>
      </c>
    </row>
    <row r="39" spans="1:6" x14ac:dyDescent="0.3">
      <c r="A39" s="12"/>
      <c r="C39" s="12"/>
    </row>
    <row r="40" spans="1:6" x14ac:dyDescent="0.3">
      <c r="A40" s="12"/>
      <c r="C40" s="12"/>
    </row>
    <row r="41" spans="1:6" x14ac:dyDescent="0.3">
      <c r="A41" s="12"/>
      <c r="C41" s="12"/>
    </row>
    <row r="42" spans="1:6" x14ac:dyDescent="0.3">
      <c r="A42" s="12"/>
      <c r="C42" s="12"/>
    </row>
    <row r="43" spans="1:6" x14ac:dyDescent="0.3">
      <c r="A43" s="12"/>
      <c r="C43" s="12"/>
    </row>
    <row r="44" spans="1:6" x14ac:dyDescent="0.3">
      <c r="A44" s="12"/>
      <c r="C44" s="12"/>
    </row>
    <row r="45" spans="1:6" x14ac:dyDescent="0.3">
      <c r="A45" s="12"/>
      <c r="C45" s="12"/>
    </row>
    <row r="46" spans="1:6" x14ac:dyDescent="0.3">
      <c r="A46" s="12"/>
      <c r="C46" s="12"/>
    </row>
    <row r="47" spans="1:6" x14ac:dyDescent="0.3">
      <c r="A47" s="12"/>
      <c r="C47" s="12"/>
    </row>
    <row r="48" spans="1:6" x14ac:dyDescent="0.3">
      <c r="A48" s="12"/>
      <c r="C48" s="12"/>
    </row>
    <row r="49" spans="1:3" x14ac:dyDescent="0.3">
      <c r="A49" s="12"/>
      <c r="C49" s="12"/>
    </row>
    <row r="50" spans="1:3" x14ac:dyDescent="0.3">
      <c r="A50" s="12"/>
      <c r="C50" s="12"/>
    </row>
    <row r="51" spans="1:3" x14ac:dyDescent="0.3">
      <c r="A51" s="12"/>
      <c r="C51" s="12"/>
    </row>
    <row r="52" spans="1:3" x14ac:dyDescent="0.3">
      <c r="A52" s="12"/>
      <c r="C52" s="12"/>
    </row>
    <row r="53" spans="1:3" x14ac:dyDescent="0.3">
      <c r="A53" s="12"/>
      <c r="C53" s="12"/>
    </row>
    <row r="54" spans="1:3" x14ac:dyDescent="0.3">
      <c r="A54" s="12"/>
      <c r="C54" s="12"/>
    </row>
    <row r="55" spans="1:3" x14ac:dyDescent="0.3">
      <c r="A55" s="12"/>
      <c r="C55" s="12"/>
    </row>
    <row r="56" spans="1:3" x14ac:dyDescent="0.3">
      <c r="A56" s="12"/>
      <c r="C56" s="12"/>
    </row>
    <row r="57" spans="1:3" x14ac:dyDescent="0.3">
      <c r="A57" s="12"/>
      <c r="C57" s="12"/>
    </row>
    <row r="58" spans="1:3" x14ac:dyDescent="0.3">
      <c r="A58" s="12"/>
      <c r="C58" s="12"/>
    </row>
    <row r="59" spans="1:3" x14ac:dyDescent="0.3">
      <c r="A59" s="12"/>
      <c r="C59" s="12"/>
    </row>
    <row r="60" spans="1:3" x14ac:dyDescent="0.3">
      <c r="A60" s="12"/>
      <c r="C60" s="12"/>
    </row>
    <row r="61" spans="1:3" x14ac:dyDescent="0.3">
      <c r="A61" s="12"/>
      <c r="C61" s="12"/>
    </row>
    <row r="62" spans="1:3" x14ac:dyDescent="0.3">
      <c r="A62" s="12"/>
      <c r="C62" s="12"/>
    </row>
    <row r="63" spans="1:3" x14ac:dyDescent="0.3">
      <c r="A63" s="12"/>
      <c r="C63" s="12"/>
    </row>
    <row r="64" spans="1:3" x14ac:dyDescent="0.3">
      <c r="A64" s="12"/>
      <c r="C64" s="12"/>
    </row>
    <row r="65" spans="1:3" x14ac:dyDescent="0.3">
      <c r="A65" s="12"/>
      <c r="C65" s="12"/>
    </row>
    <row r="66" spans="1:3" x14ac:dyDescent="0.3">
      <c r="A66" s="12"/>
      <c r="C66" s="12"/>
    </row>
    <row r="67" spans="1:3" x14ac:dyDescent="0.3">
      <c r="A67" s="12"/>
      <c r="C67" s="12"/>
    </row>
    <row r="68" spans="1:3" x14ac:dyDescent="0.3">
      <c r="A68" s="12"/>
      <c r="C68" s="12"/>
    </row>
    <row r="69" spans="1:3" x14ac:dyDescent="0.3">
      <c r="A69" s="12"/>
      <c r="C69" s="12"/>
    </row>
    <row r="70" spans="1:3" x14ac:dyDescent="0.3">
      <c r="A70" s="12"/>
      <c r="C70" s="12"/>
    </row>
    <row r="71" spans="1:3" x14ac:dyDescent="0.3">
      <c r="A71" s="12"/>
      <c r="C71" s="12"/>
    </row>
    <row r="72" spans="1:3" x14ac:dyDescent="0.3">
      <c r="A72" s="12"/>
      <c r="C72" s="12"/>
    </row>
    <row r="73" spans="1:3" x14ac:dyDescent="0.3">
      <c r="A73" s="12"/>
      <c r="C73" s="12"/>
    </row>
    <row r="74" spans="1:3" x14ac:dyDescent="0.3">
      <c r="A74" s="12"/>
      <c r="C74" s="12"/>
    </row>
    <row r="75" spans="1:3" x14ac:dyDescent="0.3">
      <c r="A75" s="12"/>
      <c r="C75" s="12"/>
    </row>
    <row r="76" spans="1:3" x14ac:dyDescent="0.3">
      <c r="A76" s="12"/>
      <c r="C76" s="12"/>
    </row>
    <row r="77" spans="1:3" x14ac:dyDescent="0.3">
      <c r="A77" s="12"/>
      <c r="C77" s="12"/>
    </row>
    <row r="78" spans="1:3" x14ac:dyDescent="0.3">
      <c r="A78" s="12"/>
      <c r="C78" s="12"/>
    </row>
    <row r="79" spans="1:3" x14ac:dyDescent="0.3">
      <c r="A79" s="12"/>
      <c r="C79" s="12"/>
    </row>
    <row r="80" spans="1:3" x14ac:dyDescent="0.3">
      <c r="A80" s="12"/>
      <c r="C80" s="12"/>
    </row>
    <row r="81" spans="1:3" x14ac:dyDescent="0.3">
      <c r="A81" s="12"/>
      <c r="C81" s="12"/>
    </row>
    <row r="82" spans="1:3" x14ac:dyDescent="0.3">
      <c r="A82" s="12"/>
      <c r="C82" s="12"/>
    </row>
    <row r="83" spans="1:3" x14ac:dyDescent="0.3">
      <c r="A83" s="12"/>
      <c r="C83" s="12"/>
    </row>
    <row r="84" spans="1:3" x14ac:dyDescent="0.3">
      <c r="A84" s="12"/>
      <c r="C84" s="12"/>
    </row>
    <row r="85" spans="1:3" x14ac:dyDescent="0.3">
      <c r="A85" s="12"/>
      <c r="C85" s="12"/>
    </row>
    <row r="86" spans="1:3" x14ac:dyDescent="0.3">
      <c r="A86" s="12"/>
      <c r="C86" s="12"/>
    </row>
    <row r="87" spans="1:3" x14ac:dyDescent="0.3">
      <c r="A87" s="12"/>
      <c r="C87" s="12"/>
    </row>
    <row r="88" spans="1:3" x14ac:dyDescent="0.3">
      <c r="A88" s="12"/>
      <c r="C88" s="12"/>
    </row>
    <row r="89" spans="1:3" x14ac:dyDescent="0.3">
      <c r="A89" s="12"/>
      <c r="C89" s="12"/>
    </row>
    <row r="90" spans="1:3" x14ac:dyDescent="0.3">
      <c r="A90" s="12"/>
      <c r="C90" s="12"/>
    </row>
    <row r="91" spans="1:3" x14ac:dyDescent="0.3">
      <c r="A91" s="12"/>
      <c r="C91" s="12"/>
    </row>
    <row r="92" spans="1:3" x14ac:dyDescent="0.3">
      <c r="A92" s="12"/>
      <c r="C92" s="12"/>
    </row>
    <row r="93" spans="1:3" x14ac:dyDescent="0.3">
      <c r="A93" s="12"/>
      <c r="C93" s="12"/>
    </row>
    <row r="94" spans="1:3" x14ac:dyDescent="0.3">
      <c r="A94" s="12"/>
      <c r="C94" s="12"/>
    </row>
    <row r="95" spans="1:3" x14ac:dyDescent="0.3">
      <c r="A95" s="12"/>
      <c r="C95" s="12"/>
    </row>
    <row r="96" spans="1:3" x14ac:dyDescent="0.3">
      <c r="A96" s="12"/>
      <c r="C96" s="12"/>
    </row>
    <row r="97" spans="1:3" x14ac:dyDescent="0.3">
      <c r="A97" s="12"/>
      <c r="C97" s="12"/>
    </row>
    <row r="98" spans="1:3" x14ac:dyDescent="0.3">
      <c r="A98" s="12"/>
      <c r="C98" s="12"/>
    </row>
    <row r="99" spans="1:3" x14ac:dyDescent="0.3">
      <c r="A99" s="12"/>
      <c r="C99" s="12"/>
    </row>
    <row r="100" spans="1:3" x14ac:dyDescent="0.3">
      <c r="A100" s="12"/>
      <c r="C100" s="12"/>
    </row>
    <row r="101" spans="1:3" x14ac:dyDescent="0.3">
      <c r="A101" s="12"/>
      <c r="C101" s="12"/>
    </row>
    <row r="102" spans="1:3" x14ac:dyDescent="0.3">
      <c r="A102" s="12"/>
      <c r="C102" s="12"/>
    </row>
    <row r="103" spans="1:3" x14ac:dyDescent="0.3">
      <c r="A103" s="12"/>
      <c r="C103" s="12"/>
    </row>
    <row r="104" spans="1:3" x14ac:dyDescent="0.3">
      <c r="A104" s="12"/>
      <c r="C104" s="12"/>
    </row>
    <row r="105" spans="1:3" x14ac:dyDescent="0.3">
      <c r="A105" s="12"/>
      <c r="C105" s="12"/>
    </row>
    <row r="106" spans="1:3" x14ac:dyDescent="0.3">
      <c r="A106" s="12"/>
      <c r="C106" s="12"/>
    </row>
    <row r="107" spans="1:3" x14ac:dyDescent="0.3">
      <c r="A107" s="12"/>
      <c r="C107" s="12"/>
    </row>
    <row r="108" spans="1:3" x14ac:dyDescent="0.3">
      <c r="A108" s="12"/>
      <c r="C108" s="12"/>
    </row>
    <row r="109" spans="1:3" x14ac:dyDescent="0.3">
      <c r="A109" s="12"/>
      <c r="C109" s="12"/>
    </row>
    <row r="110" spans="1:3" x14ac:dyDescent="0.3">
      <c r="A110" s="12"/>
      <c r="C110" s="12"/>
    </row>
    <row r="111" spans="1:3" x14ac:dyDescent="0.3">
      <c r="A111" s="12"/>
      <c r="C111" s="12"/>
    </row>
    <row r="112" spans="1:3" x14ac:dyDescent="0.3">
      <c r="A112" s="12"/>
      <c r="C112" s="12"/>
    </row>
    <row r="113" spans="1:3" x14ac:dyDescent="0.3">
      <c r="A113" s="12"/>
      <c r="C113" s="12"/>
    </row>
    <row r="114" spans="1:3" x14ac:dyDescent="0.3">
      <c r="A114" s="12"/>
      <c r="C114" s="12"/>
    </row>
    <row r="115" spans="1:3" x14ac:dyDescent="0.3">
      <c r="A115" s="12"/>
      <c r="C115" s="12"/>
    </row>
    <row r="116" spans="1:3" x14ac:dyDescent="0.3">
      <c r="A116" s="12"/>
      <c r="C116" s="12"/>
    </row>
    <row r="117" spans="1:3" x14ac:dyDescent="0.3">
      <c r="A117" s="12"/>
      <c r="C117" s="12"/>
    </row>
    <row r="118" spans="1:3" x14ac:dyDescent="0.3">
      <c r="A118" s="12"/>
      <c r="C118" s="12"/>
    </row>
    <row r="119" spans="1:3" x14ac:dyDescent="0.3">
      <c r="A119" s="12"/>
      <c r="C119" s="12"/>
    </row>
    <row r="120" spans="1:3" x14ac:dyDescent="0.3">
      <c r="A120" s="12"/>
      <c r="C120" s="12"/>
    </row>
    <row r="121" spans="1:3" x14ac:dyDescent="0.3">
      <c r="A121" s="12"/>
      <c r="C121" s="12"/>
    </row>
    <row r="122" spans="1:3" x14ac:dyDescent="0.3">
      <c r="A122" s="12"/>
      <c r="C122" s="12"/>
    </row>
    <row r="123" spans="1:3" x14ac:dyDescent="0.3">
      <c r="A123" s="12"/>
      <c r="C123" s="12"/>
    </row>
    <row r="124" spans="1:3" x14ac:dyDescent="0.3">
      <c r="A124" s="12"/>
      <c r="C124" s="12"/>
    </row>
    <row r="125" spans="1:3" x14ac:dyDescent="0.3">
      <c r="A125" s="12"/>
      <c r="C125" s="12"/>
    </row>
    <row r="126" spans="1:3" x14ac:dyDescent="0.3">
      <c r="A126" s="12"/>
      <c r="C126" s="12"/>
    </row>
    <row r="127" spans="1:3" x14ac:dyDescent="0.3">
      <c r="A127" s="12"/>
      <c r="C127" s="12"/>
    </row>
    <row r="128" spans="1:3" x14ac:dyDescent="0.3">
      <c r="A128" s="12"/>
      <c r="C128" s="12"/>
    </row>
    <row r="129" spans="1:3" x14ac:dyDescent="0.3">
      <c r="A129" s="12"/>
      <c r="C129" s="12"/>
    </row>
    <row r="130" spans="1:3" x14ac:dyDescent="0.3">
      <c r="A130" s="12"/>
      <c r="C130" s="12"/>
    </row>
    <row r="131" spans="1:3" x14ac:dyDescent="0.3">
      <c r="A131" s="12"/>
      <c r="C131" s="12"/>
    </row>
    <row r="132" spans="1:3" x14ac:dyDescent="0.3">
      <c r="A132" s="12"/>
      <c r="C132" s="12"/>
    </row>
    <row r="133" spans="1:3" x14ac:dyDescent="0.3">
      <c r="A133" s="12"/>
      <c r="C133" s="12"/>
    </row>
    <row r="134" spans="1:3" x14ac:dyDescent="0.3">
      <c r="A134" s="12"/>
      <c r="C134" s="12"/>
    </row>
    <row r="135" spans="1:3" x14ac:dyDescent="0.3">
      <c r="A135" s="12"/>
      <c r="C135" s="12"/>
    </row>
    <row r="136" spans="1:3" x14ac:dyDescent="0.3">
      <c r="A136" s="12"/>
      <c r="C136" s="12"/>
    </row>
    <row r="137" spans="1:3" x14ac:dyDescent="0.3">
      <c r="A137" s="12"/>
      <c r="C137" s="12"/>
    </row>
    <row r="138" spans="1:3" x14ac:dyDescent="0.3">
      <c r="A138" s="12"/>
      <c r="C138" s="12"/>
    </row>
    <row r="139" spans="1:3" x14ac:dyDescent="0.3">
      <c r="A139" s="12"/>
      <c r="C139" s="12"/>
    </row>
    <row r="140" spans="1:3" x14ac:dyDescent="0.3">
      <c r="A140" s="12"/>
      <c r="C140" s="12"/>
    </row>
    <row r="141" spans="1:3" x14ac:dyDescent="0.3">
      <c r="A141" s="12"/>
      <c r="C141" s="12"/>
    </row>
    <row r="142" spans="1:3" x14ac:dyDescent="0.3">
      <c r="A142" s="12"/>
      <c r="C142" s="12"/>
    </row>
    <row r="143" spans="1:3" x14ac:dyDescent="0.3">
      <c r="A143" s="12"/>
      <c r="C143" s="12"/>
    </row>
    <row r="144" spans="1:3" x14ac:dyDescent="0.3">
      <c r="A144" s="12"/>
      <c r="C144" s="12"/>
    </row>
    <row r="145" spans="1:3" x14ac:dyDescent="0.3">
      <c r="A145" s="12"/>
      <c r="C145" s="12"/>
    </row>
    <row r="146" spans="1:3" x14ac:dyDescent="0.3">
      <c r="A146" s="12"/>
      <c r="C146" s="12"/>
    </row>
    <row r="147" spans="1:3" x14ac:dyDescent="0.3">
      <c r="A147" s="12"/>
      <c r="C147" s="12"/>
    </row>
    <row r="148" spans="1:3" x14ac:dyDescent="0.3">
      <c r="A148" s="12"/>
      <c r="C148" s="12"/>
    </row>
    <row r="149" spans="1:3" x14ac:dyDescent="0.3">
      <c r="A149" s="12"/>
      <c r="C149" s="12"/>
    </row>
    <row r="150" spans="1:3" x14ac:dyDescent="0.3">
      <c r="A150" s="12"/>
      <c r="C150" s="12"/>
    </row>
    <row r="151" spans="1:3" x14ac:dyDescent="0.3">
      <c r="A151" s="12"/>
      <c r="C151" s="12"/>
    </row>
    <row r="152" spans="1:3" x14ac:dyDescent="0.3">
      <c r="A152" s="12"/>
      <c r="C152" s="12"/>
    </row>
    <row r="153" spans="1:3" x14ac:dyDescent="0.3">
      <c r="A153" s="12"/>
      <c r="C153" s="12"/>
    </row>
    <row r="154" spans="1:3" x14ac:dyDescent="0.3">
      <c r="A154" s="12"/>
      <c r="C154" s="12"/>
    </row>
    <row r="155" spans="1:3" x14ac:dyDescent="0.3">
      <c r="A155" s="12"/>
      <c r="C155" s="12"/>
    </row>
    <row r="156" spans="1:3" x14ac:dyDescent="0.3">
      <c r="A156" s="12"/>
      <c r="C156" s="12"/>
    </row>
    <row r="157" spans="1:3" x14ac:dyDescent="0.3">
      <c r="A157" s="12"/>
      <c r="C157" s="12"/>
    </row>
    <row r="158" spans="1:3" x14ac:dyDescent="0.3">
      <c r="A158" s="12"/>
      <c r="C158" s="12"/>
    </row>
    <row r="159" spans="1:3" x14ac:dyDescent="0.3">
      <c r="A159" s="12"/>
      <c r="C159" s="12"/>
    </row>
    <row r="160" spans="1:3" x14ac:dyDescent="0.3">
      <c r="A160" s="12"/>
      <c r="C160" s="12"/>
    </row>
    <row r="161" spans="1:3" x14ac:dyDescent="0.3">
      <c r="A161" s="12"/>
      <c r="C161" s="12"/>
    </row>
    <row r="162" spans="1:3" x14ac:dyDescent="0.3">
      <c r="A162" s="12"/>
      <c r="C162" s="12"/>
    </row>
    <row r="163" spans="1:3" x14ac:dyDescent="0.3">
      <c r="A163" s="12"/>
      <c r="C163" s="12"/>
    </row>
    <row r="164" spans="1:3" x14ac:dyDescent="0.3">
      <c r="A164" s="12"/>
      <c r="C164" s="12"/>
    </row>
    <row r="165" spans="1:3" x14ac:dyDescent="0.3">
      <c r="A165" s="12"/>
      <c r="C165" s="12"/>
    </row>
    <row r="166" spans="1:3" x14ac:dyDescent="0.3">
      <c r="A166" s="12"/>
      <c r="C166" s="12"/>
    </row>
    <row r="167" spans="1:3" x14ac:dyDescent="0.3">
      <c r="A167" s="12"/>
      <c r="C167" s="12"/>
    </row>
    <row r="168" spans="1:3" x14ac:dyDescent="0.3">
      <c r="A168" s="12"/>
      <c r="C168" s="12"/>
    </row>
    <row r="169" spans="1:3" x14ac:dyDescent="0.3">
      <c r="A169" s="12"/>
      <c r="C169" s="12"/>
    </row>
    <row r="170" spans="1:3" x14ac:dyDescent="0.3">
      <c r="A170" s="12"/>
      <c r="C170" s="12"/>
    </row>
    <row r="171" spans="1:3" x14ac:dyDescent="0.3">
      <c r="A171" s="12"/>
      <c r="C171" s="12"/>
    </row>
    <row r="172" spans="1:3" x14ac:dyDescent="0.3">
      <c r="A172" s="12"/>
      <c r="C172" s="12"/>
    </row>
    <row r="173" spans="1:3" x14ac:dyDescent="0.3">
      <c r="A173" s="12"/>
      <c r="C173" s="12"/>
    </row>
    <row r="174" spans="1:3" x14ac:dyDescent="0.3">
      <c r="A174" s="12"/>
      <c r="C174" s="12"/>
    </row>
    <row r="175" spans="1:3" x14ac:dyDescent="0.3">
      <c r="A175" s="12"/>
      <c r="C175" s="12"/>
    </row>
    <row r="176" spans="1:3" x14ac:dyDescent="0.3">
      <c r="A176" s="12"/>
      <c r="C176" s="12"/>
    </row>
    <row r="177" spans="1:3" x14ac:dyDescent="0.3">
      <c r="A177" s="12"/>
      <c r="C177" s="12"/>
    </row>
    <row r="178" spans="1:3" x14ac:dyDescent="0.3">
      <c r="A178" s="12"/>
      <c r="C178" s="12"/>
    </row>
    <row r="179" spans="1:3" x14ac:dyDescent="0.3">
      <c r="A179" s="12"/>
      <c r="C179" s="12"/>
    </row>
    <row r="180" spans="1:3" x14ac:dyDescent="0.3">
      <c r="A180" s="12"/>
      <c r="C180" s="12"/>
    </row>
    <row r="181" spans="1:3" x14ac:dyDescent="0.3">
      <c r="A181" s="12"/>
      <c r="C181" s="12"/>
    </row>
    <row r="182" spans="1:3" x14ac:dyDescent="0.3">
      <c r="A182" s="12"/>
      <c r="C182" s="12"/>
    </row>
    <row r="183" spans="1:3" x14ac:dyDescent="0.3">
      <c r="A183" s="12"/>
      <c r="C183" s="12"/>
    </row>
    <row r="184" spans="1:3" x14ac:dyDescent="0.3">
      <c r="A184" s="12"/>
      <c r="C184" s="12"/>
    </row>
    <row r="185" spans="1:3" x14ac:dyDescent="0.3">
      <c r="A185" s="12"/>
      <c r="C185" s="12"/>
    </row>
    <row r="186" spans="1:3" x14ac:dyDescent="0.3">
      <c r="A186" s="12"/>
      <c r="C186" s="12"/>
    </row>
    <row r="187" spans="1:3" x14ac:dyDescent="0.3">
      <c r="A187" s="12"/>
      <c r="C187" s="12"/>
    </row>
    <row r="188" spans="1:3" x14ac:dyDescent="0.3">
      <c r="A188" s="12"/>
      <c r="C188" s="12"/>
    </row>
    <row r="189" spans="1:3" x14ac:dyDescent="0.3">
      <c r="A189" s="12"/>
      <c r="C189" s="12"/>
    </row>
    <row r="190" spans="1:3" x14ac:dyDescent="0.3">
      <c r="A190" s="12"/>
      <c r="C190" s="12"/>
    </row>
    <row r="191" spans="1:3" x14ac:dyDescent="0.3">
      <c r="A191" s="12"/>
      <c r="C191" s="12"/>
    </row>
    <row r="192" spans="1:3" x14ac:dyDescent="0.3">
      <c r="A192" s="12"/>
      <c r="C192" s="12"/>
    </row>
    <row r="193" spans="1:3" x14ac:dyDescent="0.3">
      <c r="A193" s="12"/>
      <c r="C193" s="12"/>
    </row>
    <row r="194" spans="1:3" x14ac:dyDescent="0.3">
      <c r="A194" s="12"/>
      <c r="C194" s="12"/>
    </row>
    <row r="195" spans="1:3" x14ac:dyDescent="0.3">
      <c r="A195" s="12"/>
      <c r="C195" s="12"/>
    </row>
    <row r="196" spans="1:3" x14ac:dyDescent="0.3">
      <c r="A196" s="12"/>
      <c r="C196" s="12"/>
    </row>
    <row r="197" spans="1:3" x14ac:dyDescent="0.3">
      <c r="A197" s="12"/>
      <c r="C197" s="12"/>
    </row>
    <row r="198" spans="1:3" x14ac:dyDescent="0.3">
      <c r="A198" s="12"/>
      <c r="C198" s="12"/>
    </row>
    <row r="199" spans="1:3" x14ac:dyDescent="0.3">
      <c r="A199" s="12"/>
      <c r="C199" s="12"/>
    </row>
    <row r="200" spans="1:3" x14ac:dyDescent="0.3">
      <c r="A200" s="12"/>
      <c r="C200" s="12"/>
    </row>
    <row r="201" spans="1:3" x14ac:dyDescent="0.3">
      <c r="A201" s="12"/>
      <c r="C201" s="12"/>
    </row>
    <row r="202" spans="1:3" x14ac:dyDescent="0.3">
      <c r="A202" s="12"/>
      <c r="C202" s="12"/>
    </row>
    <row r="203" spans="1:3" x14ac:dyDescent="0.3">
      <c r="A203" s="12"/>
      <c r="C203" s="12"/>
    </row>
    <row r="204" spans="1:3" x14ac:dyDescent="0.3">
      <c r="A204" s="12"/>
      <c r="C204" s="12"/>
    </row>
    <row r="205" spans="1:3" x14ac:dyDescent="0.3">
      <c r="A205" s="12"/>
      <c r="C205" s="12"/>
    </row>
    <row r="206" spans="1:3" x14ac:dyDescent="0.3">
      <c r="A206" s="12"/>
      <c r="C206" s="12"/>
    </row>
    <row r="207" spans="1:3" x14ac:dyDescent="0.3">
      <c r="A207" s="12"/>
      <c r="C207" s="12"/>
    </row>
    <row r="208" spans="1:3" x14ac:dyDescent="0.3">
      <c r="A208" s="12"/>
      <c r="C208" s="12"/>
    </row>
    <row r="209" spans="1:3" x14ac:dyDescent="0.3">
      <c r="A209" s="12"/>
      <c r="C209" s="12"/>
    </row>
    <row r="210" spans="1:3" x14ac:dyDescent="0.3">
      <c r="A210" s="12"/>
      <c r="C210" s="12"/>
    </row>
    <row r="211" spans="1:3" x14ac:dyDescent="0.3">
      <c r="A211" s="12"/>
      <c r="C211" s="12"/>
    </row>
    <row r="212" spans="1:3" x14ac:dyDescent="0.3">
      <c r="A212" s="12"/>
      <c r="C212" s="12"/>
    </row>
    <row r="213" spans="1:3" x14ac:dyDescent="0.3">
      <c r="A213" s="12"/>
      <c r="C213" s="12"/>
    </row>
    <row r="214" spans="1:3" x14ac:dyDescent="0.3">
      <c r="A214" s="12"/>
      <c r="C214" s="12"/>
    </row>
    <row r="215" spans="1:3" x14ac:dyDescent="0.3">
      <c r="A215" s="12"/>
      <c r="C215" s="12"/>
    </row>
    <row r="216" spans="1:3" x14ac:dyDescent="0.3">
      <c r="A216" s="12"/>
      <c r="C216" s="12"/>
    </row>
    <row r="217" spans="1:3" x14ac:dyDescent="0.3">
      <c r="A217" s="12"/>
      <c r="C217" s="12"/>
    </row>
    <row r="218" spans="1:3" x14ac:dyDescent="0.3">
      <c r="A218" s="12"/>
      <c r="C218" s="12"/>
    </row>
    <row r="219" spans="1:3" x14ac:dyDescent="0.3">
      <c r="A219" s="12"/>
      <c r="C219" s="12"/>
    </row>
    <row r="220" spans="1:3" x14ac:dyDescent="0.3">
      <c r="A220" s="12"/>
      <c r="C220" s="12"/>
    </row>
    <row r="221" spans="1:3" x14ac:dyDescent="0.3">
      <c r="A221" s="12"/>
      <c r="C221" s="12"/>
    </row>
    <row r="222" spans="1:3" x14ac:dyDescent="0.3">
      <c r="A222" s="12"/>
      <c r="C222" s="12"/>
    </row>
    <row r="223" spans="1:3" x14ac:dyDescent="0.3">
      <c r="A223" s="12"/>
      <c r="C223" s="12"/>
    </row>
    <row r="224" spans="1:3" x14ac:dyDescent="0.3">
      <c r="A224" s="12"/>
      <c r="C224" s="12"/>
    </row>
    <row r="225" spans="1:3" x14ac:dyDescent="0.3">
      <c r="A225" s="12"/>
      <c r="C225" s="12"/>
    </row>
    <row r="226" spans="1:3" x14ac:dyDescent="0.3">
      <c r="A226" s="12"/>
      <c r="C226" s="12"/>
    </row>
    <row r="227" spans="1:3" x14ac:dyDescent="0.3">
      <c r="A227" s="12"/>
      <c r="C227" s="12"/>
    </row>
    <row r="228" spans="1:3" x14ac:dyDescent="0.3">
      <c r="A228" s="12"/>
      <c r="C228" s="12"/>
    </row>
    <row r="229" spans="1:3" x14ac:dyDescent="0.3">
      <c r="A229" s="12"/>
      <c r="C229" s="12"/>
    </row>
    <row r="230" spans="1:3" x14ac:dyDescent="0.3">
      <c r="A230" s="12"/>
      <c r="C230" s="12"/>
    </row>
    <row r="231" spans="1:3" x14ac:dyDescent="0.3">
      <c r="A231" s="12"/>
      <c r="C231" s="12"/>
    </row>
    <row r="232" spans="1:3" x14ac:dyDescent="0.3">
      <c r="A232" s="12"/>
      <c r="C232" s="12"/>
    </row>
    <row r="233" spans="1:3" x14ac:dyDescent="0.3">
      <c r="A233" s="12"/>
      <c r="C233" s="12"/>
    </row>
    <row r="234" spans="1:3" x14ac:dyDescent="0.3">
      <c r="A234" s="12"/>
      <c r="C234" s="12"/>
    </row>
    <row r="235" spans="1:3" x14ac:dyDescent="0.3">
      <c r="A235" s="12"/>
      <c r="C235" s="12"/>
    </row>
    <row r="236" spans="1:3" x14ac:dyDescent="0.3">
      <c r="A236" s="12"/>
      <c r="C236" s="12"/>
    </row>
    <row r="237" spans="1:3" x14ac:dyDescent="0.3">
      <c r="A237" s="12"/>
      <c r="C237" s="12"/>
    </row>
    <row r="238" spans="1:3" x14ac:dyDescent="0.3">
      <c r="A238" s="12"/>
      <c r="C238" s="12"/>
    </row>
    <row r="239" spans="1:3" x14ac:dyDescent="0.3">
      <c r="A239" s="12"/>
      <c r="C239" s="12"/>
    </row>
    <row r="240" spans="1:3" x14ac:dyDescent="0.3">
      <c r="A240" s="12"/>
      <c r="C240" s="12"/>
    </row>
    <row r="241" spans="1:3" x14ac:dyDescent="0.3">
      <c r="A241" s="12"/>
      <c r="C241" s="12"/>
    </row>
    <row r="242" spans="1:3" x14ac:dyDescent="0.3">
      <c r="A242" s="12"/>
      <c r="C242" s="12"/>
    </row>
    <row r="243" spans="1:3" x14ac:dyDescent="0.3">
      <c r="A243" s="12"/>
      <c r="C243" s="12"/>
    </row>
    <row r="244" spans="1:3" x14ac:dyDescent="0.3">
      <c r="A244" s="12"/>
      <c r="C244" s="12"/>
    </row>
    <row r="245" spans="1:3" x14ac:dyDescent="0.3">
      <c r="A245" s="12"/>
      <c r="C245" s="12"/>
    </row>
    <row r="246" spans="1:3" x14ac:dyDescent="0.3">
      <c r="A246" s="12"/>
      <c r="C246" s="12"/>
    </row>
    <row r="247" spans="1:3" x14ac:dyDescent="0.3">
      <c r="A247" s="12"/>
      <c r="C247" s="12"/>
    </row>
    <row r="248" spans="1:3" x14ac:dyDescent="0.3">
      <c r="A248" s="12"/>
      <c r="C248" s="12"/>
    </row>
    <row r="249" spans="1:3" x14ac:dyDescent="0.3">
      <c r="A249" s="12"/>
      <c r="C249" s="12"/>
    </row>
    <row r="250" spans="1:3" x14ac:dyDescent="0.3">
      <c r="A250" s="12"/>
      <c r="C250" s="12"/>
    </row>
    <row r="251" spans="1:3" x14ac:dyDescent="0.3">
      <c r="A251" s="12"/>
      <c r="C251" s="12"/>
    </row>
    <row r="252" spans="1:3" x14ac:dyDescent="0.3">
      <c r="A252" s="12"/>
      <c r="C252" s="12"/>
    </row>
    <row r="253" spans="1:3" x14ac:dyDescent="0.3">
      <c r="A253" s="12"/>
      <c r="C253" s="12"/>
    </row>
    <row r="254" spans="1:3" x14ac:dyDescent="0.3">
      <c r="A254" s="12"/>
      <c r="C254" s="12"/>
    </row>
    <row r="255" spans="1:3" x14ac:dyDescent="0.3">
      <c r="A255" s="12"/>
      <c r="C255" s="12"/>
    </row>
    <row r="256" spans="1:3" x14ac:dyDescent="0.3">
      <c r="A256" s="12"/>
      <c r="C256" s="12"/>
    </row>
    <row r="257" spans="1:3" x14ac:dyDescent="0.3">
      <c r="A257" s="12"/>
      <c r="C257" s="12"/>
    </row>
    <row r="258" spans="1:3" x14ac:dyDescent="0.3">
      <c r="A258" s="12"/>
      <c r="C258" s="12"/>
    </row>
    <row r="259" spans="1:3" x14ac:dyDescent="0.3">
      <c r="A259" s="12"/>
      <c r="C259" s="12"/>
    </row>
    <row r="260" spans="1:3" x14ac:dyDescent="0.3">
      <c r="A260" s="12"/>
      <c r="C260" s="12"/>
    </row>
    <row r="261" spans="1:3" x14ac:dyDescent="0.3">
      <c r="A261" s="12"/>
      <c r="C261" s="12"/>
    </row>
    <row r="262" spans="1:3" x14ac:dyDescent="0.3">
      <c r="A262" s="12"/>
      <c r="C262" s="12"/>
    </row>
    <row r="263" spans="1:3" x14ac:dyDescent="0.3">
      <c r="A263" s="12"/>
      <c r="C263" s="12"/>
    </row>
    <row r="264" spans="1:3" x14ac:dyDescent="0.3">
      <c r="A264" s="12"/>
      <c r="C264" s="12"/>
    </row>
    <row r="265" spans="1:3" x14ac:dyDescent="0.3">
      <c r="A265" s="12"/>
      <c r="C265" s="12"/>
    </row>
    <row r="266" spans="1:3" x14ac:dyDescent="0.3">
      <c r="A266" s="12"/>
      <c r="C266" s="12"/>
    </row>
    <row r="267" spans="1:3" x14ac:dyDescent="0.3">
      <c r="A267" s="12"/>
      <c r="C267" s="12"/>
    </row>
    <row r="268" spans="1:3" x14ac:dyDescent="0.3">
      <c r="A268" s="12"/>
      <c r="C268" s="12"/>
    </row>
    <row r="269" spans="1:3" x14ac:dyDescent="0.3">
      <c r="A269" s="12"/>
      <c r="C269" s="12"/>
    </row>
    <row r="270" spans="1:3" x14ac:dyDescent="0.3">
      <c r="A270" s="12"/>
      <c r="C270" s="12"/>
    </row>
    <row r="271" spans="1:3" x14ac:dyDescent="0.3">
      <c r="A271" s="12"/>
      <c r="C271" s="12"/>
    </row>
    <row r="272" spans="1:3" x14ac:dyDescent="0.3">
      <c r="A272" s="12"/>
      <c r="C272" s="12"/>
    </row>
    <row r="273" spans="1:3" x14ac:dyDescent="0.3">
      <c r="A273" s="12"/>
      <c r="C273" s="12"/>
    </row>
    <row r="274" spans="1:3" x14ac:dyDescent="0.3">
      <c r="A274" s="12"/>
      <c r="C274" s="12"/>
    </row>
    <row r="275" spans="1:3" x14ac:dyDescent="0.3">
      <c r="A275" s="12"/>
      <c r="C275" s="12"/>
    </row>
    <row r="276" spans="1:3" x14ac:dyDescent="0.3">
      <c r="A276" s="12"/>
      <c r="C276" s="12"/>
    </row>
    <row r="277" spans="1:3" x14ac:dyDescent="0.3">
      <c r="A277" s="12"/>
      <c r="C277" s="12"/>
    </row>
    <row r="278" spans="1:3" x14ac:dyDescent="0.3">
      <c r="A278" s="12"/>
      <c r="C278" s="12"/>
    </row>
    <row r="279" spans="1:3" x14ac:dyDescent="0.3">
      <c r="A279" s="12"/>
      <c r="C279" s="12"/>
    </row>
    <row r="280" spans="1:3" x14ac:dyDescent="0.3">
      <c r="A280" s="12"/>
      <c r="C280" s="12"/>
    </row>
    <row r="281" spans="1:3" x14ac:dyDescent="0.3">
      <c r="A281" s="12"/>
      <c r="C281" s="12"/>
    </row>
    <row r="282" spans="1:3" x14ac:dyDescent="0.3">
      <c r="A282" s="12"/>
      <c r="C282" s="12"/>
    </row>
    <row r="283" spans="1:3" x14ac:dyDescent="0.3">
      <c r="A283" s="12"/>
      <c r="C283" s="12"/>
    </row>
    <row r="284" spans="1:3" x14ac:dyDescent="0.3">
      <c r="A284" s="12"/>
      <c r="C284" s="12"/>
    </row>
    <row r="285" spans="1:3" x14ac:dyDescent="0.3">
      <c r="A285" s="12"/>
      <c r="C285" s="12"/>
    </row>
    <row r="286" spans="1:3" x14ac:dyDescent="0.3">
      <c r="A286" s="12"/>
      <c r="C286" s="12"/>
    </row>
    <row r="287" spans="1:3" x14ac:dyDescent="0.3">
      <c r="A287" s="12"/>
      <c r="C287" s="12"/>
    </row>
    <row r="288" spans="1:3" x14ac:dyDescent="0.3">
      <c r="A288" s="12"/>
      <c r="C288" s="12"/>
    </row>
    <row r="289" spans="1:3" x14ac:dyDescent="0.3">
      <c r="A289" s="12"/>
      <c r="C289" s="12"/>
    </row>
    <row r="290" spans="1:3" x14ac:dyDescent="0.3">
      <c r="A290" s="12"/>
      <c r="C290" s="12"/>
    </row>
    <row r="291" spans="1:3" x14ac:dyDescent="0.3">
      <c r="A291" s="12"/>
      <c r="C291" s="12"/>
    </row>
    <row r="292" spans="1:3" x14ac:dyDescent="0.3">
      <c r="A292" s="12"/>
      <c r="C292" s="12"/>
    </row>
    <row r="293" spans="1:3" x14ac:dyDescent="0.3">
      <c r="A293" s="12"/>
      <c r="C293" s="12"/>
    </row>
    <row r="294" spans="1:3" x14ac:dyDescent="0.3">
      <c r="A294" s="12"/>
      <c r="C294" s="12"/>
    </row>
    <row r="295" spans="1:3" x14ac:dyDescent="0.3">
      <c r="A295" s="12"/>
      <c r="C295" s="12"/>
    </row>
    <row r="296" spans="1:3" x14ac:dyDescent="0.3">
      <c r="A296" s="12"/>
      <c r="C296" s="12"/>
    </row>
    <row r="297" spans="1:3" x14ac:dyDescent="0.3">
      <c r="A297" s="12"/>
      <c r="C297" s="12"/>
    </row>
    <row r="298" spans="1:3" x14ac:dyDescent="0.3">
      <c r="A298" s="12"/>
      <c r="C298" s="12"/>
    </row>
    <row r="299" spans="1:3" x14ac:dyDescent="0.3">
      <c r="A299" s="12"/>
      <c r="C299" s="12"/>
    </row>
    <row r="300" spans="1:3" x14ac:dyDescent="0.3">
      <c r="A300" s="12"/>
      <c r="C300" s="12"/>
    </row>
    <row r="301" spans="1:3" x14ac:dyDescent="0.3">
      <c r="A301" s="12"/>
      <c r="C301" s="12"/>
    </row>
    <row r="302" spans="1:3" x14ac:dyDescent="0.3">
      <c r="A302" s="12"/>
      <c r="C302" s="12"/>
    </row>
    <row r="303" spans="1:3" x14ac:dyDescent="0.3">
      <c r="A303" s="12"/>
      <c r="C303" s="12"/>
    </row>
    <row r="304" spans="1:3" x14ac:dyDescent="0.3">
      <c r="A304" s="12"/>
      <c r="C304" s="12"/>
    </row>
    <row r="305" spans="1:3" x14ac:dyDescent="0.3">
      <c r="A305" s="12"/>
      <c r="C305" s="12"/>
    </row>
    <row r="306" spans="1:3" x14ac:dyDescent="0.3">
      <c r="A306" s="12"/>
      <c r="C306" s="12"/>
    </row>
    <row r="307" spans="1:3" x14ac:dyDescent="0.3">
      <c r="A307" s="12"/>
      <c r="C307" s="12"/>
    </row>
    <row r="308" spans="1:3" x14ac:dyDescent="0.3">
      <c r="A308" s="12"/>
      <c r="C308" s="12"/>
    </row>
    <row r="309" spans="1:3" x14ac:dyDescent="0.3">
      <c r="A309" s="12"/>
      <c r="C309" s="12"/>
    </row>
    <row r="310" spans="1:3" x14ac:dyDescent="0.3">
      <c r="A310" s="12"/>
      <c r="C310" s="12"/>
    </row>
    <row r="311" spans="1:3" x14ac:dyDescent="0.3">
      <c r="A311" s="12"/>
      <c r="C311" s="12"/>
    </row>
    <row r="312" spans="1:3" x14ac:dyDescent="0.3">
      <c r="A312" s="12"/>
      <c r="C312" s="12"/>
    </row>
    <row r="313" spans="1:3" x14ac:dyDescent="0.3">
      <c r="A313" s="12"/>
      <c r="C313" s="12"/>
    </row>
    <row r="314" spans="1:3" x14ac:dyDescent="0.3">
      <c r="A314" s="12"/>
      <c r="C314" s="12"/>
    </row>
    <row r="315" spans="1:3" x14ac:dyDescent="0.3">
      <c r="A315" s="12"/>
      <c r="C315" s="12"/>
    </row>
    <row r="316" spans="1:3" x14ac:dyDescent="0.3">
      <c r="A316" s="12"/>
      <c r="C316" s="12"/>
    </row>
    <row r="317" spans="1:3" x14ac:dyDescent="0.3">
      <c r="A317" s="12"/>
      <c r="C317" s="12"/>
    </row>
    <row r="318" spans="1:3" x14ac:dyDescent="0.3">
      <c r="A318" s="12"/>
      <c r="C318" s="12"/>
    </row>
    <row r="319" spans="1:3" x14ac:dyDescent="0.3">
      <c r="A319" s="12"/>
      <c r="C319" s="12"/>
    </row>
    <row r="320" spans="1:3" x14ac:dyDescent="0.3">
      <c r="A320" s="12"/>
      <c r="C320" s="12"/>
    </row>
    <row r="321" spans="1:3" x14ac:dyDescent="0.3">
      <c r="A321" s="12"/>
      <c r="C321" s="12"/>
    </row>
    <row r="322" spans="1:3" x14ac:dyDescent="0.3">
      <c r="A322" s="12"/>
      <c r="C322" s="12"/>
    </row>
    <row r="323" spans="1:3" x14ac:dyDescent="0.3">
      <c r="A323" s="12"/>
      <c r="C323" s="12"/>
    </row>
    <row r="324" spans="1:3" x14ac:dyDescent="0.3">
      <c r="A324" s="12"/>
      <c r="C324" s="12"/>
    </row>
    <row r="325" spans="1:3" x14ac:dyDescent="0.3">
      <c r="A325" s="12"/>
      <c r="C325" s="12"/>
    </row>
    <row r="326" spans="1:3" x14ac:dyDescent="0.3">
      <c r="A326" s="12"/>
      <c r="C326" s="12"/>
    </row>
    <row r="327" spans="1:3" x14ac:dyDescent="0.3">
      <c r="A327" s="12"/>
      <c r="C327" s="12"/>
    </row>
    <row r="328" spans="1:3" x14ac:dyDescent="0.3">
      <c r="A328" s="12"/>
      <c r="C328" s="12"/>
    </row>
    <row r="329" spans="1:3" x14ac:dyDescent="0.3">
      <c r="A329" s="12"/>
      <c r="C329" s="12"/>
    </row>
    <row r="330" spans="1:3" x14ac:dyDescent="0.3">
      <c r="A330" s="12"/>
      <c r="C330" s="12"/>
    </row>
    <row r="331" spans="1:3" x14ac:dyDescent="0.3">
      <c r="A331" s="12"/>
      <c r="C331" s="12"/>
    </row>
    <row r="332" spans="1:3" x14ac:dyDescent="0.3">
      <c r="A332" s="12"/>
      <c r="C332" s="12"/>
    </row>
    <row r="333" spans="1:3" x14ac:dyDescent="0.3">
      <c r="A333" s="12"/>
      <c r="C333" s="12"/>
    </row>
    <row r="334" spans="1:3" x14ac:dyDescent="0.3">
      <c r="A334" s="12"/>
      <c r="C334" s="12"/>
    </row>
    <row r="335" spans="1:3" x14ac:dyDescent="0.3">
      <c r="A335" s="12"/>
      <c r="C335" s="12"/>
    </row>
    <row r="336" spans="1:3" x14ac:dyDescent="0.3">
      <c r="A336" s="12"/>
      <c r="C336" s="12"/>
    </row>
    <row r="337" spans="1:3" x14ac:dyDescent="0.3">
      <c r="A337" s="12"/>
      <c r="C337" s="12"/>
    </row>
    <row r="338" spans="1:3" x14ac:dyDescent="0.3">
      <c r="A338" s="12"/>
      <c r="C338" s="12"/>
    </row>
    <row r="339" spans="1:3" x14ac:dyDescent="0.3">
      <c r="A339" s="12"/>
      <c r="C339" s="12"/>
    </row>
    <row r="340" spans="1:3" x14ac:dyDescent="0.3">
      <c r="A340" s="12"/>
      <c r="C340" s="12"/>
    </row>
    <row r="341" spans="1:3" x14ac:dyDescent="0.3">
      <c r="A341" s="12"/>
      <c r="C341" s="12"/>
    </row>
    <row r="342" spans="1:3" x14ac:dyDescent="0.3">
      <c r="A342" s="12"/>
      <c r="C342" s="12"/>
    </row>
    <row r="343" spans="1:3" x14ac:dyDescent="0.3">
      <c r="A343" s="12"/>
      <c r="C343" s="12"/>
    </row>
    <row r="344" spans="1:3" x14ac:dyDescent="0.3">
      <c r="A344" s="12"/>
      <c r="C344" s="12"/>
    </row>
    <row r="345" spans="1:3" x14ac:dyDescent="0.3">
      <c r="A345" s="12"/>
      <c r="C345" s="12"/>
    </row>
    <row r="346" spans="1:3" x14ac:dyDescent="0.3">
      <c r="A346" s="12"/>
      <c r="C346" s="12"/>
    </row>
    <row r="347" spans="1:3" x14ac:dyDescent="0.3">
      <c r="A347" s="12"/>
      <c r="C347" s="12"/>
    </row>
    <row r="348" spans="1:3" x14ac:dyDescent="0.3">
      <c r="A348" s="12"/>
      <c r="C348" s="12"/>
    </row>
    <row r="349" spans="1:3" x14ac:dyDescent="0.3">
      <c r="A349" s="12"/>
      <c r="C349" s="12"/>
    </row>
    <row r="350" spans="1:3" x14ac:dyDescent="0.3">
      <c r="A350" s="12"/>
      <c r="C350" s="12"/>
    </row>
    <row r="351" spans="1:3" x14ac:dyDescent="0.3">
      <c r="A351" s="12"/>
      <c r="C351" s="12"/>
    </row>
    <row r="352" spans="1:3" x14ac:dyDescent="0.3">
      <c r="A352" s="12"/>
      <c r="C352" s="12"/>
    </row>
    <row r="353" spans="1:3" x14ac:dyDescent="0.3">
      <c r="A353" s="12"/>
      <c r="C353" s="12"/>
    </row>
    <row r="354" spans="1:3" x14ac:dyDescent="0.3">
      <c r="A354" s="12"/>
      <c r="C354" s="12"/>
    </row>
    <row r="355" spans="1:3" x14ac:dyDescent="0.3">
      <c r="A355" s="12"/>
      <c r="C355" s="12"/>
    </row>
    <row r="356" spans="1:3" x14ac:dyDescent="0.3">
      <c r="A356" s="12"/>
      <c r="C356" s="12"/>
    </row>
    <row r="357" spans="1:3" x14ac:dyDescent="0.3">
      <c r="A357" s="12"/>
      <c r="C357" s="12"/>
    </row>
    <row r="358" spans="1:3" x14ac:dyDescent="0.3">
      <c r="A358" s="12"/>
      <c r="C358" s="12"/>
    </row>
    <row r="359" spans="1:3" x14ac:dyDescent="0.3">
      <c r="A359" s="12"/>
      <c r="C359" s="12"/>
    </row>
    <row r="360" spans="1:3" x14ac:dyDescent="0.3">
      <c r="A360" s="12"/>
      <c r="C360" s="12"/>
    </row>
    <row r="361" spans="1:3" x14ac:dyDescent="0.3">
      <c r="A361" s="12"/>
      <c r="C361" s="12"/>
    </row>
    <row r="362" spans="1:3" x14ac:dyDescent="0.3">
      <c r="A362" s="12"/>
      <c r="C362" s="12"/>
    </row>
    <row r="363" spans="1:3" x14ac:dyDescent="0.3">
      <c r="A363" s="12"/>
      <c r="C363" s="12"/>
    </row>
    <row r="364" spans="1:3" x14ac:dyDescent="0.3">
      <c r="A364" s="12"/>
      <c r="C364" s="12"/>
    </row>
    <row r="365" spans="1:3" x14ac:dyDescent="0.3">
      <c r="A365" s="12"/>
      <c r="C365" s="12"/>
    </row>
    <row r="366" spans="1:3" x14ac:dyDescent="0.3">
      <c r="A366" s="12"/>
      <c r="C366" s="12"/>
    </row>
    <row r="367" spans="1:3" x14ac:dyDescent="0.3">
      <c r="A367" s="12"/>
      <c r="C367" s="12"/>
    </row>
    <row r="368" spans="1:3" x14ac:dyDescent="0.3">
      <c r="A368" s="12"/>
      <c r="C368" s="12"/>
    </row>
    <row r="369" spans="1:3" x14ac:dyDescent="0.3">
      <c r="A369" s="12"/>
      <c r="C369" s="12"/>
    </row>
    <row r="370" spans="1:3" x14ac:dyDescent="0.3">
      <c r="A370" s="12"/>
      <c r="C370" s="12"/>
    </row>
    <row r="371" spans="1:3" x14ac:dyDescent="0.3">
      <c r="A371" s="12"/>
      <c r="C371" s="12"/>
    </row>
    <row r="372" spans="1:3" x14ac:dyDescent="0.3">
      <c r="A372" s="12"/>
      <c r="C372" s="12"/>
    </row>
    <row r="373" spans="1:3" x14ac:dyDescent="0.3">
      <c r="A373" s="12"/>
      <c r="C373" s="12"/>
    </row>
    <row r="374" spans="1:3" x14ac:dyDescent="0.3">
      <c r="A374" s="12"/>
      <c r="C374" s="12"/>
    </row>
    <row r="375" spans="1:3" x14ac:dyDescent="0.3">
      <c r="A375" s="12"/>
      <c r="C375" s="12"/>
    </row>
    <row r="376" spans="1:3" x14ac:dyDescent="0.3">
      <c r="A376" s="12"/>
      <c r="C376" s="12"/>
    </row>
    <row r="377" spans="1:3" x14ac:dyDescent="0.3">
      <c r="A377" s="12"/>
      <c r="C377" s="12"/>
    </row>
    <row r="378" spans="1:3" x14ac:dyDescent="0.3">
      <c r="A378" s="12"/>
      <c r="C378" s="12"/>
    </row>
    <row r="379" spans="1:3" x14ac:dyDescent="0.3">
      <c r="A379" s="12"/>
      <c r="C379" s="12"/>
    </row>
    <row r="380" spans="1:3" x14ac:dyDescent="0.3">
      <c r="A380" s="12"/>
      <c r="C380" s="12"/>
    </row>
    <row r="381" spans="1:3" x14ac:dyDescent="0.3">
      <c r="A381" s="12"/>
      <c r="C381" s="12"/>
    </row>
    <row r="382" spans="1:3" x14ac:dyDescent="0.3">
      <c r="A382" s="12"/>
      <c r="C382" s="12"/>
    </row>
    <row r="383" spans="1:3" x14ac:dyDescent="0.3">
      <c r="A383" s="12"/>
      <c r="C383" s="12"/>
    </row>
    <row r="384" spans="1:3" x14ac:dyDescent="0.3">
      <c r="A384" s="12"/>
      <c r="C384" s="12"/>
    </row>
    <row r="385" spans="1:3" x14ac:dyDescent="0.3">
      <c r="A385" s="12"/>
      <c r="C385" s="12"/>
    </row>
    <row r="386" spans="1:3" x14ac:dyDescent="0.3">
      <c r="A386" s="12"/>
      <c r="C386" s="12"/>
    </row>
    <row r="387" spans="1:3" x14ac:dyDescent="0.3">
      <c r="A387" s="12"/>
      <c r="C387" s="12"/>
    </row>
    <row r="388" spans="1:3" x14ac:dyDescent="0.3">
      <c r="A388" s="12"/>
      <c r="C388" s="12"/>
    </row>
    <row r="389" spans="1:3" x14ac:dyDescent="0.3">
      <c r="A389" s="12"/>
      <c r="C389" s="12"/>
    </row>
    <row r="390" spans="1:3" x14ac:dyDescent="0.3">
      <c r="A390" s="12"/>
      <c r="C390" s="12"/>
    </row>
    <row r="391" spans="1:3" x14ac:dyDescent="0.3">
      <c r="A391" s="12"/>
      <c r="C391" s="12"/>
    </row>
    <row r="392" spans="1:3" x14ac:dyDescent="0.3">
      <c r="A392" s="12"/>
      <c r="C392" s="12"/>
    </row>
    <row r="393" spans="1:3" x14ac:dyDescent="0.3">
      <c r="A393" s="12"/>
      <c r="C393" s="12"/>
    </row>
    <row r="394" spans="1:3" x14ac:dyDescent="0.3">
      <c r="A394" s="12"/>
      <c r="C394" s="12"/>
    </row>
    <row r="395" spans="1:3" x14ac:dyDescent="0.3">
      <c r="A395" s="12"/>
      <c r="C395" s="12"/>
    </row>
    <row r="396" spans="1:3" x14ac:dyDescent="0.3">
      <c r="A396" s="12"/>
      <c r="C396" s="12"/>
    </row>
    <row r="397" spans="1:3" x14ac:dyDescent="0.3">
      <c r="A397" s="12"/>
      <c r="C397" s="12"/>
    </row>
    <row r="398" spans="1:3" x14ac:dyDescent="0.3">
      <c r="A398" s="12"/>
      <c r="C398" s="12"/>
    </row>
    <row r="399" spans="1:3" x14ac:dyDescent="0.3">
      <c r="A399" s="12"/>
      <c r="C399" s="12"/>
    </row>
    <row r="400" spans="1:3" x14ac:dyDescent="0.3">
      <c r="A400" s="12"/>
      <c r="C400" s="12"/>
    </row>
    <row r="401" spans="1:3" x14ac:dyDescent="0.3">
      <c r="A401" s="12"/>
      <c r="C401" s="12"/>
    </row>
    <row r="402" spans="1:3" x14ac:dyDescent="0.3">
      <c r="A402" s="12"/>
      <c r="C402" s="12"/>
    </row>
    <row r="403" spans="1:3" x14ac:dyDescent="0.3">
      <c r="A403" s="12"/>
      <c r="C403" s="12"/>
    </row>
    <row r="404" spans="1:3" x14ac:dyDescent="0.3">
      <c r="A404" s="12"/>
      <c r="C404" s="12"/>
    </row>
    <row r="405" spans="1:3" x14ac:dyDescent="0.3">
      <c r="A405" s="12"/>
      <c r="C405" s="12"/>
    </row>
    <row r="406" spans="1:3" x14ac:dyDescent="0.3">
      <c r="A406" s="12"/>
      <c r="C406" s="12"/>
    </row>
    <row r="407" spans="1:3" x14ac:dyDescent="0.3">
      <c r="A407" s="12"/>
      <c r="C407" s="12"/>
    </row>
    <row r="408" spans="1:3" x14ac:dyDescent="0.3">
      <c r="A408" s="12"/>
      <c r="C408" s="12"/>
    </row>
    <row r="409" spans="1:3" x14ac:dyDescent="0.3">
      <c r="A409" s="12"/>
      <c r="C409" s="12"/>
    </row>
    <row r="410" spans="1:3" x14ac:dyDescent="0.3">
      <c r="A410" s="12"/>
      <c r="C410" s="12"/>
    </row>
    <row r="411" spans="1:3" x14ac:dyDescent="0.3">
      <c r="A411" s="12"/>
      <c r="C411" s="12"/>
    </row>
    <row r="412" spans="1:3" x14ac:dyDescent="0.3">
      <c r="A412" s="12"/>
      <c r="C412" s="12"/>
    </row>
    <row r="413" spans="1:3" x14ac:dyDescent="0.3">
      <c r="A413" s="12"/>
      <c r="C413" s="12"/>
    </row>
    <row r="414" spans="1:3" x14ac:dyDescent="0.3">
      <c r="A414" s="12"/>
      <c r="C414" s="12"/>
    </row>
    <row r="415" spans="1:3" x14ac:dyDescent="0.3">
      <c r="A415" s="12"/>
      <c r="C415" s="12"/>
    </row>
    <row r="416" spans="1:3" x14ac:dyDescent="0.3">
      <c r="A416" s="12"/>
      <c r="C416" s="12"/>
    </row>
    <row r="417" spans="1:3" x14ac:dyDescent="0.3">
      <c r="A417" s="12"/>
      <c r="C417" s="12"/>
    </row>
    <row r="418" spans="1:3" x14ac:dyDescent="0.3">
      <c r="A418" s="12"/>
      <c r="C418" s="12"/>
    </row>
    <row r="419" spans="1:3" x14ac:dyDescent="0.3">
      <c r="A419" s="12"/>
      <c r="C419" s="12"/>
    </row>
    <row r="420" spans="1:3" x14ac:dyDescent="0.3">
      <c r="A420" s="12"/>
      <c r="C420" s="12"/>
    </row>
    <row r="421" spans="1:3" x14ac:dyDescent="0.3">
      <c r="A421" s="12"/>
      <c r="C421" s="12"/>
    </row>
    <row r="422" spans="1:3" x14ac:dyDescent="0.3">
      <c r="A422" s="12"/>
      <c r="C422" s="12"/>
    </row>
    <row r="423" spans="1:3" x14ac:dyDescent="0.3">
      <c r="A423" s="12"/>
      <c r="C423" s="12"/>
    </row>
    <row r="424" spans="1:3" x14ac:dyDescent="0.3">
      <c r="A424" s="12"/>
      <c r="C424" s="12"/>
    </row>
    <row r="425" spans="1:3" x14ac:dyDescent="0.3">
      <c r="A425" s="12"/>
      <c r="C425" s="12"/>
    </row>
    <row r="426" spans="1:3" x14ac:dyDescent="0.3">
      <c r="A426" s="12"/>
      <c r="C426" s="12"/>
    </row>
    <row r="427" spans="1:3" x14ac:dyDescent="0.3">
      <c r="A427" s="12"/>
      <c r="C427" s="12"/>
    </row>
    <row r="428" spans="1:3" x14ac:dyDescent="0.3">
      <c r="A428" s="12"/>
      <c r="C428" s="12"/>
    </row>
    <row r="429" spans="1:3" x14ac:dyDescent="0.3">
      <c r="A429" s="12"/>
      <c r="C429" s="12"/>
    </row>
    <row r="430" spans="1:3" x14ac:dyDescent="0.3">
      <c r="A430" s="12"/>
      <c r="C430" s="12"/>
    </row>
    <row r="431" spans="1:3" x14ac:dyDescent="0.3">
      <c r="A431" s="12"/>
      <c r="C431" s="12"/>
    </row>
    <row r="432" spans="1:3" x14ac:dyDescent="0.3">
      <c r="A432" s="12"/>
      <c r="C432" s="12"/>
    </row>
    <row r="433" spans="1:3" x14ac:dyDescent="0.3">
      <c r="A433" s="12"/>
      <c r="C433" s="12"/>
    </row>
    <row r="434" spans="1:3" x14ac:dyDescent="0.3">
      <c r="A434" s="12"/>
      <c r="C434" s="12"/>
    </row>
    <row r="435" spans="1:3" x14ac:dyDescent="0.3">
      <c r="A435" s="12"/>
      <c r="C435" s="12"/>
    </row>
    <row r="436" spans="1:3" x14ac:dyDescent="0.3">
      <c r="A436" s="12"/>
      <c r="C436" s="12"/>
    </row>
    <row r="437" spans="1:3" x14ac:dyDescent="0.3">
      <c r="A437" s="12"/>
      <c r="C437" s="12"/>
    </row>
    <row r="438" spans="1:3" x14ac:dyDescent="0.3">
      <c r="A438" s="12"/>
      <c r="C438" s="12"/>
    </row>
    <row r="439" spans="1:3" x14ac:dyDescent="0.3">
      <c r="A439" s="12"/>
      <c r="C439" s="12"/>
    </row>
    <row r="440" spans="1:3" x14ac:dyDescent="0.3">
      <c r="A440" s="12"/>
      <c r="C440" s="12"/>
    </row>
    <row r="441" spans="1:3" x14ac:dyDescent="0.3">
      <c r="A441" s="12"/>
      <c r="C441" s="12"/>
    </row>
    <row r="442" spans="1:3" x14ac:dyDescent="0.3">
      <c r="A442" s="12"/>
      <c r="C442" s="12"/>
    </row>
    <row r="443" spans="1:3" x14ac:dyDescent="0.3">
      <c r="A443" s="12"/>
      <c r="C443" s="12"/>
    </row>
    <row r="444" spans="1:3" x14ac:dyDescent="0.3">
      <c r="A444" s="12"/>
      <c r="C444" s="12"/>
    </row>
    <row r="445" spans="1:3" x14ac:dyDescent="0.3">
      <c r="A445" s="12"/>
      <c r="C445" s="12"/>
    </row>
    <row r="446" spans="1:3" x14ac:dyDescent="0.3">
      <c r="A446" s="12"/>
      <c r="C446" s="12"/>
    </row>
    <row r="447" spans="1:3" x14ac:dyDescent="0.3">
      <c r="A447" s="12"/>
      <c r="C447" s="12"/>
    </row>
    <row r="448" spans="1:3" x14ac:dyDescent="0.3">
      <c r="A448" s="12"/>
      <c r="C448" s="12"/>
    </row>
    <row r="449" spans="1:3" x14ac:dyDescent="0.3">
      <c r="A449" s="12"/>
      <c r="C449" s="12"/>
    </row>
    <row r="450" spans="1:3" x14ac:dyDescent="0.3">
      <c r="A450" s="12"/>
      <c r="C450" s="12"/>
    </row>
    <row r="451" spans="1:3" x14ac:dyDescent="0.3">
      <c r="A451" s="12"/>
      <c r="C451" s="12"/>
    </row>
    <row r="452" spans="1:3" x14ac:dyDescent="0.3">
      <c r="A452" s="12"/>
      <c r="C452" s="12"/>
    </row>
    <row r="453" spans="1:3" x14ac:dyDescent="0.3">
      <c r="A453" s="12"/>
      <c r="C453" s="12"/>
    </row>
    <row r="454" spans="1:3" x14ac:dyDescent="0.3">
      <c r="A454" s="12"/>
      <c r="C454" s="12"/>
    </row>
    <row r="455" spans="1:3" x14ac:dyDescent="0.3">
      <c r="A455" s="12"/>
      <c r="C455" s="12"/>
    </row>
    <row r="456" spans="1:3" x14ac:dyDescent="0.3">
      <c r="A456" s="12"/>
      <c r="C456" s="12"/>
    </row>
    <row r="457" spans="1:3" x14ac:dyDescent="0.3">
      <c r="A457" s="12"/>
      <c r="C457" s="12"/>
    </row>
    <row r="458" spans="1:3" x14ac:dyDescent="0.3">
      <c r="A458" s="12"/>
      <c r="C458" s="12"/>
    </row>
    <row r="459" spans="1:3" x14ac:dyDescent="0.3">
      <c r="A459" s="12"/>
      <c r="C459" s="12"/>
    </row>
    <row r="460" spans="1:3" x14ac:dyDescent="0.3">
      <c r="A460" s="12"/>
      <c r="C460" s="12"/>
    </row>
    <row r="461" spans="1:3" x14ac:dyDescent="0.3">
      <c r="A461" s="12"/>
      <c r="C461" s="12"/>
    </row>
    <row r="462" spans="1:3" x14ac:dyDescent="0.3">
      <c r="A462" s="12"/>
      <c r="C462" s="12"/>
    </row>
    <row r="463" spans="1:3" x14ac:dyDescent="0.3">
      <c r="A463" s="12"/>
      <c r="C463" s="12"/>
    </row>
    <row r="464" spans="1:3" x14ac:dyDescent="0.3">
      <c r="A464" s="12"/>
      <c r="C464" s="12"/>
    </row>
    <row r="465" spans="1:3" x14ac:dyDescent="0.3">
      <c r="A465" s="12"/>
      <c r="C465" s="12"/>
    </row>
    <row r="466" spans="1:3" x14ac:dyDescent="0.3">
      <c r="A466" s="12"/>
      <c r="C466" s="12"/>
    </row>
    <row r="467" spans="1:3" x14ac:dyDescent="0.3">
      <c r="A467" s="12"/>
      <c r="C467" s="12"/>
    </row>
    <row r="468" spans="1:3" x14ac:dyDescent="0.3">
      <c r="A468" s="12"/>
      <c r="C468" s="12"/>
    </row>
    <row r="469" spans="1:3" x14ac:dyDescent="0.3">
      <c r="A469" s="12"/>
      <c r="C469" s="12"/>
    </row>
    <row r="470" spans="1:3" x14ac:dyDescent="0.3">
      <c r="A470" s="12"/>
      <c r="C470" s="12"/>
    </row>
    <row r="471" spans="1:3" x14ac:dyDescent="0.3">
      <c r="A471" s="12"/>
      <c r="C471" s="12"/>
    </row>
    <row r="472" spans="1:3" x14ac:dyDescent="0.3">
      <c r="A472" s="12"/>
      <c r="C472" s="12"/>
    </row>
    <row r="473" spans="1:3" x14ac:dyDescent="0.3">
      <c r="A473" s="12"/>
      <c r="C473" s="12"/>
    </row>
    <row r="474" spans="1:3" x14ac:dyDescent="0.3">
      <c r="A474" s="12"/>
      <c r="C474" s="12"/>
    </row>
    <row r="475" spans="1:3" x14ac:dyDescent="0.3">
      <c r="A475" s="12"/>
      <c r="C475" s="12"/>
    </row>
    <row r="476" spans="1:3" x14ac:dyDescent="0.3">
      <c r="A476" s="12"/>
      <c r="C476" s="12"/>
    </row>
    <row r="477" spans="1:3" x14ac:dyDescent="0.3">
      <c r="A477" s="12"/>
      <c r="C477" s="12"/>
    </row>
    <row r="478" spans="1:3" x14ac:dyDescent="0.3">
      <c r="A478" s="12"/>
      <c r="C478" s="12"/>
    </row>
    <row r="479" spans="1:3" x14ac:dyDescent="0.3">
      <c r="A479" s="12"/>
      <c r="C479" s="12"/>
    </row>
    <row r="480" spans="1:3" x14ac:dyDescent="0.3">
      <c r="A480" s="12"/>
      <c r="C480" s="12"/>
    </row>
    <row r="481" spans="1:3" x14ac:dyDescent="0.3">
      <c r="A481" s="12"/>
      <c r="C481" s="12"/>
    </row>
    <row r="482" spans="1:3" x14ac:dyDescent="0.3">
      <c r="A482" s="12"/>
      <c r="C482" s="12"/>
    </row>
    <row r="483" spans="1:3" x14ac:dyDescent="0.3">
      <c r="A483" s="12"/>
      <c r="C483" s="12"/>
    </row>
    <row r="484" spans="1:3" x14ac:dyDescent="0.3">
      <c r="A484" s="12"/>
      <c r="C484" s="12"/>
    </row>
    <row r="485" spans="1:3" x14ac:dyDescent="0.3">
      <c r="A485" s="12"/>
      <c r="C485" s="12"/>
    </row>
    <row r="486" spans="1:3" x14ac:dyDescent="0.3">
      <c r="A486" s="12"/>
      <c r="C486" s="12"/>
    </row>
    <row r="487" spans="1:3" x14ac:dyDescent="0.3">
      <c r="A487" s="12"/>
      <c r="C487" s="12"/>
    </row>
    <row r="488" spans="1:3" x14ac:dyDescent="0.3">
      <c r="A488" s="12"/>
      <c r="C488" s="12"/>
    </row>
    <row r="489" spans="1:3" x14ac:dyDescent="0.3">
      <c r="A489" s="12"/>
      <c r="C489" s="12"/>
    </row>
    <row r="490" spans="1:3" x14ac:dyDescent="0.3">
      <c r="A490" s="12"/>
      <c r="C490" s="12"/>
    </row>
    <row r="491" spans="1:3" x14ac:dyDescent="0.3">
      <c r="A491" s="12"/>
      <c r="C491" s="12"/>
    </row>
    <row r="492" spans="1:3" x14ac:dyDescent="0.3">
      <c r="A492" s="12"/>
      <c r="C492" s="12"/>
    </row>
    <row r="493" spans="1:3" x14ac:dyDescent="0.3">
      <c r="A493" s="12"/>
      <c r="C493" s="12"/>
    </row>
    <row r="494" spans="1:3" x14ac:dyDescent="0.3">
      <c r="A494" s="12"/>
      <c r="C494" s="12"/>
    </row>
    <row r="495" spans="1:3" x14ac:dyDescent="0.3">
      <c r="A495" s="12"/>
      <c r="C495" s="12"/>
    </row>
    <row r="496" spans="1:3" x14ac:dyDescent="0.3">
      <c r="A496" s="12"/>
      <c r="C496" s="12"/>
    </row>
    <row r="497" spans="1:3" x14ac:dyDescent="0.3">
      <c r="A497" s="12"/>
      <c r="C497" s="12"/>
    </row>
    <row r="498" spans="1:3" x14ac:dyDescent="0.3">
      <c r="A498" s="12"/>
      <c r="C498" s="12"/>
    </row>
    <row r="499" spans="1:3" x14ac:dyDescent="0.3">
      <c r="A499" s="17"/>
      <c r="B499" s="12"/>
      <c r="C499" s="12"/>
    </row>
    <row r="500" spans="1:3" x14ac:dyDescent="0.3">
      <c r="A500" s="17"/>
    </row>
  </sheetData>
  <mergeCells count="2">
    <mergeCell ref="A8:C8"/>
    <mergeCell ref="B19:E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2A6E-E3CA-4559-AD92-B1588B108183}">
  <dimension ref="A1:P573"/>
  <sheetViews>
    <sheetView workbookViewId="0">
      <selection activeCell="D2" sqref="D2"/>
    </sheetView>
  </sheetViews>
  <sheetFormatPr defaultRowHeight="14.4" x14ac:dyDescent="0.3"/>
  <cols>
    <col min="2" max="2" width="12" bestFit="1" customWidth="1"/>
    <col min="6" max="6" width="12" style="3" bestFit="1" customWidth="1"/>
  </cols>
  <sheetData>
    <row r="1" spans="1:8" x14ac:dyDescent="0.3">
      <c r="A1" s="10" t="s">
        <v>1397</v>
      </c>
      <c r="B1" s="1" t="s">
        <v>1417</v>
      </c>
      <c r="C1" s="1" t="s">
        <v>1416</v>
      </c>
      <c r="D1" s="1" t="s">
        <v>1415</v>
      </c>
      <c r="E1" s="1" t="s">
        <v>1418</v>
      </c>
      <c r="F1" s="1" t="s">
        <v>1419</v>
      </c>
      <c r="G1" s="1" t="s">
        <v>1413</v>
      </c>
      <c r="H1" s="1" t="s">
        <v>1414</v>
      </c>
    </row>
    <row r="2" spans="1:8" x14ac:dyDescent="0.3">
      <c r="A2" s="18">
        <f>Reports!C2*Reports!D2</f>
        <v>1440000</v>
      </c>
      <c r="B2" s="12">
        <f>_xlfn.NORM.DIST(A2,C2,D2,TRUE)</f>
        <v>0.91048640077850285</v>
      </c>
      <c r="C2" s="12">
        <f>AVERAGE(A2:A501)</f>
        <v>436173.18</v>
      </c>
      <c r="D2" s="12">
        <f>_xlfn.STDEV.S(A2:A501)</f>
        <v>747030.39896796714</v>
      </c>
      <c r="E2" s="12" cm="1">
        <f t="array" ref="E2:E501">_xlfn._xlws.SORT(A2:A501)</f>
        <v>7420</v>
      </c>
      <c r="F2" s="12" cm="1">
        <f t="array" ref="F2:F501">_xlfn._xlws.SORT(B2:B501)</f>
        <v>0.28300304566864665</v>
      </c>
      <c r="G2">
        <f>MIN(A2:A501)</f>
        <v>7420</v>
      </c>
      <c r="H2">
        <f>MAX(A2:A501)</f>
        <v>4709976</v>
      </c>
    </row>
    <row r="3" spans="1:8" x14ac:dyDescent="0.3">
      <c r="A3" s="12">
        <f>Reports!C3*Reports!D3</f>
        <v>1440000</v>
      </c>
      <c r="B3" s="12">
        <f t="shared" ref="B3:B66" si="0">_xlfn.NORM.DIST(A3,C3,D3,TRUE)</f>
        <v>0.91048640077850285</v>
      </c>
      <c r="C3" s="12">
        <f t="shared" ref="C3:D3" si="1">C2</f>
        <v>436173.18</v>
      </c>
      <c r="D3" s="12">
        <f t="shared" si="1"/>
        <v>747030.39896796714</v>
      </c>
      <c r="E3" s="12">
        <v>7420</v>
      </c>
      <c r="F3" s="12">
        <v>0.28300304566864665</v>
      </c>
    </row>
    <row r="4" spans="1:8" x14ac:dyDescent="0.3">
      <c r="A4" s="12">
        <f>Reports!C4*Reports!D4</f>
        <v>360000</v>
      </c>
      <c r="B4" s="12">
        <f t="shared" si="0"/>
        <v>0.45939104583160967</v>
      </c>
      <c r="C4" s="12">
        <f t="shared" ref="C4:C67" si="2">C3</f>
        <v>436173.18</v>
      </c>
      <c r="D4" s="12">
        <f t="shared" ref="D4:D67" si="3">D3</f>
        <v>747030.39896796714</v>
      </c>
      <c r="E4" s="12">
        <v>9126</v>
      </c>
      <c r="F4" s="12">
        <v>0.28377626800382905</v>
      </c>
    </row>
    <row r="5" spans="1:8" x14ac:dyDescent="0.3">
      <c r="A5" s="12">
        <f>Reports!C5*Reports!D5</f>
        <v>360000</v>
      </c>
      <c r="B5" s="12">
        <f t="shared" si="0"/>
        <v>0.45939104583160967</v>
      </c>
      <c r="C5" s="12">
        <f t="shared" si="2"/>
        <v>436173.18</v>
      </c>
      <c r="D5" s="12">
        <f t="shared" si="3"/>
        <v>747030.39896796714</v>
      </c>
      <c r="E5" s="12">
        <v>9126</v>
      </c>
      <c r="F5" s="12">
        <v>0.28377626800382905</v>
      </c>
    </row>
    <row r="6" spans="1:8" x14ac:dyDescent="0.3">
      <c r="A6" s="12">
        <f>Reports!C6*Reports!D6</f>
        <v>57600</v>
      </c>
      <c r="B6" s="12">
        <f t="shared" si="0"/>
        <v>0.30615782948961773</v>
      </c>
      <c r="C6" s="12">
        <f t="shared" si="2"/>
        <v>436173.18</v>
      </c>
      <c r="D6" s="12">
        <f t="shared" si="3"/>
        <v>747030.39896796714</v>
      </c>
      <c r="E6" s="12">
        <v>9842</v>
      </c>
      <c r="F6" s="12">
        <v>0.2841010867877749</v>
      </c>
    </row>
    <row r="7" spans="1:8" x14ac:dyDescent="0.3">
      <c r="A7" s="12">
        <f>Reports!C7*Reports!D7</f>
        <v>57600</v>
      </c>
      <c r="B7" s="12">
        <f t="shared" si="0"/>
        <v>0.30615782948961773</v>
      </c>
      <c r="C7" s="12">
        <f t="shared" si="2"/>
        <v>436173.18</v>
      </c>
      <c r="D7" s="12">
        <f t="shared" si="3"/>
        <v>747030.39896796714</v>
      </c>
      <c r="E7" s="12">
        <v>9842</v>
      </c>
      <c r="F7" s="12">
        <v>0.2841010867877749</v>
      </c>
    </row>
    <row r="8" spans="1:8" x14ac:dyDescent="0.3">
      <c r="A8" s="12">
        <f>Reports!C8*Reports!D8</f>
        <v>32400</v>
      </c>
      <c r="B8" s="12">
        <f t="shared" si="0"/>
        <v>0.29442463104742067</v>
      </c>
      <c r="C8" s="12">
        <f t="shared" si="2"/>
        <v>436173.18</v>
      </c>
      <c r="D8" s="12">
        <f t="shared" si="3"/>
        <v>747030.39896796714</v>
      </c>
      <c r="E8" s="12">
        <v>9842</v>
      </c>
      <c r="F8" s="12">
        <v>0.2841010867877749</v>
      </c>
    </row>
    <row r="9" spans="1:8" x14ac:dyDescent="0.3">
      <c r="A9" s="12">
        <f>Reports!C9*Reports!D9</f>
        <v>32400</v>
      </c>
      <c r="B9" s="12">
        <f t="shared" si="0"/>
        <v>0.29442463104742067</v>
      </c>
      <c r="C9" s="12">
        <f t="shared" si="2"/>
        <v>436173.18</v>
      </c>
      <c r="D9" s="12">
        <f t="shared" si="3"/>
        <v>747030.39896796714</v>
      </c>
      <c r="E9" s="12">
        <v>9842</v>
      </c>
      <c r="F9" s="12">
        <v>0.2841010867877749</v>
      </c>
    </row>
    <row r="10" spans="1:8" x14ac:dyDescent="0.3">
      <c r="A10" s="12">
        <f>Reports!C10*Reports!D10</f>
        <v>32400</v>
      </c>
      <c r="B10" s="12">
        <f t="shared" si="0"/>
        <v>0.29442463104742067</v>
      </c>
      <c r="C10" s="12">
        <f t="shared" si="2"/>
        <v>436173.18</v>
      </c>
      <c r="D10" s="12">
        <f t="shared" si="3"/>
        <v>747030.39896796714</v>
      </c>
      <c r="E10" s="12">
        <v>9882</v>
      </c>
      <c r="F10" s="12">
        <v>0.28411923833208652</v>
      </c>
    </row>
    <row r="11" spans="1:8" x14ac:dyDescent="0.3">
      <c r="A11" s="12">
        <f>Reports!C11*Reports!D11</f>
        <v>32400</v>
      </c>
      <c r="B11" s="12">
        <f t="shared" si="0"/>
        <v>0.29442463104742067</v>
      </c>
      <c r="C11" s="12">
        <f t="shared" si="2"/>
        <v>436173.18</v>
      </c>
      <c r="D11" s="12">
        <f t="shared" si="3"/>
        <v>747030.39896796714</v>
      </c>
      <c r="E11" s="12">
        <v>9882</v>
      </c>
      <c r="F11" s="12">
        <v>0.28411923833208652</v>
      </c>
    </row>
    <row r="12" spans="1:8" x14ac:dyDescent="0.3">
      <c r="A12" s="12">
        <f>Reports!C12*Reports!D12</f>
        <v>960000</v>
      </c>
      <c r="B12" s="12">
        <f t="shared" si="0"/>
        <v>0.75841469737656864</v>
      </c>
      <c r="C12" s="12">
        <f t="shared" si="2"/>
        <v>436173.18</v>
      </c>
      <c r="D12" s="12">
        <f t="shared" si="3"/>
        <v>747030.39896796714</v>
      </c>
      <c r="E12" s="12">
        <v>10336</v>
      </c>
      <c r="F12" s="12">
        <v>0.2843252972240653</v>
      </c>
    </row>
    <row r="13" spans="1:8" x14ac:dyDescent="0.3">
      <c r="A13" s="12">
        <f>Reports!C13*Reports!D13</f>
        <v>240000</v>
      </c>
      <c r="B13" s="12">
        <f t="shared" si="0"/>
        <v>0.3964279036449353</v>
      </c>
      <c r="C13" s="12">
        <f t="shared" si="2"/>
        <v>436173.18</v>
      </c>
      <c r="D13" s="12">
        <f t="shared" si="3"/>
        <v>747030.39896796714</v>
      </c>
      <c r="E13" s="12">
        <v>10336</v>
      </c>
      <c r="F13" s="12">
        <v>0.2843252972240653</v>
      </c>
    </row>
    <row r="14" spans="1:8" x14ac:dyDescent="0.3">
      <c r="A14" s="12">
        <f>Reports!C14*Reports!D14</f>
        <v>38400</v>
      </c>
      <c r="B14" s="12">
        <f t="shared" si="0"/>
        <v>0.29719937505606164</v>
      </c>
      <c r="C14" s="12">
        <f t="shared" si="2"/>
        <v>436173.18</v>
      </c>
      <c r="D14" s="12">
        <f t="shared" si="3"/>
        <v>747030.39896796714</v>
      </c>
      <c r="E14" s="12">
        <v>10584</v>
      </c>
      <c r="F14" s="12">
        <v>0.28443788818519522</v>
      </c>
    </row>
    <row r="15" spans="1:8" x14ac:dyDescent="0.3">
      <c r="A15" s="12">
        <f>Reports!C15*Reports!D15</f>
        <v>19200</v>
      </c>
      <c r="B15" s="12">
        <f t="shared" si="0"/>
        <v>0.28836267964281637</v>
      </c>
      <c r="C15" s="12">
        <f t="shared" si="2"/>
        <v>436173.18</v>
      </c>
      <c r="D15" s="12">
        <f t="shared" si="3"/>
        <v>747030.39896796714</v>
      </c>
      <c r="E15" s="12">
        <v>10584</v>
      </c>
      <c r="F15" s="12">
        <v>0.28443788818519522</v>
      </c>
    </row>
    <row r="16" spans="1:8" x14ac:dyDescent="0.3">
      <c r="A16" s="12">
        <f>Reports!C16*Reports!D16</f>
        <v>43200</v>
      </c>
      <c r="B16" s="12">
        <f t="shared" si="0"/>
        <v>0.29942773878839246</v>
      </c>
      <c r="C16" s="12">
        <f t="shared" si="2"/>
        <v>436173.18</v>
      </c>
      <c r="D16" s="12">
        <f t="shared" si="3"/>
        <v>747030.39896796714</v>
      </c>
      <c r="E16" s="12">
        <v>11664</v>
      </c>
      <c r="F16" s="12">
        <v>0.28492845186431126</v>
      </c>
    </row>
    <row r="17" spans="1:16" x14ac:dyDescent="0.3">
      <c r="A17" s="12">
        <f>Reports!C17*Reports!D17</f>
        <v>960000</v>
      </c>
      <c r="B17" s="12">
        <f t="shared" si="0"/>
        <v>0.75841469737656864</v>
      </c>
      <c r="C17" s="12">
        <f t="shared" si="2"/>
        <v>436173.18</v>
      </c>
      <c r="D17" s="12">
        <f t="shared" si="3"/>
        <v>747030.39896796714</v>
      </c>
      <c r="E17" s="12">
        <v>11664</v>
      </c>
      <c r="F17" s="12">
        <v>0.28492845186431126</v>
      </c>
    </row>
    <row r="18" spans="1:16" x14ac:dyDescent="0.3">
      <c r="A18" s="12">
        <f>Reports!C18*Reports!D18</f>
        <v>240000</v>
      </c>
      <c r="B18" s="12">
        <f t="shared" si="0"/>
        <v>0.3964279036449353</v>
      </c>
      <c r="C18" s="12">
        <f t="shared" si="2"/>
        <v>436173.18</v>
      </c>
      <c r="D18" s="12">
        <f t="shared" si="3"/>
        <v>747030.39896796714</v>
      </c>
      <c r="E18" s="12">
        <v>13167</v>
      </c>
      <c r="F18" s="12">
        <v>0.28561182382002148</v>
      </c>
    </row>
    <row r="19" spans="1:16" x14ac:dyDescent="0.3">
      <c r="A19" s="12">
        <f>Reports!C19*Reports!D19</f>
        <v>38400</v>
      </c>
      <c r="B19" s="12">
        <f t="shared" si="0"/>
        <v>0.29719937505606164</v>
      </c>
      <c r="C19" s="12">
        <f t="shared" si="2"/>
        <v>436173.18</v>
      </c>
      <c r="D19" s="12">
        <f t="shared" si="3"/>
        <v>747030.39896796714</v>
      </c>
      <c r="E19" s="12">
        <v>13167</v>
      </c>
      <c r="F19" s="12">
        <v>0.28561182382002148</v>
      </c>
    </row>
    <row r="20" spans="1:16" x14ac:dyDescent="0.3">
      <c r="A20" s="12">
        <f>Reports!C20*Reports!D20</f>
        <v>19200</v>
      </c>
      <c r="B20" s="12">
        <f t="shared" si="0"/>
        <v>0.28836267964281637</v>
      </c>
      <c r="C20" s="12">
        <f t="shared" si="2"/>
        <v>436173.18</v>
      </c>
      <c r="D20" s="12">
        <f t="shared" si="3"/>
        <v>747030.39896796714</v>
      </c>
      <c r="E20" s="12">
        <v>13824</v>
      </c>
      <c r="F20" s="12">
        <v>0.28591078809206316</v>
      </c>
    </row>
    <row r="21" spans="1:16" x14ac:dyDescent="0.3">
      <c r="A21" s="12">
        <f>Reports!C21*Reports!D21</f>
        <v>43200</v>
      </c>
      <c r="B21" s="12">
        <f t="shared" si="0"/>
        <v>0.29942773878839246</v>
      </c>
      <c r="C21" s="12">
        <f t="shared" si="2"/>
        <v>436173.18</v>
      </c>
      <c r="D21" s="12">
        <f t="shared" si="3"/>
        <v>747030.39896796714</v>
      </c>
      <c r="E21" s="12">
        <v>13824</v>
      </c>
      <c r="F21" s="12">
        <v>0.28591078809206316</v>
      </c>
    </row>
    <row r="22" spans="1:16" x14ac:dyDescent="0.3">
      <c r="A22" s="12">
        <f>Reports!C22*Reports!D22</f>
        <v>921600</v>
      </c>
      <c r="B22" s="12">
        <f t="shared" si="0"/>
        <v>0.7420920867250419</v>
      </c>
      <c r="C22" s="12">
        <f t="shared" si="2"/>
        <v>436173.18</v>
      </c>
      <c r="D22" s="12">
        <f t="shared" si="3"/>
        <v>747030.39896796714</v>
      </c>
      <c r="E22" s="12">
        <v>14400</v>
      </c>
      <c r="F22" s="12">
        <v>0.28617301608478951</v>
      </c>
    </row>
    <row r="23" spans="1:16" x14ac:dyDescent="0.3">
      <c r="A23" s="12">
        <f>Reports!C23*Reports!D23</f>
        <v>230400</v>
      </c>
      <c r="B23" s="12">
        <f t="shared" si="0"/>
        <v>0.39148338727344084</v>
      </c>
      <c r="C23" s="12">
        <f t="shared" si="2"/>
        <v>436173.18</v>
      </c>
      <c r="D23" s="12">
        <f t="shared" si="3"/>
        <v>747030.39896796714</v>
      </c>
      <c r="E23" s="12">
        <v>14400</v>
      </c>
      <c r="F23" s="12">
        <v>0.28617301608478951</v>
      </c>
    </row>
    <row r="24" spans="1:16" x14ac:dyDescent="0.3">
      <c r="A24" s="12">
        <f>Reports!C24*Reports!D24</f>
        <v>36864</v>
      </c>
      <c r="B24" s="12">
        <f t="shared" si="0"/>
        <v>0.2964879029592305</v>
      </c>
      <c r="C24" s="12">
        <f t="shared" si="2"/>
        <v>436173.18</v>
      </c>
      <c r="D24" s="12">
        <f t="shared" si="3"/>
        <v>747030.39896796714</v>
      </c>
      <c r="E24" s="12">
        <v>14742</v>
      </c>
      <c r="F24" s="12">
        <v>0.28632876798696855</v>
      </c>
      <c r="K24" s="1" t="s">
        <v>1386</v>
      </c>
      <c r="L24" s="26" t="s">
        <v>1385</v>
      </c>
      <c r="M24" s="26"/>
      <c r="N24" s="26"/>
      <c r="O24" s="26"/>
      <c r="P24" s="1" t="s">
        <v>1394</v>
      </c>
    </row>
    <row r="25" spans="1:16" x14ac:dyDescent="0.3">
      <c r="A25" s="12">
        <f>Reports!C25*Reports!D25</f>
        <v>43520</v>
      </c>
      <c r="B25" s="12">
        <f t="shared" si="0"/>
        <v>0.29957656536673138</v>
      </c>
      <c r="C25" s="12">
        <f t="shared" si="2"/>
        <v>436173.18</v>
      </c>
      <c r="D25" s="12">
        <f t="shared" si="3"/>
        <v>747030.39896796714</v>
      </c>
      <c r="E25" s="12">
        <v>14742</v>
      </c>
      <c r="F25" s="12">
        <v>0.28632876798696855</v>
      </c>
      <c r="K25" s="15" t="s">
        <v>1397</v>
      </c>
      <c r="L25" s="11" t="s">
        <v>1472</v>
      </c>
      <c r="M25" s="11"/>
      <c r="N25" s="11"/>
      <c r="O25" s="11"/>
      <c r="P25" s="11" t="s">
        <v>1397</v>
      </c>
    </row>
    <row r="26" spans="1:16" x14ac:dyDescent="0.3">
      <c r="A26" s="12">
        <f>Reports!C26*Reports!D26</f>
        <v>13824</v>
      </c>
      <c r="B26" s="12">
        <f t="shared" si="0"/>
        <v>0.28591078809206316</v>
      </c>
      <c r="C26" s="12">
        <f t="shared" si="2"/>
        <v>436173.18</v>
      </c>
      <c r="D26" s="12">
        <f t="shared" si="3"/>
        <v>747030.39896796714</v>
      </c>
      <c r="E26" s="12">
        <v>16055</v>
      </c>
      <c r="F26" s="12">
        <v>0.28692710129914734</v>
      </c>
      <c r="K26" s="15" t="s">
        <v>1417</v>
      </c>
      <c r="L26" s="11" t="s">
        <v>1465</v>
      </c>
      <c r="M26" s="11"/>
      <c r="N26" s="11"/>
      <c r="O26" s="11"/>
      <c r="P26" s="11" t="s">
        <v>1395</v>
      </c>
    </row>
    <row r="27" spans="1:16" x14ac:dyDescent="0.3">
      <c r="A27" s="12">
        <f>Reports!C27*Reports!D27</f>
        <v>921600</v>
      </c>
      <c r="B27" s="12">
        <f t="shared" si="0"/>
        <v>0.7420920867250419</v>
      </c>
      <c r="C27" s="12">
        <f t="shared" si="2"/>
        <v>436173.18</v>
      </c>
      <c r="D27" s="12">
        <f t="shared" si="3"/>
        <v>747030.39896796714</v>
      </c>
      <c r="E27" s="12">
        <v>16055</v>
      </c>
      <c r="F27" s="12">
        <v>0.28692710129914734</v>
      </c>
      <c r="K27" s="15" t="s">
        <v>1416</v>
      </c>
      <c r="L27" s="11" t="s">
        <v>1464</v>
      </c>
      <c r="M27" s="11"/>
      <c r="N27" s="11"/>
      <c r="O27" s="11"/>
      <c r="P27" s="11" t="s">
        <v>1397</v>
      </c>
    </row>
    <row r="28" spans="1:16" x14ac:dyDescent="0.3">
      <c r="A28" s="12">
        <f>Reports!C28*Reports!D28</f>
        <v>230400</v>
      </c>
      <c r="B28" s="12">
        <f t="shared" si="0"/>
        <v>0.39148338727344084</v>
      </c>
      <c r="C28" s="12">
        <f t="shared" si="2"/>
        <v>436173.18</v>
      </c>
      <c r="D28" s="12">
        <f t="shared" si="3"/>
        <v>747030.39896796714</v>
      </c>
      <c r="E28" s="12">
        <v>16150</v>
      </c>
      <c r="F28" s="12">
        <v>0.28697041571267912</v>
      </c>
      <c r="K28" s="15" t="s">
        <v>1415</v>
      </c>
      <c r="L28" s="11" t="s">
        <v>1466</v>
      </c>
      <c r="M28" s="11"/>
      <c r="N28" s="11"/>
      <c r="O28" s="11"/>
      <c r="P28" s="11" t="s">
        <v>1395</v>
      </c>
    </row>
    <row r="29" spans="1:16" x14ac:dyDescent="0.3">
      <c r="A29" s="12">
        <f>Reports!C29*Reports!D29</f>
        <v>36864</v>
      </c>
      <c r="B29" s="12">
        <f t="shared" si="0"/>
        <v>0.2964879029592305</v>
      </c>
      <c r="C29" s="12">
        <f t="shared" si="2"/>
        <v>436173.18</v>
      </c>
      <c r="D29" s="12">
        <f t="shared" si="3"/>
        <v>747030.39896796714</v>
      </c>
      <c r="E29" s="12">
        <v>16150</v>
      </c>
      <c r="F29" s="12">
        <v>0.28697041571267912</v>
      </c>
      <c r="K29" s="15" t="s">
        <v>1418</v>
      </c>
      <c r="L29" s="11" t="s">
        <v>1467</v>
      </c>
      <c r="M29" s="11"/>
      <c r="N29" s="11"/>
      <c r="O29" s="11"/>
      <c r="P29" s="11" t="s">
        <v>1397</v>
      </c>
    </row>
    <row r="30" spans="1:16" x14ac:dyDescent="0.3">
      <c r="A30" s="12">
        <f>Reports!C30*Reports!D30</f>
        <v>43520</v>
      </c>
      <c r="B30" s="12">
        <f t="shared" si="0"/>
        <v>0.29957656536673138</v>
      </c>
      <c r="C30" s="12">
        <f t="shared" si="2"/>
        <v>436173.18</v>
      </c>
      <c r="D30" s="12">
        <f t="shared" si="3"/>
        <v>747030.39896796714</v>
      </c>
      <c r="E30" s="12">
        <v>16428</v>
      </c>
      <c r="F30" s="12">
        <v>0.28709718515595806</v>
      </c>
      <c r="K30" s="15" t="s">
        <v>1419</v>
      </c>
      <c r="L30" s="11" t="s">
        <v>1468</v>
      </c>
      <c r="M30" s="11"/>
      <c r="N30" s="11"/>
      <c r="O30" s="11"/>
      <c r="P30" s="11" t="s">
        <v>1395</v>
      </c>
    </row>
    <row r="31" spans="1:16" x14ac:dyDescent="0.3">
      <c r="A31" s="12">
        <f>Reports!C31*Reports!D31</f>
        <v>13824</v>
      </c>
      <c r="B31" s="12">
        <f t="shared" si="0"/>
        <v>0.28591078809206316</v>
      </c>
      <c r="C31" s="12">
        <f t="shared" si="2"/>
        <v>436173.18</v>
      </c>
      <c r="D31" s="12">
        <f t="shared" si="3"/>
        <v>747030.39896796714</v>
      </c>
      <c r="E31" s="12">
        <v>16428</v>
      </c>
      <c r="F31" s="12">
        <v>0.28709718515595806</v>
      </c>
      <c r="K31" s="15" t="s">
        <v>1413</v>
      </c>
      <c r="L31" s="11" t="s">
        <v>1469</v>
      </c>
      <c r="M31" s="11"/>
      <c r="N31" s="11"/>
      <c r="O31" s="11"/>
      <c r="P31" s="11" t="s">
        <v>1397</v>
      </c>
    </row>
    <row r="32" spans="1:16" x14ac:dyDescent="0.3">
      <c r="A32" s="12">
        <f>Reports!C32*Reports!D32</f>
        <v>808000</v>
      </c>
      <c r="B32" s="12">
        <f t="shared" si="0"/>
        <v>0.69066630175908617</v>
      </c>
      <c r="C32" s="12">
        <f t="shared" si="2"/>
        <v>436173.18</v>
      </c>
      <c r="D32" s="12">
        <f t="shared" si="3"/>
        <v>747030.39896796714</v>
      </c>
      <c r="E32" s="12">
        <v>16539</v>
      </c>
      <c r="F32" s="12">
        <v>0.28714780913861743</v>
      </c>
      <c r="K32" s="16" t="s">
        <v>1414</v>
      </c>
      <c r="L32" s="14" t="s">
        <v>1470</v>
      </c>
      <c r="M32" s="14"/>
      <c r="N32" s="14"/>
      <c r="O32" s="14"/>
      <c r="P32" s="14" t="s">
        <v>1397</v>
      </c>
    </row>
    <row r="33" spans="1:6" x14ac:dyDescent="0.3">
      <c r="A33" s="12">
        <f>Reports!C33*Reports!D33</f>
        <v>202000</v>
      </c>
      <c r="B33" s="12">
        <f t="shared" si="0"/>
        <v>0.37696101116890313</v>
      </c>
      <c r="C33" s="12">
        <f t="shared" si="2"/>
        <v>436173.18</v>
      </c>
      <c r="D33" s="12">
        <f t="shared" si="3"/>
        <v>747030.39896796714</v>
      </c>
      <c r="E33" s="12">
        <v>16539</v>
      </c>
      <c r="F33" s="12">
        <v>0.28714780913861743</v>
      </c>
    </row>
    <row r="34" spans="1:6" x14ac:dyDescent="0.3">
      <c r="A34" s="12">
        <f>Reports!C34*Reports!D34</f>
        <v>32400</v>
      </c>
      <c r="B34" s="12">
        <f t="shared" si="0"/>
        <v>0.29442463104742067</v>
      </c>
      <c r="C34" s="12">
        <f t="shared" si="2"/>
        <v>436173.18</v>
      </c>
      <c r="D34" s="12">
        <f t="shared" si="3"/>
        <v>747030.39896796714</v>
      </c>
      <c r="E34" s="12">
        <v>17150</v>
      </c>
      <c r="F34" s="12">
        <v>0.28742654470605727</v>
      </c>
    </row>
    <row r="35" spans="1:6" x14ac:dyDescent="0.3">
      <c r="A35" s="12">
        <f>Reports!C35*Reports!D35</f>
        <v>22400</v>
      </c>
      <c r="B35" s="12">
        <f t="shared" si="0"/>
        <v>0.2898268299484737</v>
      </c>
      <c r="C35" s="12">
        <f t="shared" si="2"/>
        <v>436173.18</v>
      </c>
      <c r="D35" s="12">
        <f t="shared" si="3"/>
        <v>747030.39896796714</v>
      </c>
      <c r="E35" s="12">
        <v>17150</v>
      </c>
      <c r="F35" s="12">
        <v>0.28742654470605727</v>
      </c>
    </row>
    <row r="36" spans="1:6" x14ac:dyDescent="0.3">
      <c r="A36" s="12">
        <f>Reports!C36*Reports!D36</f>
        <v>14742</v>
      </c>
      <c r="B36" s="12">
        <f t="shared" si="0"/>
        <v>0.28632876798696855</v>
      </c>
      <c r="C36" s="12">
        <f t="shared" si="2"/>
        <v>436173.18</v>
      </c>
      <c r="D36" s="12">
        <f t="shared" si="3"/>
        <v>747030.39896796714</v>
      </c>
      <c r="E36" s="12">
        <v>18369</v>
      </c>
      <c r="F36" s="12">
        <v>0.28798302927989916</v>
      </c>
    </row>
    <row r="37" spans="1:6" x14ac:dyDescent="0.3">
      <c r="A37" s="12">
        <f>Reports!C37*Reports!D37</f>
        <v>808000</v>
      </c>
      <c r="B37" s="12">
        <f t="shared" si="0"/>
        <v>0.69066630175908617</v>
      </c>
      <c r="C37" s="12">
        <f t="shared" si="2"/>
        <v>436173.18</v>
      </c>
      <c r="D37" s="12">
        <f t="shared" si="3"/>
        <v>747030.39896796714</v>
      </c>
      <c r="E37" s="12">
        <v>18369</v>
      </c>
      <c r="F37" s="12">
        <v>0.28798302927989916</v>
      </c>
    </row>
    <row r="38" spans="1:6" x14ac:dyDescent="0.3">
      <c r="A38" s="12">
        <f>Reports!C38*Reports!D38</f>
        <v>202000</v>
      </c>
      <c r="B38" s="12">
        <f t="shared" si="0"/>
        <v>0.37696101116890313</v>
      </c>
      <c r="C38" s="12">
        <f t="shared" si="2"/>
        <v>436173.18</v>
      </c>
      <c r="D38" s="12">
        <f t="shared" si="3"/>
        <v>747030.39896796714</v>
      </c>
      <c r="E38" s="12">
        <v>19200</v>
      </c>
      <c r="F38" s="12">
        <v>0.28836267964281637</v>
      </c>
    </row>
    <row r="39" spans="1:6" x14ac:dyDescent="0.3">
      <c r="A39" s="12">
        <f>Reports!C39*Reports!D39</f>
        <v>32400</v>
      </c>
      <c r="B39" s="12">
        <f t="shared" si="0"/>
        <v>0.29442463104742067</v>
      </c>
      <c r="C39" s="12">
        <f t="shared" si="2"/>
        <v>436173.18</v>
      </c>
      <c r="D39" s="12">
        <f t="shared" si="3"/>
        <v>747030.39896796714</v>
      </c>
      <c r="E39" s="12">
        <v>19200</v>
      </c>
      <c r="F39" s="12">
        <v>0.28836267964281637</v>
      </c>
    </row>
    <row r="40" spans="1:6" x14ac:dyDescent="0.3">
      <c r="A40" s="12">
        <f>Reports!C40*Reports!D40</f>
        <v>22400</v>
      </c>
      <c r="B40" s="12">
        <f t="shared" si="0"/>
        <v>0.2898268299484737</v>
      </c>
      <c r="C40" s="12">
        <f t="shared" si="2"/>
        <v>436173.18</v>
      </c>
      <c r="D40" s="12">
        <f t="shared" si="3"/>
        <v>747030.39896796714</v>
      </c>
      <c r="E40" s="12">
        <v>19200</v>
      </c>
      <c r="F40" s="12">
        <v>0.28836267964281637</v>
      </c>
    </row>
    <row r="41" spans="1:6" x14ac:dyDescent="0.3">
      <c r="A41" s="12">
        <f>Reports!C41*Reports!D41</f>
        <v>14742</v>
      </c>
      <c r="B41" s="12">
        <f t="shared" si="0"/>
        <v>0.28632876798696855</v>
      </c>
      <c r="C41" s="12">
        <f t="shared" si="2"/>
        <v>436173.18</v>
      </c>
      <c r="D41" s="12">
        <f t="shared" si="3"/>
        <v>747030.39896796714</v>
      </c>
      <c r="E41" s="12">
        <v>19200</v>
      </c>
      <c r="F41" s="12">
        <v>0.28836267964281637</v>
      </c>
    </row>
    <row r="42" spans="1:6" x14ac:dyDescent="0.3">
      <c r="A42" s="12">
        <f>Reports!C42*Reports!D42</f>
        <v>1763200</v>
      </c>
      <c r="B42" s="12">
        <f t="shared" si="0"/>
        <v>0.96216671704960943</v>
      </c>
      <c r="C42" s="12">
        <f t="shared" si="2"/>
        <v>436173.18</v>
      </c>
      <c r="D42" s="12">
        <f t="shared" si="3"/>
        <v>747030.39896796714</v>
      </c>
      <c r="E42" s="12">
        <v>21600</v>
      </c>
      <c r="F42" s="12">
        <v>0.28946046557673494</v>
      </c>
    </row>
    <row r="43" spans="1:6" x14ac:dyDescent="0.3">
      <c r="A43" s="12">
        <f>Reports!C43*Reports!D43</f>
        <v>440800</v>
      </c>
      <c r="B43" s="12">
        <f t="shared" si="0"/>
        <v>0.50247087979701854</v>
      </c>
      <c r="C43" s="12">
        <f t="shared" si="2"/>
        <v>436173.18</v>
      </c>
      <c r="D43" s="12">
        <f t="shared" si="3"/>
        <v>747030.39896796714</v>
      </c>
      <c r="E43" s="12">
        <v>21600</v>
      </c>
      <c r="F43" s="12">
        <v>0.28946046557673494</v>
      </c>
    </row>
    <row r="44" spans="1:6" x14ac:dyDescent="0.3">
      <c r="A44" s="12">
        <f>Reports!C44*Reports!D44</f>
        <v>70400</v>
      </c>
      <c r="B44" s="12">
        <f t="shared" si="0"/>
        <v>0.3121956521698882</v>
      </c>
      <c r="C44" s="12">
        <f t="shared" si="2"/>
        <v>436173.18</v>
      </c>
      <c r="D44" s="12">
        <f t="shared" si="3"/>
        <v>747030.39896796714</v>
      </c>
      <c r="E44" s="12">
        <v>22260</v>
      </c>
      <c r="F44" s="12">
        <v>0.28976270048312952</v>
      </c>
    </row>
    <row r="45" spans="1:6" x14ac:dyDescent="0.3">
      <c r="A45" s="12">
        <f>Reports!C45*Reports!D45</f>
        <v>76800</v>
      </c>
      <c r="B45" s="12">
        <f t="shared" si="0"/>
        <v>0.31523372362487229</v>
      </c>
      <c r="C45" s="12">
        <f t="shared" si="2"/>
        <v>436173.18</v>
      </c>
      <c r="D45" s="12">
        <f t="shared" si="3"/>
        <v>747030.39896796714</v>
      </c>
      <c r="E45" s="12">
        <v>22260</v>
      </c>
      <c r="F45" s="12">
        <v>0.28976270048312952</v>
      </c>
    </row>
    <row r="46" spans="1:6" x14ac:dyDescent="0.3">
      <c r="A46" s="12">
        <f>Reports!C46*Reports!D46</f>
        <v>36300</v>
      </c>
      <c r="B46" s="12">
        <f t="shared" si="0"/>
        <v>0.29622685535340987</v>
      </c>
      <c r="C46" s="12">
        <f t="shared" si="2"/>
        <v>436173.18</v>
      </c>
      <c r="D46" s="12">
        <f t="shared" si="3"/>
        <v>747030.39896796714</v>
      </c>
      <c r="E46" s="12">
        <v>22400</v>
      </c>
      <c r="F46" s="12">
        <v>0.2898268299484737</v>
      </c>
    </row>
    <row r="47" spans="1:6" x14ac:dyDescent="0.3">
      <c r="A47" s="12">
        <f>Reports!C47*Reports!D47</f>
        <v>1763200</v>
      </c>
      <c r="B47" s="12">
        <f t="shared" si="0"/>
        <v>0.96216671704960943</v>
      </c>
      <c r="C47" s="12">
        <f t="shared" si="2"/>
        <v>436173.18</v>
      </c>
      <c r="D47" s="12">
        <f t="shared" si="3"/>
        <v>747030.39896796714</v>
      </c>
      <c r="E47" s="12">
        <v>22400</v>
      </c>
      <c r="F47" s="12">
        <v>0.2898268299484737</v>
      </c>
    </row>
    <row r="48" spans="1:6" x14ac:dyDescent="0.3">
      <c r="A48" s="12">
        <f>Reports!C48*Reports!D48</f>
        <v>440800</v>
      </c>
      <c r="B48" s="12">
        <f t="shared" si="0"/>
        <v>0.50247087979701854</v>
      </c>
      <c r="C48" s="12">
        <f t="shared" si="2"/>
        <v>436173.18</v>
      </c>
      <c r="D48" s="12">
        <f t="shared" si="3"/>
        <v>747030.39896796714</v>
      </c>
      <c r="E48" s="12">
        <v>22400</v>
      </c>
      <c r="F48" s="12">
        <v>0.2898268299484737</v>
      </c>
    </row>
    <row r="49" spans="1:6" x14ac:dyDescent="0.3">
      <c r="A49" s="12">
        <f>Reports!C49*Reports!D49</f>
        <v>70400</v>
      </c>
      <c r="B49" s="12">
        <f t="shared" si="0"/>
        <v>0.3121956521698882</v>
      </c>
      <c r="C49" s="12">
        <f t="shared" si="2"/>
        <v>436173.18</v>
      </c>
      <c r="D49" s="12">
        <f t="shared" si="3"/>
        <v>747030.39896796714</v>
      </c>
      <c r="E49" s="12">
        <v>22400</v>
      </c>
      <c r="F49" s="12">
        <v>0.2898268299484737</v>
      </c>
    </row>
    <row r="50" spans="1:6" x14ac:dyDescent="0.3">
      <c r="A50" s="12">
        <f>Reports!C50*Reports!D50</f>
        <v>76800</v>
      </c>
      <c r="B50" s="12">
        <f t="shared" si="0"/>
        <v>0.31523372362487229</v>
      </c>
      <c r="C50" s="12">
        <f t="shared" si="2"/>
        <v>436173.18</v>
      </c>
      <c r="D50" s="12">
        <f t="shared" si="3"/>
        <v>747030.39896796714</v>
      </c>
      <c r="E50" s="12">
        <v>22400</v>
      </c>
      <c r="F50" s="12">
        <v>0.2898268299484737</v>
      </c>
    </row>
    <row r="51" spans="1:6" x14ac:dyDescent="0.3">
      <c r="A51" s="12">
        <f>Reports!C51*Reports!D51</f>
        <v>36300</v>
      </c>
      <c r="B51" s="12">
        <f t="shared" si="0"/>
        <v>0.29622685535340987</v>
      </c>
      <c r="C51" s="12">
        <f t="shared" si="2"/>
        <v>436173.18</v>
      </c>
      <c r="D51" s="12">
        <f t="shared" si="3"/>
        <v>747030.39896796714</v>
      </c>
      <c r="E51" s="12">
        <v>22400</v>
      </c>
      <c r="F51" s="12">
        <v>0.2898268299484737</v>
      </c>
    </row>
    <row r="52" spans="1:6" x14ac:dyDescent="0.3">
      <c r="A52" s="12">
        <f>Reports!C52*Reports!D52</f>
        <v>1017600</v>
      </c>
      <c r="B52" s="12">
        <f t="shared" si="0"/>
        <v>0.78180906442604148</v>
      </c>
      <c r="C52" s="12">
        <f t="shared" si="2"/>
        <v>436173.18</v>
      </c>
      <c r="D52" s="12">
        <f t="shared" si="3"/>
        <v>747030.39896796714</v>
      </c>
      <c r="E52" s="12">
        <v>22400</v>
      </c>
      <c r="F52" s="12">
        <v>0.2898268299484737</v>
      </c>
    </row>
    <row r="53" spans="1:6" x14ac:dyDescent="0.3">
      <c r="A53" s="12">
        <f>Reports!C53*Reports!D53</f>
        <v>254400</v>
      </c>
      <c r="B53" s="12">
        <f t="shared" si="0"/>
        <v>0.40387577837900929</v>
      </c>
      <c r="C53" s="12">
        <f t="shared" si="2"/>
        <v>436173.18</v>
      </c>
      <c r="D53" s="12">
        <f t="shared" si="3"/>
        <v>747030.39896796714</v>
      </c>
      <c r="E53" s="12">
        <v>22400</v>
      </c>
      <c r="F53" s="12">
        <v>0.2898268299484737</v>
      </c>
    </row>
    <row r="54" spans="1:6" x14ac:dyDescent="0.3">
      <c r="A54" s="12">
        <f>Reports!C54*Reports!D54</f>
        <v>40800</v>
      </c>
      <c r="B54" s="12">
        <f t="shared" si="0"/>
        <v>0.29831260966591139</v>
      </c>
      <c r="C54" s="12">
        <f t="shared" si="2"/>
        <v>436173.18</v>
      </c>
      <c r="D54" s="12">
        <f t="shared" si="3"/>
        <v>747030.39896796714</v>
      </c>
      <c r="E54" s="12">
        <v>22400</v>
      </c>
      <c r="F54" s="12">
        <v>0.2898268299484737</v>
      </c>
    </row>
    <row r="55" spans="1:6" x14ac:dyDescent="0.3">
      <c r="A55" s="12">
        <f>Reports!C55*Reports!D55</f>
        <v>32400</v>
      </c>
      <c r="B55" s="12">
        <f t="shared" si="0"/>
        <v>0.29442463104742067</v>
      </c>
      <c r="C55" s="12">
        <f t="shared" si="2"/>
        <v>436173.18</v>
      </c>
      <c r="D55" s="12">
        <f t="shared" si="3"/>
        <v>747030.39896796714</v>
      </c>
      <c r="E55" s="12">
        <v>22400</v>
      </c>
      <c r="F55" s="12">
        <v>0.2898268299484737</v>
      </c>
    </row>
    <row r="56" spans="1:6" x14ac:dyDescent="0.3">
      <c r="A56" s="12">
        <f>Reports!C56*Reports!D56</f>
        <v>16150</v>
      </c>
      <c r="B56" s="12">
        <f t="shared" si="0"/>
        <v>0.28697041571267912</v>
      </c>
      <c r="C56" s="12">
        <f t="shared" si="2"/>
        <v>436173.18</v>
      </c>
      <c r="D56" s="12">
        <f t="shared" si="3"/>
        <v>747030.39896796714</v>
      </c>
      <c r="E56" s="12">
        <v>22400</v>
      </c>
      <c r="F56" s="12">
        <v>0.2898268299484737</v>
      </c>
    </row>
    <row r="57" spans="1:6" x14ac:dyDescent="0.3">
      <c r="A57" s="12">
        <f>Reports!C57*Reports!D57</f>
        <v>1017600</v>
      </c>
      <c r="B57" s="12">
        <f t="shared" si="0"/>
        <v>0.78180906442604148</v>
      </c>
      <c r="C57" s="12">
        <f t="shared" si="2"/>
        <v>436173.18</v>
      </c>
      <c r="D57" s="12">
        <f t="shared" si="3"/>
        <v>747030.39896796714</v>
      </c>
      <c r="E57" s="12">
        <v>22400</v>
      </c>
      <c r="F57" s="12">
        <v>0.2898268299484737</v>
      </c>
    </row>
    <row r="58" spans="1:6" x14ac:dyDescent="0.3">
      <c r="A58" s="12">
        <f>Reports!C58*Reports!D58</f>
        <v>254400</v>
      </c>
      <c r="B58" s="12">
        <f t="shared" si="0"/>
        <v>0.40387577837900929</v>
      </c>
      <c r="C58" s="12">
        <f t="shared" si="2"/>
        <v>436173.18</v>
      </c>
      <c r="D58" s="12">
        <f t="shared" si="3"/>
        <v>747030.39896796714</v>
      </c>
      <c r="E58" s="12">
        <v>23575</v>
      </c>
      <c r="F58" s="12">
        <v>0.29036532164261458</v>
      </c>
    </row>
    <row r="59" spans="1:6" x14ac:dyDescent="0.3">
      <c r="A59" s="12">
        <f>Reports!C59*Reports!D59</f>
        <v>40800</v>
      </c>
      <c r="B59" s="12">
        <f t="shared" si="0"/>
        <v>0.29831260966591139</v>
      </c>
      <c r="C59" s="12">
        <f t="shared" si="2"/>
        <v>436173.18</v>
      </c>
      <c r="D59" s="12">
        <f t="shared" si="3"/>
        <v>747030.39896796714</v>
      </c>
      <c r="E59" s="12">
        <v>23575</v>
      </c>
      <c r="F59" s="12">
        <v>0.29036532164261458</v>
      </c>
    </row>
    <row r="60" spans="1:6" x14ac:dyDescent="0.3">
      <c r="A60" s="12">
        <f>Reports!C60*Reports!D60</f>
        <v>32400</v>
      </c>
      <c r="B60" s="12">
        <f t="shared" si="0"/>
        <v>0.29442463104742067</v>
      </c>
      <c r="C60" s="12">
        <f t="shared" si="2"/>
        <v>436173.18</v>
      </c>
      <c r="D60" s="12">
        <f t="shared" si="3"/>
        <v>747030.39896796714</v>
      </c>
      <c r="E60" s="12">
        <v>24300</v>
      </c>
      <c r="F60" s="12">
        <v>0.29069781601009925</v>
      </c>
    </row>
    <row r="61" spans="1:6" x14ac:dyDescent="0.3">
      <c r="A61" s="12">
        <f>Reports!C61*Reports!D61</f>
        <v>16150</v>
      </c>
      <c r="B61" s="12">
        <f t="shared" si="0"/>
        <v>0.28697041571267912</v>
      </c>
      <c r="C61" s="12">
        <f t="shared" si="2"/>
        <v>436173.18</v>
      </c>
      <c r="D61" s="12">
        <f t="shared" si="3"/>
        <v>747030.39896796714</v>
      </c>
      <c r="E61" s="12">
        <v>24300</v>
      </c>
      <c r="F61" s="12">
        <v>0.29069781601009925</v>
      </c>
    </row>
    <row r="62" spans="1:6" x14ac:dyDescent="0.3">
      <c r="A62" s="12">
        <f>Reports!C62*Reports!D62</f>
        <v>1000000</v>
      </c>
      <c r="B62" s="12">
        <f t="shared" si="0"/>
        <v>0.77480276014648686</v>
      </c>
      <c r="C62" s="12">
        <f t="shared" si="2"/>
        <v>436173.18</v>
      </c>
      <c r="D62" s="12">
        <f t="shared" si="3"/>
        <v>747030.39896796714</v>
      </c>
      <c r="E62" s="12">
        <v>24300</v>
      </c>
      <c r="F62" s="12">
        <v>0.29069781601009925</v>
      </c>
    </row>
    <row r="63" spans="1:6" x14ac:dyDescent="0.3">
      <c r="A63" s="12">
        <f>Reports!C63*Reports!D63</f>
        <v>250000</v>
      </c>
      <c r="B63" s="12">
        <f t="shared" si="0"/>
        <v>0.40159620358242837</v>
      </c>
      <c r="C63" s="12">
        <f t="shared" si="2"/>
        <v>436173.18</v>
      </c>
      <c r="D63" s="12">
        <f t="shared" si="3"/>
        <v>747030.39896796714</v>
      </c>
      <c r="E63" s="12">
        <v>24300</v>
      </c>
      <c r="F63" s="12">
        <v>0.29069781601009925</v>
      </c>
    </row>
    <row r="64" spans="1:6" x14ac:dyDescent="0.3">
      <c r="A64" s="12">
        <f>Reports!C64*Reports!D64</f>
        <v>40000</v>
      </c>
      <c r="B64" s="12">
        <f t="shared" si="0"/>
        <v>0.29794132055261657</v>
      </c>
      <c r="C64" s="12">
        <f t="shared" si="2"/>
        <v>436173.18</v>
      </c>
      <c r="D64" s="12">
        <f t="shared" si="3"/>
        <v>747030.39896796714</v>
      </c>
      <c r="E64" s="12">
        <v>25864</v>
      </c>
      <c r="F64" s="12">
        <v>0.29141569237222165</v>
      </c>
    </row>
    <row r="65" spans="1:6" x14ac:dyDescent="0.3">
      <c r="A65" s="12">
        <f>Reports!C65*Reports!D65</f>
        <v>22400</v>
      </c>
      <c r="B65" s="12">
        <f t="shared" si="0"/>
        <v>0.2898268299484737</v>
      </c>
      <c r="C65" s="12">
        <f t="shared" si="2"/>
        <v>436173.18</v>
      </c>
      <c r="D65" s="12">
        <f t="shared" si="3"/>
        <v>747030.39896796714</v>
      </c>
      <c r="E65" s="12">
        <v>25864</v>
      </c>
      <c r="F65" s="12">
        <v>0.29141569237222165</v>
      </c>
    </row>
    <row r="66" spans="1:6" x14ac:dyDescent="0.3">
      <c r="A66" s="12">
        <f>Reports!C66*Reports!D66</f>
        <v>22400</v>
      </c>
      <c r="B66" s="12">
        <f t="shared" si="0"/>
        <v>0.2898268299484737</v>
      </c>
      <c r="C66" s="12">
        <f t="shared" si="2"/>
        <v>436173.18</v>
      </c>
      <c r="D66" s="12">
        <f t="shared" si="3"/>
        <v>747030.39896796714</v>
      </c>
      <c r="E66" s="12">
        <v>26268</v>
      </c>
      <c r="F66" s="12">
        <v>0.29160126279155452</v>
      </c>
    </row>
    <row r="67" spans="1:6" x14ac:dyDescent="0.3">
      <c r="A67" s="12">
        <f>Reports!C67*Reports!D67</f>
        <v>1000000</v>
      </c>
      <c r="B67" s="12">
        <f t="shared" ref="B67:B130" si="4">_xlfn.NORM.DIST(A67,C67,D67,TRUE)</f>
        <v>0.77480276014648686</v>
      </c>
      <c r="C67" s="12">
        <f t="shared" si="2"/>
        <v>436173.18</v>
      </c>
      <c r="D67" s="12">
        <f t="shared" si="3"/>
        <v>747030.39896796714</v>
      </c>
      <c r="E67" s="12">
        <v>26268</v>
      </c>
      <c r="F67" s="12">
        <v>0.29160126279155452</v>
      </c>
    </row>
    <row r="68" spans="1:6" x14ac:dyDescent="0.3">
      <c r="A68" s="12">
        <f>Reports!C68*Reports!D68</f>
        <v>250000</v>
      </c>
      <c r="B68" s="12">
        <f t="shared" si="4"/>
        <v>0.40159620358242837</v>
      </c>
      <c r="C68" s="12">
        <f t="shared" ref="C68:C131" si="5">C67</f>
        <v>436173.18</v>
      </c>
      <c r="D68" s="12">
        <f t="shared" ref="D68:D131" si="6">D67</f>
        <v>747030.39896796714</v>
      </c>
      <c r="E68" s="12">
        <v>26600</v>
      </c>
      <c r="F68" s="12">
        <v>0.29175380248392369</v>
      </c>
    </row>
    <row r="69" spans="1:6" x14ac:dyDescent="0.3">
      <c r="A69" s="12">
        <f>Reports!C69*Reports!D69</f>
        <v>40000</v>
      </c>
      <c r="B69" s="12">
        <f t="shared" si="4"/>
        <v>0.29794132055261657</v>
      </c>
      <c r="C69" s="12">
        <f t="shared" si="5"/>
        <v>436173.18</v>
      </c>
      <c r="D69" s="12">
        <f t="shared" si="6"/>
        <v>747030.39896796714</v>
      </c>
      <c r="E69" s="12">
        <v>26600</v>
      </c>
      <c r="F69" s="12">
        <v>0.29175380248392369</v>
      </c>
    </row>
    <row r="70" spans="1:6" x14ac:dyDescent="0.3">
      <c r="A70" s="12">
        <f>Reports!C70*Reports!D70</f>
        <v>22400</v>
      </c>
      <c r="B70" s="12">
        <f t="shared" si="4"/>
        <v>0.2898268299484737</v>
      </c>
      <c r="C70" s="12">
        <f t="shared" si="5"/>
        <v>436173.18</v>
      </c>
      <c r="D70" s="12">
        <f t="shared" si="6"/>
        <v>747030.39896796714</v>
      </c>
      <c r="E70" s="12">
        <v>26600</v>
      </c>
      <c r="F70" s="12">
        <v>0.29175380248392369</v>
      </c>
    </row>
    <row r="71" spans="1:6" x14ac:dyDescent="0.3">
      <c r="A71" s="12">
        <f>Reports!C71*Reports!D71</f>
        <v>22400</v>
      </c>
      <c r="B71" s="12">
        <f t="shared" si="4"/>
        <v>0.2898268299484737</v>
      </c>
      <c r="C71" s="12">
        <f t="shared" si="5"/>
        <v>436173.18</v>
      </c>
      <c r="D71" s="12">
        <f t="shared" si="6"/>
        <v>747030.39896796714</v>
      </c>
      <c r="E71" s="12">
        <v>26600</v>
      </c>
      <c r="F71" s="12">
        <v>0.29175380248392369</v>
      </c>
    </row>
    <row r="72" spans="1:6" x14ac:dyDescent="0.3">
      <c r="A72" s="12">
        <f>Reports!C72*Reports!D72</f>
        <v>2666000</v>
      </c>
      <c r="B72" s="12">
        <f t="shared" si="4"/>
        <v>0.99858174273422162</v>
      </c>
      <c r="C72" s="12">
        <f t="shared" si="5"/>
        <v>436173.18</v>
      </c>
      <c r="D72" s="12">
        <f t="shared" si="6"/>
        <v>747030.39896796714</v>
      </c>
      <c r="E72" s="12">
        <v>27378</v>
      </c>
      <c r="F72" s="12">
        <v>0.29211140554022036</v>
      </c>
    </row>
    <row r="73" spans="1:6" x14ac:dyDescent="0.3">
      <c r="A73" s="12">
        <f>Reports!C73*Reports!D73</f>
        <v>667000</v>
      </c>
      <c r="B73" s="12">
        <f t="shared" si="4"/>
        <v>0.62133639899843895</v>
      </c>
      <c r="C73" s="12">
        <f t="shared" si="5"/>
        <v>436173.18</v>
      </c>
      <c r="D73" s="12">
        <f t="shared" si="6"/>
        <v>747030.39896796714</v>
      </c>
      <c r="E73" s="12">
        <v>27378</v>
      </c>
      <c r="F73" s="12">
        <v>0.29211140554022036</v>
      </c>
    </row>
    <row r="74" spans="1:6" x14ac:dyDescent="0.3">
      <c r="A74" s="12">
        <f>Reports!C74*Reports!D74</f>
        <v>106800</v>
      </c>
      <c r="B74" s="12">
        <f t="shared" si="4"/>
        <v>0.32963907363797668</v>
      </c>
      <c r="C74" s="12">
        <f t="shared" si="5"/>
        <v>436173.18</v>
      </c>
      <c r="D74" s="12">
        <f t="shared" si="6"/>
        <v>747030.39896796714</v>
      </c>
      <c r="E74" s="12">
        <v>27880</v>
      </c>
      <c r="F74" s="12">
        <v>0.29234225506868561</v>
      </c>
    </row>
    <row r="75" spans="1:6" x14ac:dyDescent="0.3">
      <c r="A75" s="12">
        <f>Reports!C75*Reports!D75</f>
        <v>106400</v>
      </c>
      <c r="B75" s="12">
        <f t="shared" si="4"/>
        <v>0.32944526786120132</v>
      </c>
      <c r="C75" s="12">
        <f t="shared" si="5"/>
        <v>436173.18</v>
      </c>
      <c r="D75" s="12">
        <f t="shared" si="6"/>
        <v>747030.39896796714</v>
      </c>
      <c r="E75" s="12">
        <v>27880</v>
      </c>
      <c r="F75" s="12">
        <v>0.29234225506868561</v>
      </c>
    </row>
    <row r="76" spans="1:6" x14ac:dyDescent="0.3">
      <c r="A76" s="12">
        <f>Reports!C76*Reports!D76</f>
        <v>47526</v>
      </c>
      <c r="B76" s="12">
        <f t="shared" si="4"/>
        <v>0.3014425174802613</v>
      </c>
      <c r="C76" s="12">
        <f t="shared" si="5"/>
        <v>436173.18</v>
      </c>
      <c r="D76" s="12">
        <f t="shared" si="6"/>
        <v>747030.39896796714</v>
      </c>
      <c r="E76" s="12">
        <v>29400</v>
      </c>
      <c r="F76" s="12">
        <v>0.2930417585117816</v>
      </c>
    </row>
    <row r="77" spans="1:6" x14ac:dyDescent="0.3">
      <c r="A77" s="12">
        <f>Reports!C77*Reports!D77</f>
        <v>2666000</v>
      </c>
      <c r="B77" s="12">
        <f t="shared" si="4"/>
        <v>0.99858174273422162</v>
      </c>
      <c r="C77" s="12">
        <f t="shared" si="5"/>
        <v>436173.18</v>
      </c>
      <c r="D77" s="12">
        <f t="shared" si="6"/>
        <v>747030.39896796714</v>
      </c>
      <c r="E77" s="12">
        <v>29400</v>
      </c>
      <c r="F77" s="12">
        <v>0.2930417585117816</v>
      </c>
    </row>
    <row r="78" spans="1:6" x14ac:dyDescent="0.3">
      <c r="A78" s="12">
        <f>Reports!C78*Reports!D78</f>
        <v>667000</v>
      </c>
      <c r="B78" s="12">
        <f t="shared" si="4"/>
        <v>0.62133639899843895</v>
      </c>
      <c r="C78" s="12">
        <f t="shared" si="5"/>
        <v>436173.18</v>
      </c>
      <c r="D78" s="12">
        <f t="shared" si="6"/>
        <v>747030.39896796714</v>
      </c>
      <c r="E78" s="12">
        <v>29892</v>
      </c>
      <c r="F78" s="12">
        <v>0.29326834295139903</v>
      </c>
    </row>
    <row r="79" spans="1:6" x14ac:dyDescent="0.3">
      <c r="A79" s="12">
        <f>Reports!C79*Reports!D79</f>
        <v>106800</v>
      </c>
      <c r="B79" s="12">
        <f t="shared" si="4"/>
        <v>0.32963907363797668</v>
      </c>
      <c r="C79" s="12">
        <f t="shared" si="5"/>
        <v>436173.18</v>
      </c>
      <c r="D79" s="12">
        <f t="shared" si="6"/>
        <v>747030.39896796714</v>
      </c>
      <c r="E79" s="12">
        <v>29892</v>
      </c>
      <c r="F79" s="12">
        <v>0.29326834295139903</v>
      </c>
    </row>
    <row r="80" spans="1:6" x14ac:dyDescent="0.3">
      <c r="A80" s="12">
        <f>Reports!C80*Reports!D80</f>
        <v>106400</v>
      </c>
      <c r="B80" s="12">
        <f t="shared" si="4"/>
        <v>0.32944526786120132</v>
      </c>
      <c r="C80" s="12">
        <f t="shared" si="5"/>
        <v>436173.18</v>
      </c>
      <c r="D80" s="12">
        <f t="shared" si="6"/>
        <v>747030.39896796714</v>
      </c>
      <c r="E80" s="12">
        <v>30000</v>
      </c>
      <c r="F80" s="12">
        <v>0.29331809186673541</v>
      </c>
    </row>
    <row r="81" spans="1:6" x14ac:dyDescent="0.3">
      <c r="A81" s="12">
        <f>Reports!C81*Reports!D81</f>
        <v>47526</v>
      </c>
      <c r="B81" s="12">
        <f t="shared" si="4"/>
        <v>0.3014425174802613</v>
      </c>
      <c r="C81" s="12">
        <f t="shared" si="5"/>
        <v>436173.18</v>
      </c>
      <c r="D81" s="12">
        <f t="shared" si="6"/>
        <v>747030.39896796714</v>
      </c>
      <c r="E81" s="12">
        <v>30000</v>
      </c>
      <c r="F81" s="12">
        <v>0.29331809186673541</v>
      </c>
    </row>
    <row r="82" spans="1:6" x14ac:dyDescent="0.3">
      <c r="A82" s="12">
        <f>Reports!C82*Reports!D82</f>
        <v>1440000</v>
      </c>
      <c r="B82" s="12">
        <f t="shared" si="4"/>
        <v>0.91048640077850285</v>
      </c>
      <c r="C82" s="12">
        <f t="shared" si="5"/>
        <v>436173.18</v>
      </c>
      <c r="D82" s="12">
        <f t="shared" si="6"/>
        <v>747030.39896796714</v>
      </c>
      <c r="E82" s="12">
        <v>30000</v>
      </c>
      <c r="F82" s="12">
        <v>0.29331809186673541</v>
      </c>
    </row>
    <row r="83" spans="1:6" x14ac:dyDescent="0.3">
      <c r="A83" s="12">
        <f>Reports!C83*Reports!D83</f>
        <v>360000</v>
      </c>
      <c r="B83" s="12">
        <f t="shared" si="4"/>
        <v>0.45939104583160967</v>
      </c>
      <c r="C83" s="12">
        <f t="shared" si="5"/>
        <v>436173.18</v>
      </c>
      <c r="D83" s="12">
        <f t="shared" si="6"/>
        <v>747030.39896796714</v>
      </c>
      <c r="E83" s="12">
        <v>30000</v>
      </c>
      <c r="F83" s="12">
        <v>0.29331809186673541</v>
      </c>
    </row>
    <row r="84" spans="1:6" x14ac:dyDescent="0.3">
      <c r="A84" s="12">
        <f>Reports!C84*Reports!D84</f>
        <v>57600</v>
      </c>
      <c r="B84" s="12">
        <f t="shared" si="4"/>
        <v>0.30615782948961773</v>
      </c>
      <c r="C84" s="12">
        <f t="shared" si="5"/>
        <v>436173.18</v>
      </c>
      <c r="D84" s="12">
        <f t="shared" si="6"/>
        <v>747030.39896796714</v>
      </c>
      <c r="E84" s="12">
        <v>30000</v>
      </c>
      <c r="F84" s="12">
        <v>0.29331809186673541</v>
      </c>
    </row>
    <row r="85" spans="1:6" x14ac:dyDescent="0.3">
      <c r="A85" s="12">
        <f>Reports!C85*Reports!D85</f>
        <v>76800</v>
      </c>
      <c r="B85" s="12">
        <f t="shared" si="4"/>
        <v>0.31523372362487229</v>
      </c>
      <c r="C85" s="12">
        <f t="shared" si="5"/>
        <v>436173.18</v>
      </c>
      <c r="D85" s="12">
        <f t="shared" si="6"/>
        <v>747030.39896796714</v>
      </c>
      <c r="E85" s="12">
        <v>30000</v>
      </c>
      <c r="F85" s="12">
        <v>0.29331809186673541</v>
      </c>
    </row>
    <row r="86" spans="1:6" x14ac:dyDescent="0.3">
      <c r="A86" s="12">
        <f>Reports!C86*Reports!D86</f>
        <v>24300</v>
      </c>
      <c r="B86" s="12">
        <f t="shared" si="4"/>
        <v>0.29069781601009925</v>
      </c>
      <c r="C86" s="12">
        <f t="shared" si="5"/>
        <v>436173.18</v>
      </c>
      <c r="D86" s="12">
        <f t="shared" si="6"/>
        <v>747030.39896796714</v>
      </c>
      <c r="E86" s="12">
        <v>30000</v>
      </c>
      <c r="F86" s="12">
        <v>0.29331809186673541</v>
      </c>
    </row>
    <row r="87" spans="1:6" x14ac:dyDescent="0.3">
      <c r="A87" s="12">
        <f>Reports!C87*Reports!D87</f>
        <v>1440000</v>
      </c>
      <c r="B87" s="12">
        <f t="shared" si="4"/>
        <v>0.91048640077850285</v>
      </c>
      <c r="C87" s="12">
        <f t="shared" si="5"/>
        <v>436173.18</v>
      </c>
      <c r="D87" s="12">
        <f t="shared" si="6"/>
        <v>747030.39896796714</v>
      </c>
      <c r="E87" s="12">
        <v>30000</v>
      </c>
      <c r="F87" s="12">
        <v>0.29331809186673541</v>
      </c>
    </row>
    <row r="88" spans="1:6" x14ac:dyDescent="0.3">
      <c r="A88" s="12">
        <f>Reports!C88*Reports!D88</f>
        <v>360000</v>
      </c>
      <c r="B88" s="12">
        <f t="shared" si="4"/>
        <v>0.45939104583160967</v>
      </c>
      <c r="C88" s="12">
        <f t="shared" si="5"/>
        <v>436173.18</v>
      </c>
      <c r="D88" s="12">
        <f t="shared" si="6"/>
        <v>747030.39896796714</v>
      </c>
      <c r="E88" s="12">
        <v>30240</v>
      </c>
      <c r="F88" s="12">
        <v>0.29342865901227977</v>
      </c>
    </row>
    <row r="89" spans="1:6" x14ac:dyDescent="0.3">
      <c r="A89" s="12">
        <f>Reports!C89*Reports!D89</f>
        <v>57600</v>
      </c>
      <c r="B89" s="12">
        <f t="shared" si="4"/>
        <v>0.30615782948961773</v>
      </c>
      <c r="C89" s="12">
        <f t="shared" si="5"/>
        <v>436173.18</v>
      </c>
      <c r="D89" s="12">
        <f t="shared" si="6"/>
        <v>747030.39896796714</v>
      </c>
      <c r="E89" s="12">
        <v>30240</v>
      </c>
      <c r="F89" s="12">
        <v>0.29342865901227977</v>
      </c>
    </row>
    <row r="90" spans="1:6" x14ac:dyDescent="0.3">
      <c r="A90" s="12">
        <f>Reports!C90*Reports!D90</f>
        <v>76800</v>
      </c>
      <c r="B90" s="12">
        <f t="shared" si="4"/>
        <v>0.31523372362487229</v>
      </c>
      <c r="C90" s="12">
        <f t="shared" si="5"/>
        <v>436173.18</v>
      </c>
      <c r="D90" s="12">
        <f t="shared" si="6"/>
        <v>747030.39896796714</v>
      </c>
      <c r="E90" s="12">
        <v>30246</v>
      </c>
      <c r="F90" s="12">
        <v>0.29343142343828776</v>
      </c>
    </row>
    <row r="91" spans="1:6" x14ac:dyDescent="0.3">
      <c r="A91" s="12">
        <f>Reports!C91*Reports!D91</f>
        <v>24300</v>
      </c>
      <c r="B91" s="12">
        <f t="shared" si="4"/>
        <v>0.29069781601009925</v>
      </c>
      <c r="C91" s="12">
        <f t="shared" si="5"/>
        <v>436173.18</v>
      </c>
      <c r="D91" s="12">
        <f t="shared" si="6"/>
        <v>747030.39896796714</v>
      </c>
      <c r="E91" s="12">
        <v>30246</v>
      </c>
      <c r="F91" s="12">
        <v>0.29343142343828776</v>
      </c>
    </row>
    <row r="92" spans="1:6" x14ac:dyDescent="0.3">
      <c r="A92" s="12">
        <f>Reports!C92*Reports!D92</f>
        <v>682110</v>
      </c>
      <c r="B92" s="12">
        <f t="shared" si="4"/>
        <v>0.62900502944221903</v>
      </c>
      <c r="C92" s="12">
        <f t="shared" si="5"/>
        <v>436173.18</v>
      </c>
      <c r="D92" s="12">
        <f t="shared" si="6"/>
        <v>747030.39896796714</v>
      </c>
      <c r="E92" s="12">
        <v>31104</v>
      </c>
      <c r="F92" s="12">
        <v>0.29382686051779205</v>
      </c>
    </row>
    <row r="93" spans="1:6" x14ac:dyDescent="0.3">
      <c r="A93" s="12">
        <f>Reports!C93*Reports!D93</f>
        <v>170820</v>
      </c>
      <c r="B93" s="12">
        <f t="shared" si="4"/>
        <v>0.36121588013800066</v>
      </c>
      <c r="C93" s="12">
        <f t="shared" si="5"/>
        <v>436173.18</v>
      </c>
      <c r="D93" s="12">
        <f t="shared" si="6"/>
        <v>747030.39896796714</v>
      </c>
      <c r="E93" s="12">
        <v>31104</v>
      </c>
      <c r="F93" s="12">
        <v>0.29382686051779205</v>
      </c>
    </row>
    <row r="94" spans="1:6" x14ac:dyDescent="0.3">
      <c r="A94" s="12">
        <f>Reports!C94*Reports!D94</f>
        <v>27378</v>
      </c>
      <c r="B94" s="12">
        <f t="shared" si="4"/>
        <v>0.29211140554022036</v>
      </c>
      <c r="C94" s="12">
        <f t="shared" si="5"/>
        <v>436173.18</v>
      </c>
      <c r="D94" s="12">
        <f t="shared" si="6"/>
        <v>747030.39896796714</v>
      </c>
      <c r="E94" s="12">
        <v>31920</v>
      </c>
      <c r="F94" s="12">
        <v>0.29420316909953453</v>
      </c>
    </row>
    <row r="95" spans="1:6" x14ac:dyDescent="0.3">
      <c r="A95" s="12">
        <f>Reports!C95*Reports!D95</f>
        <v>36504</v>
      </c>
      <c r="B95" s="12">
        <f t="shared" si="4"/>
        <v>0.29632126465751335</v>
      </c>
      <c r="C95" s="12">
        <f t="shared" si="5"/>
        <v>436173.18</v>
      </c>
      <c r="D95" s="12">
        <f t="shared" si="6"/>
        <v>747030.39896796714</v>
      </c>
      <c r="E95" s="12">
        <v>31920</v>
      </c>
      <c r="F95" s="12">
        <v>0.29420316909953453</v>
      </c>
    </row>
    <row r="96" spans="1:6" x14ac:dyDescent="0.3">
      <c r="A96" s="12">
        <f>Reports!C96*Reports!D96</f>
        <v>9126</v>
      </c>
      <c r="B96" s="12">
        <f t="shared" si="4"/>
        <v>0.28377626800382905</v>
      </c>
      <c r="C96" s="12">
        <f t="shared" si="5"/>
        <v>436173.18</v>
      </c>
      <c r="D96" s="12">
        <f t="shared" si="6"/>
        <v>747030.39896796714</v>
      </c>
      <c r="E96" s="12">
        <v>32400</v>
      </c>
      <c r="F96" s="12">
        <v>0.29442463104742067</v>
      </c>
    </row>
    <row r="97" spans="1:6" x14ac:dyDescent="0.3">
      <c r="A97" s="12">
        <f>Reports!C97*Reports!D97</f>
        <v>682110</v>
      </c>
      <c r="B97" s="12">
        <f t="shared" si="4"/>
        <v>0.62900502944221903</v>
      </c>
      <c r="C97" s="12">
        <f t="shared" si="5"/>
        <v>436173.18</v>
      </c>
      <c r="D97" s="12">
        <f t="shared" si="6"/>
        <v>747030.39896796714</v>
      </c>
      <c r="E97" s="12">
        <v>32400</v>
      </c>
      <c r="F97" s="12">
        <v>0.29442463104742067</v>
      </c>
    </row>
    <row r="98" spans="1:6" x14ac:dyDescent="0.3">
      <c r="A98" s="12">
        <f>Reports!C98*Reports!D98</f>
        <v>170820</v>
      </c>
      <c r="B98" s="12">
        <f t="shared" si="4"/>
        <v>0.36121588013800066</v>
      </c>
      <c r="C98" s="12">
        <f t="shared" si="5"/>
        <v>436173.18</v>
      </c>
      <c r="D98" s="12">
        <f t="shared" si="6"/>
        <v>747030.39896796714</v>
      </c>
      <c r="E98" s="12">
        <v>32400</v>
      </c>
      <c r="F98" s="12">
        <v>0.29442463104742067</v>
      </c>
    </row>
    <row r="99" spans="1:6" x14ac:dyDescent="0.3">
      <c r="A99" s="12">
        <f>Reports!C99*Reports!D99</f>
        <v>27378</v>
      </c>
      <c r="B99" s="12">
        <f t="shared" si="4"/>
        <v>0.29211140554022036</v>
      </c>
      <c r="C99" s="12">
        <f t="shared" si="5"/>
        <v>436173.18</v>
      </c>
      <c r="D99" s="12">
        <f t="shared" si="6"/>
        <v>747030.39896796714</v>
      </c>
      <c r="E99" s="12">
        <v>32400</v>
      </c>
      <c r="F99" s="12">
        <v>0.29442463104742067</v>
      </c>
    </row>
    <row r="100" spans="1:6" x14ac:dyDescent="0.3">
      <c r="A100" s="12">
        <f>Reports!C100*Reports!D100</f>
        <v>36504</v>
      </c>
      <c r="B100" s="12">
        <f t="shared" si="4"/>
        <v>0.29632126465751335</v>
      </c>
      <c r="C100" s="12">
        <f t="shared" si="5"/>
        <v>436173.18</v>
      </c>
      <c r="D100" s="12">
        <f t="shared" si="6"/>
        <v>747030.39896796714</v>
      </c>
      <c r="E100" s="12">
        <v>32400</v>
      </c>
      <c r="F100" s="12">
        <v>0.29442463104742067</v>
      </c>
    </row>
    <row r="101" spans="1:6" x14ac:dyDescent="0.3">
      <c r="A101" s="12">
        <f>Reports!C101*Reports!D101</f>
        <v>9126</v>
      </c>
      <c r="B101" s="12">
        <f t="shared" si="4"/>
        <v>0.28377626800382905</v>
      </c>
      <c r="C101" s="12">
        <f t="shared" si="5"/>
        <v>436173.18</v>
      </c>
      <c r="D101" s="12">
        <f t="shared" si="6"/>
        <v>747030.39896796714</v>
      </c>
      <c r="E101" s="12">
        <v>32400</v>
      </c>
      <c r="F101" s="12">
        <v>0.29442463104742067</v>
      </c>
    </row>
    <row r="102" spans="1:6" x14ac:dyDescent="0.3">
      <c r="A102" s="12">
        <f>Reports!C102*Reports!D102</f>
        <v>1012800</v>
      </c>
      <c r="B102" s="12">
        <f t="shared" si="4"/>
        <v>0.77991081444059263</v>
      </c>
      <c r="C102" s="12">
        <f t="shared" si="5"/>
        <v>436173.18</v>
      </c>
      <c r="D102" s="12">
        <f t="shared" si="6"/>
        <v>747030.39896796714</v>
      </c>
      <c r="E102" s="12">
        <v>32400</v>
      </c>
      <c r="F102" s="12">
        <v>0.29442463104742067</v>
      </c>
    </row>
    <row r="103" spans="1:6" x14ac:dyDescent="0.3">
      <c r="A103" s="12">
        <f>Reports!C103*Reports!D103</f>
        <v>253200</v>
      </c>
      <c r="B103" s="12">
        <f t="shared" si="4"/>
        <v>0.40325374879087333</v>
      </c>
      <c r="C103" s="12">
        <f t="shared" si="5"/>
        <v>436173.18</v>
      </c>
      <c r="D103" s="12">
        <f t="shared" si="6"/>
        <v>747030.39896796714</v>
      </c>
      <c r="E103" s="12">
        <v>32400</v>
      </c>
      <c r="F103" s="12">
        <v>0.29442463104742067</v>
      </c>
    </row>
    <row r="104" spans="1:6" x14ac:dyDescent="0.3">
      <c r="A104" s="12">
        <f>Reports!C104*Reports!D104</f>
        <v>40560</v>
      </c>
      <c r="B104" s="12">
        <f t="shared" si="4"/>
        <v>0.29820120081528056</v>
      </c>
      <c r="C104" s="12">
        <f t="shared" si="5"/>
        <v>436173.18</v>
      </c>
      <c r="D104" s="12">
        <f t="shared" si="6"/>
        <v>747030.39896796714</v>
      </c>
      <c r="E104" s="12">
        <v>32400</v>
      </c>
      <c r="F104" s="12">
        <v>0.29442463104742067</v>
      </c>
    </row>
    <row r="105" spans="1:6" x14ac:dyDescent="0.3">
      <c r="A105" s="12">
        <f>Reports!C105*Reports!D105</f>
        <v>32400</v>
      </c>
      <c r="B105" s="12">
        <f t="shared" si="4"/>
        <v>0.29442463104742067</v>
      </c>
      <c r="C105" s="12">
        <f t="shared" si="5"/>
        <v>436173.18</v>
      </c>
      <c r="D105" s="12">
        <f t="shared" si="6"/>
        <v>747030.39896796714</v>
      </c>
      <c r="E105" s="12">
        <v>32400</v>
      </c>
      <c r="F105" s="12">
        <v>0.29442463104742067</v>
      </c>
    </row>
    <row r="106" spans="1:6" x14ac:dyDescent="0.3">
      <c r="A106" s="12">
        <f>Reports!C106*Reports!D106</f>
        <v>16055</v>
      </c>
      <c r="B106" s="12">
        <f t="shared" si="4"/>
        <v>0.28692710129914734</v>
      </c>
      <c r="C106" s="12">
        <f t="shared" si="5"/>
        <v>436173.18</v>
      </c>
      <c r="D106" s="12">
        <f t="shared" si="6"/>
        <v>747030.39896796714</v>
      </c>
      <c r="E106" s="12">
        <v>32400</v>
      </c>
      <c r="F106" s="12">
        <v>0.29442463104742067</v>
      </c>
    </row>
    <row r="107" spans="1:6" x14ac:dyDescent="0.3">
      <c r="A107" s="12">
        <f>Reports!C107*Reports!D107</f>
        <v>1012800</v>
      </c>
      <c r="B107" s="12">
        <f t="shared" si="4"/>
        <v>0.77991081444059263</v>
      </c>
      <c r="C107" s="12">
        <f t="shared" si="5"/>
        <v>436173.18</v>
      </c>
      <c r="D107" s="12">
        <f t="shared" si="6"/>
        <v>747030.39896796714</v>
      </c>
      <c r="E107" s="12">
        <v>32400</v>
      </c>
      <c r="F107" s="12">
        <v>0.29442463104742067</v>
      </c>
    </row>
    <row r="108" spans="1:6" x14ac:dyDescent="0.3">
      <c r="A108" s="12">
        <f>Reports!C108*Reports!D108</f>
        <v>253200</v>
      </c>
      <c r="B108" s="12">
        <f t="shared" si="4"/>
        <v>0.40325374879087333</v>
      </c>
      <c r="C108" s="12">
        <f t="shared" si="5"/>
        <v>436173.18</v>
      </c>
      <c r="D108" s="12">
        <f t="shared" si="6"/>
        <v>747030.39896796714</v>
      </c>
      <c r="E108" s="12">
        <v>32400</v>
      </c>
      <c r="F108" s="12">
        <v>0.29442463104742067</v>
      </c>
    </row>
    <row r="109" spans="1:6" x14ac:dyDescent="0.3">
      <c r="A109" s="12">
        <f>Reports!C109*Reports!D109</f>
        <v>40560</v>
      </c>
      <c r="B109" s="12">
        <f t="shared" si="4"/>
        <v>0.29820120081528056</v>
      </c>
      <c r="C109" s="12">
        <f t="shared" si="5"/>
        <v>436173.18</v>
      </c>
      <c r="D109" s="12">
        <f t="shared" si="6"/>
        <v>747030.39896796714</v>
      </c>
      <c r="E109" s="12">
        <v>32400</v>
      </c>
      <c r="F109" s="12">
        <v>0.29442463104742067</v>
      </c>
    </row>
    <row r="110" spans="1:6" x14ac:dyDescent="0.3">
      <c r="A110" s="12">
        <f>Reports!C110*Reports!D110</f>
        <v>32400</v>
      </c>
      <c r="B110" s="12">
        <f t="shared" si="4"/>
        <v>0.29442463104742067</v>
      </c>
      <c r="C110" s="12">
        <f t="shared" si="5"/>
        <v>436173.18</v>
      </c>
      <c r="D110" s="12">
        <f t="shared" si="6"/>
        <v>747030.39896796714</v>
      </c>
      <c r="E110" s="12">
        <v>32400</v>
      </c>
      <c r="F110" s="12">
        <v>0.29442463104742067</v>
      </c>
    </row>
    <row r="111" spans="1:6" x14ac:dyDescent="0.3">
      <c r="A111" s="12">
        <f>Reports!C111*Reports!D111</f>
        <v>16055</v>
      </c>
      <c r="B111" s="12">
        <f t="shared" si="4"/>
        <v>0.28692710129914734</v>
      </c>
      <c r="C111" s="12">
        <f t="shared" si="5"/>
        <v>436173.18</v>
      </c>
      <c r="D111" s="12">
        <f t="shared" si="6"/>
        <v>747030.39896796714</v>
      </c>
      <c r="E111" s="12">
        <v>32400</v>
      </c>
      <c r="F111" s="12">
        <v>0.29442463104742067</v>
      </c>
    </row>
    <row r="112" spans="1:6" x14ac:dyDescent="0.3">
      <c r="A112" s="12">
        <f>Reports!C112*Reports!D112</f>
        <v>667000</v>
      </c>
      <c r="B112" s="12">
        <f t="shared" si="4"/>
        <v>0.62133639899843895</v>
      </c>
      <c r="C112" s="12">
        <f t="shared" si="5"/>
        <v>436173.18</v>
      </c>
      <c r="D112" s="12">
        <f t="shared" si="6"/>
        <v>747030.39896796714</v>
      </c>
      <c r="E112" s="12">
        <v>32400</v>
      </c>
      <c r="F112" s="12">
        <v>0.29442463104742067</v>
      </c>
    </row>
    <row r="113" spans="1:6" x14ac:dyDescent="0.3">
      <c r="A113" s="12">
        <f>Reports!C113*Reports!D113</f>
        <v>167000</v>
      </c>
      <c r="B113" s="12">
        <f t="shared" si="4"/>
        <v>0.35930232745839541</v>
      </c>
      <c r="C113" s="12">
        <f t="shared" si="5"/>
        <v>436173.18</v>
      </c>
      <c r="D113" s="12">
        <f t="shared" si="6"/>
        <v>747030.39896796714</v>
      </c>
      <c r="E113" s="12">
        <v>32400</v>
      </c>
      <c r="F113" s="12">
        <v>0.29442463104742067</v>
      </c>
    </row>
    <row r="114" spans="1:6" x14ac:dyDescent="0.3">
      <c r="A114" s="12">
        <f>Reports!C114*Reports!D114</f>
        <v>26600</v>
      </c>
      <c r="B114" s="12">
        <f t="shared" si="4"/>
        <v>0.29175380248392369</v>
      </c>
      <c r="C114" s="12">
        <f t="shared" si="5"/>
        <v>436173.18</v>
      </c>
      <c r="D114" s="12">
        <f t="shared" si="6"/>
        <v>747030.39896796714</v>
      </c>
      <c r="E114" s="12">
        <v>33338</v>
      </c>
      <c r="F114" s="12">
        <v>0.29485762659061038</v>
      </c>
    </row>
    <row r="115" spans="1:6" x14ac:dyDescent="0.3">
      <c r="A115" s="12">
        <f>Reports!C115*Reports!D115</f>
        <v>30000</v>
      </c>
      <c r="B115" s="12">
        <f t="shared" si="4"/>
        <v>0.29331809186673541</v>
      </c>
      <c r="C115" s="12">
        <f t="shared" si="5"/>
        <v>436173.18</v>
      </c>
      <c r="D115" s="12">
        <f t="shared" si="6"/>
        <v>747030.39896796714</v>
      </c>
      <c r="E115" s="12">
        <v>33338</v>
      </c>
      <c r="F115" s="12">
        <v>0.29485762659061038</v>
      </c>
    </row>
    <row r="116" spans="1:6" x14ac:dyDescent="0.3">
      <c r="A116" s="12">
        <f>Reports!C116*Reports!D116</f>
        <v>13167</v>
      </c>
      <c r="B116" s="12">
        <f t="shared" si="4"/>
        <v>0.28561182382002148</v>
      </c>
      <c r="C116" s="12">
        <f t="shared" si="5"/>
        <v>436173.18</v>
      </c>
      <c r="D116" s="12">
        <f t="shared" si="6"/>
        <v>747030.39896796714</v>
      </c>
      <c r="E116" s="12">
        <v>33867</v>
      </c>
      <c r="F116" s="12">
        <v>0.29510195067672251</v>
      </c>
    </row>
    <row r="117" spans="1:6" x14ac:dyDescent="0.3">
      <c r="A117" s="12">
        <f>Reports!C117*Reports!D117</f>
        <v>667000</v>
      </c>
      <c r="B117" s="12">
        <f t="shared" si="4"/>
        <v>0.62133639899843895</v>
      </c>
      <c r="C117" s="12">
        <f t="shared" si="5"/>
        <v>436173.18</v>
      </c>
      <c r="D117" s="12">
        <f t="shared" si="6"/>
        <v>747030.39896796714</v>
      </c>
      <c r="E117" s="12">
        <v>33867</v>
      </c>
      <c r="F117" s="12">
        <v>0.29510195067672251</v>
      </c>
    </row>
    <row r="118" spans="1:6" x14ac:dyDescent="0.3">
      <c r="A118" s="12">
        <f>Reports!C118*Reports!D118</f>
        <v>167000</v>
      </c>
      <c r="B118" s="12">
        <f t="shared" si="4"/>
        <v>0.35930232745839541</v>
      </c>
      <c r="C118" s="12">
        <f t="shared" si="5"/>
        <v>436173.18</v>
      </c>
      <c r="D118" s="12">
        <f t="shared" si="6"/>
        <v>747030.39896796714</v>
      </c>
      <c r="E118" s="12">
        <v>35520</v>
      </c>
      <c r="F118" s="12">
        <v>0.29586600589614942</v>
      </c>
    </row>
    <row r="119" spans="1:6" x14ac:dyDescent="0.3">
      <c r="A119" s="12">
        <f>Reports!C119*Reports!D119</f>
        <v>26600</v>
      </c>
      <c r="B119" s="12">
        <f t="shared" si="4"/>
        <v>0.29175380248392369</v>
      </c>
      <c r="C119" s="12">
        <f t="shared" si="5"/>
        <v>436173.18</v>
      </c>
      <c r="D119" s="12">
        <f t="shared" si="6"/>
        <v>747030.39896796714</v>
      </c>
      <c r="E119" s="12">
        <v>35520</v>
      </c>
      <c r="F119" s="12">
        <v>0.29586600589614942</v>
      </c>
    </row>
    <row r="120" spans="1:6" x14ac:dyDescent="0.3">
      <c r="A120" s="12">
        <f>Reports!C120*Reports!D120</f>
        <v>30000</v>
      </c>
      <c r="B120" s="12">
        <f t="shared" si="4"/>
        <v>0.29331809186673541</v>
      </c>
      <c r="C120" s="12">
        <f t="shared" si="5"/>
        <v>436173.18</v>
      </c>
      <c r="D120" s="12">
        <f t="shared" si="6"/>
        <v>747030.39896796714</v>
      </c>
      <c r="E120" s="12">
        <v>35532</v>
      </c>
      <c r="F120" s="12">
        <v>0.29587155589689862</v>
      </c>
    </row>
    <row r="121" spans="1:6" x14ac:dyDescent="0.3">
      <c r="A121" s="12">
        <f>Reports!C121*Reports!D121</f>
        <v>13167</v>
      </c>
      <c r="B121" s="12">
        <f t="shared" si="4"/>
        <v>0.28561182382002148</v>
      </c>
      <c r="C121" s="12">
        <f t="shared" si="5"/>
        <v>436173.18</v>
      </c>
      <c r="D121" s="12">
        <f t="shared" si="6"/>
        <v>747030.39896796714</v>
      </c>
      <c r="E121" s="12">
        <v>35532</v>
      </c>
      <c r="F121" s="12">
        <v>0.29587155589689862</v>
      </c>
    </row>
    <row r="122" spans="1:6" x14ac:dyDescent="0.3">
      <c r="A122" s="12">
        <f>Reports!C122*Reports!D122</f>
        <v>2400032</v>
      </c>
      <c r="B122" s="12">
        <f t="shared" si="4"/>
        <v>0.99571676425957434</v>
      </c>
      <c r="C122" s="12">
        <f t="shared" si="5"/>
        <v>436173.18</v>
      </c>
      <c r="D122" s="12">
        <f t="shared" si="6"/>
        <v>747030.39896796714</v>
      </c>
      <c r="E122" s="12">
        <v>36300</v>
      </c>
      <c r="F122" s="12">
        <v>0.29622685535340987</v>
      </c>
    </row>
    <row r="123" spans="1:6" x14ac:dyDescent="0.3">
      <c r="A123" s="12">
        <f>Reports!C123*Reports!D123</f>
        <v>600008</v>
      </c>
      <c r="B123" s="12">
        <f t="shared" si="4"/>
        <v>0.58679758177572727</v>
      </c>
      <c r="C123" s="12">
        <f t="shared" si="5"/>
        <v>436173.18</v>
      </c>
      <c r="D123" s="12">
        <f t="shared" si="6"/>
        <v>747030.39896796714</v>
      </c>
      <c r="E123" s="12">
        <v>36300</v>
      </c>
      <c r="F123" s="12">
        <v>0.29622685535340987</v>
      </c>
    </row>
    <row r="124" spans="1:6" x14ac:dyDescent="0.3">
      <c r="A124" s="12">
        <f>Reports!C124*Reports!D124</f>
        <v>95810</v>
      </c>
      <c r="B124" s="12">
        <f t="shared" si="4"/>
        <v>0.3243310566588925</v>
      </c>
      <c r="C124" s="12">
        <f t="shared" si="5"/>
        <v>436173.18</v>
      </c>
      <c r="D124" s="12">
        <f t="shared" si="6"/>
        <v>747030.39896796714</v>
      </c>
      <c r="E124" s="12">
        <v>36504</v>
      </c>
      <c r="F124" s="12">
        <v>0.29632126465751335</v>
      </c>
    </row>
    <row r="125" spans="1:6" x14ac:dyDescent="0.3">
      <c r="A125" s="12">
        <f>Reports!C125*Reports!D125</f>
        <v>74705</v>
      </c>
      <c r="B125" s="12">
        <f t="shared" si="4"/>
        <v>0.31423784020657003</v>
      </c>
      <c r="C125" s="12">
        <f t="shared" si="5"/>
        <v>436173.18</v>
      </c>
      <c r="D125" s="12">
        <f t="shared" si="6"/>
        <v>747030.39896796714</v>
      </c>
      <c r="E125" s="12">
        <v>36504</v>
      </c>
      <c r="F125" s="12">
        <v>0.29632126465751335</v>
      </c>
    </row>
    <row r="126" spans="1:6" x14ac:dyDescent="0.3">
      <c r="A126" s="12">
        <f>Reports!C126*Reports!D126</f>
        <v>54340</v>
      </c>
      <c r="B126" s="12">
        <f t="shared" si="4"/>
        <v>0.3046283598714864</v>
      </c>
      <c r="C126" s="12">
        <f t="shared" si="5"/>
        <v>436173.18</v>
      </c>
      <c r="D126" s="12">
        <f t="shared" si="6"/>
        <v>747030.39896796714</v>
      </c>
      <c r="E126" s="12">
        <v>36864</v>
      </c>
      <c r="F126" s="12">
        <v>0.2964879029592305</v>
      </c>
    </row>
    <row r="127" spans="1:6" x14ac:dyDescent="0.3">
      <c r="A127" s="12">
        <f>Reports!C127*Reports!D127</f>
        <v>2400032</v>
      </c>
      <c r="B127" s="12">
        <f t="shared" si="4"/>
        <v>0.99571676425957434</v>
      </c>
      <c r="C127" s="12">
        <f t="shared" si="5"/>
        <v>436173.18</v>
      </c>
      <c r="D127" s="12">
        <f t="shared" si="6"/>
        <v>747030.39896796714</v>
      </c>
      <c r="E127" s="12">
        <v>36864</v>
      </c>
      <c r="F127" s="12">
        <v>0.2964879029592305</v>
      </c>
    </row>
    <row r="128" spans="1:6" x14ac:dyDescent="0.3">
      <c r="A128" s="12">
        <f>Reports!C128*Reports!D128</f>
        <v>600008</v>
      </c>
      <c r="B128" s="12">
        <f t="shared" si="4"/>
        <v>0.58679758177572727</v>
      </c>
      <c r="C128" s="12">
        <f t="shared" si="5"/>
        <v>436173.18</v>
      </c>
      <c r="D128" s="12">
        <f t="shared" si="6"/>
        <v>747030.39896796714</v>
      </c>
      <c r="E128" s="12">
        <v>36864</v>
      </c>
      <c r="F128" s="12">
        <v>0.2964879029592305</v>
      </c>
    </row>
    <row r="129" spans="1:6" x14ac:dyDescent="0.3">
      <c r="A129" s="12">
        <f>Reports!C129*Reports!D129</f>
        <v>95810</v>
      </c>
      <c r="B129" s="12">
        <f t="shared" si="4"/>
        <v>0.3243310566588925</v>
      </c>
      <c r="C129" s="12">
        <f t="shared" si="5"/>
        <v>436173.18</v>
      </c>
      <c r="D129" s="12">
        <f t="shared" si="6"/>
        <v>747030.39896796714</v>
      </c>
      <c r="E129" s="12">
        <v>36864</v>
      </c>
      <c r="F129" s="12">
        <v>0.2964879029592305</v>
      </c>
    </row>
    <row r="130" spans="1:6" x14ac:dyDescent="0.3">
      <c r="A130" s="12">
        <f>Reports!C130*Reports!D130</f>
        <v>74705</v>
      </c>
      <c r="B130" s="12">
        <f t="shared" si="4"/>
        <v>0.31423784020657003</v>
      </c>
      <c r="C130" s="12">
        <f t="shared" si="5"/>
        <v>436173.18</v>
      </c>
      <c r="D130" s="12">
        <f t="shared" si="6"/>
        <v>747030.39896796714</v>
      </c>
      <c r="E130" s="12">
        <v>36864</v>
      </c>
      <c r="F130" s="12">
        <v>0.2964879029592305</v>
      </c>
    </row>
    <row r="131" spans="1:6" x14ac:dyDescent="0.3">
      <c r="A131" s="12">
        <f>Reports!C131*Reports!D131</f>
        <v>54340</v>
      </c>
      <c r="B131" s="12">
        <f t="shared" ref="B131:B194" si="7">_xlfn.NORM.DIST(A131,C131,D131,TRUE)</f>
        <v>0.3046283598714864</v>
      </c>
      <c r="C131" s="12">
        <f t="shared" si="5"/>
        <v>436173.18</v>
      </c>
      <c r="D131" s="12">
        <f t="shared" si="6"/>
        <v>747030.39896796714</v>
      </c>
      <c r="E131" s="12">
        <v>36864</v>
      </c>
      <c r="F131" s="12">
        <v>0.2964879029592305</v>
      </c>
    </row>
    <row r="132" spans="1:6" x14ac:dyDescent="0.3">
      <c r="A132" s="12">
        <f>Reports!C132*Reports!D132</f>
        <v>697686</v>
      </c>
      <c r="B132" s="12">
        <f t="shared" si="7"/>
        <v>0.63685686153802445</v>
      </c>
      <c r="C132" s="12">
        <f t="shared" ref="C132:C195" si="8">C131</f>
        <v>436173.18</v>
      </c>
      <c r="D132" s="12">
        <f t="shared" ref="D132:D195" si="9">D131</f>
        <v>747030.39896796714</v>
      </c>
      <c r="E132" s="12">
        <v>37052</v>
      </c>
      <c r="F132" s="12">
        <v>0.2965749422487618</v>
      </c>
    </row>
    <row r="133" spans="1:6" x14ac:dyDescent="0.3">
      <c r="A133" s="12">
        <f>Reports!C133*Reports!D133</f>
        <v>174592</v>
      </c>
      <c r="B133" s="12">
        <f t="shared" si="7"/>
        <v>0.3631088019850508</v>
      </c>
      <c r="C133" s="12">
        <f t="shared" si="8"/>
        <v>436173.18</v>
      </c>
      <c r="D133" s="12">
        <f t="shared" si="9"/>
        <v>747030.39896796714</v>
      </c>
      <c r="E133" s="12">
        <v>37052</v>
      </c>
      <c r="F133" s="12">
        <v>0.2965749422487618</v>
      </c>
    </row>
    <row r="134" spans="1:6" x14ac:dyDescent="0.3">
      <c r="A134" s="12">
        <f>Reports!C134*Reports!D134</f>
        <v>27880</v>
      </c>
      <c r="B134" s="12">
        <f t="shared" si="7"/>
        <v>0.29234225506868561</v>
      </c>
      <c r="C134" s="12">
        <f t="shared" si="8"/>
        <v>436173.18</v>
      </c>
      <c r="D134" s="12">
        <f t="shared" si="9"/>
        <v>747030.39896796714</v>
      </c>
      <c r="E134" s="12">
        <v>38400</v>
      </c>
      <c r="F134" s="12">
        <v>0.29719937505606164</v>
      </c>
    </row>
    <row r="135" spans="1:6" x14ac:dyDescent="0.3">
      <c r="A135" s="12">
        <f>Reports!C135*Reports!D135</f>
        <v>23575</v>
      </c>
      <c r="B135" s="12">
        <f t="shared" si="7"/>
        <v>0.29036532164261458</v>
      </c>
      <c r="C135" s="12">
        <f t="shared" si="8"/>
        <v>436173.18</v>
      </c>
      <c r="D135" s="12">
        <f t="shared" si="9"/>
        <v>747030.39896796714</v>
      </c>
      <c r="E135" s="12">
        <v>38400</v>
      </c>
      <c r="F135" s="12">
        <v>0.29719937505606164</v>
      </c>
    </row>
    <row r="136" spans="1:6" x14ac:dyDescent="0.3">
      <c r="A136" s="12">
        <f>Reports!C136*Reports!D136</f>
        <v>10336</v>
      </c>
      <c r="B136" s="12">
        <f t="shared" si="7"/>
        <v>0.2843252972240653</v>
      </c>
      <c r="C136" s="12">
        <f t="shared" si="8"/>
        <v>436173.18</v>
      </c>
      <c r="D136" s="12">
        <f t="shared" si="9"/>
        <v>747030.39896796714</v>
      </c>
      <c r="E136" s="12">
        <v>38400</v>
      </c>
      <c r="F136" s="12">
        <v>0.29719937505606164</v>
      </c>
    </row>
    <row r="137" spans="1:6" x14ac:dyDescent="0.3">
      <c r="A137" s="12">
        <f>Reports!C137*Reports!D137</f>
        <v>697686</v>
      </c>
      <c r="B137" s="12">
        <f t="shared" si="7"/>
        <v>0.63685686153802445</v>
      </c>
      <c r="C137" s="12">
        <f t="shared" si="8"/>
        <v>436173.18</v>
      </c>
      <c r="D137" s="12">
        <f t="shared" si="9"/>
        <v>747030.39896796714</v>
      </c>
      <c r="E137" s="12">
        <v>38400</v>
      </c>
      <c r="F137" s="12">
        <v>0.29719937505606164</v>
      </c>
    </row>
    <row r="138" spans="1:6" x14ac:dyDescent="0.3">
      <c r="A138" s="12">
        <f>Reports!C138*Reports!D138</f>
        <v>174592</v>
      </c>
      <c r="B138" s="12">
        <f t="shared" si="7"/>
        <v>0.3631088019850508</v>
      </c>
      <c r="C138" s="12">
        <f t="shared" si="8"/>
        <v>436173.18</v>
      </c>
      <c r="D138" s="12">
        <f t="shared" si="9"/>
        <v>747030.39896796714</v>
      </c>
      <c r="E138" s="12">
        <v>38400</v>
      </c>
      <c r="F138" s="12">
        <v>0.29719937505606164</v>
      </c>
    </row>
    <row r="139" spans="1:6" x14ac:dyDescent="0.3">
      <c r="A139" s="12">
        <f>Reports!C139*Reports!D139</f>
        <v>23575</v>
      </c>
      <c r="B139" s="12">
        <f t="shared" si="7"/>
        <v>0.29036532164261458</v>
      </c>
      <c r="C139" s="12">
        <f t="shared" si="8"/>
        <v>436173.18</v>
      </c>
      <c r="D139" s="12">
        <f t="shared" si="9"/>
        <v>747030.39896796714</v>
      </c>
      <c r="E139" s="12">
        <v>38400</v>
      </c>
      <c r="F139" s="12">
        <v>0.29719937505606164</v>
      </c>
    </row>
    <row r="140" spans="1:6" x14ac:dyDescent="0.3">
      <c r="A140" s="12">
        <f>Reports!C140*Reports!D140</f>
        <v>10336</v>
      </c>
      <c r="B140" s="12">
        <f t="shared" si="7"/>
        <v>0.2843252972240653</v>
      </c>
      <c r="C140" s="12">
        <f t="shared" si="8"/>
        <v>436173.18</v>
      </c>
      <c r="D140" s="12">
        <f t="shared" si="9"/>
        <v>747030.39896796714</v>
      </c>
      <c r="E140" s="12">
        <v>38400</v>
      </c>
      <c r="F140" s="12">
        <v>0.29719937505606164</v>
      </c>
    </row>
    <row r="141" spans="1:6" x14ac:dyDescent="0.3">
      <c r="A141" s="12">
        <f>Reports!C141*Reports!D141</f>
        <v>27880</v>
      </c>
      <c r="B141" s="12">
        <f t="shared" si="7"/>
        <v>0.29234225506868561</v>
      </c>
      <c r="C141" s="12">
        <f t="shared" si="8"/>
        <v>436173.18</v>
      </c>
      <c r="D141" s="12">
        <f t="shared" si="9"/>
        <v>747030.39896796714</v>
      </c>
      <c r="E141" s="12">
        <v>38400</v>
      </c>
      <c r="F141" s="12">
        <v>0.29719937505606164</v>
      </c>
    </row>
    <row r="142" spans="1:6" x14ac:dyDescent="0.3">
      <c r="A142" s="12">
        <f>Reports!C142*Reports!D142</f>
        <v>960000</v>
      </c>
      <c r="B142" s="12">
        <f t="shared" si="7"/>
        <v>0.75841469737656864</v>
      </c>
      <c r="C142" s="12">
        <f t="shared" si="8"/>
        <v>436173.18</v>
      </c>
      <c r="D142" s="12">
        <f t="shared" si="9"/>
        <v>747030.39896796714</v>
      </c>
      <c r="E142" s="12">
        <v>38400</v>
      </c>
      <c r="F142" s="12">
        <v>0.29719937505606164</v>
      </c>
    </row>
    <row r="143" spans="1:6" x14ac:dyDescent="0.3">
      <c r="A143" s="12">
        <f>Reports!C143*Reports!D143</f>
        <v>240000</v>
      </c>
      <c r="B143" s="12">
        <f t="shared" si="7"/>
        <v>0.3964279036449353</v>
      </c>
      <c r="C143" s="12">
        <f t="shared" si="8"/>
        <v>436173.18</v>
      </c>
      <c r="D143" s="12">
        <f t="shared" si="9"/>
        <v>747030.39896796714</v>
      </c>
      <c r="E143" s="12">
        <v>38400</v>
      </c>
      <c r="F143" s="12">
        <v>0.29719937505606164</v>
      </c>
    </row>
    <row r="144" spans="1:6" x14ac:dyDescent="0.3">
      <c r="A144" s="12">
        <f>Reports!C144*Reports!D144</f>
        <v>38400</v>
      </c>
      <c r="B144" s="12">
        <f t="shared" si="7"/>
        <v>0.29719937505606164</v>
      </c>
      <c r="C144" s="12">
        <f t="shared" si="8"/>
        <v>436173.18</v>
      </c>
      <c r="D144" s="12">
        <f t="shared" si="9"/>
        <v>747030.39896796714</v>
      </c>
      <c r="E144" s="12">
        <v>38560</v>
      </c>
      <c r="F144" s="12">
        <v>0.29727353159059056</v>
      </c>
    </row>
    <row r="145" spans="1:6" x14ac:dyDescent="0.3">
      <c r="A145" s="12">
        <f>Reports!C145*Reports!D145</f>
        <v>43200</v>
      </c>
      <c r="B145" s="12">
        <f t="shared" si="7"/>
        <v>0.29942773878839246</v>
      </c>
      <c r="C145" s="12">
        <f t="shared" si="8"/>
        <v>436173.18</v>
      </c>
      <c r="D145" s="12">
        <f t="shared" si="9"/>
        <v>747030.39896796714</v>
      </c>
      <c r="E145" s="12">
        <v>38560</v>
      </c>
      <c r="F145" s="12">
        <v>0.29727353159059056</v>
      </c>
    </row>
    <row r="146" spans="1:6" x14ac:dyDescent="0.3">
      <c r="A146" s="12">
        <f>Reports!C146*Reports!D146</f>
        <v>19200</v>
      </c>
      <c r="B146" s="12">
        <f t="shared" si="7"/>
        <v>0.28836267964281637</v>
      </c>
      <c r="C146" s="12">
        <f t="shared" si="8"/>
        <v>436173.18</v>
      </c>
      <c r="D146" s="12">
        <f t="shared" si="9"/>
        <v>747030.39896796714</v>
      </c>
      <c r="E146" s="12">
        <v>38962</v>
      </c>
      <c r="F146" s="12">
        <v>0.29745988718349031</v>
      </c>
    </row>
    <row r="147" spans="1:6" x14ac:dyDescent="0.3">
      <c r="A147" s="12">
        <f>Reports!C147*Reports!D147</f>
        <v>960000</v>
      </c>
      <c r="B147" s="12">
        <f t="shared" si="7"/>
        <v>0.75841469737656864</v>
      </c>
      <c r="C147" s="12">
        <f t="shared" si="8"/>
        <v>436173.18</v>
      </c>
      <c r="D147" s="12">
        <f t="shared" si="9"/>
        <v>747030.39896796714</v>
      </c>
      <c r="E147" s="12">
        <v>38962</v>
      </c>
      <c r="F147" s="12">
        <v>0.29745988718349031</v>
      </c>
    </row>
    <row r="148" spans="1:6" x14ac:dyDescent="0.3">
      <c r="A148" s="12">
        <f>Reports!C148*Reports!D148</f>
        <v>240000</v>
      </c>
      <c r="B148" s="12">
        <f t="shared" si="7"/>
        <v>0.3964279036449353</v>
      </c>
      <c r="C148" s="12">
        <f t="shared" si="8"/>
        <v>436173.18</v>
      </c>
      <c r="D148" s="12">
        <f t="shared" si="9"/>
        <v>747030.39896796714</v>
      </c>
      <c r="E148" s="12">
        <v>40000</v>
      </c>
      <c r="F148" s="12">
        <v>0.29794132055261657</v>
      </c>
    </row>
    <row r="149" spans="1:6" x14ac:dyDescent="0.3">
      <c r="A149" s="12">
        <f>Reports!C149*Reports!D149</f>
        <v>38400</v>
      </c>
      <c r="B149" s="12">
        <f t="shared" si="7"/>
        <v>0.29719937505606164</v>
      </c>
      <c r="C149" s="12">
        <f t="shared" si="8"/>
        <v>436173.18</v>
      </c>
      <c r="D149" s="12">
        <f t="shared" si="9"/>
        <v>747030.39896796714</v>
      </c>
      <c r="E149" s="12">
        <v>40000</v>
      </c>
      <c r="F149" s="12">
        <v>0.29794132055261657</v>
      </c>
    </row>
    <row r="150" spans="1:6" x14ac:dyDescent="0.3">
      <c r="A150" s="12">
        <f>Reports!C150*Reports!D150</f>
        <v>43200</v>
      </c>
      <c r="B150" s="12">
        <f t="shared" si="7"/>
        <v>0.29942773878839246</v>
      </c>
      <c r="C150" s="12">
        <f t="shared" si="8"/>
        <v>436173.18</v>
      </c>
      <c r="D150" s="12">
        <f t="shared" si="9"/>
        <v>747030.39896796714</v>
      </c>
      <c r="E150" s="12">
        <v>40000</v>
      </c>
      <c r="F150" s="12">
        <v>0.29794132055261657</v>
      </c>
    </row>
    <row r="151" spans="1:6" x14ac:dyDescent="0.3">
      <c r="A151" s="12">
        <f>Reports!C151*Reports!D151</f>
        <v>19200</v>
      </c>
      <c r="B151" s="12">
        <f t="shared" si="7"/>
        <v>0.28836267964281637</v>
      </c>
      <c r="C151" s="12">
        <f t="shared" si="8"/>
        <v>436173.18</v>
      </c>
      <c r="D151" s="12">
        <f t="shared" si="9"/>
        <v>747030.39896796714</v>
      </c>
      <c r="E151" s="12">
        <v>40000</v>
      </c>
      <c r="F151" s="12">
        <v>0.29794132055261657</v>
      </c>
    </row>
    <row r="152" spans="1:6" x14ac:dyDescent="0.3">
      <c r="A152" s="12">
        <f>Reports!C152*Reports!D152</f>
        <v>1492500</v>
      </c>
      <c r="B152" s="12">
        <f t="shared" si="7"/>
        <v>0.92132412591776158</v>
      </c>
      <c r="C152" s="12">
        <f t="shared" si="8"/>
        <v>436173.18</v>
      </c>
      <c r="D152" s="12">
        <f t="shared" si="9"/>
        <v>747030.39896796714</v>
      </c>
      <c r="E152" s="12">
        <v>40560</v>
      </c>
      <c r="F152" s="12">
        <v>0.29820120081528056</v>
      </c>
    </row>
    <row r="153" spans="1:6" x14ac:dyDescent="0.3">
      <c r="A153" s="12">
        <f>Reports!C153*Reports!D153</f>
        <v>373500</v>
      </c>
      <c r="B153" s="12">
        <f t="shared" si="7"/>
        <v>0.46656939090367883</v>
      </c>
      <c r="C153" s="12">
        <f t="shared" si="8"/>
        <v>436173.18</v>
      </c>
      <c r="D153" s="12">
        <f t="shared" si="9"/>
        <v>747030.39896796714</v>
      </c>
      <c r="E153" s="12">
        <v>40560</v>
      </c>
      <c r="F153" s="12">
        <v>0.29820120081528056</v>
      </c>
    </row>
    <row r="154" spans="1:6" x14ac:dyDescent="0.3">
      <c r="A154" s="12">
        <f>Reports!C154*Reports!D154</f>
        <v>59700</v>
      </c>
      <c r="B154" s="12">
        <f t="shared" si="7"/>
        <v>0.30714486522395373</v>
      </c>
      <c r="C154" s="12">
        <f t="shared" si="8"/>
        <v>436173.18</v>
      </c>
      <c r="D154" s="12">
        <f t="shared" si="9"/>
        <v>747030.39896796714</v>
      </c>
      <c r="E154" s="12">
        <v>40800</v>
      </c>
      <c r="F154" s="12">
        <v>0.29831260966591139</v>
      </c>
    </row>
    <row r="155" spans="1:6" x14ac:dyDescent="0.3">
      <c r="A155" s="12">
        <f>Reports!C155*Reports!D155</f>
        <v>60000</v>
      </c>
      <c r="B155" s="12">
        <f t="shared" si="7"/>
        <v>0.30728598469490553</v>
      </c>
      <c r="C155" s="12">
        <f t="shared" si="8"/>
        <v>436173.18</v>
      </c>
      <c r="D155" s="12">
        <f t="shared" si="9"/>
        <v>747030.39896796714</v>
      </c>
      <c r="E155" s="12">
        <v>40800</v>
      </c>
      <c r="F155" s="12">
        <v>0.29831260966591139</v>
      </c>
    </row>
    <row r="156" spans="1:6" x14ac:dyDescent="0.3">
      <c r="A156" s="12">
        <f>Reports!C156*Reports!D156</f>
        <v>26268</v>
      </c>
      <c r="B156" s="12">
        <f t="shared" si="7"/>
        <v>0.29160126279155452</v>
      </c>
      <c r="C156" s="12">
        <f t="shared" si="8"/>
        <v>436173.18</v>
      </c>
      <c r="D156" s="12">
        <f t="shared" si="9"/>
        <v>747030.39896796714</v>
      </c>
      <c r="E156" s="12">
        <v>43200</v>
      </c>
      <c r="F156" s="12">
        <v>0.29942773878839246</v>
      </c>
    </row>
    <row r="157" spans="1:6" x14ac:dyDescent="0.3">
      <c r="A157" s="12">
        <f>Reports!C157*Reports!D157</f>
        <v>1492500</v>
      </c>
      <c r="B157" s="12">
        <f t="shared" si="7"/>
        <v>0.92132412591776158</v>
      </c>
      <c r="C157" s="12">
        <f t="shared" si="8"/>
        <v>436173.18</v>
      </c>
      <c r="D157" s="12">
        <f t="shared" si="9"/>
        <v>747030.39896796714</v>
      </c>
      <c r="E157" s="12">
        <v>43200</v>
      </c>
      <c r="F157" s="12">
        <v>0.29942773878839246</v>
      </c>
    </row>
    <row r="158" spans="1:6" x14ac:dyDescent="0.3">
      <c r="A158" s="12">
        <f>Reports!C158*Reports!D158</f>
        <v>373500</v>
      </c>
      <c r="B158" s="12">
        <f t="shared" si="7"/>
        <v>0.46656939090367883</v>
      </c>
      <c r="C158" s="12">
        <f t="shared" si="8"/>
        <v>436173.18</v>
      </c>
      <c r="D158" s="12">
        <f t="shared" si="9"/>
        <v>747030.39896796714</v>
      </c>
      <c r="E158" s="12">
        <v>43200</v>
      </c>
      <c r="F158" s="12">
        <v>0.29942773878839246</v>
      </c>
    </row>
    <row r="159" spans="1:6" x14ac:dyDescent="0.3">
      <c r="A159" s="12">
        <f>Reports!C159*Reports!D159</f>
        <v>59700</v>
      </c>
      <c r="B159" s="12">
        <f t="shared" si="7"/>
        <v>0.30714486522395373</v>
      </c>
      <c r="C159" s="12">
        <f t="shared" si="8"/>
        <v>436173.18</v>
      </c>
      <c r="D159" s="12">
        <f t="shared" si="9"/>
        <v>747030.39896796714</v>
      </c>
      <c r="E159" s="12">
        <v>43200</v>
      </c>
      <c r="F159" s="12">
        <v>0.29942773878839246</v>
      </c>
    </row>
    <row r="160" spans="1:6" x14ac:dyDescent="0.3">
      <c r="A160" s="12">
        <f>Reports!C160*Reports!D160</f>
        <v>60000</v>
      </c>
      <c r="B160" s="12">
        <f t="shared" si="7"/>
        <v>0.30728598469490553</v>
      </c>
      <c r="C160" s="12">
        <f t="shared" si="8"/>
        <v>436173.18</v>
      </c>
      <c r="D160" s="12">
        <f t="shared" si="9"/>
        <v>747030.39896796714</v>
      </c>
      <c r="E160" s="12">
        <v>43200</v>
      </c>
      <c r="F160" s="12">
        <v>0.29942773878839246</v>
      </c>
    </row>
    <row r="161" spans="1:6" x14ac:dyDescent="0.3">
      <c r="A161" s="12">
        <f>Reports!C161*Reports!D161</f>
        <v>26268</v>
      </c>
      <c r="B161" s="12">
        <f t="shared" si="7"/>
        <v>0.29160126279155452</v>
      </c>
      <c r="C161" s="12">
        <f t="shared" si="8"/>
        <v>436173.18</v>
      </c>
      <c r="D161" s="12">
        <f t="shared" si="9"/>
        <v>747030.39896796714</v>
      </c>
      <c r="E161" s="12">
        <v>43200</v>
      </c>
      <c r="F161" s="12">
        <v>0.29942773878839246</v>
      </c>
    </row>
    <row r="162" spans="1:6" x14ac:dyDescent="0.3">
      <c r="A162" s="12">
        <f>Reports!C162*Reports!D162</f>
        <v>921600</v>
      </c>
      <c r="B162" s="12">
        <f t="shared" si="7"/>
        <v>0.7420920867250419</v>
      </c>
      <c r="C162" s="12">
        <f t="shared" si="8"/>
        <v>436173.18</v>
      </c>
      <c r="D162" s="12">
        <f t="shared" si="9"/>
        <v>747030.39896796714</v>
      </c>
      <c r="E162" s="12">
        <v>43200</v>
      </c>
      <c r="F162" s="12">
        <v>0.29942773878839246</v>
      </c>
    </row>
    <row r="163" spans="1:6" x14ac:dyDescent="0.3">
      <c r="A163" s="12">
        <f>Reports!C163*Reports!D163</f>
        <v>230400</v>
      </c>
      <c r="B163" s="12">
        <f t="shared" si="7"/>
        <v>0.39148338727344084</v>
      </c>
      <c r="C163" s="12">
        <f t="shared" si="8"/>
        <v>436173.18</v>
      </c>
      <c r="D163" s="12">
        <f t="shared" si="9"/>
        <v>747030.39896796714</v>
      </c>
      <c r="E163" s="12">
        <v>43200</v>
      </c>
      <c r="F163" s="12">
        <v>0.29942773878839246</v>
      </c>
    </row>
    <row r="164" spans="1:6" x14ac:dyDescent="0.3">
      <c r="A164" s="12">
        <f>Reports!C164*Reports!D164</f>
        <v>36864</v>
      </c>
      <c r="B164" s="12">
        <f t="shared" si="7"/>
        <v>0.2964879029592305</v>
      </c>
      <c r="C164" s="12">
        <f t="shared" si="8"/>
        <v>436173.18</v>
      </c>
      <c r="D164" s="12">
        <f t="shared" si="9"/>
        <v>747030.39896796714</v>
      </c>
      <c r="E164" s="12">
        <v>43520</v>
      </c>
      <c r="F164" s="12">
        <v>0.29957656536673138</v>
      </c>
    </row>
    <row r="165" spans="1:6" x14ac:dyDescent="0.3">
      <c r="A165" s="12">
        <f>Reports!C165*Reports!D165</f>
        <v>36864</v>
      </c>
      <c r="B165" s="12">
        <f t="shared" si="7"/>
        <v>0.2964879029592305</v>
      </c>
      <c r="C165" s="12">
        <f t="shared" si="8"/>
        <v>436173.18</v>
      </c>
      <c r="D165" s="12">
        <f t="shared" si="9"/>
        <v>747030.39896796714</v>
      </c>
      <c r="E165" s="12">
        <v>43520</v>
      </c>
      <c r="F165" s="12">
        <v>0.29957656536673138</v>
      </c>
    </row>
    <row r="166" spans="1:6" x14ac:dyDescent="0.3">
      <c r="A166" s="12">
        <f>Reports!C166*Reports!D166</f>
        <v>11664</v>
      </c>
      <c r="B166" s="12">
        <f t="shared" si="7"/>
        <v>0.28492845186431126</v>
      </c>
      <c r="C166" s="12">
        <f t="shared" si="8"/>
        <v>436173.18</v>
      </c>
      <c r="D166" s="12">
        <f t="shared" si="9"/>
        <v>747030.39896796714</v>
      </c>
      <c r="E166" s="12">
        <v>43960</v>
      </c>
      <c r="F166" s="12">
        <v>0.29978125662818383</v>
      </c>
    </row>
    <row r="167" spans="1:6" x14ac:dyDescent="0.3">
      <c r="A167" s="12">
        <f>Reports!C167*Reports!D167</f>
        <v>921600</v>
      </c>
      <c r="B167" s="12">
        <f t="shared" si="7"/>
        <v>0.7420920867250419</v>
      </c>
      <c r="C167" s="12">
        <f t="shared" si="8"/>
        <v>436173.18</v>
      </c>
      <c r="D167" s="12">
        <f t="shared" si="9"/>
        <v>747030.39896796714</v>
      </c>
      <c r="E167" s="12">
        <v>43960</v>
      </c>
      <c r="F167" s="12">
        <v>0.29978125662818383</v>
      </c>
    </row>
    <row r="168" spans="1:6" x14ac:dyDescent="0.3">
      <c r="A168" s="12">
        <f>Reports!C168*Reports!D168</f>
        <v>230400</v>
      </c>
      <c r="B168" s="12">
        <f t="shared" si="7"/>
        <v>0.39148338727344084</v>
      </c>
      <c r="C168" s="12">
        <f t="shared" si="8"/>
        <v>436173.18</v>
      </c>
      <c r="D168" s="12">
        <f t="shared" si="9"/>
        <v>747030.39896796714</v>
      </c>
      <c r="E168" s="12">
        <v>44376</v>
      </c>
      <c r="F168" s="12">
        <v>0.29997484113585682</v>
      </c>
    </row>
    <row r="169" spans="1:6" x14ac:dyDescent="0.3">
      <c r="A169" s="12">
        <f>Reports!C169*Reports!D169</f>
        <v>36864</v>
      </c>
      <c r="B169" s="12">
        <f t="shared" si="7"/>
        <v>0.2964879029592305</v>
      </c>
      <c r="C169" s="12">
        <f t="shared" si="8"/>
        <v>436173.18</v>
      </c>
      <c r="D169" s="12">
        <f t="shared" si="9"/>
        <v>747030.39896796714</v>
      </c>
      <c r="E169" s="12">
        <v>44376</v>
      </c>
      <c r="F169" s="12">
        <v>0.29997484113585682</v>
      </c>
    </row>
    <row r="170" spans="1:6" x14ac:dyDescent="0.3">
      <c r="A170" s="12">
        <f>Reports!C170*Reports!D170</f>
        <v>36864</v>
      </c>
      <c r="B170" s="12">
        <f t="shared" si="7"/>
        <v>0.2964879029592305</v>
      </c>
      <c r="C170" s="12">
        <f t="shared" si="8"/>
        <v>436173.18</v>
      </c>
      <c r="D170" s="12">
        <f t="shared" si="9"/>
        <v>747030.39896796714</v>
      </c>
      <c r="E170" s="12">
        <v>44700</v>
      </c>
      <c r="F170" s="12">
        <v>0.30012565285900261</v>
      </c>
    </row>
    <row r="171" spans="1:6" x14ac:dyDescent="0.3">
      <c r="A171" s="12">
        <f>Reports!C171*Reports!D171</f>
        <v>11664</v>
      </c>
      <c r="B171" s="12">
        <f t="shared" si="7"/>
        <v>0.28492845186431126</v>
      </c>
      <c r="C171" s="12">
        <f t="shared" si="8"/>
        <v>436173.18</v>
      </c>
      <c r="D171" s="12">
        <f t="shared" si="9"/>
        <v>747030.39896796714</v>
      </c>
      <c r="E171" s="12">
        <v>44700</v>
      </c>
      <c r="F171" s="12">
        <v>0.30012565285900261</v>
      </c>
    </row>
    <row r="172" spans="1:6" x14ac:dyDescent="0.3">
      <c r="A172" s="12">
        <f>Reports!C172*Reports!D172</f>
        <v>1702080</v>
      </c>
      <c r="B172" s="12">
        <f t="shared" si="7"/>
        <v>0.95492295227712032</v>
      </c>
      <c r="C172" s="12">
        <f t="shared" si="8"/>
        <v>436173.18</v>
      </c>
      <c r="D172" s="12">
        <f t="shared" si="9"/>
        <v>747030.39896796714</v>
      </c>
      <c r="E172" s="12">
        <v>45760</v>
      </c>
      <c r="F172" s="12">
        <v>0.30061928866757542</v>
      </c>
    </row>
    <row r="173" spans="1:6" x14ac:dyDescent="0.3">
      <c r="A173" s="12">
        <f>Reports!C173*Reports!D173</f>
        <v>425520</v>
      </c>
      <c r="B173" s="12">
        <f t="shared" si="7"/>
        <v>0.49431099473229267</v>
      </c>
      <c r="C173" s="12">
        <f t="shared" si="8"/>
        <v>436173.18</v>
      </c>
      <c r="D173" s="12">
        <f t="shared" si="9"/>
        <v>747030.39896796714</v>
      </c>
      <c r="E173" s="12">
        <v>45760</v>
      </c>
      <c r="F173" s="12">
        <v>0.30061928866757542</v>
      </c>
    </row>
    <row r="174" spans="1:6" x14ac:dyDescent="0.3">
      <c r="A174" s="12">
        <f>Reports!C174*Reports!D174</f>
        <v>67968</v>
      </c>
      <c r="B174" s="12">
        <f t="shared" si="7"/>
        <v>0.31104451037846909</v>
      </c>
      <c r="C174" s="12">
        <f t="shared" si="8"/>
        <v>436173.18</v>
      </c>
      <c r="D174" s="12">
        <f t="shared" si="9"/>
        <v>747030.39896796714</v>
      </c>
      <c r="E174" s="12">
        <v>47526</v>
      </c>
      <c r="F174" s="12">
        <v>0.3014425174802613</v>
      </c>
    </row>
    <row r="175" spans="1:6" x14ac:dyDescent="0.3">
      <c r="A175" s="12">
        <f>Reports!C175*Reports!D175</f>
        <v>55296</v>
      </c>
      <c r="B175" s="12">
        <f t="shared" si="7"/>
        <v>0.30507652700448074</v>
      </c>
      <c r="C175" s="12">
        <f t="shared" si="8"/>
        <v>436173.18</v>
      </c>
      <c r="D175" s="12">
        <f t="shared" si="9"/>
        <v>747030.39896796714</v>
      </c>
      <c r="E175" s="12">
        <v>47526</v>
      </c>
      <c r="F175" s="12">
        <v>0.3014425174802613</v>
      </c>
    </row>
    <row r="176" spans="1:6" x14ac:dyDescent="0.3">
      <c r="A176" s="12">
        <f>Reports!C176*Reports!D176</f>
        <v>37052</v>
      </c>
      <c r="B176" s="12">
        <f t="shared" si="7"/>
        <v>0.2965749422487618</v>
      </c>
      <c r="C176" s="12">
        <f t="shared" si="8"/>
        <v>436173.18</v>
      </c>
      <c r="D176" s="12">
        <f t="shared" si="9"/>
        <v>747030.39896796714</v>
      </c>
      <c r="E176" s="12">
        <v>49152</v>
      </c>
      <c r="F176" s="12">
        <v>0.30220138056701334</v>
      </c>
    </row>
    <row r="177" spans="1:6" x14ac:dyDescent="0.3">
      <c r="A177" s="12">
        <f>Reports!C177*Reports!D177</f>
        <v>1702080</v>
      </c>
      <c r="B177" s="12">
        <f t="shared" si="7"/>
        <v>0.95492295227712032</v>
      </c>
      <c r="C177" s="12">
        <f t="shared" si="8"/>
        <v>436173.18</v>
      </c>
      <c r="D177" s="12">
        <f t="shared" si="9"/>
        <v>747030.39896796714</v>
      </c>
      <c r="E177" s="12">
        <v>49152</v>
      </c>
      <c r="F177" s="12">
        <v>0.30220138056701334</v>
      </c>
    </row>
    <row r="178" spans="1:6" x14ac:dyDescent="0.3">
      <c r="A178" s="12">
        <f>Reports!C178*Reports!D178</f>
        <v>425520</v>
      </c>
      <c r="B178" s="12">
        <f t="shared" si="7"/>
        <v>0.49431099473229267</v>
      </c>
      <c r="C178" s="12">
        <f t="shared" si="8"/>
        <v>436173.18</v>
      </c>
      <c r="D178" s="12">
        <f t="shared" si="9"/>
        <v>747030.39896796714</v>
      </c>
      <c r="E178" s="12">
        <v>50050</v>
      </c>
      <c r="F178" s="12">
        <v>0.30262084925643051</v>
      </c>
    </row>
    <row r="179" spans="1:6" x14ac:dyDescent="0.3">
      <c r="A179" s="12">
        <f>Reports!C179*Reports!D179</f>
        <v>67968</v>
      </c>
      <c r="B179" s="12">
        <f t="shared" si="7"/>
        <v>0.31104451037846909</v>
      </c>
      <c r="C179" s="12">
        <f t="shared" si="8"/>
        <v>436173.18</v>
      </c>
      <c r="D179" s="12">
        <f t="shared" si="9"/>
        <v>747030.39896796714</v>
      </c>
      <c r="E179" s="12">
        <v>50050</v>
      </c>
      <c r="F179" s="12">
        <v>0.30262084925643051</v>
      </c>
    </row>
    <row r="180" spans="1:6" x14ac:dyDescent="0.3">
      <c r="A180" s="12">
        <f>Reports!C180*Reports!D180</f>
        <v>55296</v>
      </c>
      <c r="B180" s="12">
        <f t="shared" si="7"/>
        <v>0.30507652700448074</v>
      </c>
      <c r="C180" s="12">
        <f t="shared" si="8"/>
        <v>436173.18</v>
      </c>
      <c r="D180" s="12">
        <f t="shared" si="9"/>
        <v>747030.39896796714</v>
      </c>
      <c r="E180" s="12">
        <v>54340</v>
      </c>
      <c r="F180" s="12">
        <v>0.3046283598714864</v>
      </c>
    </row>
    <row r="181" spans="1:6" x14ac:dyDescent="0.3">
      <c r="A181" s="12">
        <f>Reports!C181*Reports!D181</f>
        <v>37052</v>
      </c>
      <c r="B181" s="12">
        <f t="shared" si="7"/>
        <v>0.2965749422487618</v>
      </c>
      <c r="C181" s="12">
        <f t="shared" si="8"/>
        <v>436173.18</v>
      </c>
      <c r="D181" s="12">
        <f t="shared" si="9"/>
        <v>747030.39896796714</v>
      </c>
      <c r="E181" s="12">
        <v>54340</v>
      </c>
      <c r="F181" s="12">
        <v>0.3046283598714864</v>
      </c>
    </row>
    <row r="182" spans="1:6" x14ac:dyDescent="0.3">
      <c r="A182" s="12">
        <f>Reports!C182*Reports!D182</f>
        <v>3240000</v>
      </c>
      <c r="B182" s="12">
        <f t="shared" si="7"/>
        <v>0.99991273800062241</v>
      </c>
      <c r="C182" s="12">
        <f t="shared" si="8"/>
        <v>436173.18</v>
      </c>
      <c r="D182" s="12">
        <f t="shared" si="9"/>
        <v>747030.39896796714</v>
      </c>
      <c r="E182" s="12">
        <v>55296</v>
      </c>
      <c r="F182" s="12">
        <v>0.30507652700448074</v>
      </c>
    </row>
    <row r="183" spans="1:6" x14ac:dyDescent="0.3">
      <c r="A183" s="12">
        <f>Reports!C183*Reports!D183</f>
        <v>810000</v>
      </c>
      <c r="B183" s="12">
        <f t="shared" si="7"/>
        <v>0.69160930849096525</v>
      </c>
      <c r="C183" s="12">
        <f t="shared" si="8"/>
        <v>436173.18</v>
      </c>
      <c r="D183" s="12">
        <f t="shared" si="9"/>
        <v>747030.39896796714</v>
      </c>
      <c r="E183" s="12">
        <v>55296</v>
      </c>
      <c r="F183" s="12">
        <v>0.30507652700448074</v>
      </c>
    </row>
    <row r="184" spans="1:6" x14ac:dyDescent="0.3">
      <c r="A184" s="12">
        <f>Reports!C184*Reports!D184</f>
        <v>129600</v>
      </c>
      <c r="B184" s="12">
        <f t="shared" si="7"/>
        <v>0.34076024739310229</v>
      </c>
      <c r="C184" s="12">
        <f t="shared" si="8"/>
        <v>436173.18</v>
      </c>
      <c r="D184" s="12">
        <f t="shared" si="9"/>
        <v>747030.39896796714</v>
      </c>
      <c r="E184" s="12">
        <v>55755</v>
      </c>
      <c r="F184" s="12">
        <v>0.30529180745433604</v>
      </c>
    </row>
    <row r="185" spans="1:6" x14ac:dyDescent="0.3">
      <c r="A185" s="12">
        <f>Reports!C185*Reports!D185</f>
        <v>97200</v>
      </c>
      <c r="B185" s="12">
        <f t="shared" si="7"/>
        <v>0.32500046732039378</v>
      </c>
      <c r="C185" s="12">
        <f t="shared" si="8"/>
        <v>436173.18</v>
      </c>
      <c r="D185" s="12">
        <f t="shared" si="9"/>
        <v>747030.39896796714</v>
      </c>
      <c r="E185" s="12">
        <v>55755</v>
      </c>
      <c r="F185" s="12">
        <v>0.30529180745433604</v>
      </c>
    </row>
    <row r="186" spans="1:6" x14ac:dyDescent="0.3">
      <c r="A186" s="12">
        <f>Reports!C186*Reports!D186</f>
        <v>97200</v>
      </c>
      <c r="B186" s="12">
        <f t="shared" si="7"/>
        <v>0.32500046732039378</v>
      </c>
      <c r="C186" s="12">
        <f t="shared" si="8"/>
        <v>436173.18</v>
      </c>
      <c r="D186" s="12">
        <f t="shared" si="9"/>
        <v>747030.39896796714</v>
      </c>
      <c r="E186" s="12">
        <v>57600</v>
      </c>
      <c r="F186" s="12">
        <v>0.30615782948961773</v>
      </c>
    </row>
    <row r="187" spans="1:6" x14ac:dyDescent="0.3">
      <c r="A187" s="12">
        <f>Reports!C187*Reports!D187</f>
        <v>3240000</v>
      </c>
      <c r="B187" s="12">
        <f t="shared" si="7"/>
        <v>0.99991273800062241</v>
      </c>
      <c r="C187" s="12">
        <f t="shared" si="8"/>
        <v>436173.18</v>
      </c>
      <c r="D187" s="12">
        <f t="shared" si="9"/>
        <v>747030.39896796714</v>
      </c>
      <c r="E187" s="12">
        <v>57600</v>
      </c>
      <c r="F187" s="12">
        <v>0.30615782948961773</v>
      </c>
    </row>
    <row r="188" spans="1:6" x14ac:dyDescent="0.3">
      <c r="A188" s="12">
        <f>Reports!C188*Reports!D188</f>
        <v>810000</v>
      </c>
      <c r="B188" s="12">
        <f t="shared" si="7"/>
        <v>0.69160930849096525</v>
      </c>
      <c r="C188" s="12">
        <f t="shared" si="8"/>
        <v>436173.18</v>
      </c>
      <c r="D188" s="12">
        <f t="shared" si="9"/>
        <v>747030.39896796714</v>
      </c>
      <c r="E188" s="12">
        <v>57600</v>
      </c>
      <c r="F188" s="12">
        <v>0.30615782948961773</v>
      </c>
    </row>
    <row r="189" spans="1:6" x14ac:dyDescent="0.3">
      <c r="A189" s="12">
        <f>Reports!C189*Reports!D189</f>
        <v>129600</v>
      </c>
      <c r="B189" s="12">
        <f t="shared" si="7"/>
        <v>0.34076024739310229</v>
      </c>
      <c r="C189" s="12">
        <f t="shared" si="8"/>
        <v>436173.18</v>
      </c>
      <c r="D189" s="12">
        <f t="shared" si="9"/>
        <v>747030.39896796714</v>
      </c>
      <c r="E189" s="12">
        <v>57600</v>
      </c>
      <c r="F189" s="12">
        <v>0.30615782948961773</v>
      </c>
    </row>
    <row r="190" spans="1:6" x14ac:dyDescent="0.3">
      <c r="A190" s="12">
        <f>Reports!C190*Reports!D190</f>
        <v>97200</v>
      </c>
      <c r="B190" s="12">
        <f t="shared" si="7"/>
        <v>0.32500046732039378</v>
      </c>
      <c r="C190" s="12">
        <f t="shared" si="8"/>
        <v>436173.18</v>
      </c>
      <c r="D190" s="12">
        <f t="shared" si="9"/>
        <v>747030.39896796714</v>
      </c>
      <c r="E190" s="12">
        <v>57600</v>
      </c>
      <c r="F190" s="12">
        <v>0.30615782948961773</v>
      </c>
    </row>
    <row r="191" spans="1:6" x14ac:dyDescent="0.3">
      <c r="A191" s="12">
        <f>Reports!C191*Reports!D191</f>
        <v>97200</v>
      </c>
      <c r="B191" s="12">
        <f t="shared" si="7"/>
        <v>0.32500046732039378</v>
      </c>
      <c r="C191" s="12">
        <f t="shared" si="8"/>
        <v>436173.18</v>
      </c>
      <c r="D191" s="12">
        <f t="shared" si="9"/>
        <v>747030.39896796714</v>
      </c>
      <c r="E191" s="12">
        <v>57600</v>
      </c>
      <c r="F191" s="12">
        <v>0.30615782948961773</v>
      </c>
    </row>
    <row r="192" spans="1:6" x14ac:dyDescent="0.3">
      <c r="A192" s="12">
        <f>Reports!C192*Reports!D192</f>
        <v>648720</v>
      </c>
      <c r="B192" s="12">
        <f t="shared" si="7"/>
        <v>0.61199493303898844</v>
      </c>
      <c r="C192" s="12">
        <f t="shared" si="8"/>
        <v>436173.18</v>
      </c>
      <c r="D192" s="12">
        <f t="shared" si="9"/>
        <v>747030.39896796714</v>
      </c>
      <c r="E192" s="12">
        <v>57600</v>
      </c>
      <c r="F192" s="12">
        <v>0.30615782948961773</v>
      </c>
    </row>
    <row r="193" spans="1:6" x14ac:dyDescent="0.3">
      <c r="A193" s="12">
        <f>Reports!C193*Reports!D193</f>
        <v>162180</v>
      </c>
      <c r="B193" s="12">
        <f t="shared" si="7"/>
        <v>0.35689287662235714</v>
      </c>
      <c r="C193" s="12">
        <f t="shared" si="8"/>
        <v>436173.18</v>
      </c>
      <c r="D193" s="12">
        <f t="shared" si="9"/>
        <v>747030.39896796714</v>
      </c>
      <c r="E193" s="12">
        <v>57600</v>
      </c>
      <c r="F193" s="12">
        <v>0.30615782948961773</v>
      </c>
    </row>
    <row r="194" spans="1:6" x14ac:dyDescent="0.3">
      <c r="A194" s="12">
        <f>Reports!C194*Reports!D194</f>
        <v>25864</v>
      </c>
      <c r="B194" s="12">
        <f t="shared" si="7"/>
        <v>0.29141569237222165</v>
      </c>
      <c r="C194" s="12">
        <f t="shared" si="8"/>
        <v>436173.18</v>
      </c>
      <c r="D194" s="12">
        <f t="shared" si="9"/>
        <v>747030.39896796714</v>
      </c>
      <c r="E194" s="12">
        <v>57600</v>
      </c>
      <c r="F194" s="12">
        <v>0.30615782948961773</v>
      </c>
    </row>
    <row r="195" spans="1:6" x14ac:dyDescent="0.3">
      <c r="A195" s="12">
        <f>Reports!C195*Reports!D195</f>
        <v>29892</v>
      </c>
      <c r="B195" s="12">
        <f t="shared" ref="B195:B258" si="10">_xlfn.NORM.DIST(A195,C195,D195,TRUE)</f>
        <v>0.29326834295139903</v>
      </c>
      <c r="C195" s="12">
        <f t="shared" si="8"/>
        <v>436173.18</v>
      </c>
      <c r="D195" s="12">
        <f t="shared" si="9"/>
        <v>747030.39896796714</v>
      </c>
      <c r="E195" s="12">
        <v>57600</v>
      </c>
      <c r="F195" s="12">
        <v>0.30615782948961773</v>
      </c>
    </row>
    <row r="196" spans="1:6" x14ac:dyDescent="0.3">
      <c r="A196" s="12">
        <f>Reports!C196*Reports!D196</f>
        <v>9882</v>
      </c>
      <c r="B196" s="12">
        <f t="shared" si="10"/>
        <v>0.28411923833208652</v>
      </c>
      <c r="C196" s="12">
        <f t="shared" ref="C196:C259" si="11">C195</f>
        <v>436173.18</v>
      </c>
      <c r="D196" s="12">
        <f t="shared" ref="D196:D259" si="12">D195</f>
        <v>747030.39896796714</v>
      </c>
      <c r="E196" s="12">
        <v>58800</v>
      </c>
      <c r="F196" s="12">
        <v>0.30672167822457985</v>
      </c>
    </row>
    <row r="197" spans="1:6" x14ac:dyDescent="0.3">
      <c r="A197" s="12">
        <f>Reports!C197*Reports!D197</f>
        <v>648720</v>
      </c>
      <c r="B197" s="12">
        <f t="shared" si="10"/>
        <v>0.61199493303898844</v>
      </c>
      <c r="C197" s="12">
        <f t="shared" si="11"/>
        <v>436173.18</v>
      </c>
      <c r="D197" s="12">
        <f t="shared" si="12"/>
        <v>747030.39896796714</v>
      </c>
      <c r="E197" s="12">
        <v>58800</v>
      </c>
      <c r="F197" s="12">
        <v>0.30672167822457985</v>
      </c>
    </row>
    <row r="198" spans="1:6" x14ac:dyDescent="0.3">
      <c r="A198" s="12">
        <f>Reports!C198*Reports!D198</f>
        <v>162180</v>
      </c>
      <c r="B198" s="12">
        <f t="shared" si="10"/>
        <v>0.35689287662235714</v>
      </c>
      <c r="C198" s="12">
        <f t="shared" si="11"/>
        <v>436173.18</v>
      </c>
      <c r="D198" s="12">
        <f t="shared" si="12"/>
        <v>747030.39896796714</v>
      </c>
      <c r="E198" s="12">
        <v>59700</v>
      </c>
      <c r="F198" s="12">
        <v>0.30714486522395373</v>
      </c>
    </row>
    <row r="199" spans="1:6" x14ac:dyDescent="0.3">
      <c r="A199" s="12">
        <f>Reports!C199*Reports!D199</f>
        <v>25864</v>
      </c>
      <c r="B199" s="12">
        <f t="shared" si="10"/>
        <v>0.29141569237222165</v>
      </c>
      <c r="C199" s="12">
        <f t="shared" si="11"/>
        <v>436173.18</v>
      </c>
      <c r="D199" s="12">
        <f t="shared" si="12"/>
        <v>747030.39896796714</v>
      </c>
      <c r="E199" s="12">
        <v>59700</v>
      </c>
      <c r="F199" s="12">
        <v>0.30714486522395373</v>
      </c>
    </row>
    <row r="200" spans="1:6" x14ac:dyDescent="0.3">
      <c r="A200" s="12">
        <f>Reports!C200*Reports!D200</f>
        <v>29892</v>
      </c>
      <c r="B200" s="12">
        <f t="shared" si="10"/>
        <v>0.29326834295139903</v>
      </c>
      <c r="C200" s="12">
        <f t="shared" si="11"/>
        <v>436173.18</v>
      </c>
      <c r="D200" s="12">
        <f t="shared" si="12"/>
        <v>747030.39896796714</v>
      </c>
      <c r="E200" s="12">
        <v>60000</v>
      </c>
      <c r="F200" s="12">
        <v>0.30728598469490553</v>
      </c>
    </row>
    <row r="201" spans="1:6" x14ac:dyDescent="0.3">
      <c r="A201" s="12">
        <f>Reports!C201*Reports!D201</f>
        <v>9882</v>
      </c>
      <c r="B201" s="12">
        <f t="shared" si="10"/>
        <v>0.28411923833208652</v>
      </c>
      <c r="C201" s="12">
        <f t="shared" si="11"/>
        <v>436173.18</v>
      </c>
      <c r="D201" s="12">
        <f t="shared" si="12"/>
        <v>747030.39896796714</v>
      </c>
      <c r="E201" s="12">
        <v>60000</v>
      </c>
      <c r="F201" s="12">
        <v>0.30728598469490553</v>
      </c>
    </row>
    <row r="202" spans="1:6" x14ac:dyDescent="0.3">
      <c r="A202" s="12">
        <f>Reports!C202*Reports!D202</f>
        <v>1500000</v>
      </c>
      <c r="B202" s="12">
        <f t="shared" si="10"/>
        <v>0.9227875227976442</v>
      </c>
      <c r="C202" s="12">
        <f t="shared" si="11"/>
        <v>436173.18</v>
      </c>
      <c r="D202" s="12">
        <f t="shared" si="12"/>
        <v>747030.39896796714</v>
      </c>
      <c r="E202" s="12">
        <v>60000</v>
      </c>
      <c r="F202" s="12">
        <v>0.30728598469490553</v>
      </c>
    </row>
    <row r="203" spans="1:6" x14ac:dyDescent="0.3">
      <c r="A203" s="12">
        <f>Reports!C203*Reports!D203</f>
        <v>375000</v>
      </c>
      <c r="B203" s="12">
        <f t="shared" si="10"/>
        <v>0.46736769971791814</v>
      </c>
      <c r="C203" s="12">
        <f t="shared" si="11"/>
        <v>436173.18</v>
      </c>
      <c r="D203" s="12">
        <f t="shared" si="12"/>
        <v>747030.39896796714</v>
      </c>
      <c r="E203" s="12">
        <v>60000</v>
      </c>
      <c r="F203" s="12">
        <v>0.30728598469490553</v>
      </c>
    </row>
    <row r="204" spans="1:6" x14ac:dyDescent="0.3">
      <c r="A204" s="12">
        <f>Reports!C204*Reports!D204</f>
        <v>60000</v>
      </c>
      <c r="B204" s="12">
        <f t="shared" si="10"/>
        <v>0.30728598469490553</v>
      </c>
      <c r="C204" s="12">
        <f t="shared" si="11"/>
        <v>436173.18</v>
      </c>
      <c r="D204" s="12">
        <f t="shared" si="12"/>
        <v>747030.39896796714</v>
      </c>
      <c r="E204" s="12">
        <v>60000</v>
      </c>
      <c r="F204" s="12">
        <v>0.30728598469490553</v>
      </c>
    </row>
    <row r="205" spans="1:6" x14ac:dyDescent="0.3">
      <c r="A205" s="12">
        <f>Reports!C205*Reports!D205</f>
        <v>67500</v>
      </c>
      <c r="B205" s="12">
        <f t="shared" si="10"/>
        <v>0.3108232027915494</v>
      </c>
      <c r="C205" s="12">
        <f t="shared" si="11"/>
        <v>436173.18</v>
      </c>
      <c r="D205" s="12">
        <f t="shared" si="12"/>
        <v>747030.39896796714</v>
      </c>
      <c r="E205" s="12">
        <v>60000</v>
      </c>
      <c r="F205" s="12">
        <v>0.30728598469490553</v>
      </c>
    </row>
    <row r="206" spans="1:6" x14ac:dyDescent="0.3">
      <c r="A206" s="12">
        <f>Reports!C206*Reports!D206</f>
        <v>30000</v>
      </c>
      <c r="B206" s="12">
        <f t="shared" si="10"/>
        <v>0.29331809186673541</v>
      </c>
      <c r="C206" s="12">
        <f t="shared" si="11"/>
        <v>436173.18</v>
      </c>
      <c r="D206" s="12">
        <f t="shared" si="12"/>
        <v>747030.39896796714</v>
      </c>
      <c r="E206" s="12">
        <v>60000</v>
      </c>
      <c r="F206" s="12">
        <v>0.30728598469490553</v>
      </c>
    </row>
    <row r="207" spans="1:6" x14ac:dyDescent="0.3">
      <c r="A207" s="12">
        <f>Reports!C207*Reports!D207</f>
        <v>1500000</v>
      </c>
      <c r="B207" s="12">
        <f t="shared" si="10"/>
        <v>0.9227875227976442</v>
      </c>
      <c r="C207" s="12">
        <f t="shared" si="11"/>
        <v>436173.18</v>
      </c>
      <c r="D207" s="12">
        <f t="shared" si="12"/>
        <v>747030.39896796714</v>
      </c>
      <c r="E207" s="12">
        <v>60000</v>
      </c>
      <c r="F207" s="12">
        <v>0.30728598469490553</v>
      </c>
    </row>
    <row r="208" spans="1:6" x14ac:dyDescent="0.3">
      <c r="A208" s="12">
        <f>Reports!C208*Reports!D208</f>
        <v>375000</v>
      </c>
      <c r="B208" s="12">
        <f t="shared" si="10"/>
        <v>0.46736769971791814</v>
      </c>
      <c r="C208" s="12">
        <f t="shared" si="11"/>
        <v>436173.18</v>
      </c>
      <c r="D208" s="12">
        <f t="shared" si="12"/>
        <v>747030.39896796714</v>
      </c>
      <c r="E208" s="12">
        <v>67500</v>
      </c>
      <c r="F208" s="12">
        <v>0.3108232027915494</v>
      </c>
    </row>
    <row r="209" spans="1:6" x14ac:dyDescent="0.3">
      <c r="A209" s="12">
        <f>Reports!C209*Reports!D209</f>
        <v>60000</v>
      </c>
      <c r="B209" s="12">
        <f t="shared" si="10"/>
        <v>0.30728598469490553</v>
      </c>
      <c r="C209" s="12">
        <f t="shared" si="11"/>
        <v>436173.18</v>
      </c>
      <c r="D209" s="12">
        <f t="shared" si="12"/>
        <v>747030.39896796714</v>
      </c>
      <c r="E209" s="12">
        <v>67500</v>
      </c>
      <c r="F209" s="12">
        <v>0.3108232027915494</v>
      </c>
    </row>
    <row r="210" spans="1:6" x14ac:dyDescent="0.3">
      <c r="A210" s="12">
        <f>Reports!C210*Reports!D210</f>
        <v>67500</v>
      </c>
      <c r="B210" s="12">
        <f t="shared" si="10"/>
        <v>0.3108232027915494</v>
      </c>
      <c r="C210" s="12">
        <f t="shared" si="11"/>
        <v>436173.18</v>
      </c>
      <c r="D210" s="12">
        <f t="shared" si="12"/>
        <v>747030.39896796714</v>
      </c>
      <c r="E210" s="12">
        <v>67500</v>
      </c>
      <c r="F210" s="12">
        <v>0.3108232027915494</v>
      </c>
    </row>
    <row r="211" spans="1:6" x14ac:dyDescent="0.3">
      <c r="A211" s="12">
        <f>Reports!C211*Reports!D211</f>
        <v>30000</v>
      </c>
      <c r="B211" s="12">
        <f t="shared" si="10"/>
        <v>0.29331809186673541</v>
      </c>
      <c r="C211" s="12">
        <f t="shared" si="11"/>
        <v>436173.18</v>
      </c>
      <c r="D211" s="12">
        <f t="shared" si="12"/>
        <v>747030.39896796714</v>
      </c>
      <c r="E211" s="12">
        <v>67500</v>
      </c>
      <c r="F211" s="12">
        <v>0.3108232027915494</v>
      </c>
    </row>
    <row r="212" spans="1:6" x14ac:dyDescent="0.3">
      <c r="A212" s="12">
        <f>Reports!C212*Reports!D212</f>
        <v>800400</v>
      </c>
      <c r="B212" s="12">
        <f t="shared" si="10"/>
        <v>0.68707145154921445</v>
      </c>
      <c r="C212" s="12">
        <f t="shared" si="11"/>
        <v>436173.18</v>
      </c>
      <c r="D212" s="12">
        <f t="shared" si="12"/>
        <v>747030.39896796714</v>
      </c>
      <c r="E212" s="12">
        <v>67500</v>
      </c>
      <c r="F212" s="12">
        <v>0.3108232027915494</v>
      </c>
    </row>
    <row r="213" spans="1:6" x14ac:dyDescent="0.3">
      <c r="A213" s="12">
        <f>Reports!C213*Reports!D213</f>
        <v>200400</v>
      </c>
      <c r="B213" s="12">
        <f t="shared" si="10"/>
        <v>0.37614779175536911</v>
      </c>
      <c r="C213" s="12">
        <f t="shared" si="11"/>
        <v>436173.18</v>
      </c>
      <c r="D213" s="12">
        <f t="shared" si="12"/>
        <v>747030.39896796714</v>
      </c>
      <c r="E213" s="12">
        <v>67500</v>
      </c>
      <c r="F213" s="12">
        <v>0.3108232027915494</v>
      </c>
    </row>
    <row r="214" spans="1:6" x14ac:dyDescent="0.3">
      <c r="A214" s="12">
        <f>Reports!C214*Reports!D214</f>
        <v>31920</v>
      </c>
      <c r="B214" s="12">
        <f t="shared" si="10"/>
        <v>0.29420316909953453</v>
      </c>
      <c r="C214" s="12">
        <f t="shared" si="11"/>
        <v>436173.18</v>
      </c>
      <c r="D214" s="12">
        <f t="shared" si="12"/>
        <v>747030.39896796714</v>
      </c>
      <c r="E214" s="12">
        <v>67500</v>
      </c>
      <c r="F214" s="12">
        <v>0.3108232027915494</v>
      </c>
    </row>
    <row r="215" spans="1:6" x14ac:dyDescent="0.3">
      <c r="A215" s="12">
        <f>Reports!C215*Reports!D215</f>
        <v>32400</v>
      </c>
      <c r="B215" s="12">
        <f t="shared" si="10"/>
        <v>0.29442463104742067</v>
      </c>
      <c r="C215" s="12">
        <f t="shared" si="11"/>
        <v>436173.18</v>
      </c>
      <c r="D215" s="12">
        <f t="shared" si="12"/>
        <v>747030.39896796714</v>
      </c>
      <c r="E215" s="12">
        <v>67500</v>
      </c>
      <c r="F215" s="12">
        <v>0.3108232027915494</v>
      </c>
    </row>
    <row r="216" spans="1:6" x14ac:dyDescent="0.3">
      <c r="A216" s="12">
        <f>Reports!C216*Reports!D216</f>
        <v>9842</v>
      </c>
      <c r="B216" s="12">
        <f t="shared" si="10"/>
        <v>0.2841010867877749</v>
      </c>
      <c r="C216" s="12">
        <f t="shared" si="11"/>
        <v>436173.18</v>
      </c>
      <c r="D216" s="12">
        <f t="shared" si="12"/>
        <v>747030.39896796714</v>
      </c>
      <c r="E216" s="12">
        <v>67520</v>
      </c>
      <c r="F216" s="12">
        <v>0.3108326589818512</v>
      </c>
    </row>
    <row r="217" spans="1:6" x14ac:dyDescent="0.3">
      <c r="A217" s="12">
        <f>Reports!C217*Reports!D217</f>
        <v>800400</v>
      </c>
      <c r="B217" s="12">
        <f t="shared" si="10"/>
        <v>0.68707145154921445</v>
      </c>
      <c r="C217" s="12">
        <f t="shared" si="11"/>
        <v>436173.18</v>
      </c>
      <c r="D217" s="12">
        <f t="shared" si="12"/>
        <v>747030.39896796714</v>
      </c>
      <c r="E217" s="12">
        <v>67520</v>
      </c>
      <c r="F217" s="12">
        <v>0.3108326589818512</v>
      </c>
    </row>
    <row r="218" spans="1:6" x14ac:dyDescent="0.3">
      <c r="A218" s="12">
        <f>Reports!C218*Reports!D218</f>
        <v>200400</v>
      </c>
      <c r="B218" s="12">
        <f t="shared" si="10"/>
        <v>0.37614779175536911</v>
      </c>
      <c r="C218" s="12">
        <f t="shared" si="11"/>
        <v>436173.18</v>
      </c>
      <c r="D218" s="12">
        <f t="shared" si="12"/>
        <v>747030.39896796714</v>
      </c>
      <c r="E218" s="12">
        <v>67968</v>
      </c>
      <c r="F218" s="12">
        <v>0.31104451037846909</v>
      </c>
    </row>
    <row r="219" spans="1:6" x14ac:dyDescent="0.3">
      <c r="A219" s="12">
        <f>Reports!C219*Reports!D219</f>
        <v>31920</v>
      </c>
      <c r="B219" s="12">
        <f t="shared" si="10"/>
        <v>0.29420316909953453</v>
      </c>
      <c r="C219" s="12">
        <f t="shared" si="11"/>
        <v>436173.18</v>
      </c>
      <c r="D219" s="12">
        <f t="shared" si="12"/>
        <v>747030.39896796714</v>
      </c>
      <c r="E219" s="12">
        <v>67968</v>
      </c>
      <c r="F219" s="12">
        <v>0.31104451037846909</v>
      </c>
    </row>
    <row r="220" spans="1:6" x14ac:dyDescent="0.3">
      <c r="A220" s="12">
        <f>Reports!C220*Reports!D220</f>
        <v>32400</v>
      </c>
      <c r="B220" s="12">
        <f t="shared" si="10"/>
        <v>0.29442463104742067</v>
      </c>
      <c r="C220" s="12">
        <f t="shared" si="11"/>
        <v>436173.18</v>
      </c>
      <c r="D220" s="12">
        <f t="shared" si="12"/>
        <v>747030.39896796714</v>
      </c>
      <c r="E220" s="12">
        <v>68160</v>
      </c>
      <c r="F220" s="12">
        <v>0.31113532301017227</v>
      </c>
    </row>
    <row r="221" spans="1:6" x14ac:dyDescent="0.3">
      <c r="A221" s="12">
        <f>Reports!C221*Reports!D221</f>
        <v>9842</v>
      </c>
      <c r="B221" s="12">
        <f t="shared" si="10"/>
        <v>0.2841010867877749</v>
      </c>
      <c r="C221" s="12">
        <f t="shared" si="11"/>
        <v>436173.18</v>
      </c>
      <c r="D221" s="12">
        <f t="shared" si="12"/>
        <v>747030.39896796714</v>
      </c>
      <c r="E221" s="12">
        <v>68160</v>
      </c>
      <c r="F221" s="12">
        <v>0.31113532301017227</v>
      </c>
    </row>
    <row r="222" spans="1:6" x14ac:dyDescent="0.3">
      <c r="A222" s="12">
        <f>Reports!C222*Reports!D222</f>
        <v>2313600</v>
      </c>
      <c r="B222" s="12">
        <f t="shared" si="10"/>
        <v>0.99401769914904425</v>
      </c>
      <c r="C222" s="12">
        <f t="shared" si="11"/>
        <v>436173.18</v>
      </c>
      <c r="D222" s="12">
        <f t="shared" si="12"/>
        <v>747030.39896796714</v>
      </c>
      <c r="E222" s="12">
        <v>68160</v>
      </c>
      <c r="F222" s="12">
        <v>0.31113532301017227</v>
      </c>
    </row>
    <row r="223" spans="1:6" x14ac:dyDescent="0.3">
      <c r="A223" s="12">
        <f>Reports!C223*Reports!D223</f>
        <v>578880</v>
      </c>
      <c r="B223" s="12">
        <f t="shared" si="10"/>
        <v>0.57574979585150099</v>
      </c>
      <c r="C223" s="12">
        <f t="shared" si="11"/>
        <v>436173.18</v>
      </c>
      <c r="D223" s="12">
        <f t="shared" si="12"/>
        <v>747030.39896796714</v>
      </c>
      <c r="E223" s="12">
        <v>68160</v>
      </c>
      <c r="F223" s="12">
        <v>0.31113532301017227</v>
      </c>
    </row>
    <row r="224" spans="1:6" x14ac:dyDescent="0.3">
      <c r="A224" s="12">
        <f>Reports!C224*Reports!D224</f>
        <v>92544</v>
      </c>
      <c r="B224" s="12">
        <f t="shared" si="10"/>
        <v>0.32276041797588639</v>
      </c>
      <c r="C224" s="12">
        <f t="shared" si="11"/>
        <v>436173.18</v>
      </c>
      <c r="D224" s="12">
        <f t="shared" si="12"/>
        <v>747030.39896796714</v>
      </c>
      <c r="E224" s="12">
        <v>68160</v>
      </c>
      <c r="F224" s="12">
        <v>0.31113532301017227</v>
      </c>
    </row>
    <row r="225" spans="1:6" x14ac:dyDescent="0.3">
      <c r="A225" s="12">
        <f>Reports!C225*Reports!D225</f>
        <v>98304</v>
      </c>
      <c r="B225" s="12">
        <f t="shared" si="10"/>
        <v>0.3255325461053552</v>
      </c>
      <c r="C225" s="12">
        <f t="shared" si="11"/>
        <v>436173.18</v>
      </c>
      <c r="D225" s="12">
        <f t="shared" si="12"/>
        <v>747030.39896796714</v>
      </c>
      <c r="E225" s="12">
        <v>68160</v>
      </c>
      <c r="F225" s="12">
        <v>0.31113532301017227</v>
      </c>
    </row>
    <row r="226" spans="1:6" x14ac:dyDescent="0.3">
      <c r="A226" s="12">
        <f>Reports!C226*Reports!D226</f>
        <v>38560</v>
      </c>
      <c r="B226" s="12">
        <f t="shared" si="10"/>
        <v>0.29727353159059056</v>
      </c>
      <c r="C226" s="12">
        <f t="shared" si="11"/>
        <v>436173.18</v>
      </c>
      <c r="D226" s="12">
        <f t="shared" si="12"/>
        <v>747030.39896796714</v>
      </c>
      <c r="E226" s="12">
        <v>70400</v>
      </c>
      <c r="F226" s="12">
        <v>0.3121956521698882</v>
      </c>
    </row>
    <row r="227" spans="1:6" x14ac:dyDescent="0.3">
      <c r="A227" s="12">
        <f>Reports!C227*Reports!D227</f>
        <v>2313600</v>
      </c>
      <c r="B227" s="12">
        <f t="shared" si="10"/>
        <v>0.99401769914904425</v>
      </c>
      <c r="C227" s="12">
        <f t="shared" si="11"/>
        <v>436173.18</v>
      </c>
      <c r="D227" s="12">
        <f t="shared" si="12"/>
        <v>747030.39896796714</v>
      </c>
      <c r="E227" s="12">
        <v>70400</v>
      </c>
      <c r="F227" s="12">
        <v>0.3121956521698882</v>
      </c>
    </row>
    <row r="228" spans="1:6" x14ac:dyDescent="0.3">
      <c r="A228" s="12">
        <f>Reports!C228*Reports!D228</f>
        <v>578880</v>
      </c>
      <c r="B228" s="12">
        <f t="shared" si="10"/>
        <v>0.57574979585150099</v>
      </c>
      <c r="C228" s="12">
        <f t="shared" si="11"/>
        <v>436173.18</v>
      </c>
      <c r="D228" s="12">
        <f t="shared" si="12"/>
        <v>747030.39896796714</v>
      </c>
      <c r="E228" s="12">
        <v>70446</v>
      </c>
      <c r="F228" s="12">
        <v>0.31221744313627875</v>
      </c>
    </row>
    <row r="229" spans="1:6" x14ac:dyDescent="0.3">
      <c r="A229" s="12">
        <f>Reports!C229*Reports!D229</f>
        <v>92544</v>
      </c>
      <c r="B229" s="12">
        <f t="shared" si="10"/>
        <v>0.32276041797588639</v>
      </c>
      <c r="C229" s="12">
        <f t="shared" si="11"/>
        <v>436173.18</v>
      </c>
      <c r="D229" s="12">
        <f t="shared" si="12"/>
        <v>747030.39896796714</v>
      </c>
      <c r="E229" s="12">
        <v>70446</v>
      </c>
      <c r="F229" s="12">
        <v>0.31221744313627875</v>
      </c>
    </row>
    <row r="230" spans="1:6" x14ac:dyDescent="0.3">
      <c r="A230" s="12">
        <f>Reports!C230*Reports!D230</f>
        <v>98304</v>
      </c>
      <c r="B230" s="12">
        <f t="shared" si="10"/>
        <v>0.3255325461053552</v>
      </c>
      <c r="C230" s="12">
        <f t="shared" si="11"/>
        <v>436173.18</v>
      </c>
      <c r="D230" s="12">
        <f t="shared" si="12"/>
        <v>747030.39896796714</v>
      </c>
      <c r="E230" s="12">
        <v>72720</v>
      </c>
      <c r="F230" s="12">
        <v>0.31329549250077221</v>
      </c>
    </row>
    <row r="231" spans="1:6" x14ac:dyDescent="0.3">
      <c r="A231" s="12">
        <f>Reports!C231*Reports!D231</f>
        <v>38560</v>
      </c>
      <c r="B231" s="12">
        <f t="shared" si="10"/>
        <v>0.29727353159059056</v>
      </c>
      <c r="C231" s="12">
        <f t="shared" si="11"/>
        <v>436173.18</v>
      </c>
      <c r="D231" s="12">
        <f t="shared" si="12"/>
        <v>747030.39896796714</v>
      </c>
      <c r="E231" s="12">
        <v>72720</v>
      </c>
      <c r="F231" s="12">
        <v>0.31329549250077221</v>
      </c>
    </row>
    <row r="232" spans="1:6" x14ac:dyDescent="0.3">
      <c r="A232" s="12">
        <f>Reports!C232*Reports!D232</f>
        <v>1440000</v>
      </c>
      <c r="B232" s="12">
        <f t="shared" si="10"/>
        <v>0.91048640077850285</v>
      </c>
      <c r="C232" s="12">
        <f t="shared" si="11"/>
        <v>436173.18</v>
      </c>
      <c r="D232" s="12">
        <f t="shared" si="12"/>
        <v>747030.39896796714</v>
      </c>
      <c r="E232" s="12">
        <v>74705</v>
      </c>
      <c r="F232" s="12">
        <v>0.31423784020657003</v>
      </c>
    </row>
    <row r="233" spans="1:6" x14ac:dyDescent="0.3">
      <c r="A233" s="12">
        <f>Reports!C233*Reports!D233</f>
        <v>360000</v>
      </c>
      <c r="B233" s="12">
        <f t="shared" si="10"/>
        <v>0.45939104583160967</v>
      </c>
      <c r="C233" s="12">
        <f t="shared" si="11"/>
        <v>436173.18</v>
      </c>
      <c r="D233" s="12">
        <f t="shared" si="12"/>
        <v>747030.39896796714</v>
      </c>
      <c r="E233" s="12">
        <v>74705</v>
      </c>
      <c r="F233" s="12">
        <v>0.31423784020657003</v>
      </c>
    </row>
    <row r="234" spans="1:6" x14ac:dyDescent="0.3">
      <c r="A234" s="12">
        <f>Reports!C234*Reports!D234</f>
        <v>57600</v>
      </c>
      <c r="B234" s="12">
        <f t="shared" si="10"/>
        <v>0.30615782948961773</v>
      </c>
      <c r="C234" s="12">
        <f t="shared" si="11"/>
        <v>436173.18</v>
      </c>
      <c r="D234" s="12">
        <f t="shared" si="12"/>
        <v>747030.39896796714</v>
      </c>
      <c r="E234" s="12">
        <v>76383</v>
      </c>
      <c r="F234" s="12">
        <v>0.31503539030063027</v>
      </c>
    </row>
    <row r="235" spans="1:6" x14ac:dyDescent="0.3">
      <c r="A235" s="12">
        <f>Reports!C235*Reports!D235</f>
        <v>76800</v>
      </c>
      <c r="B235" s="12">
        <f t="shared" si="10"/>
        <v>0.31523372362487229</v>
      </c>
      <c r="C235" s="12">
        <f t="shared" si="11"/>
        <v>436173.18</v>
      </c>
      <c r="D235" s="12">
        <f t="shared" si="12"/>
        <v>747030.39896796714</v>
      </c>
      <c r="E235" s="12">
        <v>76383</v>
      </c>
      <c r="F235" s="12">
        <v>0.31503539030063027</v>
      </c>
    </row>
    <row r="236" spans="1:6" x14ac:dyDescent="0.3">
      <c r="A236" s="12">
        <f>Reports!C236*Reports!D236</f>
        <v>24300</v>
      </c>
      <c r="B236" s="12">
        <f t="shared" si="10"/>
        <v>0.29069781601009925</v>
      </c>
      <c r="C236" s="12">
        <f t="shared" si="11"/>
        <v>436173.18</v>
      </c>
      <c r="D236" s="12">
        <f t="shared" si="12"/>
        <v>747030.39896796714</v>
      </c>
      <c r="E236" s="12">
        <v>76800</v>
      </c>
      <c r="F236" s="12">
        <v>0.31523372362487229</v>
      </c>
    </row>
    <row r="237" spans="1:6" x14ac:dyDescent="0.3">
      <c r="A237" s="12">
        <f>Reports!C237*Reports!D237</f>
        <v>1440000</v>
      </c>
      <c r="B237" s="12">
        <f t="shared" si="10"/>
        <v>0.91048640077850285</v>
      </c>
      <c r="C237" s="12">
        <f t="shared" si="11"/>
        <v>436173.18</v>
      </c>
      <c r="D237" s="12">
        <f t="shared" si="12"/>
        <v>747030.39896796714</v>
      </c>
      <c r="E237" s="12">
        <v>76800</v>
      </c>
      <c r="F237" s="12">
        <v>0.31523372362487229</v>
      </c>
    </row>
    <row r="238" spans="1:6" x14ac:dyDescent="0.3">
      <c r="A238" s="12">
        <f>Reports!C238*Reports!D238</f>
        <v>360000</v>
      </c>
      <c r="B238" s="12">
        <f t="shared" si="10"/>
        <v>0.45939104583160967</v>
      </c>
      <c r="C238" s="12">
        <f t="shared" si="11"/>
        <v>436173.18</v>
      </c>
      <c r="D238" s="12">
        <f t="shared" si="12"/>
        <v>747030.39896796714</v>
      </c>
      <c r="E238" s="12">
        <v>76800</v>
      </c>
      <c r="F238" s="12">
        <v>0.31523372362487229</v>
      </c>
    </row>
    <row r="239" spans="1:6" x14ac:dyDescent="0.3">
      <c r="A239" s="12">
        <f>Reports!C239*Reports!D239</f>
        <v>57600</v>
      </c>
      <c r="B239" s="12">
        <f t="shared" si="10"/>
        <v>0.30615782948961773</v>
      </c>
      <c r="C239" s="12">
        <f t="shared" si="11"/>
        <v>436173.18</v>
      </c>
      <c r="D239" s="12">
        <f t="shared" si="12"/>
        <v>747030.39896796714</v>
      </c>
      <c r="E239" s="12">
        <v>76800</v>
      </c>
      <c r="F239" s="12">
        <v>0.31523372362487229</v>
      </c>
    </row>
    <row r="240" spans="1:6" x14ac:dyDescent="0.3">
      <c r="A240" s="12">
        <f>Reports!C240*Reports!D240</f>
        <v>76800</v>
      </c>
      <c r="B240" s="12">
        <f t="shared" si="10"/>
        <v>0.31523372362487229</v>
      </c>
      <c r="C240" s="12">
        <f t="shared" si="11"/>
        <v>436173.18</v>
      </c>
      <c r="D240" s="12">
        <f t="shared" si="12"/>
        <v>747030.39896796714</v>
      </c>
      <c r="E240" s="12">
        <v>76800</v>
      </c>
      <c r="F240" s="12">
        <v>0.31523372362487229</v>
      </c>
    </row>
    <row r="241" spans="1:6" x14ac:dyDescent="0.3">
      <c r="A241" s="12">
        <f>Reports!C241*Reports!D241</f>
        <v>24300</v>
      </c>
      <c r="B241" s="12">
        <f t="shared" si="10"/>
        <v>0.29069781601009925</v>
      </c>
      <c r="C241" s="12">
        <f t="shared" si="11"/>
        <v>436173.18</v>
      </c>
      <c r="D241" s="12">
        <f t="shared" si="12"/>
        <v>747030.39896796714</v>
      </c>
      <c r="E241" s="12">
        <v>76800</v>
      </c>
      <c r="F241" s="12">
        <v>0.31523372362487229</v>
      </c>
    </row>
    <row r="242" spans="1:6" x14ac:dyDescent="0.3">
      <c r="A242" s="12">
        <f>Reports!C242*Reports!D242</f>
        <v>1920000</v>
      </c>
      <c r="B242" s="12">
        <f t="shared" si="10"/>
        <v>0.97650001381801133</v>
      </c>
      <c r="C242" s="12">
        <f t="shared" si="11"/>
        <v>436173.18</v>
      </c>
      <c r="D242" s="12">
        <f t="shared" si="12"/>
        <v>747030.39896796714</v>
      </c>
      <c r="E242" s="12">
        <v>76800</v>
      </c>
      <c r="F242" s="12">
        <v>0.31523372362487229</v>
      </c>
    </row>
    <row r="243" spans="1:6" x14ac:dyDescent="0.3">
      <c r="A243" s="12">
        <f>Reports!C243*Reports!D243</f>
        <v>480000</v>
      </c>
      <c r="B243" s="12">
        <f t="shared" si="10"/>
        <v>0.5233917477601524</v>
      </c>
      <c r="C243" s="12">
        <f t="shared" si="11"/>
        <v>436173.18</v>
      </c>
      <c r="D243" s="12">
        <f t="shared" si="12"/>
        <v>747030.39896796714</v>
      </c>
      <c r="E243" s="12">
        <v>76800</v>
      </c>
      <c r="F243" s="12">
        <v>0.31523372362487229</v>
      </c>
    </row>
    <row r="244" spans="1:6" x14ac:dyDescent="0.3">
      <c r="A244" s="12">
        <f>Reports!C244*Reports!D244</f>
        <v>76800</v>
      </c>
      <c r="B244" s="12">
        <f t="shared" si="10"/>
        <v>0.31523372362487229</v>
      </c>
      <c r="C244" s="12">
        <f t="shared" si="11"/>
        <v>436173.18</v>
      </c>
      <c r="D244" s="12">
        <f t="shared" si="12"/>
        <v>747030.39896796714</v>
      </c>
      <c r="E244" s="12">
        <v>76800</v>
      </c>
      <c r="F244" s="12">
        <v>0.31523372362487229</v>
      </c>
    </row>
    <row r="245" spans="1:6" x14ac:dyDescent="0.3">
      <c r="A245" s="12">
        <f>Reports!C245*Reports!D245</f>
        <v>32400</v>
      </c>
      <c r="B245" s="12">
        <f t="shared" si="10"/>
        <v>0.29442463104742067</v>
      </c>
      <c r="C245" s="12">
        <f t="shared" si="11"/>
        <v>436173.18</v>
      </c>
      <c r="D245" s="12">
        <f t="shared" si="12"/>
        <v>747030.39896796714</v>
      </c>
      <c r="E245" s="12">
        <v>76800</v>
      </c>
      <c r="F245" s="12">
        <v>0.31523372362487229</v>
      </c>
    </row>
    <row r="246" spans="1:6" x14ac:dyDescent="0.3">
      <c r="A246" s="12">
        <f>Reports!C246*Reports!D246</f>
        <v>57600</v>
      </c>
      <c r="B246" s="12">
        <f t="shared" si="10"/>
        <v>0.30615782948961773</v>
      </c>
      <c r="C246" s="12">
        <f t="shared" si="11"/>
        <v>436173.18</v>
      </c>
      <c r="D246" s="12">
        <f t="shared" si="12"/>
        <v>747030.39896796714</v>
      </c>
      <c r="E246" s="12">
        <v>76800</v>
      </c>
      <c r="F246" s="12">
        <v>0.31523372362487229</v>
      </c>
    </row>
    <row r="247" spans="1:6" x14ac:dyDescent="0.3">
      <c r="A247" s="12">
        <f>Reports!C247*Reports!D247</f>
        <v>1920000</v>
      </c>
      <c r="B247" s="12">
        <f t="shared" si="10"/>
        <v>0.97650001381801133</v>
      </c>
      <c r="C247" s="12">
        <f t="shared" si="11"/>
        <v>436173.18</v>
      </c>
      <c r="D247" s="12">
        <f t="shared" si="12"/>
        <v>747030.39896796714</v>
      </c>
      <c r="E247" s="12">
        <v>76800</v>
      </c>
      <c r="F247" s="12">
        <v>0.31523372362487229</v>
      </c>
    </row>
    <row r="248" spans="1:6" x14ac:dyDescent="0.3">
      <c r="A248" s="12">
        <f>Reports!C248*Reports!D248</f>
        <v>480000</v>
      </c>
      <c r="B248" s="12">
        <f t="shared" si="10"/>
        <v>0.5233917477601524</v>
      </c>
      <c r="C248" s="12">
        <f t="shared" si="11"/>
        <v>436173.18</v>
      </c>
      <c r="D248" s="12">
        <f t="shared" si="12"/>
        <v>747030.39896796714</v>
      </c>
      <c r="E248" s="12">
        <v>80640</v>
      </c>
      <c r="F248" s="12">
        <v>0.31706260007036935</v>
      </c>
    </row>
    <row r="249" spans="1:6" x14ac:dyDescent="0.3">
      <c r="A249" s="12">
        <f>Reports!C249*Reports!D249</f>
        <v>76800</v>
      </c>
      <c r="B249" s="12">
        <f t="shared" si="10"/>
        <v>0.31523372362487229</v>
      </c>
      <c r="C249" s="12">
        <f t="shared" si="11"/>
        <v>436173.18</v>
      </c>
      <c r="D249" s="12">
        <f t="shared" si="12"/>
        <v>747030.39896796714</v>
      </c>
      <c r="E249" s="12">
        <v>80640</v>
      </c>
      <c r="F249" s="12">
        <v>0.31706260007036935</v>
      </c>
    </row>
    <row r="250" spans="1:6" x14ac:dyDescent="0.3">
      <c r="A250" s="12">
        <f>Reports!C250*Reports!D250</f>
        <v>32400</v>
      </c>
      <c r="B250" s="12">
        <f t="shared" si="10"/>
        <v>0.29442463104742067</v>
      </c>
      <c r="C250" s="12">
        <f t="shared" si="11"/>
        <v>436173.18</v>
      </c>
      <c r="D250" s="12">
        <f t="shared" si="12"/>
        <v>747030.39896796714</v>
      </c>
      <c r="E250" s="12">
        <v>82944</v>
      </c>
      <c r="F250" s="12">
        <v>0.31816207859514556</v>
      </c>
    </row>
    <row r="251" spans="1:6" x14ac:dyDescent="0.3">
      <c r="A251" s="12">
        <f>Reports!C251*Reports!D251</f>
        <v>57600</v>
      </c>
      <c r="B251" s="12">
        <f t="shared" si="10"/>
        <v>0.30615782948961773</v>
      </c>
      <c r="C251" s="12">
        <f t="shared" si="11"/>
        <v>436173.18</v>
      </c>
      <c r="D251" s="12">
        <f t="shared" si="12"/>
        <v>747030.39896796714</v>
      </c>
      <c r="E251" s="12">
        <v>82944</v>
      </c>
      <c r="F251" s="12">
        <v>0.31816207859514556</v>
      </c>
    </row>
    <row r="252" spans="1:6" x14ac:dyDescent="0.3">
      <c r="A252" s="12">
        <f>Reports!C252*Reports!D252</f>
        <v>556500</v>
      </c>
      <c r="B252" s="12">
        <f t="shared" si="10"/>
        <v>0.56398225421959158</v>
      </c>
      <c r="C252" s="12">
        <f t="shared" si="11"/>
        <v>436173.18</v>
      </c>
      <c r="D252" s="12">
        <f t="shared" si="12"/>
        <v>747030.39896796714</v>
      </c>
      <c r="E252" s="12">
        <v>83544</v>
      </c>
      <c r="F252" s="12">
        <v>0.31844866479756634</v>
      </c>
    </row>
    <row r="253" spans="1:6" x14ac:dyDescent="0.3">
      <c r="A253" s="12">
        <f>Reports!C253*Reports!D253</f>
        <v>139125</v>
      </c>
      <c r="B253" s="12">
        <f t="shared" si="10"/>
        <v>0.34544827291167757</v>
      </c>
      <c r="C253" s="12">
        <f t="shared" si="11"/>
        <v>436173.18</v>
      </c>
      <c r="D253" s="12">
        <f t="shared" si="12"/>
        <v>747030.39896796714</v>
      </c>
      <c r="E253" s="12">
        <v>83544</v>
      </c>
      <c r="F253" s="12">
        <v>0.31844866479756634</v>
      </c>
    </row>
    <row r="254" spans="1:6" x14ac:dyDescent="0.3">
      <c r="A254" s="12">
        <f>Reports!C254*Reports!D254</f>
        <v>22260</v>
      </c>
      <c r="B254" s="12">
        <f t="shared" si="10"/>
        <v>0.28976270048312952</v>
      </c>
      <c r="C254" s="12">
        <f t="shared" si="11"/>
        <v>436173.18</v>
      </c>
      <c r="D254" s="12">
        <f t="shared" si="12"/>
        <v>747030.39896796714</v>
      </c>
      <c r="E254" s="12">
        <v>85668</v>
      </c>
      <c r="F254" s="12">
        <v>0.31946405226756258</v>
      </c>
    </row>
    <row r="255" spans="1:6" x14ac:dyDescent="0.3">
      <c r="A255" s="12">
        <f>Reports!C255*Reports!D255</f>
        <v>29400</v>
      </c>
      <c r="B255" s="12">
        <f t="shared" si="10"/>
        <v>0.2930417585117816</v>
      </c>
      <c r="C255" s="12">
        <f t="shared" si="11"/>
        <v>436173.18</v>
      </c>
      <c r="D255" s="12">
        <f t="shared" si="12"/>
        <v>747030.39896796714</v>
      </c>
      <c r="E255" s="12">
        <v>85668</v>
      </c>
      <c r="F255" s="12">
        <v>0.31946405226756258</v>
      </c>
    </row>
    <row r="256" spans="1:6" x14ac:dyDescent="0.3">
      <c r="A256" s="12">
        <f>Reports!C256*Reports!D256</f>
        <v>7420</v>
      </c>
      <c r="B256" s="12">
        <f t="shared" si="10"/>
        <v>0.28300304566864665</v>
      </c>
      <c r="C256" s="12">
        <f t="shared" si="11"/>
        <v>436173.18</v>
      </c>
      <c r="D256" s="12">
        <f t="shared" si="12"/>
        <v>747030.39896796714</v>
      </c>
      <c r="E256" s="12">
        <v>86400</v>
      </c>
      <c r="F256" s="12">
        <v>0.31981430245482212</v>
      </c>
    </row>
    <row r="257" spans="1:6" x14ac:dyDescent="0.3">
      <c r="A257" s="12">
        <f>Reports!C257*Reports!D257</f>
        <v>556500</v>
      </c>
      <c r="B257" s="12">
        <f t="shared" si="10"/>
        <v>0.56398225421959158</v>
      </c>
      <c r="C257" s="12">
        <f t="shared" si="11"/>
        <v>436173.18</v>
      </c>
      <c r="D257" s="12">
        <f t="shared" si="12"/>
        <v>747030.39896796714</v>
      </c>
      <c r="E257" s="12">
        <v>86400</v>
      </c>
      <c r="F257" s="12">
        <v>0.31981430245482212</v>
      </c>
    </row>
    <row r="258" spans="1:6" x14ac:dyDescent="0.3">
      <c r="A258" s="12">
        <f>Reports!C258*Reports!D258</f>
        <v>139125</v>
      </c>
      <c r="B258" s="12">
        <f t="shared" si="10"/>
        <v>0.34544827291167757</v>
      </c>
      <c r="C258" s="12">
        <f t="shared" si="11"/>
        <v>436173.18</v>
      </c>
      <c r="D258" s="12">
        <f t="shared" si="12"/>
        <v>747030.39896796714</v>
      </c>
      <c r="E258" s="12">
        <v>86955</v>
      </c>
      <c r="F258" s="12">
        <v>0.32007996814434947</v>
      </c>
    </row>
    <row r="259" spans="1:6" x14ac:dyDescent="0.3">
      <c r="A259" s="12">
        <f>Reports!C259*Reports!D259</f>
        <v>22260</v>
      </c>
      <c r="B259" s="12">
        <f t="shared" ref="B259:B322" si="13">_xlfn.NORM.DIST(A259,C259,D259,TRUE)</f>
        <v>0.28976270048312952</v>
      </c>
      <c r="C259" s="12">
        <f t="shared" si="11"/>
        <v>436173.18</v>
      </c>
      <c r="D259" s="12">
        <f t="shared" si="12"/>
        <v>747030.39896796714</v>
      </c>
      <c r="E259" s="12">
        <v>86955</v>
      </c>
      <c r="F259" s="12">
        <v>0.32007996814434947</v>
      </c>
    </row>
    <row r="260" spans="1:6" x14ac:dyDescent="0.3">
      <c r="A260" s="12">
        <f>Reports!C260*Reports!D260</f>
        <v>29400</v>
      </c>
      <c r="B260" s="12">
        <f t="shared" si="13"/>
        <v>0.2930417585117816</v>
      </c>
      <c r="C260" s="12">
        <f t="shared" ref="C260:C323" si="14">C259</f>
        <v>436173.18</v>
      </c>
      <c r="D260" s="12">
        <f t="shared" ref="D260:D323" si="15">D259</f>
        <v>747030.39896796714</v>
      </c>
      <c r="E260" s="12">
        <v>86955</v>
      </c>
      <c r="F260" s="12">
        <v>0.32007996814434947</v>
      </c>
    </row>
    <row r="261" spans="1:6" x14ac:dyDescent="0.3">
      <c r="A261" s="12">
        <f>Reports!C261*Reports!D261</f>
        <v>7420</v>
      </c>
      <c r="B261" s="12">
        <f t="shared" si="13"/>
        <v>0.28300304566864665</v>
      </c>
      <c r="C261" s="12">
        <f t="shared" si="14"/>
        <v>436173.18</v>
      </c>
      <c r="D261" s="12">
        <f t="shared" si="15"/>
        <v>747030.39896796714</v>
      </c>
      <c r="E261" s="12">
        <v>86955</v>
      </c>
      <c r="F261" s="12">
        <v>0.32007996814434947</v>
      </c>
    </row>
    <row r="262" spans="1:6" x14ac:dyDescent="0.3">
      <c r="A262" s="12">
        <f>Reports!C262*Reports!D262</f>
        <v>4369920</v>
      </c>
      <c r="B262" s="12">
        <f t="shared" si="13"/>
        <v>0.99999993022727496</v>
      </c>
      <c r="C262" s="12">
        <f t="shared" si="14"/>
        <v>436173.18</v>
      </c>
      <c r="D262" s="12">
        <f t="shared" si="15"/>
        <v>747030.39896796714</v>
      </c>
      <c r="E262" s="12">
        <v>87296</v>
      </c>
      <c r="F262" s="12">
        <v>0.32024324274962812</v>
      </c>
    </row>
    <row r="263" spans="1:6" x14ac:dyDescent="0.3">
      <c r="A263" s="12">
        <f>Reports!C263*Reports!D263</f>
        <v>1093120</v>
      </c>
      <c r="B263" s="12">
        <f t="shared" si="13"/>
        <v>0.81041079032639973</v>
      </c>
      <c r="C263" s="12">
        <f t="shared" si="14"/>
        <v>436173.18</v>
      </c>
      <c r="D263" s="12">
        <f t="shared" si="15"/>
        <v>747030.39896796714</v>
      </c>
      <c r="E263" s="12">
        <v>87296</v>
      </c>
      <c r="F263" s="12">
        <v>0.32024324274962812</v>
      </c>
    </row>
    <row r="264" spans="1:6" x14ac:dyDescent="0.3">
      <c r="A264" s="12">
        <f>Reports!C264*Reports!D264</f>
        <v>174592</v>
      </c>
      <c r="B264" s="12">
        <f t="shared" si="13"/>
        <v>0.3631088019850508</v>
      </c>
      <c r="C264" s="12">
        <f t="shared" si="14"/>
        <v>436173.18</v>
      </c>
      <c r="D264" s="12">
        <f t="shared" si="15"/>
        <v>747030.39896796714</v>
      </c>
      <c r="E264" s="12">
        <v>90000</v>
      </c>
      <c r="F264" s="12">
        <v>0.32153917839864665</v>
      </c>
    </row>
    <row r="265" spans="1:6" x14ac:dyDescent="0.3">
      <c r="A265" s="12">
        <f>Reports!C265*Reports!D265</f>
        <v>196608</v>
      </c>
      <c r="B265" s="12">
        <f t="shared" si="13"/>
        <v>0.37422266241795504</v>
      </c>
      <c r="C265" s="12">
        <f t="shared" si="14"/>
        <v>436173.18</v>
      </c>
      <c r="D265" s="12">
        <f t="shared" si="15"/>
        <v>747030.39896796714</v>
      </c>
      <c r="E265" s="12">
        <v>90000</v>
      </c>
      <c r="F265" s="12">
        <v>0.32153917839864665</v>
      </c>
    </row>
    <row r="266" spans="1:6" x14ac:dyDescent="0.3">
      <c r="A266" s="12">
        <f>Reports!C266*Reports!D266</f>
        <v>86955</v>
      </c>
      <c r="B266" s="12">
        <f t="shared" si="13"/>
        <v>0.32007996814434947</v>
      </c>
      <c r="C266" s="12">
        <f t="shared" si="14"/>
        <v>436173.18</v>
      </c>
      <c r="D266" s="12">
        <f t="shared" si="15"/>
        <v>747030.39896796714</v>
      </c>
      <c r="E266" s="12">
        <v>92544</v>
      </c>
      <c r="F266" s="12">
        <v>0.32276041797588639</v>
      </c>
    </row>
    <row r="267" spans="1:6" x14ac:dyDescent="0.3">
      <c r="A267" s="12">
        <f>Reports!C267*Reports!D267</f>
        <v>4369920</v>
      </c>
      <c r="B267" s="12">
        <f t="shared" si="13"/>
        <v>0.99999993022727496</v>
      </c>
      <c r="C267" s="12">
        <f t="shared" si="14"/>
        <v>436173.18</v>
      </c>
      <c r="D267" s="12">
        <f t="shared" si="15"/>
        <v>747030.39896796714</v>
      </c>
      <c r="E267" s="12">
        <v>92544</v>
      </c>
      <c r="F267" s="12">
        <v>0.32276041797588639</v>
      </c>
    </row>
    <row r="268" spans="1:6" x14ac:dyDescent="0.3">
      <c r="A268" s="12">
        <f>Reports!C268*Reports!D268</f>
        <v>1093120</v>
      </c>
      <c r="B268" s="12">
        <f t="shared" si="13"/>
        <v>0.81041079032639973</v>
      </c>
      <c r="C268" s="12">
        <f t="shared" si="14"/>
        <v>436173.18</v>
      </c>
      <c r="D268" s="12">
        <f t="shared" si="15"/>
        <v>747030.39896796714</v>
      </c>
      <c r="E268" s="12">
        <v>94300</v>
      </c>
      <c r="F268" s="12">
        <v>0.32360449805124908</v>
      </c>
    </row>
    <row r="269" spans="1:6" x14ac:dyDescent="0.3">
      <c r="A269" s="12">
        <f>Reports!C269*Reports!D269</f>
        <v>174592</v>
      </c>
      <c r="B269" s="12">
        <f t="shared" si="13"/>
        <v>0.3631088019850508</v>
      </c>
      <c r="C269" s="12">
        <f t="shared" si="14"/>
        <v>436173.18</v>
      </c>
      <c r="D269" s="12">
        <f t="shared" si="15"/>
        <v>747030.39896796714</v>
      </c>
      <c r="E269" s="12">
        <v>94300</v>
      </c>
      <c r="F269" s="12">
        <v>0.32360449805124908</v>
      </c>
    </row>
    <row r="270" spans="1:6" x14ac:dyDescent="0.3">
      <c r="A270" s="12">
        <f>Reports!C270*Reports!D270</f>
        <v>196608</v>
      </c>
      <c r="B270" s="12">
        <f t="shared" si="13"/>
        <v>0.37422266241795504</v>
      </c>
      <c r="C270" s="12">
        <f t="shared" si="14"/>
        <v>436173.18</v>
      </c>
      <c r="D270" s="12">
        <f t="shared" si="15"/>
        <v>747030.39896796714</v>
      </c>
      <c r="E270" s="12">
        <v>95810</v>
      </c>
      <c r="F270" s="12">
        <v>0.3243310566588925</v>
      </c>
    </row>
    <row r="271" spans="1:6" x14ac:dyDescent="0.3">
      <c r="A271" s="12">
        <f>Reports!C271*Reports!D271</f>
        <v>86955</v>
      </c>
      <c r="B271" s="12">
        <f t="shared" si="13"/>
        <v>0.32007996814434947</v>
      </c>
      <c r="C271" s="12">
        <f t="shared" si="14"/>
        <v>436173.18</v>
      </c>
      <c r="D271" s="12">
        <f t="shared" si="15"/>
        <v>747030.39896796714</v>
      </c>
      <c r="E271" s="12">
        <v>95810</v>
      </c>
      <c r="F271" s="12">
        <v>0.3243310566588925</v>
      </c>
    </row>
    <row r="272" spans="1:6" x14ac:dyDescent="0.3">
      <c r="A272" s="12">
        <f>Reports!C272*Reports!D272</f>
        <v>1255864</v>
      </c>
      <c r="B272" s="12">
        <f t="shared" si="13"/>
        <v>0.86373736588785133</v>
      </c>
      <c r="C272" s="12">
        <f t="shared" si="14"/>
        <v>436173.18</v>
      </c>
      <c r="D272" s="12">
        <f t="shared" si="15"/>
        <v>747030.39896796714</v>
      </c>
      <c r="E272" s="12">
        <v>97200</v>
      </c>
      <c r="F272" s="12">
        <v>0.32500046732039378</v>
      </c>
    </row>
    <row r="273" spans="1:6" x14ac:dyDescent="0.3">
      <c r="A273" s="12">
        <f>Reports!C273*Reports!D273</f>
        <v>314324</v>
      </c>
      <c r="B273" s="12">
        <f t="shared" si="13"/>
        <v>0.43521535900460373</v>
      </c>
      <c r="C273" s="12">
        <f t="shared" si="14"/>
        <v>436173.18</v>
      </c>
      <c r="D273" s="12">
        <f t="shared" si="15"/>
        <v>747030.39896796714</v>
      </c>
      <c r="E273" s="12">
        <v>97200</v>
      </c>
      <c r="F273" s="12">
        <v>0.32500046732039378</v>
      </c>
    </row>
    <row r="274" spans="1:6" x14ac:dyDescent="0.3">
      <c r="A274" s="12">
        <f>Reports!C274*Reports!D274</f>
        <v>50050</v>
      </c>
      <c r="B274" s="12">
        <f t="shared" si="13"/>
        <v>0.30262084925643051</v>
      </c>
      <c r="C274" s="12">
        <f t="shared" si="14"/>
        <v>436173.18</v>
      </c>
      <c r="D274" s="12">
        <f t="shared" si="15"/>
        <v>747030.39896796714</v>
      </c>
      <c r="E274" s="12">
        <v>97200</v>
      </c>
      <c r="F274" s="12">
        <v>0.32500046732039378</v>
      </c>
    </row>
    <row r="275" spans="1:6" x14ac:dyDescent="0.3">
      <c r="A275" s="12">
        <f>Reports!C275*Reports!D275</f>
        <v>45760</v>
      </c>
      <c r="B275" s="12">
        <f t="shared" si="13"/>
        <v>0.30061928866757542</v>
      </c>
      <c r="C275" s="12">
        <f t="shared" si="14"/>
        <v>436173.18</v>
      </c>
      <c r="D275" s="12">
        <f t="shared" si="15"/>
        <v>747030.39896796714</v>
      </c>
      <c r="E275" s="12">
        <v>97200</v>
      </c>
      <c r="F275" s="12">
        <v>0.32500046732039378</v>
      </c>
    </row>
    <row r="276" spans="1:6" x14ac:dyDescent="0.3">
      <c r="A276" s="12">
        <f>Reports!C276*Reports!D276</f>
        <v>17150</v>
      </c>
      <c r="B276" s="12">
        <f t="shared" si="13"/>
        <v>0.28742654470605727</v>
      </c>
      <c r="C276" s="12">
        <f t="shared" si="14"/>
        <v>436173.18</v>
      </c>
      <c r="D276" s="12">
        <f t="shared" si="15"/>
        <v>747030.39896796714</v>
      </c>
      <c r="E276" s="12">
        <v>98304</v>
      </c>
      <c r="F276" s="12">
        <v>0.3255325461053552</v>
      </c>
    </row>
    <row r="277" spans="1:6" x14ac:dyDescent="0.3">
      <c r="A277" s="12">
        <f>Reports!C277*Reports!D277</f>
        <v>1255864</v>
      </c>
      <c r="B277" s="12">
        <f t="shared" si="13"/>
        <v>0.86373736588785133</v>
      </c>
      <c r="C277" s="12">
        <f t="shared" si="14"/>
        <v>436173.18</v>
      </c>
      <c r="D277" s="12">
        <f t="shared" si="15"/>
        <v>747030.39896796714</v>
      </c>
      <c r="E277" s="12">
        <v>98304</v>
      </c>
      <c r="F277" s="12">
        <v>0.3255325461053552</v>
      </c>
    </row>
    <row r="278" spans="1:6" x14ac:dyDescent="0.3">
      <c r="A278" s="12">
        <f>Reports!C278*Reports!D278</f>
        <v>314324</v>
      </c>
      <c r="B278" s="12">
        <f t="shared" si="13"/>
        <v>0.43521535900460373</v>
      </c>
      <c r="C278" s="12">
        <f t="shared" si="14"/>
        <v>436173.18</v>
      </c>
      <c r="D278" s="12">
        <f t="shared" si="15"/>
        <v>747030.39896796714</v>
      </c>
      <c r="E278" s="12">
        <v>98304</v>
      </c>
      <c r="F278" s="12">
        <v>0.3255325461053552</v>
      </c>
    </row>
    <row r="279" spans="1:6" x14ac:dyDescent="0.3">
      <c r="A279" s="12">
        <f>Reports!C279*Reports!D279</f>
        <v>50050</v>
      </c>
      <c r="B279" s="12">
        <f t="shared" si="13"/>
        <v>0.30262084925643051</v>
      </c>
      <c r="C279" s="12">
        <f t="shared" si="14"/>
        <v>436173.18</v>
      </c>
      <c r="D279" s="12">
        <f t="shared" si="15"/>
        <v>747030.39896796714</v>
      </c>
      <c r="E279" s="12">
        <v>98304</v>
      </c>
      <c r="F279" s="12">
        <v>0.3255325461053552</v>
      </c>
    </row>
    <row r="280" spans="1:6" x14ac:dyDescent="0.3">
      <c r="A280" s="12">
        <f>Reports!C280*Reports!D280</f>
        <v>45760</v>
      </c>
      <c r="B280" s="12">
        <f t="shared" si="13"/>
        <v>0.30061928866757542</v>
      </c>
      <c r="C280" s="12">
        <f t="shared" si="14"/>
        <v>436173.18</v>
      </c>
      <c r="D280" s="12">
        <f t="shared" si="15"/>
        <v>747030.39896796714</v>
      </c>
      <c r="E280" s="12">
        <v>98304</v>
      </c>
      <c r="F280" s="12">
        <v>0.3255325461053552</v>
      </c>
    </row>
    <row r="281" spans="1:6" x14ac:dyDescent="0.3">
      <c r="A281" s="12">
        <f>Reports!C281*Reports!D281</f>
        <v>17150</v>
      </c>
      <c r="B281" s="12">
        <f t="shared" si="13"/>
        <v>0.28742654470605727</v>
      </c>
      <c r="C281" s="12">
        <f t="shared" si="14"/>
        <v>436173.18</v>
      </c>
      <c r="D281" s="12">
        <f t="shared" si="15"/>
        <v>747030.39896796714</v>
      </c>
      <c r="E281" s="12">
        <v>98304</v>
      </c>
      <c r="F281" s="12">
        <v>0.3255325461053552</v>
      </c>
    </row>
    <row r="282" spans="1:6" x14ac:dyDescent="0.3">
      <c r="A282" s="12">
        <f>Reports!C282*Reports!D282</f>
        <v>2476800</v>
      </c>
      <c r="B282" s="12">
        <f t="shared" si="13"/>
        <v>0.99684911338991899</v>
      </c>
      <c r="C282" s="12">
        <f t="shared" si="14"/>
        <v>436173.18</v>
      </c>
      <c r="D282" s="12">
        <f t="shared" si="15"/>
        <v>747030.39896796714</v>
      </c>
      <c r="E282" s="12">
        <v>99072</v>
      </c>
      <c r="F282" s="12">
        <v>0.32590289775099546</v>
      </c>
    </row>
    <row r="283" spans="1:6" x14ac:dyDescent="0.3">
      <c r="A283" s="12">
        <f>Reports!C283*Reports!D283</f>
        <v>619200</v>
      </c>
      <c r="B283" s="12">
        <f t="shared" si="13"/>
        <v>0.59677405022963537</v>
      </c>
      <c r="C283" s="12">
        <f t="shared" si="14"/>
        <v>436173.18</v>
      </c>
      <c r="D283" s="12">
        <f t="shared" si="15"/>
        <v>747030.39896796714</v>
      </c>
      <c r="E283" s="12">
        <v>99072</v>
      </c>
      <c r="F283" s="12">
        <v>0.32590289775099546</v>
      </c>
    </row>
    <row r="284" spans="1:6" x14ac:dyDescent="0.3">
      <c r="A284" s="12">
        <f>Reports!C284*Reports!D284</f>
        <v>99072</v>
      </c>
      <c r="B284" s="12">
        <f t="shared" si="13"/>
        <v>0.32590289775099546</v>
      </c>
      <c r="C284" s="12">
        <f t="shared" si="14"/>
        <v>436173.18</v>
      </c>
      <c r="D284" s="12">
        <f t="shared" si="15"/>
        <v>747030.39896796714</v>
      </c>
      <c r="E284" s="12">
        <v>106400</v>
      </c>
      <c r="F284" s="12">
        <v>0.32944526786120132</v>
      </c>
    </row>
    <row r="285" spans="1:6" x14ac:dyDescent="0.3">
      <c r="A285" s="12">
        <f>Reports!C285*Reports!D285</f>
        <v>98304</v>
      </c>
      <c r="B285" s="12">
        <f t="shared" si="13"/>
        <v>0.3255325461053552</v>
      </c>
      <c r="C285" s="12">
        <f t="shared" si="14"/>
        <v>436173.18</v>
      </c>
      <c r="D285" s="12">
        <f t="shared" si="15"/>
        <v>747030.39896796714</v>
      </c>
      <c r="E285" s="12">
        <v>106400</v>
      </c>
      <c r="F285" s="12">
        <v>0.32944526786120132</v>
      </c>
    </row>
    <row r="286" spans="1:6" x14ac:dyDescent="0.3">
      <c r="A286" s="12">
        <f>Reports!C286*Reports!D286</f>
        <v>44376</v>
      </c>
      <c r="B286" s="12">
        <f t="shared" si="13"/>
        <v>0.29997484113585682</v>
      </c>
      <c r="C286" s="12">
        <f t="shared" si="14"/>
        <v>436173.18</v>
      </c>
      <c r="D286" s="12">
        <f t="shared" si="15"/>
        <v>747030.39896796714</v>
      </c>
      <c r="E286" s="12">
        <v>106800</v>
      </c>
      <c r="F286" s="12">
        <v>0.32963907363797668</v>
      </c>
    </row>
    <row r="287" spans="1:6" x14ac:dyDescent="0.3">
      <c r="A287" s="12">
        <f>Reports!C287*Reports!D287</f>
        <v>2476800</v>
      </c>
      <c r="B287" s="12">
        <f t="shared" si="13"/>
        <v>0.99684911338991899</v>
      </c>
      <c r="C287" s="12">
        <f t="shared" si="14"/>
        <v>436173.18</v>
      </c>
      <c r="D287" s="12">
        <f t="shared" si="15"/>
        <v>747030.39896796714</v>
      </c>
      <c r="E287" s="12">
        <v>106800</v>
      </c>
      <c r="F287" s="12">
        <v>0.32963907363797668</v>
      </c>
    </row>
    <row r="288" spans="1:6" x14ac:dyDescent="0.3">
      <c r="A288" s="12">
        <f>Reports!C288*Reports!D288</f>
        <v>619200</v>
      </c>
      <c r="B288" s="12">
        <f t="shared" si="13"/>
        <v>0.59677405022963537</v>
      </c>
      <c r="C288" s="12">
        <f t="shared" si="14"/>
        <v>436173.18</v>
      </c>
      <c r="D288" s="12">
        <f t="shared" si="15"/>
        <v>747030.39896796714</v>
      </c>
      <c r="E288" s="12">
        <v>126000</v>
      </c>
      <c r="F288" s="12">
        <v>0.33899473223031862</v>
      </c>
    </row>
    <row r="289" spans="1:6" x14ac:dyDescent="0.3">
      <c r="A289" s="12">
        <f>Reports!C289*Reports!D289</f>
        <v>99072</v>
      </c>
      <c r="B289" s="12">
        <f t="shared" si="13"/>
        <v>0.32590289775099546</v>
      </c>
      <c r="C289" s="12">
        <f t="shared" si="14"/>
        <v>436173.18</v>
      </c>
      <c r="D289" s="12">
        <f t="shared" si="15"/>
        <v>747030.39896796714</v>
      </c>
      <c r="E289" s="12">
        <v>126000</v>
      </c>
      <c r="F289" s="12">
        <v>0.33899473223031862</v>
      </c>
    </row>
    <row r="290" spans="1:6" x14ac:dyDescent="0.3">
      <c r="A290" s="12">
        <f>Reports!C290*Reports!D290</f>
        <v>98304</v>
      </c>
      <c r="B290" s="12">
        <f t="shared" si="13"/>
        <v>0.3255325461053552</v>
      </c>
      <c r="C290" s="12">
        <f t="shared" si="14"/>
        <v>436173.18</v>
      </c>
      <c r="D290" s="12">
        <f t="shared" si="15"/>
        <v>747030.39896796714</v>
      </c>
      <c r="E290" s="12">
        <v>129600</v>
      </c>
      <c r="F290" s="12">
        <v>0.34076024739310229</v>
      </c>
    </row>
    <row r="291" spans="1:6" x14ac:dyDescent="0.3">
      <c r="A291" s="12">
        <f>Reports!C291*Reports!D291</f>
        <v>44376</v>
      </c>
      <c r="B291" s="12">
        <f t="shared" si="13"/>
        <v>0.29997484113585682</v>
      </c>
      <c r="C291" s="12">
        <f t="shared" si="14"/>
        <v>436173.18</v>
      </c>
      <c r="D291" s="12">
        <f t="shared" si="15"/>
        <v>747030.39896796714</v>
      </c>
      <c r="E291" s="12">
        <v>129600</v>
      </c>
      <c r="F291" s="12">
        <v>0.34076024739310229</v>
      </c>
    </row>
    <row r="292" spans="1:6" x14ac:dyDescent="0.3">
      <c r="A292" s="12">
        <f>Reports!C292*Reports!D292</f>
        <v>1689600</v>
      </c>
      <c r="B292" s="12">
        <f t="shared" si="13"/>
        <v>0.95331466484130156</v>
      </c>
      <c r="C292" s="12">
        <f t="shared" si="14"/>
        <v>436173.18</v>
      </c>
      <c r="D292" s="12">
        <f t="shared" si="15"/>
        <v>747030.39896796714</v>
      </c>
      <c r="E292" s="12">
        <v>139125</v>
      </c>
      <c r="F292" s="12">
        <v>0.34544827291167757</v>
      </c>
    </row>
    <row r="293" spans="1:6" x14ac:dyDescent="0.3">
      <c r="A293" s="12">
        <f>Reports!C293*Reports!D293</f>
        <v>422400</v>
      </c>
      <c r="B293" s="12">
        <f t="shared" si="13"/>
        <v>0.4926450214651576</v>
      </c>
      <c r="C293" s="12">
        <f t="shared" si="14"/>
        <v>436173.18</v>
      </c>
      <c r="D293" s="12">
        <f t="shared" si="15"/>
        <v>747030.39896796714</v>
      </c>
      <c r="E293" s="12">
        <v>139125</v>
      </c>
      <c r="F293" s="12">
        <v>0.34544827291167757</v>
      </c>
    </row>
    <row r="294" spans="1:6" x14ac:dyDescent="0.3">
      <c r="A294" s="12">
        <f>Reports!C294*Reports!D294</f>
        <v>67520</v>
      </c>
      <c r="B294" s="12">
        <f t="shared" si="13"/>
        <v>0.3108326589818512</v>
      </c>
      <c r="C294" s="12">
        <f t="shared" si="14"/>
        <v>436173.18</v>
      </c>
      <c r="D294" s="12">
        <f t="shared" si="15"/>
        <v>747030.39896796714</v>
      </c>
      <c r="E294" s="12">
        <v>151290</v>
      </c>
      <c r="F294" s="12">
        <v>0.35147022053249222</v>
      </c>
    </row>
    <row r="295" spans="1:6" x14ac:dyDescent="0.3">
      <c r="A295" s="12">
        <f>Reports!C295*Reports!D295</f>
        <v>76800</v>
      </c>
      <c r="B295" s="12">
        <f t="shared" si="13"/>
        <v>0.31523372362487229</v>
      </c>
      <c r="C295" s="12">
        <f t="shared" si="14"/>
        <v>436173.18</v>
      </c>
      <c r="D295" s="12">
        <f t="shared" si="15"/>
        <v>747030.39896796714</v>
      </c>
      <c r="E295" s="12">
        <v>151290</v>
      </c>
      <c r="F295" s="12">
        <v>0.35147022053249222</v>
      </c>
    </row>
    <row r="296" spans="1:6" x14ac:dyDescent="0.3">
      <c r="A296" s="12">
        <f>Reports!C296*Reports!D296</f>
        <v>33338</v>
      </c>
      <c r="B296" s="12">
        <f t="shared" si="13"/>
        <v>0.29485762659061038</v>
      </c>
      <c r="C296" s="12">
        <f t="shared" si="14"/>
        <v>436173.18</v>
      </c>
      <c r="D296" s="12">
        <f t="shared" si="15"/>
        <v>747030.39896796714</v>
      </c>
      <c r="E296" s="12">
        <v>159068</v>
      </c>
      <c r="F296" s="12">
        <v>0.35534025135014735</v>
      </c>
    </row>
    <row r="297" spans="1:6" x14ac:dyDescent="0.3">
      <c r="A297" s="12">
        <f>Reports!C297*Reports!D297</f>
        <v>1689600</v>
      </c>
      <c r="B297" s="12">
        <f t="shared" si="13"/>
        <v>0.95331466484130156</v>
      </c>
      <c r="C297" s="12">
        <f t="shared" si="14"/>
        <v>436173.18</v>
      </c>
      <c r="D297" s="12">
        <f t="shared" si="15"/>
        <v>747030.39896796714</v>
      </c>
      <c r="E297" s="12">
        <v>159068</v>
      </c>
      <c r="F297" s="12">
        <v>0.35534025135014735</v>
      </c>
    </row>
    <row r="298" spans="1:6" x14ac:dyDescent="0.3">
      <c r="A298" s="12">
        <f>Reports!C298*Reports!D298</f>
        <v>422400</v>
      </c>
      <c r="B298" s="12">
        <f t="shared" si="13"/>
        <v>0.4926450214651576</v>
      </c>
      <c r="C298" s="12">
        <f t="shared" si="14"/>
        <v>436173.18</v>
      </c>
      <c r="D298" s="12">
        <f t="shared" si="15"/>
        <v>747030.39896796714</v>
      </c>
      <c r="E298" s="12">
        <v>162180</v>
      </c>
      <c r="F298" s="12">
        <v>0.35689287662235714</v>
      </c>
    </row>
    <row r="299" spans="1:6" x14ac:dyDescent="0.3">
      <c r="A299" s="12">
        <f>Reports!C299*Reports!D299</f>
        <v>67520</v>
      </c>
      <c r="B299" s="12">
        <f t="shared" si="13"/>
        <v>0.3108326589818512</v>
      </c>
      <c r="C299" s="12">
        <f t="shared" si="14"/>
        <v>436173.18</v>
      </c>
      <c r="D299" s="12">
        <f t="shared" si="15"/>
        <v>747030.39896796714</v>
      </c>
      <c r="E299" s="12">
        <v>162180</v>
      </c>
      <c r="F299" s="12">
        <v>0.35689287662235714</v>
      </c>
    </row>
    <row r="300" spans="1:6" x14ac:dyDescent="0.3">
      <c r="A300" s="12">
        <f>Reports!C300*Reports!D300</f>
        <v>76800</v>
      </c>
      <c r="B300" s="12">
        <f t="shared" si="13"/>
        <v>0.31523372362487229</v>
      </c>
      <c r="C300" s="12">
        <f t="shared" si="14"/>
        <v>436173.18</v>
      </c>
      <c r="D300" s="12">
        <f t="shared" si="15"/>
        <v>747030.39896796714</v>
      </c>
      <c r="E300" s="12">
        <v>167000</v>
      </c>
      <c r="F300" s="12">
        <v>0.35930232745839541</v>
      </c>
    </row>
    <row r="301" spans="1:6" x14ac:dyDescent="0.3">
      <c r="A301" s="12">
        <f>Reports!C301*Reports!D301</f>
        <v>33338</v>
      </c>
      <c r="B301" s="12">
        <f t="shared" si="13"/>
        <v>0.29485762659061038</v>
      </c>
      <c r="C301" s="12">
        <f t="shared" si="14"/>
        <v>436173.18</v>
      </c>
      <c r="D301" s="12">
        <f t="shared" si="15"/>
        <v>747030.39896796714</v>
      </c>
      <c r="E301" s="12">
        <v>167000</v>
      </c>
      <c r="F301" s="12">
        <v>0.35930232745839541</v>
      </c>
    </row>
    <row r="302" spans="1:6" x14ac:dyDescent="0.3">
      <c r="A302" s="12">
        <f>Reports!C302*Reports!D302</f>
        <v>753600</v>
      </c>
      <c r="B302" s="12">
        <f t="shared" si="13"/>
        <v>0.66455185034850706</v>
      </c>
      <c r="C302" s="12">
        <f t="shared" si="14"/>
        <v>436173.18</v>
      </c>
      <c r="D302" s="12">
        <f t="shared" si="15"/>
        <v>747030.39896796714</v>
      </c>
      <c r="E302" s="12">
        <v>167000</v>
      </c>
      <c r="F302" s="12">
        <v>0.35930232745839541</v>
      </c>
    </row>
    <row r="303" spans="1:6" x14ac:dyDescent="0.3">
      <c r="A303" s="12">
        <f>Reports!C303*Reports!D303</f>
        <v>188400</v>
      </c>
      <c r="B303" s="12">
        <f t="shared" si="13"/>
        <v>0.37006639365664135</v>
      </c>
      <c r="C303" s="12">
        <f t="shared" si="14"/>
        <v>436173.18</v>
      </c>
      <c r="D303" s="12">
        <f t="shared" si="15"/>
        <v>747030.39896796714</v>
      </c>
      <c r="E303" s="12">
        <v>167000</v>
      </c>
      <c r="F303" s="12">
        <v>0.35930232745839541</v>
      </c>
    </row>
    <row r="304" spans="1:6" x14ac:dyDescent="0.3">
      <c r="A304" s="12">
        <f>Reports!C304*Reports!D304</f>
        <v>30240</v>
      </c>
      <c r="B304" s="12">
        <f t="shared" si="13"/>
        <v>0.29342865901227977</v>
      </c>
      <c r="C304" s="12">
        <f t="shared" si="14"/>
        <v>436173.18</v>
      </c>
      <c r="D304" s="12">
        <f t="shared" si="15"/>
        <v>747030.39896796714</v>
      </c>
      <c r="E304" s="12">
        <v>170820</v>
      </c>
      <c r="F304" s="12">
        <v>0.36121588013800066</v>
      </c>
    </row>
    <row r="305" spans="1:6" x14ac:dyDescent="0.3">
      <c r="A305" s="12">
        <f>Reports!C305*Reports!D305</f>
        <v>38400</v>
      </c>
      <c r="B305" s="12">
        <f t="shared" si="13"/>
        <v>0.29719937505606164</v>
      </c>
      <c r="C305" s="12">
        <f t="shared" si="14"/>
        <v>436173.18</v>
      </c>
      <c r="D305" s="12">
        <f t="shared" si="15"/>
        <v>747030.39896796714</v>
      </c>
      <c r="E305" s="12">
        <v>170820</v>
      </c>
      <c r="F305" s="12">
        <v>0.36121588013800066</v>
      </c>
    </row>
    <row r="306" spans="1:6" x14ac:dyDescent="0.3">
      <c r="A306" s="12">
        <f>Reports!C306*Reports!D306</f>
        <v>10584</v>
      </c>
      <c r="B306" s="12">
        <f t="shared" si="13"/>
        <v>0.28443788818519522</v>
      </c>
      <c r="C306" s="12">
        <f t="shared" si="14"/>
        <v>436173.18</v>
      </c>
      <c r="D306" s="12">
        <f t="shared" si="15"/>
        <v>747030.39896796714</v>
      </c>
      <c r="E306" s="12">
        <v>174592</v>
      </c>
      <c r="F306" s="12">
        <v>0.3631088019850508</v>
      </c>
    </row>
    <row r="307" spans="1:6" x14ac:dyDescent="0.3">
      <c r="A307" s="12">
        <f>Reports!C307*Reports!D307</f>
        <v>753600</v>
      </c>
      <c r="B307" s="12">
        <f t="shared" si="13"/>
        <v>0.66455185034850706</v>
      </c>
      <c r="C307" s="12">
        <f t="shared" si="14"/>
        <v>436173.18</v>
      </c>
      <c r="D307" s="12">
        <f t="shared" si="15"/>
        <v>747030.39896796714</v>
      </c>
      <c r="E307" s="12">
        <v>174592</v>
      </c>
      <c r="F307" s="12">
        <v>0.3631088019850508</v>
      </c>
    </row>
    <row r="308" spans="1:6" x14ac:dyDescent="0.3">
      <c r="A308" s="12">
        <f>Reports!C308*Reports!D308</f>
        <v>188400</v>
      </c>
      <c r="B308" s="12">
        <f t="shared" si="13"/>
        <v>0.37006639365664135</v>
      </c>
      <c r="C308" s="12">
        <f t="shared" si="14"/>
        <v>436173.18</v>
      </c>
      <c r="D308" s="12">
        <f t="shared" si="15"/>
        <v>747030.39896796714</v>
      </c>
      <c r="E308" s="12">
        <v>174592</v>
      </c>
      <c r="F308" s="12">
        <v>0.3631088019850508</v>
      </c>
    </row>
    <row r="309" spans="1:6" x14ac:dyDescent="0.3">
      <c r="A309" s="12">
        <f>Reports!C309*Reports!D309</f>
        <v>30240</v>
      </c>
      <c r="B309" s="12">
        <f t="shared" si="13"/>
        <v>0.29342865901227977</v>
      </c>
      <c r="C309" s="12">
        <f t="shared" si="14"/>
        <v>436173.18</v>
      </c>
      <c r="D309" s="12">
        <f t="shared" si="15"/>
        <v>747030.39896796714</v>
      </c>
      <c r="E309" s="12">
        <v>174592</v>
      </c>
      <c r="F309" s="12">
        <v>0.3631088019850508</v>
      </c>
    </row>
    <row r="310" spans="1:6" x14ac:dyDescent="0.3">
      <c r="A310" s="12">
        <f>Reports!C310*Reports!D310</f>
        <v>38400</v>
      </c>
      <c r="B310" s="12">
        <f t="shared" si="13"/>
        <v>0.29719937505606164</v>
      </c>
      <c r="C310" s="12">
        <f t="shared" si="14"/>
        <v>436173.18</v>
      </c>
      <c r="D310" s="12">
        <f t="shared" si="15"/>
        <v>747030.39896796714</v>
      </c>
      <c r="E310" s="12">
        <v>188328</v>
      </c>
      <c r="F310" s="12">
        <v>0.3700300014002218</v>
      </c>
    </row>
    <row r="311" spans="1:6" x14ac:dyDescent="0.3">
      <c r="A311" s="12">
        <f>Reports!C311*Reports!D311</f>
        <v>10584</v>
      </c>
      <c r="B311" s="12">
        <f t="shared" si="13"/>
        <v>0.28443788818519522</v>
      </c>
      <c r="C311" s="12">
        <f t="shared" si="14"/>
        <v>436173.18</v>
      </c>
      <c r="D311" s="12">
        <f t="shared" si="15"/>
        <v>747030.39896796714</v>
      </c>
      <c r="E311" s="12">
        <v>188328</v>
      </c>
      <c r="F311" s="12">
        <v>0.3700300014002218</v>
      </c>
    </row>
    <row r="312" spans="1:6" x14ac:dyDescent="0.3">
      <c r="A312" s="12">
        <f>Reports!C312*Reports!D312</f>
        <v>1500000</v>
      </c>
      <c r="B312" s="12">
        <f t="shared" si="13"/>
        <v>0.9227875227976442</v>
      </c>
      <c r="C312" s="12">
        <f t="shared" si="14"/>
        <v>436173.18</v>
      </c>
      <c r="D312" s="12">
        <f t="shared" si="15"/>
        <v>747030.39896796714</v>
      </c>
      <c r="E312" s="12">
        <v>188400</v>
      </c>
      <c r="F312" s="12">
        <v>0.37006639365664135</v>
      </c>
    </row>
    <row r="313" spans="1:6" x14ac:dyDescent="0.3">
      <c r="A313" s="12">
        <f>Reports!C313*Reports!D313</f>
        <v>375000</v>
      </c>
      <c r="B313" s="12">
        <f t="shared" si="13"/>
        <v>0.46736769971791814</v>
      </c>
      <c r="C313" s="12">
        <f t="shared" si="14"/>
        <v>436173.18</v>
      </c>
      <c r="D313" s="12">
        <f t="shared" si="15"/>
        <v>747030.39896796714</v>
      </c>
      <c r="E313" s="12">
        <v>188400</v>
      </c>
      <c r="F313" s="12">
        <v>0.37006639365664135</v>
      </c>
    </row>
    <row r="314" spans="1:6" x14ac:dyDescent="0.3">
      <c r="A314" s="12">
        <f>Reports!C314*Reports!D314</f>
        <v>60000</v>
      </c>
      <c r="B314" s="12">
        <f t="shared" si="13"/>
        <v>0.30728598469490553</v>
      </c>
      <c r="C314" s="12">
        <f t="shared" si="14"/>
        <v>436173.18</v>
      </c>
      <c r="D314" s="12">
        <f t="shared" si="15"/>
        <v>747030.39896796714</v>
      </c>
      <c r="E314" s="12">
        <v>196608</v>
      </c>
      <c r="F314" s="12">
        <v>0.37422266241795504</v>
      </c>
    </row>
    <row r="315" spans="1:6" x14ac:dyDescent="0.3">
      <c r="A315" s="12">
        <f>Reports!C315*Reports!D315</f>
        <v>67500</v>
      </c>
      <c r="B315" s="12">
        <f t="shared" si="13"/>
        <v>0.3108232027915494</v>
      </c>
      <c r="C315" s="12">
        <f t="shared" si="14"/>
        <v>436173.18</v>
      </c>
      <c r="D315" s="12">
        <f t="shared" si="15"/>
        <v>747030.39896796714</v>
      </c>
      <c r="E315" s="12">
        <v>196608</v>
      </c>
      <c r="F315" s="12">
        <v>0.37422266241795504</v>
      </c>
    </row>
    <row r="316" spans="1:6" x14ac:dyDescent="0.3">
      <c r="A316" s="12">
        <f>Reports!C316*Reports!D316</f>
        <v>30000</v>
      </c>
      <c r="B316" s="12">
        <f t="shared" si="13"/>
        <v>0.29331809186673541</v>
      </c>
      <c r="C316" s="12">
        <f t="shared" si="14"/>
        <v>436173.18</v>
      </c>
      <c r="D316" s="12">
        <f t="shared" si="15"/>
        <v>747030.39896796714</v>
      </c>
      <c r="E316" s="12">
        <v>200400</v>
      </c>
      <c r="F316" s="12">
        <v>0.37614779175536911</v>
      </c>
    </row>
    <row r="317" spans="1:6" x14ac:dyDescent="0.3">
      <c r="A317" s="12">
        <f>Reports!C317*Reports!D317</f>
        <v>1500000</v>
      </c>
      <c r="B317" s="12">
        <f t="shared" si="13"/>
        <v>0.9227875227976442</v>
      </c>
      <c r="C317" s="12">
        <f t="shared" si="14"/>
        <v>436173.18</v>
      </c>
      <c r="D317" s="12">
        <f t="shared" si="15"/>
        <v>747030.39896796714</v>
      </c>
      <c r="E317" s="12">
        <v>200400</v>
      </c>
      <c r="F317" s="12">
        <v>0.37614779175536911</v>
      </c>
    </row>
    <row r="318" spans="1:6" x14ac:dyDescent="0.3">
      <c r="A318" s="12">
        <f>Reports!C318*Reports!D318</f>
        <v>375000</v>
      </c>
      <c r="B318" s="12">
        <f t="shared" si="13"/>
        <v>0.46736769971791814</v>
      </c>
      <c r="C318" s="12">
        <f t="shared" si="14"/>
        <v>436173.18</v>
      </c>
      <c r="D318" s="12">
        <f t="shared" si="15"/>
        <v>747030.39896796714</v>
      </c>
      <c r="E318" s="12">
        <v>202000</v>
      </c>
      <c r="F318" s="12">
        <v>0.37696101116890313</v>
      </c>
    </row>
    <row r="319" spans="1:6" x14ac:dyDescent="0.3">
      <c r="A319" s="12">
        <f>Reports!C319*Reports!D319</f>
        <v>60000</v>
      </c>
      <c r="B319" s="12">
        <f t="shared" si="13"/>
        <v>0.30728598469490553</v>
      </c>
      <c r="C319" s="12">
        <f t="shared" si="14"/>
        <v>436173.18</v>
      </c>
      <c r="D319" s="12">
        <f t="shared" si="15"/>
        <v>747030.39896796714</v>
      </c>
      <c r="E319" s="12">
        <v>202000</v>
      </c>
      <c r="F319" s="12">
        <v>0.37696101116890313</v>
      </c>
    </row>
    <row r="320" spans="1:6" x14ac:dyDescent="0.3">
      <c r="A320" s="12">
        <f>Reports!C320*Reports!D320</f>
        <v>67500</v>
      </c>
      <c r="B320" s="12">
        <f t="shared" si="13"/>
        <v>0.3108232027915494</v>
      </c>
      <c r="C320" s="12">
        <f t="shared" si="14"/>
        <v>436173.18</v>
      </c>
      <c r="D320" s="12">
        <f t="shared" si="15"/>
        <v>747030.39896796714</v>
      </c>
      <c r="E320" s="12">
        <v>222000</v>
      </c>
      <c r="F320" s="12">
        <v>0.38717124194328234</v>
      </c>
    </row>
    <row r="321" spans="1:6" x14ac:dyDescent="0.3">
      <c r="A321" s="12">
        <f>Reports!C321*Reports!D321</f>
        <v>30000</v>
      </c>
      <c r="B321" s="12">
        <f t="shared" si="13"/>
        <v>0.29331809186673541</v>
      </c>
      <c r="C321" s="12">
        <f t="shared" si="14"/>
        <v>436173.18</v>
      </c>
      <c r="D321" s="12">
        <f t="shared" si="15"/>
        <v>747030.39896796714</v>
      </c>
      <c r="E321" s="12">
        <v>222000</v>
      </c>
      <c r="F321" s="12">
        <v>0.38717124194328234</v>
      </c>
    </row>
    <row r="322" spans="1:6" x14ac:dyDescent="0.3">
      <c r="A322" s="12">
        <f>Reports!C322*Reports!D322</f>
        <v>2017600</v>
      </c>
      <c r="B322" s="12">
        <f t="shared" si="13"/>
        <v>0.98286800065267588</v>
      </c>
      <c r="C322" s="12">
        <f t="shared" si="14"/>
        <v>436173.18</v>
      </c>
      <c r="D322" s="12">
        <f t="shared" si="15"/>
        <v>747030.39896796714</v>
      </c>
      <c r="E322" s="12">
        <v>230400</v>
      </c>
      <c r="F322" s="12">
        <v>0.39148338727344084</v>
      </c>
    </row>
    <row r="323" spans="1:6" x14ac:dyDescent="0.3">
      <c r="A323" s="12">
        <f>Reports!C323*Reports!D323</f>
        <v>504800</v>
      </c>
      <c r="B323" s="12">
        <f t="shared" ref="B323:B386" si="16">_xlfn.NORM.DIST(A323,C323,D323,TRUE)</f>
        <v>0.53659781403686724</v>
      </c>
      <c r="C323" s="12">
        <f t="shared" si="14"/>
        <v>436173.18</v>
      </c>
      <c r="D323" s="12">
        <f t="shared" si="15"/>
        <v>747030.39896796714</v>
      </c>
      <c r="E323" s="12">
        <v>230400</v>
      </c>
      <c r="F323" s="12">
        <v>0.39148338727344084</v>
      </c>
    </row>
    <row r="324" spans="1:6" x14ac:dyDescent="0.3">
      <c r="A324" s="12">
        <f>Reports!C324*Reports!D324</f>
        <v>80640</v>
      </c>
      <c r="B324" s="12">
        <f t="shared" si="16"/>
        <v>0.31706260007036935</v>
      </c>
      <c r="C324" s="12">
        <f t="shared" ref="C324:C387" si="17">C323</f>
        <v>436173.18</v>
      </c>
      <c r="D324" s="12">
        <f t="shared" ref="D324:D387" si="18">D323</f>
        <v>747030.39896796714</v>
      </c>
      <c r="E324" s="12">
        <v>230400</v>
      </c>
      <c r="F324" s="12">
        <v>0.39148338727344084</v>
      </c>
    </row>
    <row r="325" spans="1:6" x14ac:dyDescent="0.3">
      <c r="A325" s="12">
        <f>Reports!C325*Reports!D325</f>
        <v>35532</v>
      </c>
      <c r="B325" s="12">
        <f t="shared" si="16"/>
        <v>0.29587155589689862</v>
      </c>
      <c r="C325" s="12">
        <f t="shared" si="17"/>
        <v>436173.18</v>
      </c>
      <c r="D325" s="12">
        <f t="shared" si="18"/>
        <v>747030.39896796714</v>
      </c>
      <c r="E325" s="12">
        <v>230400</v>
      </c>
      <c r="F325" s="12">
        <v>0.39148338727344084</v>
      </c>
    </row>
    <row r="326" spans="1:6" x14ac:dyDescent="0.3">
      <c r="A326" s="12">
        <f>Reports!C326*Reports!D326</f>
        <v>57600</v>
      </c>
      <c r="B326" s="12">
        <f t="shared" si="16"/>
        <v>0.30615782948961773</v>
      </c>
      <c r="C326" s="12">
        <f t="shared" si="17"/>
        <v>436173.18</v>
      </c>
      <c r="D326" s="12">
        <f t="shared" si="18"/>
        <v>747030.39896796714</v>
      </c>
      <c r="E326" s="12">
        <v>240000</v>
      </c>
      <c r="F326" s="12">
        <v>0.3964279036449353</v>
      </c>
    </row>
    <row r="327" spans="1:6" x14ac:dyDescent="0.3">
      <c r="A327" s="12">
        <f>Reports!C327*Reports!D327</f>
        <v>2017600</v>
      </c>
      <c r="B327" s="12">
        <f t="shared" si="16"/>
        <v>0.98286800065267588</v>
      </c>
      <c r="C327" s="12">
        <f t="shared" si="17"/>
        <v>436173.18</v>
      </c>
      <c r="D327" s="12">
        <f t="shared" si="18"/>
        <v>747030.39896796714</v>
      </c>
      <c r="E327" s="12">
        <v>240000</v>
      </c>
      <c r="F327" s="12">
        <v>0.3964279036449353</v>
      </c>
    </row>
    <row r="328" spans="1:6" x14ac:dyDescent="0.3">
      <c r="A328" s="12">
        <f>Reports!C328*Reports!D328</f>
        <v>504800</v>
      </c>
      <c r="B328" s="12">
        <f t="shared" si="16"/>
        <v>0.53659781403686724</v>
      </c>
      <c r="C328" s="12">
        <f t="shared" si="17"/>
        <v>436173.18</v>
      </c>
      <c r="D328" s="12">
        <f t="shared" si="18"/>
        <v>747030.39896796714</v>
      </c>
      <c r="E328" s="12">
        <v>240000</v>
      </c>
      <c r="F328" s="12">
        <v>0.3964279036449353</v>
      </c>
    </row>
    <row r="329" spans="1:6" x14ac:dyDescent="0.3">
      <c r="A329" s="12">
        <f>Reports!C329*Reports!D329</f>
        <v>80640</v>
      </c>
      <c r="B329" s="12">
        <f t="shared" si="16"/>
        <v>0.31706260007036935</v>
      </c>
      <c r="C329" s="12">
        <f t="shared" si="17"/>
        <v>436173.18</v>
      </c>
      <c r="D329" s="12">
        <f t="shared" si="18"/>
        <v>747030.39896796714</v>
      </c>
      <c r="E329" s="12">
        <v>240000</v>
      </c>
      <c r="F329" s="12">
        <v>0.3964279036449353</v>
      </c>
    </row>
    <row r="330" spans="1:6" x14ac:dyDescent="0.3">
      <c r="A330" s="12">
        <f>Reports!C330*Reports!D330</f>
        <v>35532</v>
      </c>
      <c r="B330" s="12">
        <f t="shared" si="16"/>
        <v>0.29587155589689862</v>
      </c>
      <c r="C330" s="12">
        <f t="shared" si="17"/>
        <v>436173.18</v>
      </c>
      <c r="D330" s="12">
        <f t="shared" si="18"/>
        <v>747030.39896796714</v>
      </c>
      <c r="E330" s="12">
        <v>240000</v>
      </c>
      <c r="F330" s="12">
        <v>0.3964279036449353</v>
      </c>
    </row>
    <row r="331" spans="1:6" x14ac:dyDescent="0.3">
      <c r="A331" s="12">
        <f>Reports!C331*Reports!D331</f>
        <v>57600</v>
      </c>
      <c r="B331" s="12">
        <f t="shared" si="16"/>
        <v>0.30615782948961773</v>
      </c>
      <c r="C331" s="12">
        <f t="shared" si="17"/>
        <v>436173.18</v>
      </c>
      <c r="D331" s="12">
        <f t="shared" si="18"/>
        <v>747030.39896796714</v>
      </c>
      <c r="E331" s="12">
        <v>240000</v>
      </c>
      <c r="F331" s="12">
        <v>0.3964279036449353</v>
      </c>
    </row>
    <row r="332" spans="1:6" x14ac:dyDescent="0.3">
      <c r="A332" s="12">
        <f>Reports!C332*Reports!D332</f>
        <v>2147664</v>
      </c>
      <c r="B332" s="12">
        <f t="shared" si="16"/>
        <v>0.98902000315234551</v>
      </c>
      <c r="C332" s="12">
        <f t="shared" si="17"/>
        <v>436173.18</v>
      </c>
      <c r="D332" s="12">
        <f t="shared" si="18"/>
        <v>747030.39896796714</v>
      </c>
      <c r="E332" s="12">
        <v>250000</v>
      </c>
      <c r="F332" s="12">
        <v>0.40159620358242837</v>
      </c>
    </row>
    <row r="333" spans="1:6" x14ac:dyDescent="0.3">
      <c r="A333" s="12">
        <f>Reports!C333*Reports!D333</f>
        <v>536916</v>
      </c>
      <c r="B333" s="12">
        <f t="shared" si="16"/>
        <v>0.55363781759452713</v>
      </c>
      <c r="C333" s="12">
        <f t="shared" si="17"/>
        <v>436173.18</v>
      </c>
      <c r="D333" s="12">
        <f t="shared" si="18"/>
        <v>747030.39896796714</v>
      </c>
      <c r="E333" s="12">
        <v>250000</v>
      </c>
      <c r="F333" s="12">
        <v>0.40159620358242837</v>
      </c>
    </row>
    <row r="334" spans="1:6" x14ac:dyDescent="0.3">
      <c r="A334" s="12">
        <f>Reports!C334*Reports!D334</f>
        <v>85668</v>
      </c>
      <c r="B334" s="12">
        <f t="shared" si="16"/>
        <v>0.31946405226756258</v>
      </c>
      <c r="C334" s="12">
        <f t="shared" si="17"/>
        <v>436173.18</v>
      </c>
      <c r="D334" s="12">
        <f t="shared" si="18"/>
        <v>747030.39896796714</v>
      </c>
      <c r="E334" s="12">
        <v>250000</v>
      </c>
      <c r="F334" s="12">
        <v>0.40159620358242837</v>
      </c>
    </row>
    <row r="335" spans="1:6" x14ac:dyDescent="0.3">
      <c r="A335" s="12">
        <f>Reports!C335*Reports!D335</f>
        <v>83544</v>
      </c>
      <c r="B335" s="12">
        <f t="shared" si="16"/>
        <v>0.31844866479756634</v>
      </c>
      <c r="C335" s="12">
        <f t="shared" si="17"/>
        <v>436173.18</v>
      </c>
      <c r="D335" s="12">
        <f t="shared" si="18"/>
        <v>747030.39896796714</v>
      </c>
      <c r="E335" s="12">
        <v>250000</v>
      </c>
      <c r="F335" s="12">
        <v>0.40159620358242837</v>
      </c>
    </row>
    <row r="336" spans="1:6" x14ac:dyDescent="0.3">
      <c r="A336" s="12">
        <f>Reports!C336*Reports!D336</f>
        <v>38962</v>
      </c>
      <c r="B336" s="12">
        <f t="shared" si="16"/>
        <v>0.29745988718349031</v>
      </c>
      <c r="C336" s="12">
        <f t="shared" si="17"/>
        <v>436173.18</v>
      </c>
      <c r="D336" s="12">
        <f t="shared" si="18"/>
        <v>747030.39896796714</v>
      </c>
      <c r="E336" s="12">
        <v>253200</v>
      </c>
      <c r="F336" s="12">
        <v>0.40325374879087333</v>
      </c>
    </row>
    <row r="337" spans="1:6" x14ac:dyDescent="0.3">
      <c r="A337" s="12">
        <f>Reports!C337*Reports!D337</f>
        <v>2147664</v>
      </c>
      <c r="B337" s="12">
        <f t="shared" si="16"/>
        <v>0.98902000315234551</v>
      </c>
      <c r="C337" s="12">
        <f t="shared" si="17"/>
        <v>436173.18</v>
      </c>
      <c r="D337" s="12">
        <f t="shared" si="18"/>
        <v>747030.39896796714</v>
      </c>
      <c r="E337" s="12">
        <v>253200</v>
      </c>
      <c r="F337" s="12">
        <v>0.40325374879087333</v>
      </c>
    </row>
    <row r="338" spans="1:6" x14ac:dyDescent="0.3">
      <c r="A338" s="12">
        <f>Reports!C338*Reports!D338</f>
        <v>536916</v>
      </c>
      <c r="B338" s="12">
        <f t="shared" si="16"/>
        <v>0.55363781759452713</v>
      </c>
      <c r="C338" s="12">
        <f t="shared" si="17"/>
        <v>436173.18</v>
      </c>
      <c r="D338" s="12">
        <f t="shared" si="18"/>
        <v>747030.39896796714</v>
      </c>
      <c r="E338" s="12">
        <v>254400</v>
      </c>
      <c r="F338" s="12">
        <v>0.40387577837900929</v>
      </c>
    </row>
    <row r="339" spans="1:6" x14ac:dyDescent="0.3">
      <c r="A339" s="12">
        <f>Reports!C339*Reports!D339</f>
        <v>85668</v>
      </c>
      <c r="B339" s="12">
        <f t="shared" si="16"/>
        <v>0.31946405226756258</v>
      </c>
      <c r="C339" s="12">
        <f t="shared" si="17"/>
        <v>436173.18</v>
      </c>
      <c r="D339" s="12">
        <f t="shared" si="18"/>
        <v>747030.39896796714</v>
      </c>
      <c r="E339" s="12">
        <v>254400</v>
      </c>
      <c r="F339" s="12">
        <v>0.40387577837900929</v>
      </c>
    </row>
    <row r="340" spans="1:6" x14ac:dyDescent="0.3">
      <c r="A340" s="12">
        <f>Reports!C340*Reports!D340</f>
        <v>83544</v>
      </c>
      <c r="B340" s="12">
        <f t="shared" si="16"/>
        <v>0.31844866479756634</v>
      </c>
      <c r="C340" s="12">
        <f t="shared" si="17"/>
        <v>436173.18</v>
      </c>
      <c r="D340" s="12">
        <f t="shared" si="18"/>
        <v>747030.39896796714</v>
      </c>
      <c r="E340" s="12">
        <v>270000</v>
      </c>
      <c r="F340" s="12">
        <v>0.41198374061726595</v>
      </c>
    </row>
    <row r="341" spans="1:6" x14ac:dyDescent="0.3">
      <c r="A341" s="12">
        <f>Reports!C341*Reports!D341</f>
        <v>38962</v>
      </c>
      <c r="B341" s="12">
        <f t="shared" si="16"/>
        <v>0.29745988718349031</v>
      </c>
      <c r="C341" s="12">
        <f t="shared" si="17"/>
        <v>436173.18</v>
      </c>
      <c r="D341" s="12">
        <f t="shared" si="18"/>
        <v>747030.39896796714</v>
      </c>
      <c r="E341" s="12">
        <v>270000</v>
      </c>
      <c r="F341" s="12">
        <v>0.41198374061726595</v>
      </c>
    </row>
    <row r="342" spans="1:6" x14ac:dyDescent="0.3">
      <c r="A342" s="12">
        <f>Reports!C342*Reports!D342</f>
        <v>3774464</v>
      </c>
      <c r="B342" s="12">
        <f t="shared" si="16"/>
        <v>0.99999606606758895</v>
      </c>
      <c r="C342" s="12">
        <f t="shared" si="17"/>
        <v>436173.18</v>
      </c>
      <c r="D342" s="12">
        <f t="shared" si="18"/>
        <v>747030.39896796714</v>
      </c>
      <c r="E342" s="12">
        <v>275800</v>
      </c>
      <c r="F342" s="12">
        <v>0.41500804620521664</v>
      </c>
    </row>
    <row r="343" spans="1:6" x14ac:dyDescent="0.3">
      <c r="A343" s="12">
        <f>Reports!C343*Reports!D343</f>
        <v>944128</v>
      </c>
      <c r="B343" s="12">
        <f t="shared" si="16"/>
        <v>0.75173681358804167</v>
      </c>
      <c r="C343" s="12">
        <f t="shared" si="17"/>
        <v>436173.18</v>
      </c>
      <c r="D343" s="12">
        <f t="shared" si="18"/>
        <v>747030.39896796714</v>
      </c>
      <c r="E343" s="12">
        <v>275800</v>
      </c>
      <c r="F343" s="12">
        <v>0.41500804620521664</v>
      </c>
    </row>
    <row r="344" spans="1:6" x14ac:dyDescent="0.3">
      <c r="A344" s="12">
        <f>Reports!C344*Reports!D344</f>
        <v>151290</v>
      </c>
      <c r="B344" s="12">
        <f t="shared" si="16"/>
        <v>0.35147022053249222</v>
      </c>
      <c r="C344" s="12">
        <f t="shared" si="17"/>
        <v>436173.18</v>
      </c>
      <c r="D344" s="12">
        <f t="shared" si="18"/>
        <v>747030.39896796714</v>
      </c>
      <c r="E344" s="12">
        <v>279372</v>
      </c>
      <c r="F344" s="12">
        <v>0.41687312270429666</v>
      </c>
    </row>
    <row r="345" spans="1:6" x14ac:dyDescent="0.3">
      <c r="A345" s="12">
        <f>Reports!C345*Reports!D345</f>
        <v>94300</v>
      </c>
      <c r="B345" s="12">
        <f t="shared" si="16"/>
        <v>0.32360449805124908</v>
      </c>
      <c r="C345" s="12">
        <f t="shared" si="17"/>
        <v>436173.18</v>
      </c>
      <c r="D345" s="12">
        <f t="shared" si="18"/>
        <v>747030.39896796714</v>
      </c>
      <c r="E345" s="12">
        <v>279372</v>
      </c>
      <c r="F345" s="12">
        <v>0.41687312270429666</v>
      </c>
    </row>
    <row r="346" spans="1:6" x14ac:dyDescent="0.3">
      <c r="A346" s="12">
        <f>Reports!C346*Reports!D346</f>
        <v>76383</v>
      </c>
      <c r="B346" s="12">
        <f t="shared" si="16"/>
        <v>0.31503539030063027</v>
      </c>
      <c r="C346" s="12">
        <f t="shared" si="17"/>
        <v>436173.18</v>
      </c>
      <c r="D346" s="12">
        <f t="shared" si="18"/>
        <v>747030.39896796714</v>
      </c>
      <c r="E346" s="12">
        <v>314324</v>
      </c>
      <c r="F346" s="12">
        <v>0.43521535900460373</v>
      </c>
    </row>
    <row r="347" spans="1:6" x14ac:dyDescent="0.3">
      <c r="A347" s="12">
        <f>Reports!C347*Reports!D347</f>
        <v>3774464</v>
      </c>
      <c r="B347" s="12">
        <f t="shared" si="16"/>
        <v>0.99999606606758895</v>
      </c>
      <c r="C347" s="12">
        <f t="shared" si="17"/>
        <v>436173.18</v>
      </c>
      <c r="D347" s="12">
        <f t="shared" si="18"/>
        <v>747030.39896796714</v>
      </c>
      <c r="E347" s="12">
        <v>314324</v>
      </c>
      <c r="F347" s="12">
        <v>0.43521535900460373</v>
      </c>
    </row>
    <row r="348" spans="1:6" x14ac:dyDescent="0.3">
      <c r="A348" s="12">
        <f>Reports!C348*Reports!D348</f>
        <v>944128</v>
      </c>
      <c r="B348" s="12">
        <f t="shared" si="16"/>
        <v>0.75173681358804167</v>
      </c>
      <c r="C348" s="12">
        <f t="shared" si="17"/>
        <v>436173.18</v>
      </c>
      <c r="D348" s="12">
        <f t="shared" si="18"/>
        <v>747030.39896796714</v>
      </c>
      <c r="E348" s="12">
        <v>360000</v>
      </c>
      <c r="F348" s="12">
        <v>0.45939104583160967</v>
      </c>
    </row>
    <row r="349" spans="1:6" x14ac:dyDescent="0.3">
      <c r="A349" s="12">
        <f>Reports!C349*Reports!D349</f>
        <v>151290</v>
      </c>
      <c r="B349" s="12">
        <f t="shared" si="16"/>
        <v>0.35147022053249222</v>
      </c>
      <c r="C349" s="12">
        <f t="shared" si="17"/>
        <v>436173.18</v>
      </c>
      <c r="D349" s="12">
        <f t="shared" si="18"/>
        <v>747030.39896796714</v>
      </c>
      <c r="E349" s="12">
        <v>360000</v>
      </c>
      <c r="F349" s="12">
        <v>0.45939104583160967</v>
      </c>
    </row>
    <row r="350" spans="1:6" x14ac:dyDescent="0.3">
      <c r="A350" s="12">
        <f>Reports!C350*Reports!D350</f>
        <v>94300</v>
      </c>
      <c r="B350" s="12">
        <f t="shared" si="16"/>
        <v>0.32360449805124908</v>
      </c>
      <c r="C350" s="12">
        <f t="shared" si="17"/>
        <v>436173.18</v>
      </c>
      <c r="D350" s="12">
        <f t="shared" si="18"/>
        <v>747030.39896796714</v>
      </c>
      <c r="E350" s="12">
        <v>360000</v>
      </c>
      <c r="F350" s="12">
        <v>0.45939104583160967</v>
      </c>
    </row>
    <row r="351" spans="1:6" x14ac:dyDescent="0.3">
      <c r="A351" s="12">
        <f>Reports!C351*Reports!D351</f>
        <v>76383</v>
      </c>
      <c r="B351" s="12">
        <f t="shared" si="16"/>
        <v>0.31503539030063027</v>
      </c>
      <c r="C351" s="12">
        <f t="shared" si="17"/>
        <v>436173.18</v>
      </c>
      <c r="D351" s="12">
        <f t="shared" si="18"/>
        <v>747030.39896796714</v>
      </c>
      <c r="E351" s="12">
        <v>360000</v>
      </c>
      <c r="F351" s="12">
        <v>0.45939104583160967</v>
      </c>
    </row>
    <row r="352" spans="1:6" x14ac:dyDescent="0.3">
      <c r="A352" s="12">
        <f>Reports!C352*Reports!D352</f>
        <v>1500000</v>
      </c>
      <c r="B352" s="12">
        <f t="shared" si="16"/>
        <v>0.9227875227976442</v>
      </c>
      <c r="C352" s="12">
        <f t="shared" si="17"/>
        <v>436173.18</v>
      </c>
      <c r="D352" s="12">
        <f t="shared" si="18"/>
        <v>747030.39896796714</v>
      </c>
      <c r="E352" s="12">
        <v>360000</v>
      </c>
      <c r="F352" s="12">
        <v>0.45939104583160967</v>
      </c>
    </row>
    <row r="353" spans="1:6" x14ac:dyDescent="0.3">
      <c r="A353" s="12">
        <f>Reports!C353*Reports!D353</f>
        <v>375000</v>
      </c>
      <c r="B353" s="12">
        <f t="shared" si="16"/>
        <v>0.46736769971791814</v>
      </c>
      <c r="C353" s="12">
        <f t="shared" si="17"/>
        <v>436173.18</v>
      </c>
      <c r="D353" s="12">
        <f t="shared" si="18"/>
        <v>747030.39896796714</v>
      </c>
      <c r="E353" s="12">
        <v>360000</v>
      </c>
      <c r="F353" s="12">
        <v>0.45939104583160967</v>
      </c>
    </row>
    <row r="354" spans="1:6" x14ac:dyDescent="0.3">
      <c r="A354" s="12">
        <f>Reports!C354*Reports!D354</f>
        <v>60000</v>
      </c>
      <c r="B354" s="12">
        <f t="shared" si="16"/>
        <v>0.30728598469490553</v>
      </c>
      <c r="C354" s="12">
        <f t="shared" si="17"/>
        <v>436173.18</v>
      </c>
      <c r="D354" s="12">
        <f t="shared" si="18"/>
        <v>747030.39896796714</v>
      </c>
      <c r="E354" s="12">
        <v>373500</v>
      </c>
      <c r="F354" s="12">
        <v>0.46656939090367883</v>
      </c>
    </row>
    <row r="355" spans="1:6" x14ac:dyDescent="0.3">
      <c r="A355" s="12">
        <f>Reports!C355*Reports!D355</f>
        <v>67500</v>
      </c>
      <c r="B355" s="12">
        <f t="shared" si="16"/>
        <v>0.3108232027915494</v>
      </c>
      <c r="C355" s="12">
        <f t="shared" si="17"/>
        <v>436173.18</v>
      </c>
      <c r="D355" s="12">
        <f t="shared" si="18"/>
        <v>747030.39896796714</v>
      </c>
      <c r="E355" s="12">
        <v>373500</v>
      </c>
      <c r="F355" s="12">
        <v>0.46656939090367883</v>
      </c>
    </row>
    <row r="356" spans="1:6" x14ac:dyDescent="0.3">
      <c r="A356" s="12">
        <f>Reports!C356*Reports!D356</f>
        <v>30000</v>
      </c>
      <c r="B356" s="12">
        <f t="shared" si="16"/>
        <v>0.29331809186673541</v>
      </c>
      <c r="C356" s="12">
        <f t="shared" si="17"/>
        <v>436173.18</v>
      </c>
      <c r="D356" s="12">
        <f t="shared" si="18"/>
        <v>747030.39896796714</v>
      </c>
      <c r="E356" s="12">
        <v>375000</v>
      </c>
      <c r="F356" s="12">
        <v>0.46736769971791814</v>
      </c>
    </row>
    <row r="357" spans="1:6" x14ac:dyDescent="0.3">
      <c r="A357" s="12">
        <f>Reports!C357*Reports!D357</f>
        <v>1500000</v>
      </c>
      <c r="B357" s="12">
        <f t="shared" si="16"/>
        <v>0.9227875227976442</v>
      </c>
      <c r="C357" s="12">
        <f t="shared" si="17"/>
        <v>436173.18</v>
      </c>
      <c r="D357" s="12">
        <f t="shared" si="18"/>
        <v>747030.39896796714</v>
      </c>
      <c r="E357" s="12">
        <v>375000</v>
      </c>
      <c r="F357" s="12">
        <v>0.46736769971791814</v>
      </c>
    </row>
    <row r="358" spans="1:6" x14ac:dyDescent="0.3">
      <c r="A358" s="12">
        <f>Reports!C358*Reports!D358</f>
        <v>375000</v>
      </c>
      <c r="B358" s="12">
        <f t="shared" si="16"/>
        <v>0.46736769971791814</v>
      </c>
      <c r="C358" s="12">
        <f t="shared" si="17"/>
        <v>436173.18</v>
      </c>
      <c r="D358" s="12">
        <f t="shared" si="18"/>
        <v>747030.39896796714</v>
      </c>
      <c r="E358" s="12">
        <v>375000</v>
      </c>
      <c r="F358" s="12">
        <v>0.46736769971791814</v>
      </c>
    </row>
    <row r="359" spans="1:6" x14ac:dyDescent="0.3">
      <c r="A359" s="12">
        <f>Reports!C359*Reports!D359</f>
        <v>60000</v>
      </c>
      <c r="B359" s="12">
        <f t="shared" si="16"/>
        <v>0.30728598469490553</v>
      </c>
      <c r="C359" s="12">
        <f t="shared" si="17"/>
        <v>436173.18</v>
      </c>
      <c r="D359" s="12">
        <f t="shared" si="18"/>
        <v>747030.39896796714</v>
      </c>
      <c r="E359" s="12">
        <v>375000</v>
      </c>
      <c r="F359" s="12">
        <v>0.46736769971791814</v>
      </c>
    </row>
    <row r="360" spans="1:6" x14ac:dyDescent="0.3">
      <c r="A360" s="12">
        <f>Reports!C360*Reports!D360</f>
        <v>67500</v>
      </c>
      <c r="B360" s="12">
        <f t="shared" si="16"/>
        <v>0.3108232027915494</v>
      </c>
      <c r="C360" s="12">
        <f t="shared" si="17"/>
        <v>436173.18</v>
      </c>
      <c r="D360" s="12">
        <f t="shared" si="18"/>
        <v>747030.39896796714</v>
      </c>
      <c r="E360" s="12">
        <v>375000</v>
      </c>
      <c r="F360" s="12">
        <v>0.46736769971791814</v>
      </c>
    </row>
    <row r="361" spans="1:6" x14ac:dyDescent="0.3">
      <c r="A361" s="12">
        <f>Reports!C361*Reports!D361</f>
        <v>30000</v>
      </c>
      <c r="B361" s="12">
        <f t="shared" si="16"/>
        <v>0.29331809186673541</v>
      </c>
      <c r="C361" s="12">
        <f t="shared" si="17"/>
        <v>436173.18</v>
      </c>
      <c r="D361" s="12">
        <f t="shared" si="18"/>
        <v>747030.39896796714</v>
      </c>
      <c r="E361" s="12">
        <v>375000</v>
      </c>
      <c r="F361" s="12">
        <v>0.46736769971791814</v>
      </c>
    </row>
    <row r="362" spans="1:6" x14ac:dyDescent="0.3">
      <c r="A362" s="12">
        <f>Reports!C362*Reports!D362</f>
        <v>4709976</v>
      </c>
      <c r="B362" s="12">
        <f t="shared" si="16"/>
        <v>0.99999999470680334</v>
      </c>
      <c r="C362" s="12">
        <f t="shared" si="17"/>
        <v>436173.18</v>
      </c>
      <c r="D362" s="12">
        <f t="shared" si="18"/>
        <v>747030.39896796714</v>
      </c>
      <c r="E362" s="12">
        <v>422400</v>
      </c>
      <c r="F362" s="12">
        <v>0.4926450214651576</v>
      </c>
    </row>
    <row r="363" spans="1:6" x14ac:dyDescent="0.3">
      <c r="A363" s="12">
        <f>Reports!C363*Reports!D363</f>
        <v>1177494</v>
      </c>
      <c r="B363" s="12">
        <f t="shared" si="16"/>
        <v>0.83948828811086917</v>
      </c>
      <c r="C363" s="12">
        <f t="shared" si="17"/>
        <v>436173.18</v>
      </c>
      <c r="D363" s="12">
        <f t="shared" si="18"/>
        <v>747030.39896796714</v>
      </c>
      <c r="E363" s="12">
        <v>422400</v>
      </c>
      <c r="F363" s="12">
        <v>0.4926450214651576</v>
      </c>
    </row>
    <row r="364" spans="1:6" x14ac:dyDescent="0.3">
      <c r="A364" s="12">
        <f>Reports!C364*Reports!D364</f>
        <v>188328</v>
      </c>
      <c r="B364" s="12">
        <f t="shared" si="16"/>
        <v>0.3700300014002218</v>
      </c>
      <c r="C364" s="12">
        <f t="shared" si="17"/>
        <v>436173.18</v>
      </c>
      <c r="D364" s="12">
        <f t="shared" si="18"/>
        <v>747030.39896796714</v>
      </c>
      <c r="E364" s="12">
        <v>425520</v>
      </c>
      <c r="F364" s="12">
        <v>0.49431099473229267</v>
      </c>
    </row>
    <row r="365" spans="1:6" x14ac:dyDescent="0.3">
      <c r="A365" s="12">
        <f>Reports!C365*Reports!D365</f>
        <v>70446</v>
      </c>
      <c r="B365" s="12">
        <f t="shared" si="16"/>
        <v>0.31221744313627875</v>
      </c>
      <c r="C365" s="12">
        <f t="shared" si="17"/>
        <v>436173.18</v>
      </c>
      <c r="D365" s="12">
        <f t="shared" si="18"/>
        <v>747030.39896796714</v>
      </c>
      <c r="E365" s="12">
        <v>425520</v>
      </c>
      <c r="F365" s="12">
        <v>0.49431099473229267</v>
      </c>
    </row>
    <row r="366" spans="1:6" x14ac:dyDescent="0.3">
      <c r="A366" s="12">
        <f>Reports!C366*Reports!D366</f>
        <v>159068</v>
      </c>
      <c r="B366" s="12">
        <f t="shared" si="16"/>
        <v>0.35534025135014735</v>
      </c>
      <c r="C366" s="12">
        <f t="shared" si="17"/>
        <v>436173.18</v>
      </c>
      <c r="D366" s="12">
        <f t="shared" si="18"/>
        <v>747030.39896796714</v>
      </c>
      <c r="E366" s="12">
        <v>427200</v>
      </c>
      <c r="F366" s="12">
        <v>0.49520810021296863</v>
      </c>
    </row>
    <row r="367" spans="1:6" x14ac:dyDescent="0.3">
      <c r="A367" s="12">
        <f>Reports!C367*Reports!D367</f>
        <v>4709976</v>
      </c>
      <c r="B367" s="12">
        <f t="shared" si="16"/>
        <v>0.99999999470680334</v>
      </c>
      <c r="C367" s="12">
        <f t="shared" si="17"/>
        <v>436173.18</v>
      </c>
      <c r="D367" s="12">
        <f t="shared" si="18"/>
        <v>747030.39896796714</v>
      </c>
      <c r="E367" s="12">
        <v>427200</v>
      </c>
      <c r="F367" s="12">
        <v>0.49520810021296863</v>
      </c>
    </row>
    <row r="368" spans="1:6" x14ac:dyDescent="0.3">
      <c r="A368" s="12">
        <f>Reports!C368*Reports!D368</f>
        <v>1177494</v>
      </c>
      <c r="B368" s="12">
        <f t="shared" si="16"/>
        <v>0.83948828811086917</v>
      </c>
      <c r="C368" s="12">
        <f t="shared" si="17"/>
        <v>436173.18</v>
      </c>
      <c r="D368" s="12">
        <f t="shared" si="18"/>
        <v>747030.39896796714</v>
      </c>
      <c r="E368" s="12">
        <v>427200</v>
      </c>
      <c r="F368" s="12">
        <v>0.49520810021296863</v>
      </c>
    </row>
    <row r="369" spans="1:6" x14ac:dyDescent="0.3">
      <c r="A369" s="12">
        <f>Reports!C369*Reports!D369</f>
        <v>188328</v>
      </c>
      <c r="B369" s="12">
        <f t="shared" si="16"/>
        <v>0.3700300014002218</v>
      </c>
      <c r="C369" s="12">
        <f t="shared" si="17"/>
        <v>436173.18</v>
      </c>
      <c r="D369" s="12">
        <f t="shared" si="18"/>
        <v>747030.39896796714</v>
      </c>
      <c r="E369" s="12">
        <v>427200</v>
      </c>
      <c r="F369" s="12">
        <v>0.49520810021296863</v>
      </c>
    </row>
    <row r="370" spans="1:6" x14ac:dyDescent="0.3">
      <c r="A370" s="12">
        <f>Reports!C370*Reports!D370</f>
        <v>70446</v>
      </c>
      <c r="B370" s="12">
        <f t="shared" si="16"/>
        <v>0.31221744313627875</v>
      </c>
      <c r="C370" s="12">
        <f t="shared" si="17"/>
        <v>436173.18</v>
      </c>
      <c r="D370" s="12">
        <f t="shared" si="18"/>
        <v>747030.39896796714</v>
      </c>
      <c r="E370" s="12">
        <v>440800</v>
      </c>
      <c r="F370" s="12">
        <v>0.50247087979701854</v>
      </c>
    </row>
    <row r="371" spans="1:6" x14ac:dyDescent="0.3">
      <c r="A371" s="12">
        <f>Reports!C371*Reports!D371</f>
        <v>159068</v>
      </c>
      <c r="B371" s="12">
        <f t="shared" si="16"/>
        <v>0.35534025135014735</v>
      </c>
      <c r="C371" s="12">
        <f t="shared" si="17"/>
        <v>436173.18</v>
      </c>
      <c r="D371" s="12">
        <f t="shared" si="18"/>
        <v>747030.39896796714</v>
      </c>
      <c r="E371" s="12">
        <v>440800</v>
      </c>
      <c r="F371" s="12">
        <v>0.50247087979701854</v>
      </c>
    </row>
    <row r="372" spans="1:6" x14ac:dyDescent="0.3">
      <c r="A372" s="12">
        <f>Reports!C372*Reports!D372</f>
        <v>1080000</v>
      </c>
      <c r="B372" s="12">
        <f t="shared" si="16"/>
        <v>0.80561447712329837</v>
      </c>
      <c r="C372" s="12">
        <f t="shared" si="17"/>
        <v>436173.18</v>
      </c>
      <c r="D372" s="12">
        <f t="shared" si="18"/>
        <v>747030.39896796714</v>
      </c>
      <c r="E372" s="12">
        <v>480000</v>
      </c>
      <c r="F372" s="12">
        <v>0.5233917477601524</v>
      </c>
    </row>
    <row r="373" spans="1:6" x14ac:dyDescent="0.3">
      <c r="A373" s="12">
        <f>Reports!C373*Reports!D373</f>
        <v>270000</v>
      </c>
      <c r="B373" s="12">
        <f t="shared" si="16"/>
        <v>0.41198374061726595</v>
      </c>
      <c r="C373" s="12">
        <f t="shared" si="17"/>
        <v>436173.18</v>
      </c>
      <c r="D373" s="12">
        <f t="shared" si="18"/>
        <v>747030.39896796714</v>
      </c>
      <c r="E373" s="12">
        <v>480000</v>
      </c>
      <c r="F373" s="12">
        <v>0.5233917477601524</v>
      </c>
    </row>
    <row r="374" spans="1:6" x14ac:dyDescent="0.3">
      <c r="A374" s="12">
        <f>Reports!C374*Reports!D374</f>
        <v>43200</v>
      </c>
      <c r="B374" s="12">
        <f t="shared" si="16"/>
        <v>0.29942773878839246</v>
      </c>
      <c r="C374" s="12">
        <f t="shared" si="17"/>
        <v>436173.18</v>
      </c>
      <c r="D374" s="12">
        <f t="shared" si="18"/>
        <v>747030.39896796714</v>
      </c>
      <c r="E374" s="12">
        <v>504800</v>
      </c>
      <c r="F374" s="12">
        <v>0.53659781403686724</v>
      </c>
    </row>
    <row r="375" spans="1:6" x14ac:dyDescent="0.3">
      <c r="A375" s="12">
        <f>Reports!C375*Reports!D375</f>
        <v>38400</v>
      </c>
      <c r="B375" s="12">
        <f t="shared" si="16"/>
        <v>0.29719937505606164</v>
      </c>
      <c r="C375" s="12">
        <f t="shared" si="17"/>
        <v>436173.18</v>
      </c>
      <c r="D375" s="12">
        <f t="shared" si="18"/>
        <v>747030.39896796714</v>
      </c>
      <c r="E375" s="12">
        <v>504800</v>
      </c>
      <c r="F375" s="12">
        <v>0.53659781403686724</v>
      </c>
    </row>
    <row r="376" spans="1:6" x14ac:dyDescent="0.3">
      <c r="A376" s="12">
        <f>Reports!C376*Reports!D376</f>
        <v>21600</v>
      </c>
      <c r="B376" s="12">
        <f t="shared" si="16"/>
        <v>0.28946046557673494</v>
      </c>
      <c r="C376" s="12">
        <f t="shared" si="17"/>
        <v>436173.18</v>
      </c>
      <c r="D376" s="12">
        <f t="shared" si="18"/>
        <v>747030.39896796714</v>
      </c>
      <c r="E376" s="12">
        <v>518400</v>
      </c>
      <c r="F376" s="12">
        <v>0.54382369842709388</v>
      </c>
    </row>
    <row r="377" spans="1:6" x14ac:dyDescent="0.3">
      <c r="A377" s="12">
        <f>Reports!C377*Reports!D377</f>
        <v>1080000</v>
      </c>
      <c r="B377" s="12">
        <f t="shared" si="16"/>
        <v>0.80561447712329837</v>
      </c>
      <c r="C377" s="12">
        <f t="shared" si="17"/>
        <v>436173.18</v>
      </c>
      <c r="D377" s="12">
        <f t="shared" si="18"/>
        <v>747030.39896796714</v>
      </c>
      <c r="E377" s="12">
        <v>518400</v>
      </c>
      <c r="F377" s="12">
        <v>0.54382369842709388</v>
      </c>
    </row>
    <row r="378" spans="1:6" x14ac:dyDescent="0.3">
      <c r="A378" s="12">
        <f>Reports!C378*Reports!D378</f>
        <v>270000</v>
      </c>
      <c r="B378" s="12">
        <f t="shared" si="16"/>
        <v>0.41198374061726595</v>
      </c>
      <c r="C378" s="12">
        <f t="shared" si="17"/>
        <v>436173.18</v>
      </c>
      <c r="D378" s="12">
        <f t="shared" si="18"/>
        <v>747030.39896796714</v>
      </c>
      <c r="E378" s="12">
        <v>536916</v>
      </c>
      <c r="F378" s="12">
        <v>0.55363781759452713</v>
      </c>
    </row>
    <row r="379" spans="1:6" x14ac:dyDescent="0.3">
      <c r="A379" s="12">
        <f>Reports!C379*Reports!D379</f>
        <v>43200</v>
      </c>
      <c r="B379" s="12">
        <f t="shared" si="16"/>
        <v>0.29942773878839246</v>
      </c>
      <c r="C379" s="12">
        <f t="shared" si="17"/>
        <v>436173.18</v>
      </c>
      <c r="D379" s="12">
        <f t="shared" si="18"/>
        <v>747030.39896796714</v>
      </c>
      <c r="E379" s="12">
        <v>536916</v>
      </c>
      <c r="F379" s="12">
        <v>0.55363781759452713</v>
      </c>
    </row>
    <row r="380" spans="1:6" x14ac:dyDescent="0.3">
      <c r="A380" s="12">
        <f>Reports!C380*Reports!D380</f>
        <v>38400</v>
      </c>
      <c r="B380" s="12">
        <f t="shared" si="16"/>
        <v>0.29719937505606164</v>
      </c>
      <c r="C380" s="12">
        <f t="shared" si="17"/>
        <v>436173.18</v>
      </c>
      <c r="D380" s="12">
        <f t="shared" si="18"/>
        <v>747030.39896796714</v>
      </c>
      <c r="E380" s="12">
        <v>540000</v>
      </c>
      <c r="F380" s="12">
        <v>0.555269421990219</v>
      </c>
    </row>
    <row r="381" spans="1:6" x14ac:dyDescent="0.3">
      <c r="A381" s="12">
        <f>Reports!C381*Reports!D381</f>
        <v>21600</v>
      </c>
      <c r="B381" s="12">
        <f t="shared" si="16"/>
        <v>0.28946046557673494</v>
      </c>
      <c r="C381" s="12">
        <f t="shared" si="17"/>
        <v>436173.18</v>
      </c>
      <c r="D381" s="12">
        <f t="shared" si="18"/>
        <v>747030.39896796714</v>
      </c>
      <c r="E381" s="12">
        <v>540000</v>
      </c>
      <c r="F381" s="12">
        <v>0.555269421990219</v>
      </c>
    </row>
    <row r="382" spans="1:6" x14ac:dyDescent="0.3">
      <c r="A382" s="12">
        <f>Reports!C382*Reports!D382</f>
        <v>1115243</v>
      </c>
      <c r="B382" s="12">
        <f t="shared" si="16"/>
        <v>0.81833171595787801</v>
      </c>
      <c r="C382" s="12">
        <f t="shared" si="17"/>
        <v>436173.18</v>
      </c>
      <c r="D382" s="12">
        <f t="shared" si="18"/>
        <v>747030.39896796714</v>
      </c>
      <c r="E382" s="12">
        <v>544428</v>
      </c>
      <c r="F382" s="12">
        <v>0.55761043225540308</v>
      </c>
    </row>
    <row r="383" spans="1:6" x14ac:dyDescent="0.3">
      <c r="A383" s="12">
        <f>Reports!C383*Reports!D383</f>
        <v>279372</v>
      </c>
      <c r="B383" s="12">
        <f t="shared" si="16"/>
        <v>0.41687312270429666</v>
      </c>
      <c r="C383" s="12">
        <f t="shared" si="17"/>
        <v>436173.18</v>
      </c>
      <c r="D383" s="12">
        <f t="shared" si="18"/>
        <v>747030.39896796714</v>
      </c>
      <c r="E383" s="12">
        <v>544428</v>
      </c>
      <c r="F383" s="12">
        <v>0.55761043225540308</v>
      </c>
    </row>
    <row r="384" spans="1:6" x14ac:dyDescent="0.3">
      <c r="A384" s="12">
        <f>Reports!C384*Reports!D384</f>
        <v>44700</v>
      </c>
      <c r="B384" s="12">
        <f t="shared" si="16"/>
        <v>0.30012565285900261</v>
      </c>
      <c r="C384" s="12">
        <f t="shared" si="17"/>
        <v>436173.18</v>
      </c>
      <c r="D384" s="12">
        <f t="shared" si="18"/>
        <v>747030.39896796714</v>
      </c>
      <c r="E384" s="12">
        <v>556500</v>
      </c>
      <c r="F384" s="12">
        <v>0.56398225421959158</v>
      </c>
    </row>
    <row r="385" spans="1:6" x14ac:dyDescent="0.3">
      <c r="A385" s="12">
        <f>Reports!C385*Reports!D385</f>
        <v>67500</v>
      </c>
      <c r="B385" s="12">
        <f t="shared" si="16"/>
        <v>0.3108232027915494</v>
      </c>
      <c r="C385" s="12">
        <f t="shared" si="17"/>
        <v>436173.18</v>
      </c>
      <c r="D385" s="12">
        <f t="shared" si="18"/>
        <v>747030.39896796714</v>
      </c>
      <c r="E385" s="12">
        <v>556500</v>
      </c>
      <c r="F385" s="12">
        <v>0.56398225421959158</v>
      </c>
    </row>
    <row r="386" spans="1:6" x14ac:dyDescent="0.3">
      <c r="A386" s="12">
        <f>Reports!C386*Reports!D386</f>
        <v>16539</v>
      </c>
      <c r="B386" s="12">
        <f t="shared" si="16"/>
        <v>0.28714780913861743</v>
      </c>
      <c r="C386" s="12">
        <f t="shared" si="17"/>
        <v>436173.18</v>
      </c>
      <c r="D386" s="12">
        <f t="shared" si="18"/>
        <v>747030.39896796714</v>
      </c>
      <c r="E386" s="12">
        <v>578880</v>
      </c>
      <c r="F386" s="12">
        <v>0.57574979585150099</v>
      </c>
    </row>
    <row r="387" spans="1:6" x14ac:dyDescent="0.3">
      <c r="A387" s="12">
        <f>Reports!C387*Reports!D387</f>
        <v>1115243</v>
      </c>
      <c r="B387" s="12">
        <f t="shared" ref="B387:B450" si="19">_xlfn.NORM.DIST(A387,C387,D387,TRUE)</f>
        <v>0.81833171595787801</v>
      </c>
      <c r="C387" s="12">
        <f t="shared" si="17"/>
        <v>436173.18</v>
      </c>
      <c r="D387" s="12">
        <f t="shared" si="18"/>
        <v>747030.39896796714</v>
      </c>
      <c r="E387" s="12">
        <v>578880</v>
      </c>
      <c r="F387" s="12">
        <v>0.57574979585150099</v>
      </c>
    </row>
    <row r="388" spans="1:6" x14ac:dyDescent="0.3">
      <c r="A388" s="12">
        <f>Reports!C388*Reports!D388</f>
        <v>279372</v>
      </c>
      <c r="B388" s="12">
        <f t="shared" si="19"/>
        <v>0.41687312270429666</v>
      </c>
      <c r="C388" s="12">
        <f t="shared" ref="C388:C451" si="20">C387</f>
        <v>436173.18</v>
      </c>
      <c r="D388" s="12">
        <f t="shared" ref="D388:D451" si="21">D387</f>
        <v>747030.39896796714</v>
      </c>
      <c r="E388" s="12">
        <v>600008</v>
      </c>
      <c r="F388" s="12">
        <v>0.58679758177572727</v>
      </c>
    </row>
    <row r="389" spans="1:6" x14ac:dyDescent="0.3">
      <c r="A389" s="12">
        <f>Reports!C389*Reports!D389</f>
        <v>44700</v>
      </c>
      <c r="B389" s="12">
        <f t="shared" si="19"/>
        <v>0.30012565285900261</v>
      </c>
      <c r="C389" s="12">
        <f t="shared" si="20"/>
        <v>436173.18</v>
      </c>
      <c r="D389" s="12">
        <f t="shared" si="21"/>
        <v>747030.39896796714</v>
      </c>
      <c r="E389" s="12">
        <v>600008</v>
      </c>
      <c r="F389" s="12">
        <v>0.58679758177572727</v>
      </c>
    </row>
    <row r="390" spans="1:6" x14ac:dyDescent="0.3">
      <c r="A390" s="12">
        <f>Reports!C390*Reports!D390</f>
        <v>67500</v>
      </c>
      <c r="B390" s="12">
        <f t="shared" si="19"/>
        <v>0.3108232027915494</v>
      </c>
      <c r="C390" s="12">
        <f t="shared" si="20"/>
        <v>436173.18</v>
      </c>
      <c r="D390" s="12">
        <f t="shared" si="21"/>
        <v>747030.39896796714</v>
      </c>
      <c r="E390" s="12">
        <v>619200</v>
      </c>
      <c r="F390" s="12">
        <v>0.59677405022963537</v>
      </c>
    </row>
    <row r="391" spans="1:6" x14ac:dyDescent="0.3">
      <c r="A391" s="12">
        <f>Reports!C391*Reports!D391</f>
        <v>16539</v>
      </c>
      <c r="B391" s="12">
        <f t="shared" si="19"/>
        <v>0.28714780913861743</v>
      </c>
      <c r="C391" s="12">
        <f t="shared" si="20"/>
        <v>436173.18</v>
      </c>
      <c r="D391" s="12">
        <f t="shared" si="21"/>
        <v>747030.39896796714</v>
      </c>
      <c r="E391" s="12">
        <v>619200</v>
      </c>
      <c r="F391" s="12">
        <v>0.59677405022963537</v>
      </c>
    </row>
    <row r="392" spans="1:6" x14ac:dyDescent="0.3">
      <c r="A392" s="12">
        <f>Reports!C392*Reports!D392</f>
        <v>1000000</v>
      </c>
      <c r="B392" s="12">
        <f t="shared" si="19"/>
        <v>0.77480276014648686</v>
      </c>
      <c r="C392" s="12">
        <f t="shared" si="20"/>
        <v>436173.18</v>
      </c>
      <c r="D392" s="12">
        <f t="shared" si="21"/>
        <v>747030.39896796714</v>
      </c>
      <c r="E392" s="12">
        <v>648720</v>
      </c>
      <c r="F392" s="12">
        <v>0.61199493303898844</v>
      </c>
    </row>
    <row r="393" spans="1:6" x14ac:dyDescent="0.3">
      <c r="A393" s="12">
        <f>Reports!C393*Reports!D393</f>
        <v>250000</v>
      </c>
      <c r="B393" s="12">
        <f t="shared" si="19"/>
        <v>0.40159620358242837</v>
      </c>
      <c r="C393" s="12">
        <f t="shared" si="20"/>
        <v>436173.18</v>
      </c>
      <c r="D393" s="12">
        <f t="shared" si="21"/>
        <v>747030.39896796714</v>
      </c>
      <c r="E393" s="12">
        <v>648720</v>
      </c>
      <c r="F393" s="12">
        <v>0.61199493303898844</v>
      </c>
    </row>
    <row r="394" spans="1:6" x14ac:dyDescent="0.3">
      <c r="A394" s="12">
        <f>Reports!C394*Reports!D394</f>
        <v>40000</v>
      </c>
      <c r="B394" s="12">
        <f t="shared" si="19"/>
        <v>0.29794132055261657</v>
      </c>
      <c r="C394" s="12">
        <f t="shared" si="20"/>
        <v>436173.18</v>
      </c>
      <c r="D394" s="12">
        <f t="shared" si="21"/>
        <v>747030.39896796714</v>
      </c>
      <c r="E394" s="12">
        <v>667000</v>
      </c>
      <c r="F394" s="12">
        <v>0.62133639899843895</v>
      </c>
    </row>
    <row r="395" spans="1:6" x14ac:dyDescent="0.3">
      <c r="A395" s="12">
        <f>Reports!C395*Reports!D395</f>
        <v>22400</v>
      </c>
      <c r="B395" s="12">
        <f t="shared" si="19"/>
        <v>0.2898268299484737</v>
      </c>
      <c r="C395" s="12">
        <f t="shared" si="20"/>
        <v>436173.18</v>
      </c>
      <c r="D395" s="12">
        <f t="shared" si="21"/>
        <v>747030.39896796714</v>
      </c>
      <c r="E395" s="12">
        <v>667000</v>
      </c>
      <c r="F395" s="12">
        <v>0.62133639899843895</v>
      </c>
    </row>
    <row r="396" spans="1:6" x14ac:dyDescent="0.3">
      <c r="A396" s="12">
        <f>Reports!C396*Reports!D396</f>
        <v>22400</v>
      </c>
      <c r="B396" s="12">
        <f t="shared" si="19"/>
        <v>0.2898268299484737</v>
      </c>
      <c r="C396" s="12">
        <f t="shared" si="20"/>
        <v>436173.18</v>
      </c>
      <c r="D396" s="12">
        <f t="shared" si="21"/>
        <v>747030.39896796714</v>
      </c>
      <c r="E396" s="12">
        <v>667000</v>
      </c>
      <c r="F396" s="12">
        <v>0.62133639899843895</v>
      </c>
    </row>
    <row r="397" spans="1:6" x14ac:dyDescent="0.3">
      <c r="A397" s="12">
        <f>Reports!C397*Reports!D397</f>
        <v>1000000</v>
      </c>
      <c r="B397" s="12">
        <f t="shared" si="19"/>
        <v>0.77480276014648686</v>
      </c>
      <c r="C397" s="12">
        <f t="shared" si="20"/>
        <v>436173.18</v>
      </c>
      <c r="D397" s="12">
        <f t="shared" si="21"/>
        <v>747030.39896796714</v>
      </c>
      <c r="E397" s="12">
        <v>667000</v>
      </c>
      <c r="F397" s="12">
        <v>0.62133639899843895</v>
      </c>
    </row>
    <row r="398" spans="1:6" x14ac:dyDescent="0.3">
      <c r="A398" s="12">
        <f>Reports!C398*Reports!D398</f>
        <v>250000</v>
      </c>
      <c r="B398" s="12">
        <f t="shared" si="19"/>
        <v>0.40159620358242837</v>
      </c>
      <c r="C398" s="12">
        <f t="shared" si="20"/>
        <v>436173.18</v>
      </c>
      <c r="D398" s="12">
        <f t="shared" si="21"/>
        <v>747030.39896796714</v>
      </c>
      <c r="E398" s="12">
        <v>667000</v>
      </c>
      <c r="F398" s="12">
        <v>0.62133639899843895</v>
      </c>
    </row>
    <row r="399" spans="1:6" x14ac:dyDescent="0.3">
      <c r="A399" s="12">
        <f>Reports!C399*Reports!D399</f>
        <v>40000</v>
      </c>
      <c r="B399" s="12">
        <f t="shared" si="19"/>
        <v>0.29794132055261657</v>
      </c>
      <c r="C399" s="12">
        <f t="shared" si="20"/>
        <v>436173.18</v>
      </c>
      <c r="D399" s="12">
        <f t="shared" si="21"/>
        <v>747030.39896796714</v>
      </c>
      <c r="E399" s="12">
        <v>667000</v>
      </c>
      <c r="F399" s="12">
        <v>0.62133639899843895</v>
      </c>
    </row>
    <row r="400" spans="1:6" x14ac:dyDescent="0.3">
      <c r="A400" s="12">
        <f>Reports!C400*Reports!D400</f>
        <v>22400</v>
      </c>
      <c r="B400" s="12">
        <f t="shared" si="19"/>
        <v>0.2898268299484737</v>
      </c>
      <c r="C400" s="12">
        <f t="shared" si="20"/>
        <v>436173.18</v>
      </c>
      <c r="D400" s="12">
        <f t="shared" si="21"/>
        <v>747030.39896796714</v>
      </c>
      <c r="E400" s="12">
        <v>682110</v>
      </c>
      <c r="F400" s="12">
        <v>0.62900502944221903</v>
      </c>
    </row>
    <row r="401" spans="1:6" x14ac:dyDescent="0.3">
      <c r="A401" s="12">
        <f>Reports!C401*Reports!D401</f>
        <v>22400</v>
      </c>
      <c r="B401" s="12">
        <f t="shared" si="19"/>
        <v>0.2898268299484737</v>
      </c>
      <c r="C401" s="12">
        <f t="shared" si="20"/>
        <v>436173.18</v>
      </c>
      <c r="D401" s="12">
        <f t="shared" si="21"/>
        <v>747030.39896796714</v>
      </c>
      <c r="E401" s="12">
        <v>682110</v>
      </c>
      <c r="F401" s="12">
        <v>0.62900502944221903</v>
      </c>
    </row>
    <row r="402" spans="1:6" x14ac:dyDescent="0.3">
      <c r="A402" s="12">
        <f>Reports!C402*Reports!D402</f>
        <v>1101800</v>
      </c>
      <c r="B402" s="12">
        <f t="shared" si="19"/>
        <v>0.81354357812382794</v>
      </c>
      <c r="C402" s="12">
        <f t="shared" si="20"/>
        <v>436173.18</v>
      </c>
      <c r="D402" s="12">
        <f t="shared" si="21"/>
        <v>747030.39896796714</v>
      </c>
      <c r="E402" s="12">
        <v>697686</v>
      </c>
      <c r="F402" s="12">
        <v>0.63685686153802445</v>
      </c>
    </row>
    <row r="403" spans="1:6" x14ac:dyDescent="0.3">
      <c r="A403" s="12">
        <f>Reports!C403*Reports!D403</f>
        <v>275800</v>
      </c>
      <c r="B403" s="12">
        <f t="shared" si="19"/>
        <v>0.41500804620521664</v>
      </c>
      <c r="C403" s="12">
        <f t="shared" si="20"/>
        <v>436173.18</v>
      </c>
      <c r="D403" s="12">
        <f t="shared" si="21"/>
        <v>747030.39896796714</v>
      </c>
      <c r="E403" s="12">
        <v>697686</v>
      </c>
      <c r="F403" s="12">
        <v>0.63685686153802445</v>
      </c>
    </row>
    <row r="404" spans="1:6" x14ac:dyDescent="0.3">
      <c r="A404" s="12">
        <f>Reports!C404*Reports!D404</f>
        <v>43960</v>
      </c>
      <c r="B404" s="12">
        <f t="shared" si="19"/>
        <v>0.29978125662818383</v>
      </c>
      <c r="C404" s="12">
        <f t="shared" si="20"/>
        <v>436173.18</v>
      </c>
      <c r="D404" s="12">
        <f t="shared" si="21"/>
        <v>747030.39896796714</v>
      </c>
      <c r="E404" s="12">
        <v>753600</v>
      </c>
      <c r="F404" s="12">
        <v>0.66455185034850706</v>
      </c>
    </row>
    <row r="405" spans="1:6" x14ac:dyDescent="0.3">
      <c r="A405" s="12">
        <f>Reports!C405*Reports!D405</f>
        <v>58800</v>
      </c>
      <c r="B405" s="12">
        <f t="shared" si="19"/>
        <v>0.30672167822457985</v>
      </c>
      <c r="C405" s="12">
        <f t="shared" si="20"/>
        <v>436173.18</v>
      </c>
      <c r="D405" s="12">
        <f t="shared" si="21"/>
        <v>747030.39896796714</v>
      </c>
      <c r="E405" s="12">
        <v>753600</v>
      </c>
      <c r="F405" s="12">
        <v>0.66455185034850706</v>
      </c>
    </row>
    <row r="406" spans="1:6" x14ac:dyDescent="0.3">
      <c r="A406" s="12">
        <f>Reports!C406*Reports!D406</f>
        <v>18369</v>
      </c>
      <c r="B406" s="12">
        <f t="shared" si="19"/>
        <v>0.28798302927989916</v>
      </c>
      <c r="C406" s="12">
        <f t="shared" si="20"/>
        <v>436173.18</v>
      </c>
      <c r="D406" s="12">
        <f t="shared" si="21"/>
        <v>747030.39896796714</v>
      </c>
      <c r="E406" s="12">
        <v>789000</v>
      </c>
      <c r="F406" s="12">
        <v>0.68164574870748507</v>
      </c>
    </row>
    <row r="407" spans="1:6" x14ac:dyDescent="0.3">
      <c r="A407" s="12">
        <f>Reports!C407*Reports!D407</f>
        <v>1101800</v>
      </c>
      <c r="B407" s="12">
        <f t="shared" si="19"/>
        <v>0.81354357812382794</v>
      </c>
      <c r="C407" s="12">
        <f t="shared" si="20"/>
        <v>436173.18</v>
      </c>
      <c r="D407" s="12">
        <f t="shared" si="21"/>
        <v>747030.39896796714</v>
      </c>
      <c r="E407" s="12">
        <v>789000</v>
      </c>
      <c r="F407" s="12">
        <v>0.68164574870748507</v>
      </c>
    </row>
    <row r="408" spans="1:6" x14ac:dyDescent="0.3">
      <c r="A408" s="12">
        <f>Reports!C408*Reports!D408</f>
        <v>275800</v>
      </c>
      <c r="B408" s="12">
        <f t="shared" si="19"/>
        <v>0.41500804620521664</v>
      </c>
      <c r="C408" s="12">
        <f t="shared" si="20"/>
        <v>436173.18</v>
      </c>
      <c r="D408" s="12">
        <f t="shared" si="21"/>
        <v>747030.39896796714</v>
      </c>
      <c r="E408" s="12">
        <v>800400</v>
      </c>
      <c r="F408" s="12">
        <v>0.68707145154921445</v>
      </c>
    </row>
    <row r="409" spans="1:6" x14ac:dyDescent="0.3">
      <c r="A409" s="12">
        <f>Reports!C409*Reports!D409</f>
        <v>43960</v>
      </c>
      <c r="B409" s="12">
        <f t="shared" si="19"/>
        <v>0.29978125662818383</v>
      </c>
      <c r="C409" s="12">
        <f t="shared" si="20"/>
        <v>436173.18</v>
      </c>
      <c r="D409" s="12">
        <f t="shared" si="21"/>
        <v>747030.39896796714</v>
      </c>
      <c r="E409" s="12">
        <v>800400</v>
      </c>
      <c r="F409" s="12">
        <v>0.68707145154921445</v>
      </c>
    </row>
    <row r="410" spans="1:6" x14ac:dyDescent="0.3">
      <c r="A410" s="12">
        <f>Reports!C410*Reports!D410</f>
        <v>58800</v>
      </c>
      <c r="B410" s="12">
        <f t="shared" si="19"/>
        <v>0.30672167822457985</v>
      </c>
      <c r="C410" s="12">
        <f t="shared" si="20"/>
        <v>436173.18</v>
      </c>
      <c r="D410" s="12">
        <f t="shared" si="21"/>
        <v>747030.39896796714</v>
      </c>
      <c r="E410" s="12">
        <v>808000</v>
      </c>
      <c r="F410" s="12">
        <v>0.69066630175908617</v>
      </c>
    </row>
    <row r="411" spans="1:6" x14ac:dyDescent="0.3">
      <c r="A411" s="12">
        <f>Reports!C411*Reports!D411</f>
        <v>18369</v>
      </c>
      <c r="B411" s="12">
        <f t="shared" si="19"/>
        <v>0.28798302927989916</v>
      </c>
      <c r="C411" s="12">
        <f t="shared" si="20"/>
        <v>436173.18</v>
      </c>
      <c r="D411" s="12">
        <f t="shared" si="21"/>
        <v>747030.39896796714</v>
      </c>
      <c r="E411" s="12">
        <v>808000</v>
      </c>
      <c r="F411" s="12">
        <v>0.69066630175908617</v>
      </c>
    </row>
    <row r="412" spans="1:6" x14ac:dyDescent="0.3">
      <c r="A412" s="12">
        <f>Reports!C412*Reports!D412</f>
        <v>2073600</v>
      </c>
      <c r="B412" s="12">
        <f t="shared" si="19"/>
        <v>0.98580716229478738</v>
      </c>
      <c r="C412" s="12">
        <f t="shared" si="20"/>
        <v>436173.18</v>
      </c>
      <c r="D412" s="12">
        <f t="shared" si="21"/>
        <v>747030.39896796714</v>
      </c>
      <c r="E412" s="12">
        <v>810000</v>
      </c>
      <c r="F412" s="12">
        <v>0.69160930849096525</v>
      </c>
    </row>
    <row r="413" spans="1:6" x14ac:dyDescent="0.3">
      <c r="A413" s="12">
        <f>Reports!C413*Reports!D413</f>
        <v>518400</v>
      </c>
      <c r="B413" s="12">
        <f t="shared" si="19"/>
        <v>0.54382369842709388</v>
      </c>
      <c r="C413" s="12">
        <f t="shared" si="20"/>
        <v>436173.18</v>
      </c>
      <c r="D413" s="12">
        <f t="shared" si="21"/>
        <v>747030.39896796714</v>
      </c>
      <c r="E413" s="12">
        <v>810000</v>
      </c>
      <c r="F413" s="12">
        <v>0.69160930849096525</v>
      </c>
    </row>
    <row r="414" spans="1:6" x14ac:dyDescent="0.3">
      <c r="A414" s="12">
        <f>Reports!C414*Reports!D414</f>
        <v>82944</v>
      </c>
      <c r="B414" s="12">
        <f t="shared" si="19"/>
        <v>0.31816207859514556</v>
      </c>
      <c r="C414" s="12">
        <f t="shared" si="20"/>
        <v>436173.18</v>
      </c>
      <c r="D414" s="12">
        <f t="shared" si="21"/>
        <v>747030.39896796714</v>
      </c>
      <c r="E414" s="12">
        <v>888000</v>
      </c>
      <c r="F414" s="12">
        <v>0.72735420944966889</v>
      </c>
    </row>
    <row r="415" spans="1:6" x14ac:dyDescent="0.3">
      <c r="A415" s="12">
        <f>Reports!C415*Reports!D415</f>
        <v>98304</v>
      </c>
      <c r="B415" s="12">
        <f t="shared" si="19"/>
        <v>0.3255325461053552</v>
      </c>
      <c r="C415" s="12">
        <f t="shared" si="20"/>
        <v>436173.18</v>
      </c>
      <c r="D415" s="12">
        <f t="shared" si="21"/>
        <v>747030.39896796714</v>
      </c>
      <c r="E415" s="12">
        <v>888000</v>
      </c>
      <c r="F415" s="12">
        <v>0.72735420944966889</v>
      </c>
    </row>
    <row r="416" spans="1:6" x14ac:dyDescent="0.3">
      <c r="A416" s="12">
        <f>Reports!C416*Reports!D416</f>
        <v>31104</v>
      </c>
      <c r="B416" s="12">
        <f t="shared" si="19"/>
        <v>0.29382686051779205</v>
      </c>
      <c r="C416" s="12">
        <f t="shared" si="20"/>
        <v>436173.18</v>
      </c>
      <c r="D416" s="12">
        <f t="shared" si="21"/>
        <v>747030.39896796714</v>
      </c>
      <c r="E416" s="12">
        <v>921600</v>
      </c>
      <c r="F416" s="12">
        <v>0.7420920867250419</v>
      </c>
    </row>
    <row r="417" spans="1:6" x14ac:dyDescent="0.3">
      <c r="A417" s="12">
        <f>Reports!C417*Reports!D417</f>
        <v>2073600</v>
      </c>
      <c r="B417" s="12">
        <f t="shared" si="19"/>
        <v>0.98580716229478738</v>
      </c>
      <c r="C417" s="12">
        <f t="shared" si="20"/>
        <v>436173.18</v>
      </c>
      <c r="D417" s="12">
        <f t="shared" si="21"/>
        <v>747030.39896796714</v>
      </c>
      <c r="E417" s="12">
        <v>921600</v>
      </c>
      <c r="F417" s="12">
        <v>0.7420920867250419</v>
      </c>
    </row>
    <row r="418" spans="1:6" x14ac:dyDescent="0.3">
      <c r="A418" s="12">
        <f>Reports!C418*Reports!D418</f>
        <v>518400</v>
      </c>
      <c r="B418" s="12">
        <f t="shared" si="19"/>
        <v>0.54382369842709388</v>
      </c>
      <c r="C418" s="12">
        <f t="shared" si="20"/>
        <v>436173.18</v>
      </c>
      <c r="D418" s="12">
        <f t="shared" si="21"/>
        <v>747030.39896796714</v>
      </c>
      <c r="E418" s="12">
        <v>921600</v>
      </c>
      <c r="F418" s="12">
        <v>0.7420920867250419</v>
      </c>
    </row>
    <row r="419" spans="1:6" x14ac:dyDescent="0.3">
      <c r="A419" s="12">
        <f>Reports!C419*Reports!D419</f>
        <v>82944</v>
      </c>
      <c r="B419" s="12">
        <f t="shared" si="19"/>
        <v>0.31816207859514556</v>
      </c>
      <c r="C419" s="12">
        <f t="shared" si="20"/>
        <v>436173.18</v>
      </c>
      <c r="D419" s="12">
        <f t="shared" si="21"/>
        <v>747030.39896796714</v>
      </c>
      <c r="E419" s="12">
        <v>921600</v>
      </c>
      <c r="F419" s="12">
        <v>0.7420920867250419</v>
      </c>
    </row>
    <row r="420" spans="1:6" x14ac:dyDescent="0.3">
      <c r="A420" s="12">
        <f>Reports!C420*Reports!D420</f>
        <v>98304</v>
      </c>
      <c r="B420" s="12">
        <f t="shared" si="19"/>
        <v>0.3255325461053552</v>
      </c>
      <c r="C420" s="12">
        <f t="shared" si="20"/>
        <v>436173.18</v>
      </c>
      <c r="D420" s="12">
        <f t="shared" si="21"/>
        <v>747030.39896796714</v>
      </c>
      <c r="E420" s="12">
        <v>944128</v>
      </c>
      <c r="F420" s="12">
        <v>0.75173681358804167</v>
      </c>
    </row>
    <row r="421" spans="1:6" x14ac:dyDescent="0.3">
      <c r="A421" s="12">
        <f>Reports!C421*Reports!D421</f>
        <v>31104</v>
      </c>
      <c r="B421" s="12">
        <f t="shared" si="19"/>
        <v>0.29382686051779205</v>
      </c>
      <c r="C421" s="12">
        <f t="shared" si="20"/>
        <v>436173.18</v>
      </c>
      <c r="D421" s="12">
        <f t="shared" si="21"/>
        <v>747030.39896796714</v>
      </c>
      <c r="E421" s="12">
        <v>944128</v>
      </c>
      <c r="F421" s="12">
        <v>0.75173681358804167</v>
      </c>
    </row>
    <row r="422" spans="1:6" x14ac:dyDescent="0.3">
      <c r="A422" s="12">
        <f>Reports!C422*Reports!D422</f>
        <v>3154000</v>
      </c>
      <c r="B422" s="12">
        <f t="shared" si="19"/>
        <v>0.99986271122403858</v>
      </c>
      <c r="C422" s="12">
        <f t="shared" si="20"/>
        <v>436173.18</v>
      </c>
      <c r="D422" s="12">
        <f t="shared" si="21"/>
        <v>747030.39896796714</v>
      </c>
      <c r="E422" s="12">
        <v>960000</v>
      </c>
      <c r="F422" s="12">
        <v>0.75841469737656864</v>
      </c>
    </row>
    <row r="423" spans="1:6" x14ac:dyDescent="0.3">
      <c r="A423" s="12">
        <f>Reports!C423*Reports!D423</f>
        <v>789000</v>
      </c>
      <c r="B423" s="12">
        <f t="shared" si="19"/>
        <v>0.68164574870748507</v>
      </c>
      <c r="C423" s="12">
        <f t="shared" si="20"/>
        <v>436173.18</v>
      </c>
      <c r="D423" s="12">
        <f t="shared" si="21"/>
        <v>747030.39896796714</v>
      </c>
      <c r="E423" s="12">
        <v>960000</v>
      </c>
      <c r="F423" s="12">
        <v>0.75841469737656864</v>
      </c>
    </row>
    <row r="424" spans="1:6" x14ac:dyDescent="0.3">
      <c r="A424" s="12">
        <f>Reports!C424*Reports!D424</f>
        <v>126000</v>
      </c>
      <c r="B424" s="12">
        <f t="shared" si="19"/>
        <v>0.33899473223031862</v>
      </c>
      <c r="C424" s="12">
        <f t="shared" si="20"/>
        <v>436173.18</v>
      </c>
      <c r="D424" s="12">
        <f t="shared" si="21"/>
        <v>747030.39896796714</v>
      </c>
      <c r="E424" s="12">
        <v>960000</v>
      </c>
      <c r="F424" s="12">
        <v>0.75841469737656864</v>
      </c>
    </row>
    <row r="425" spans="1:6" x14ac:dyDescent="0.3">
      <c r="A425" s="12">
        <f>Reports!C425*Reports!D425</f>
        <v>90000</v>
      </c>
      <c r="B425" s="12">
        <f t="shared" si="19"/>
        <v>0.32153917839864665</v>
      </c>
      <c r="C425" s="12">
        <f t="shared" si="20"/>
        <v>436173.18</v>
      </c>
      <c r="D425" s="12">
        <f t="shared" si="21"/>
        <v>747030.39896796714</v>
      </c>
      <c r="E425" s="12">
        <v>960000</v>
      </c>
      <c r="F425" s="12">
        <v>0.75841469737656864</v>
      </c>
    </row>
    <row r="426" spans="1:6" x14ac:dyDescent="0.3">
      <c r="A426" s="12">
        <f>Reports!C426*Reports!D426</f>
        <v>55755</v>
      </c>
      <c r="B426" s="12">
        <f t="shared" si="19"/>
        <v>0.30529180745433604</v>
      </c>
      <c r="C426" s="12">
        <f t="shared" si="20"/>
        <v>436173.18</v>
      </c>
      <c r="D426" s="12">
        <f t="shared" si="21"/>
        <v>747030.39896796714</v>
      </c>
      <c r="E426" s="12">
        <v>960000</v>
      </c>
      <c r="F426" s="12">
        <v>0.75841469737656864</v>
      </c>
    </row>
    <row r="427" spans="1:6" x14ac:dyDescent="0.3">
      <c r="A427" s="12">
        <f>Reports!C427*Reports!D427</f>
        <v>3154000</v>
      </c>
      <c r="B427" s="12">
        <f t="shared" si="19"/>
        <v>0.99986271122403858</v>
      </c>
      <c r="C427" s="12">
        <f t="shared" si="20"/>
        <v>436173.18</v>
      </c>
      <c r="D427" s="12">
        <f t="shared" si="21"/>
        <v>747030.39896796714</v>
      </c>
      <c r="E427" s="12">
        <v>960000</v>
      </c>
      <c r="F427" s="12">
        <v>0.75841469737656864</v>
      </c>
    </row>
    <row r="428" spans="1:6" x14ac:dyDescent="0.3">
      <c r="A428" s="12">
        <f>Reports!C428*Reports!D428</f>
        <v>126000</v>
      </c>
      <c r="B428" s="12">
        <f t="shared" si="19"/>
        <v>0.33899473223031862</v>
      </c>
      <c r="C428" s="12">
        <f t="shared" si="20"/>
        <v>436173.18</v>
      </c>
      <c r="D428" s="12">
        <f t="shared" si="21"/>
        <v>747030.39896796714</v>
      </c>
      <c r="E428" s="12">
        <v>1000000</v>
      </c>
      <c r="F428" s="12">
        <v>0.77480276014648686</v>
      </c>
    </row>
    <row r="429" spans="1:6" x14ac:dyDescent="0.3">
      <c r="A429" s="12">
        <f>Reports!C429*Reports!D429</f>
        <v>90000</v>
      </c>
      <c r="B429" s="12">
        <f t="shared" si="19"/>
        <v>0.32153917839864665</v>
      </c>
      <c r="C429" s="12">
        <f t="shared" si="20"/>
        <v>436173.18</v>
      </c>
      <c r="D429" s="12">
        <f t="shared" si="21"/>
        <v>747030.39896796714</v>
      </c>
      <c r="E429" s="12">
        <v>1000000</v>
      </c>
      <c r="F429" s="12">
        <v>0.77480276014648686</v>
      </c>
    </row>
    <row r="430" spans="1:6" x14ac:dyDescent="0.3">
      <c r="A430" s="12">
        <f>Reports!C430*Reports!D430</f>
        <v>55755</v>
      </c>
      <c r="B430" s="12">
        <f t="shared" si="19"/>
        <v>0.30529180745433604</v>
      </c>
      <c r="C430" s="12">
        <f t="shared" si="20"/>
        <v>436173.18</v>
      </c>
      <c r="D430" s="12">
        <f t="shared" si="21"/>
        <v>747030.39896796714</v>
      </c>
      <c r="E430" s="12">
        <v>1000000</v>
      </c>
      <c r="F430" s="12">
        <v>0.77480276014648686</v>
      </c>
    </row>
    <row r="431" spans="1:6" x14ac:dyDescent="0.3">
      <c r="A431" s="12">
        <f>Reports!C431*Reports!D431</f>
        <v>789000</v>
      </c>
      <c r="B431" s="12">
        <f t="shared" si="19"/>
        <v>0.68164574870748507</v>
      </c>
      <c r="C431" s="12">
        <f t="shared" si="20"/>
        <v>436173.18</v>
      </c>
      <c r="D431" s="12">
        <f t="shared" si="21"/>
        <v>747030.39896796714</v>
      </c>
      <c r="E431" s="12">
        <v>1000000</v>
      </c>
      <c r="F431" s="12">
        <v>0.77480276014648686</v>
      </c>
    </row>
    <row r="432" spans="1:6" x14ac:dyDescent="0.3">
      <c r="A432" s="12">
        <f>Reports!C432*Reports!D432</f>
        <v>2177712</v>
      </c>
      <c r="B432" s="12">
        <f t="shared" si="19"/>
        <v>0.99013076312780657</v>
      </c>
      <c r="C432" s="12">
        <f t="shared" si="20"/>
        <v>436173.18</v>
      </c>
      <c r="D432" s="12">
        <f t="shared" si="21"/>
        <v>747030.39896796714</v>
      </c>
      <c r="E432" s="12">
        <v>1012800</v>
      </c>
      <c r="F432" s="12">
        <v>0.77991081444059263</v>
      </c>
    </row>
    <row r="433" spans="1:6" x14ac:dyDescent="0.3">
      <c r="A433" s="12">
        <f>Reports!C433*Reports!D433</f>
        <v>544428</v>
      </c>
      <c r="B433" s="12">
        <f t="shared" si="19"/>
        <v>0.55761043225540308</v>
      </c>
      <c r="C433" s="12">
        <f t="shared" si="20"/>
        <v>436173.18</v>
      </c>
      <c r="D433" s="12">
        <f t="shared" si="21"/>
        <v>747030.39896796714</v>
      </c>
      <c r="E433" s="12">
        <v>1012800</v>
      </c>
      <c r="F433" s="12">
        <v>0.77991081444059263</v>
      </c>
    </row>
    <row r="434" spans="1:6" x14ac:dyDescent="0.3">
      <c r="A434" s="12">
        <f>Reports!C434*Reports!D434</f>
        <v>87296</v>
      </c>
      <c r="B434" s="12">
        <f t="shared" si="19"/>
        <v>0.32024324274962812</v>
      </c>
      <c r="C434" s="12">
        <f t="shared" si="20"/>
        <v>436173.18</v>
      </c>
      <c r="D434" s="12">
        <f t="shared" si="21"/>
        <v>747030.39896796714</v>
      </c>
      <c r="E434" s="12">
        <v>1017600</v>
      </c>
      <c r="F434" s="12">
        <v>0.78180906442604148</v>
      </c>
    </row>
    <row r="435" spans="1:6" x14ac:dyDescent="0.3">
      <c r="A435" s="12">
        <f>Reports!C435*Reports!D435</f>
        <v>86955</v>
      </c>
      <c r="B435" s="12">
        <f t="shared" si="19"/>
        <v>0.32007996814434947</v>
      </c>
      <c r="C435" s="12">
        <f t="shared" si="20"/>
        <v>436173.18</v>
      </c>
      <c r="D435" s="12">
        <f t="shared" si="21"/>
        <v>747030.39896796714</v>
      </c>
      <c r="E435" s="12">
        <v>1017600</v>
      </c>
      <c r="F435" s="12">
        <v>0.78180906442604148</v>
      </c>
    </row>
    <row r="436" spans="1:6" x14ac:dyDescent="0.3">
      <c r="A436" s="12">
        <f>Reports!C436*Reports!D436</f>
        <v>49152</v>
      </c>
      <c r="B436" s="12">
        <f t="shared" si="19"/>
        <v>0.30220138056701334</v>
      </c>
      <c r="C436" s="12">
        <f t="shared" si="20"/>
        <v>436173.18</v>
      </c>
      <c r="D436" s="12">
        <f t="shared" si="21"/>
        <v>747030.39896796714</v>
      </c>
      <c r="E436" s="12">
        <v>1080000</v>
      </c>
      <c r="F436" s="12">
        <v>0.80561447712329837</v>
      </c>
    </row>
    <row r="437" spans="1:6" x14ac:dyDescent="0.3">
      <c r="A437" s="12">
        <f>Reports!C437*Reports!D437</f>
        <v>2177712</v>
      </c>
      <c r="B437" s="12">
        <f t="shared" si="19"/>
        <v>0.99013076312780657</v>
      </c>
      <c r="C437" s="12">
        <f t="shared" si="20"/>
        <v>436173.18</v>
      </c>
      <c r="D437" s="12">
        <f t="shared" si="21"/>
        <v>747030.39896796714</v>
      </c>
      <c r="E437" s="12">
        <v>1080000</v>
      </c>
      <c r="F437" s="12">
        <v>0.80561447712329837</v>
      </c>
    </row>
    <row r="438" spans="1:6" x14ac:dyDescent="0.3">
      <c r="A438" s="12">
        <f>Reports!C438*Reports!D438</f>
        <v>544428</v>
      </c>
      <c r="B438" s="12">
        <f t="shared" si="19"/>
        <v>0.55761043225540308</v>
      </c>
      <c r="C438" s="12">
        <f t="shared" si="20"/>
        <v>436173.18</v>
      </c>
      <c r="D438" s="12">
        <f t="shared" si="21"/>
        <v>747030.39896796714</v>
      </c>
      <c r="E438" s="12">
        <v>1093120</v>
      </c>
      <c r="F438" s="12">
        <v>0.81041079032639973</v>
      </c>
    </row>
    <row r="439" spans="1:6" x14ac:dyDescent="0.3">
      <c r="A439" s="12">
        <f>Reports!C439*Reports!D439</f>
        <v>87296</v>
      </c>
      <c r="B439" s="12">
        <f t="shared" si="19"/>
        <v>0.32024324274962812</v>
      </c>
      <c r="C439" s="12">
        <f t="shared" si="20"/>
        <v>436173.18</v>
      </c>
      <c r="D439" s="12">
        <f t="shared" si="21"/>
        <v>747030.39896796714</v>
      </c>
      <c r="E439" s="12">
        <v>1093120</v>
      </c>
      <c r="F439" s="12">
        <v>0.81041079032639973</v>
      </c>
    </row>
    <row r="440" spans="1:6" x14ac:dyDescent="0.3">
      <c r="A440" s="12">
        <f>Reports!C440*Reports!D440</f>
        <v>86955</v>
      </c>
      <c r="B440" s="12">
        <f t="shared" si="19"/>
        <v>0.32007996814434947</v>
      </c>
      <c r="C440" s="12">
        <f t="shared" si="20"/>
        <v>436173.18</v>
      </c>
      <c r="D440" s="12">
        <f t="shared" si="21"/>
        <v>747030.39896796714</v>
      </c>
      <c r="E440" s="12">
        <v>1101800</v>
      </c>
      <c r="F440" s="12">
        <v>0.81354357812382794</v>
      </c>
    </row>
    <row r="441" spans="1:6" x14ac:dyDescent="0.3">
      <c r="A441" s="12">
        <f>Reports!C441*Reports!D441</f>
        <v>49152</v>
      </c>
      <c r="B441" s="12">
        <f t="shared" si="19"/>
        <v>0.30220138056701334</v>
      </c>
      <c r="C441" s="12">
        <f t="shared" si="20"/>
        <v>436173.18</v>
      </c>
      <c r="D441" s="12">
        <f t="shared" si="21"/>
        <v>747030.39896796714</v>
      </c>
      <c r="E441" s="12">
        <v>1101800</v>
      </c>
      <c r="F441" s="12">
        <v>0.81354357812382794</v>
      </c>
    </row>
    <row r="442" spans="1:6" x14ac:dyDescent="0.3">
      <c r="A442" s="12">
        <f>Reports!C442*Reports!D442</f>
        <v>1707200</v>
      </c>
      <c r="B442" s="12">
        <f t="shared" si="19"/>
        <v>0.95556972913865845</v>
      </c>
      <c r="C442" s="12">
        <f t="shared" si="20"/>
        <v>436173.18</v>
      </c>
      <c r="D442" s="12">
        <f t="shared" si="21"/>
        <v>747030.39896796714</v>
      </c>
      <c r="E442" s="12">
        <v>1115243</v>
      </c>
      <c r="F442" s="12">
        <v>0.81833171595787801</v>
      </c>
    </row>
    <row r="443" spans="1:6" x14ac:dyDescent="0.3">
      <c r="A443" s="12">
        <f>Reports!C443*Reports!D443</f>
        <v>427200</v>
      </c>
      <c r="B443" s="12">
        <f t="shared" si="19"/>
        <v>0.49520810021296863</v>
      </c>
      <c r="C443" s="12">
        <f t="shared" si="20"/>
        <v>436173.18</v>
      </c>
      <c r="D443" s="12">
        <f t="shared" si="21"/>
        <v>747030.39896796714</v>
      </c>
      <c r="E443" s="12">
        <v>1115243</v>
      </c>
      <c r="F443" s="12">
        <v>0.81833171595787801</v>
      </c>
    </row>
    <row r="444" spans="1:6" x14ac:dyDescent="0.3">
      <c r="A444" s="12">
        <f>Reports!C444*Reports!D444</f>
        <v>68160</v>
      </c>
      <c r="B444" s="12">
        <f t="shared" si="19"/>
        <v>0.31113532301017227</v>
      </c>
      <c r="C444" s="12">
        <f t="shared" si="20"/>
        <v>436173.18</v>
      </c>
      <c r="D444" s="12">
        <f t="shared" si="21"/>
        <v>747030.39896796714</v>
      </c>
      <c r="E444" s="12">
        <v>1177494</v>
      </c>
      <c r="F444" s="12">
        <v>0.83948828811086917</v>
      </c>
    </row>
    <row r="445" spans="1:6" x14ac:dyDescent="0.3">
      <c r="A445" s="12">
        <f>Reports!C445*Reports!D445</f>
        <v>68160</v>
      </c>
      <c r="B445" s="12">
        <f t="shared" si="19"/>
        <v>0.31113532301017227</v>
      </c>
      <c r="C445" s="12">
        <f t="shared" si="20"/>
        <v>436173.18</v>
      </c>
      <c r="D445" s="12">
        <f t="shared" si="21"/>
        <v>747030.39896796714</v>
      </c>
      <c r="E445" s="12">
        <v>1177494</v>
      </c>
      <c r="F445" s="12">
        <v>0.83948828811086917</v>
      </c>
    </row>
    <row r="446" spans="1:6" x14ac:dyDescent="0.3">
      <c r="A446" s="12">
        <f>Reports!C446*Reports!D446</f>
        <v>30246</v>
      </c>
      <c r="B446" s="12">
        <f t="shared" si="19"/>
        <v>0.29343142343828776</v>
      </c>
      <c r="C446" s="12">
        <f t="shared" si="20"/>
        <v>436173.18</v>
      </c>
      <c r="D446" s="12">
        <f t="shared" si="21"/>
        <v>747030.39896796714</v>
      </c>
      <c r="E446" s="12">
        <v>1255864</v>
      </c>
      <c r="F446" s="12">
        <v>0.86373736588785133</v>
      </c>
    </row>
    <row r="447" spans="1:6" x14ac:dyDescent="0.3">
      <c r="A447" s="12">
        <f>Reports!C447*Reports!D447</f>
        <v>1707200</v>
      </c>
      <c r="B447" s="12">
        <f t="shared" si="19"/>
        <v>0.95556972913865845</v>
      </c>
      <c r="C447" s="12">
        <f t="shared" si="20"/>
        <v>436173.18</v>
      </c>
      <c r="D447" s="12">
        <f t="shared" si="21"/>
        <v>747030.39896796714</v>
      </c>
      <c r="E447" s="12">
        <v>1255864</v>
      </c>
      <c r="F447" s="12">
        <v>0.86373736588785133</v>
      </c>
    </row>
    <row r="448" spans="1:6" x14ac:dyDescent="0.3">
      <c r="A448" s="12">
        <f>Reports!C448*Reports!D448</f>
        <v>427200</v>
      </c>
      <c r="B448" s="12">
        <f t="shared" si="19"/>
        <v>0.49520810021296863</v>
      </c>
      <c r="C448" s="12">
        <f t="shared" si="20"/>
        <v>436173.18</v>
      </c>
      <c r="D448" s="12">
        <f t="shared" si="21"/>
        <v>747030.39896796714</v>
      </c>
      <c r="E448" s="12">
        <v>1440000</v>
      </c>
      <c r="F448" s="12">
        <v>0.91048640077850285</v>
      </c>
    </row>
    <row r="449" spans="1:6" x14ac:dyDescent="0.3">
      <c r="A449" s="12">
        <f>Reports!C449*Reports!D449</f>
        <v>68160</v>
      </c>
      <c r="B449" s="12">
        <f t="shared" si="19"/>
        <v>0.31113532301017227</v>
      </c>
      <c r="C449" s="12">
        <f t="shared" si="20"/>
        <v>436173.18</v>
      </c>
      <c r="D449" s="12">
        <f t="shared" si="21"/>
        <v>747030.39896796714</v>
      </c>
      <c r="E449" s="12">
        <v>1440000</v>
      </c>
      <c r="F449" s="12">
        <v>0.91048640077850285</v>
      </c>
    </row>
    <row r="450" spans="1:6" x14ac:dyDescent="0.3">
      <c r="A450" s="12">
        <f>Reports!C450*Reports!D450</f>
        <v>68160</v>
      </c>
      <c r="B450" s="12">
        <f t="shared" si="19"/>
        <v>0.31113532301017227</v>
      </c>
      <c r="C450" s="12">
        <f t="shared" si="20"/>
        <v>436173.18</v>
      </c>
      <c r="D450" s="12">
        <f t="shared" si="21"/>
        <v>747030.39896796714</v>
      </c>
      <c r="E450" s="12">
        <v>1440000</v>
      </c>
      <c r="F450" s="12">
        <v>0.91048640077850285</v>
      </c>
    </row>
    <row r="451" spans="1:6" x14ac:dyDescent="0.3">
      <c r="A451" s="12">
        <f>Reports!C451*Reports!D451</f>
        <v>30246</v>
      </c>
      <c r="B451" s="12">
        <f t="shared" ref="B451:B501" si="22">_xlfn.NORM.DIST(A451,C451,D451,TRUE)</f>
        <v>0.29343142343828776</v>
      </c>
      <c r="C451" s="12">
        <f t="shared" si="20"/>
        <v>436173.18</v>
      </c>
      <c r="D451" s="12">
        <f t="shared" si="21"/>
        <v>747030.39896796714</v>
      </c>
      <c r="E451" s="12">
        <v>1440000</v>
      </c>
      <c r="F451" s="12">
        <v>0.91048640077850285</v>
      </c>
    </row>
    <row r="452" spans="1:6" x14ac:dyDescent="0.3">
      <c r="A452" s="12">
        <f>Reports!C452*Reports!D452</f>
        <v>960000</v>
      </c>
      <c r="B452" s="12">
        <f t="shared" si="22"/>
        <v>0.75841469737656864</v>
      </c>
      <c r="C452" s="12">
        <f t="shared" ref="C452:C501" si="23">C451</f>
        <v>436173.18</v>
      </c>
      <c r="D452" s="12">
        <f t="shared" ref="D452:D501" si="24">D451</f>
        <v>747030.39896796714</v>
      </c>
      <c r="E452" s="12">
        <v>1440000</v>
      </c>
      <c r="F452" s="12">
        <v>0.91048640077850285</v>
      </c>
    </row>
    <row r="453" spans="1:6" x14ac:dyDescent="0.3">
      <c r="A453" s="12">
        <f>Reports!C453*Reports!D453</f>
        <v>240000</v>
      </c>
      <c r="B453" s="12">
        <f t="shared" si="22"/>
        <v>0.3964279036449353</v>
      </c>
      <c r="C453" s="12">
        <f t="shared" si="23"/>
        <v>436173.18</v>
      </c>
      <c r="D453" s="12">
        <f t="shared" si="24"/>
        <v>747030.39896796714</v>
      </c>
      <c r="E453" s="12">
        <v>1440000</v>
      </c>
      <c r="F453" s="12">
        <v>0.91048640077850285</v>
      </c>
    </row>
    <row r="454" spans="1:6" x14ac:dyDescent="0.3">
      <c r="A454" s="12">
        <f>Reports!C454*Reports!D454</f>
        <v>38400</v>
      </c>
      <c r="B454" s="12">
        <f t="shared" si="22"/>
        <v>0.29719937505606164</v>
      </c>
      <c r="C454" s="12">
        <f t="shared" si="23"/>
        <v>436173.18</v>
      </c>
      <c r="D454" s="12">
        <f t="shared" si="24"/>
        <v>747030.39896796714</v>
      </c>
      <c r="E454" s="12">
        <v>1492500</v>
      </c>
      <c r="F454" s="12">
        <v>0.92132412591776158</v>
      </c>
    </row>
    <row r="455" spans="1:6" x14ac:dyDescent="0.3">
      <c r="A455" s="12">
        <f>Reports!C455*Reports!D455</f>
        <v>32400</v>
      </c>
      <c r="B455" s="12">
        <f t="shared" si="22"/>
        <v>0.29442463104742067</v>
      </c>
      <c r="C455" s="12">
        <f t="shared" si="23"/>
        <v>436173.18</v>
      </c>
      <c r="D455" s="12">
        <f t="shared" si="24"/>
        <v>747030.39896796714</v>
      </c>
      <c r="E455" s="12">
        <v>1492500</v>
      </c>
      <c r="F455" s="12">
        <v>0.92132412591776158</v>
      </c>
    </row>
    <row r="456" spans="1:6" x14ac:dyDescent="0.3">
      <c r="A456" s="12">
        <f>Reports!C456*Reports!D456</f>
        <v>14400</v>
      </c>
      <c r="B456" s="12">
        <f t="shared" si="22"/>
        <v>0.28617301608478951</v>
      </c>
      <c r="C456" s="12">
        <f t="shared" si="23"/>
        <v>436173.18</v>
      </c>
      <c r="D456" s="12">
        <f t="shared" si="24"/>
        <v>747030.39896796714</v>
      </c>
      <c r="E456" s="12">
        <v>1500000</v>
      </c>
      <c r="F456" s="12">
        <v>0.9227875227976442</v>
      </c>
    </row>
    <row r="457" spans="1:6" x14ac:dyDescent="0.3">
      <c r="A457" s="12">
        <f>Reports!C457*Reports!D457</f>
        <v>960000</v>
      </c>
      <c r="B457" s="12">
        <f t="shared" si="22"/>
        <v>0.75841469737656864</v>
      </c>
      <c r="C457" s="12">
        <f t="shared" si="23"/>
        <v>436173.18</v>
      </c>
      <c r="D457" s="12">
        <f t="shared" si="24"/>
        <v>747030.39896796714</v>
      </c>
      <c r="E457" s="12">
        <v>1500000</v>
      </c>
      <c r="F457" s="12">
        <v>0.9227875227976442</v>
      </c>
    </row>
    <row r="458" spans="1:6" x14ac:dyDescent="0.3">
      <c r="A458" s="12">
        <f>Reports!C458*Reports!D458</f>
        <v>240000</v>
      </c>
      <c r="B458" s="12">
        <f t="shared" si="22"/>
        <v>0.3964279036449353</v>
      </c>
      <c r="C458" s="12">
        <f t="shared" si="23"/>
        <v>436173.18</v>
      </c>
      <c r="D458" s="12">
        <f t="shared" si="24"/>
        <v>747030.39896796714</v>
      </c>
      <c r="E458" s="12">
        <v>1500000</v>
      </c>
      <c r="F458" s="12">
        <v>0.9227875227976442</v>
      </c>
    </row>
    <row r="459" spans="1:6" x14ac:dyDescent="0.3">
      <c r="A459" s="12">
        <f>Reports!C459*Reports!D459</f>
        <v>38400</v>
      </c>
      <c r="B459" s="12">
        <f t="shared" si="22"/>
        <v>0.29719937505606164</v>
      </c>
      <c r="C459" s="12">
        <f t="shared" si="23"/>
        <v>436173.18</v>
      </c>
      <c r="D459" s="12">
        <f t="shared" si="24"/>
        <v>747030.39896796714</v>
      </c>
      <c r="E459" s="12">
        <v>1500000</v>
      </c>
      <c r="F459" s="12">
        <v>0.9227875227976442</v>
      </c>
    </row>
    <row r="460" spans="1:6" x14ac:dyDescent="0.3">
      <c r="A460" s="12">
        <f>Reports!C460*Reports!D460</f>
        <v>32400</v>
      </c>
      <c r="B460" s="12">
        <f t="shared" si="22"/>
        <v>0.29442463104742067</v>
      </c>
      <c r="C460" s="12">
        <f t="shared" si="23"/>
        <v>436173.18</v>
      </c>
      <c r="D460" s="12">
        <f t="shared" si="24"/>
        <v>747030.39896796714</v>
      </c>
      <c r="E460" s="12">
        <v>1500000</v>
      </c>
      <c r="F460" s="12">
        <v>0.9227875227976442</v>
      </c>
    </row>
    <row r="461" spans="1:6" x14ac:dyDescent="0.3">
      <c r="A461" s="12">
        <f>Reports!C461*Reports!D461</f>
        <v>14400</v>
      </c>
      <c r="B461" s="12">
        <f t="shared" si="22"/>
        <v>0.28617301608478951</v>
      </c>
      <c r="C461" s="12">
        <f t="shared" si="23"/>
        <v>436173.18</v>
      </c>
      <c r="D461" s="12">
        <f t="shared" si="24"/>
        <v>747030.39896796714</v>
      </c>
      <c r="E461" s="12">
        <v>1500000</v>
      </c>
      <c r="F461" s="12">
        <v>0.9227875227976442</v>
      </c>
    </row>
    <row r="462" spans="1:6" x14ac:dyDescent="0.3">
      <c r="A462" s="12">
        <f>Reports!C462*Reports!D462</f>
        <v>888000</v>
      </c>
      <c r="B462" s="12">
        <f t="shared" si="22"/>
        <v>0.72735420944966889</v>
      </c>
      <c r="C462" s="12">
        <f t="shared" si="23"/>
        <v>436173.18</v>
      </c>
      <c r="D462" s="12">
        <f t="shared" si="24"/>
        <v>747030.39896796714</v>
      </c>
      <c r="E462" s="12">
        <v>1689600</v>
      </c>
      <c r="F462" s="12">
        <v>0.95331466484130156</v>
      </c>
    </row>
    <row r="463" spans="1:6" x14ac:dyDescent="0.3">
      <c r="A463" s="12">
        <f>Reports!C463*Reports!D463</f>
        <v>222000</v>
      </c>
      <c r="B463" s="12">
        <f t="shared" si="22"/>
        <v>0.38717124194328234</v>
      </c>
      <c r="C463" s="12">
        <f t="shared" si="23"/>
        <v>436173.18</v>
      </c>
      <c r="D463" s="12">
        <f t="shared" si="24"/>
        <v>747030.39896796714</v>
      </c>
      <c r="E463" s="12">
        <v>1689600</v>
      </c>
      <c r="F463" s="12">
        <v>0.95331466484130156</v>
      </c>
    </row>
    <row r="464" spans="1:6" x14ac:dyDescent="0.3">
      <c r="A464" s="12">
        <f>Reports!C464*Reports!D464</f>
        <v>35520</v>
      </c>
      <c r="B464" s="12">
        <f t="shared" si="22"/>
        <v>0.29586600589614942</v>
      </c>
      <c r="C464" s="12">
        <f t="shared" si="23"/>
        <v>436173.18</v>
      </c>
      <c r="D464" s="12">
        <f t="shared" si="24"/>
        <v>747030.39896796714</v>
      </c>
      <c r="E464" s="12">
        <v>1702080</v>
      </c>
      <c r="F464" s="12">
        <v>0.95492295227712032</v>
      </c>
    </row>
    <row r="465" spans="1:6" x14ac:dyDescent="0.3">
      <c r="A465" s="12">
        <f>Reports!C465*Reports!D465</f>
        <v>43200</v>
      </c>
      <c r="B465" s="12">
        <f t="shared" si="22"/>
        <v>0.29942773878839246</v>
      </c>
      <c r="C465" s="12">
        <f t="shared" si="23"/>
        <v>436173.18</v>
      </c>
      <c r="D465" s="12">
        <f t="shared" si="24"/>
        <v>747030.39896796714</v>
      </c>
      <c r="E465" s="12">
        <v>1702080</v>
      </c>
      <c r="F465" s="12">
        <v>0.95492295227712032</v>
      </c>
    </row>
    <row r="466" spans="1:6" x14ac:dyDescent="0.3">
      <c r="A466" s="12">
        <f>Reports!C466*Reports!D466</f>
        <v>16428</v>
      </c>
      <c r="B466" s="12">
        <f t="shared" si="22"/>
        <v>0.28709718515595806</v>
      </c>
      <c r="C466" s="12">
        <f t="shared" si="23"/>
        <v>436173.18</v>
      </c>
      <c r="D466" s="12">
        <f t="shared" si="24"/>
        <v>747030.39896796714</v>
      </c>
      <c r="E466" s="12">
        <v>1707200</v>
      </c>
      <c r="F466" s="12">
        <v>0.95556972913865845</v>
      </c>
    </row>
    <row r="467" spans="1:6" x14ac:dyDescent="0.3">
      <c r="A467" s="12">
        <f>Reports!C467*Reports!D467</f>
        <v>888000</v>
      </c>
      <c r="B467" s="12">
        <f t="shared" si="22"/>
        <v>0.72735420944966889</v>
      </c>
      <c r="C467" s="12">
        <f t="shared" si="23"/>
        <v>436173.18</v>
      </c>
      <c r="D467" s="12">
        <f t="shared" si="24"/>
        <v>747030.39896796714</v>
      </c>
      <c r="E467" s="12">
        <v>1707200</v>
      </c>
      <c r="F467" s="12">
        <v>0.95556972913865845</v>
      </c>
    </row>
    <row r="468" spans="1:6" x14ac:dyDescent="0.3">
      <c r="A468" s="12">
        <f>Reports!C468*Reports!D468</f>
        <v>222000</v>
      </c>
      <c r="B468" s="12">
        <f t="shared" si="22"/>
        <v>0.38717124194328234</v>
      </c>
      <c r="C468" s="12">
        <f t="shared" si="23"/>
        <v>436173.18</v>
      </c>
      <c r="D468" s="12">
        <f t="shared" si="24"/>
        <v>747030.39896796714</v>
      </c>
      <c r="E468" s="12">
        <v>1707200</v>
      </c>
      <c r="F468" s="12">
        <v>0.95556972913865845</v>
      </c>
    </row>
    <row r="469" spans="1:6" x14ac:dyDescent="0.3">
      <c r="A469" s="12">
        <f>Reports!C469*Reports!D469</f>
        <v>35520</v>
      </c>
      <c r="B469" s="12">
        <f t="shared" si="22"/>
        <v>0.29586600589614942</v>
      </c>
      <c r="C469" s="12">
        <f t="shared" si="23"/>
        <v>436173.18</v>
      </c>
      <c r="D469" s="12">
        <f t="shared" si="24"/>
        <v>747030.39896796714</v>
      </c>
      <c r="E469" s="12">
        <v>1707200</v>
      </c>
      <c r="F469" s="12">
        <v>0.95556972913865845</v>
      </c>
    </row>
    <row r="470" spans="1:6" x14ac:dyDescent="0.3">
      <c r="A470" s="12">
        <f>Reports!C470*Reports!D470</f>
        <v>43200</v>
      </c>
      <c r="B470" s="12">
        <f t="shared" si="22"/>
        <v>0.29942773878839246</v>
      </c>
      <c r="C470" s="12">
        <f t="shared" si="23"/>
        <v>436173.18</v>
      </c>
      <c r="D470" s="12">
        <f t="shared" si="24"/>
        <v>747030.39896796714</v>
      </c>
      <c r="E470" s="12">
        <v>1763200</v>
      </c>
      <c r="F470" s="12">
        <v>0.96216671704960943</v>
      </c>
    </row>
    <row r="471" spans="1:6" x14ac:dyDescent="0.3">
      <c r="A471" s="12">
        <f>Reports!C471*Reports!D471</f>
        <v>16428</v>
      </c>
      <c r="B471" s="12">
        <f t="shared" si="22"/>
        <v>0.28709718515595806</v>
      </c>
      <c r="C471" s="12">
        <f t="shared" si="23"/>
        <v>436173.18</v>
      </c>
      <c r="D471" s="12">
        <f t="shared" si="24"/>
        <v>747030.39896796714</v>
      </c>
      <c r="E471" s="12">
        <v>1763200</v>
      </c>
      <c r="F471" s="12">
        <v>0.96216671704960943</v>
      </c>
    </row>
    <row r="472" spans="1:6" x14ac:dyDescent="0.3">
      <c r="A472" s="12">
        <f>Reports!C472*Reports!D472</f>
        <v>667000</v>
      </c>
      <c r="B472" s="12">
        <f t="shared" si="22"/>
        <v>0.62133639899843895</v>
      </c>
      <c r="C472" s="12">
        <f t="shared" si="23"/>
        <v>436173.18</v>
      </c>
      <c r="D472" s="12">
        <f t="shared" si="24"/>
        <v>747030.39896796714</v>
      </c>
      <c r="E472" s="12">
        <v>1920000</v>
      </c>
      <c r="F472" s="12">
        <v>0.97650001381801133</v>
      </c>
    </row>
    <row r="473" spans="1:6" x14ac:dyDescent="0.3">
      <c r="A473" s="12">
        <f>Reports!C473*Reports!D473</f>
        <v>167000</v>
      </c>
      <c r="B473" s="12">
        <f t="shared" si="22"/>
        <v>0.35930232745839541</v>
      </c>
      <c r="C473" s="12">
        <f t="shared" si="23"/>
        <v>436173.18</v>
      </c>
      <c r="D473" s="12">
        <f t="shared" si="24"/>
        <v>747030.39896796714</v>
      </c>
      <c r="E473" s="12">
        <v>1920000</v>
      </c>
      <c r="F473" s="12">
        <v>0.97650001381801133</v>
      </c>
    </row>
    <row r="474" spans="1:6" x14ac:dyDescent="0.3">
      <c r="A474" s="12">
        <f>Reports!C474*Reports!D474</f>
        <v>26600</v>
      </c>
      <c r="B474" s="12">
        <f t="shared" si="22"/>
        <v>0.29175380248392369</v>
      </c>
      <c r="C474" s="12">
        <f t="shared" si="23"/>
        <v>436173.18</v>
      </c>
      <c r="D474" s="12">
        <f t="shared" si="24"/>
        <v>747030.39896796714</v>
      </c>
      <c r="E474" s="12">
        <v>2017600</v>
      </c>
      <c r="F474" s="12">
        <v>0.98286800065267588</v>
      </c>
    </row>
    <row r="475" spans="1:6" x14ac:dyDescent="0.3">
      <c r="A475" s="12">
        <f>Reports!C475*Reports!D475</f>
        <v>22400</v>
      </c>
      <c r="B475" s="12">
        <f t="shared" si="22"/>
        <v>0.2898268299484737</v>
      </c>
      <c r="C475" s="12">
        <f t="shared" si="23"/>
        <v>436173.18</v>
      </c>
      <c r="D475" s="12">
        <f t="shared" si="24"/>
        <v>747030.39896796714</v>
      </c>
      <c r="E475" s="12">
        <v>2017600</v>
      </c>
      <c r="F475" s="12">
        <v>0.98286800065267588</v>
      </c>
    </row>
    <row r="476" spans="1:6" x14ac:dyDescent="0.3">
      <c r="A476" s="12">
        <f>Reports!C476*Reports!D476</f>
        <v>9842</v>
      </c>
      <c r="B476" s="12">
        <f t="shared" si="22"/>
        <v>0.2841010867877749</v>
      </c>
      <c r="C476" s="12">
        <f t="shared" si="23"/>
        <v>436173.18</v>
      </c>
      <c r="D476" s="12">
        <f t="shared" si="24"/>
        <v>747030.39896796714</v>
      </c>
      <c r="E476" s="12">
        <v>2073600</v>
      </c>
      <c r="F476" s="12">
        <v>0.98580716229478738</v>
      </c>
    </row>
    <row r="477" spans="1:6" x14ac:dyDescent="0.3">
      <c r="A477" s="12">
        <f>Reports!C477*Reports!D477</f>
        <v>667000</v>
      </c>
      <c r="B477" s="12">
        <f t="shared" si="22"/>
        <v>0.62133639899843895</v>
      </c>
      <c r="C477" s="12">
        <f t="shared" si="23"/>
        <v>436173.18</v>
      </c>
      <c r="D477" s="12">
        <f t="shared" si="24"/>
        <v>747030.39896796714</v>
      </c>
      <c r="E477" s="12">
        <v>2073600</v>
      </c>
      <c r="F477" s="12">
        <v>0.98580716229478738</v>
      </c>
    </row>
    <row r="478" spans="1:6" x14ac:dyDescent="0.3">
      <c r="A478" s="12">
        <f>Reports!C478*Reports!D478</f>
        <v>167000</v>
      </c>
      <c r="B478" s="12">
        <f t="shared" si="22"/>
        <v>0.35930232745839541</v>
      </c>
      <c r="C478" s="12">
        <f t="shared" si="23"/>
        <v>436173.18</v>
      </c>
      <c r="D478" s="12">
        <f t="shared" si="24"/>
        <v>747030.39896796714</v>
      </c>
      <c r="E478" s="12">
        <v>2147664</v>
      </c>
      <c r="F478" s="12">
        <v>0.98902000315234551</v>
      </c>
    </row>
    <row r="479" spans="1:6" x14ac:dyDescent="0.3">
      <c r="A479" s="12">
        <f>Reports!C479*Reports!D479</f>
        <v>26600</v>
      </c>
      <c r="B479" s="12">
        <f t="shared" si="22"/>
        <v>0.29175380248392369</v>
      </c>
      <c r="C479" s="12">
        <f t="shared" si="23"/>
        <v>436173.18</v>
      </c>
      <c r="D479" s="12">
        <f t="shared" si="24"/>
        <v>747030.39896796714</v>
      </c>
      <c r="E479" s="12">
        <v>2147664</v>
      </c>
      <c r="F479" s="12">
        <v>0.98902000315234551</v>
      </c>
    </row>
    <row r="480" spans="1:6" x14ac:dyDescent="0.3">
      <c r="A480" s="12">
        <f>Reports!C480*Reports!D480</f>
        <v>22400</v>
      </c>
      <c r="B480" s="12">
        <f t="shared" si="22"/>
        <v>0.2898268299484737</v>
      </c>
      <c r="C480" s="12">
        <f t="shared" si="23"/>
        <v>436173.18</v>
      </c>
      <c r="D480" s="12">
        <f t="shared" si="24"/>
        <v>747030.39896796714</v>
      </c>
      <c r="E480" s="12">
        <v>2160000</v>
      </c>
      <c r="F480" s="12">
        <v>0.98948853778991286</v>
      </c>
    </row>
    <row r="481" spans="1:6" x14ac:dyDescent="0.3">
      <c r="A481" s="12">
        <f>Reports!C481*Reports!D481</f>
        <v>9842</v>
      </c>
      <c r="B481" s="12">
        <f t="shared" si="22"/>
        <v>0.2841010867877749</v>
      </c>
      <c r="C481" s="12">
        <f t="shared" si="23"/>
        <v>436173.18</v>
      </c>
      <c r="D481" s="12">
        <f t="shared" si="24"/>
        <v>747030.39896796714</v>
      </c>
      <c r="E481" s="12">
        <v>2160000</v>
      </c>
      <c r="F481" s="12">
        <v>0.98948853778991286</v>
      </c>
    </row>
    <row r="482" spans="1:6" x14ac:dyDescent="0.3">
      <c r="A482" s="12">
        <f>Reports!C482*Reports!D482</f>
        <v>1707200</v>
      </c>
      <c r="B482" s="12">
        <f t="shared" si="22"/>
        <v>0.95556972913865845</v>
      </c>
      <c r="C482" s="12">
        <f t="shared" si="23"/>
        <v>436173.18</v>
      </c>
      <c r="D482" s="12">
        <f t="shared" si="24"/>
        <v>747030.39896796714</v>
      </c>
      <c r="E482" s="12">
        <v>2177712</v>
      </c>
      <c r="F482" s="12">
        <v>0.99013076312780657</v>
      </c>
    </row>
    <row r="483" spans="1:6" x14ac:dyDescent="0.3">
      <c r="A483" s="12">
        <f>Reports!C483*Reports!D483</f>
        <v>427200</v>
      </c>
      <c r="B483" s="12">
        <f t="shared" si="22"/>
        <v>0.49520810021296863</v>
      </c>
      <c r="C483" s="12">
        <f t="shared" si="23"/>
        <v>436173.18</v>
      </c>
      <c r="D483" s="12">
        <f t="shared" si="24"/>
        <v>747030.39896796714</v>
      </c>
      <c r="E483" s="12">
        <v>2177712</v>
      </c>
      <c r="F483" s="12">
        <v>0.99013076312780657</v>
      </c>
    </row>
    <row r="484" spans="1:6" x14ac:dyDescent="0.3">
      <c r="A484" s="12">
        <f>Reports!C484*Reports!D484</f>
        <v>68160</v>
      </c>
      <c r="B484" s="12">
        <f t="shared" si="22"/>
        <v>0.31113532301017227</v>
      </c>
      <c r="C484" s="12">
        <f t="shared" si="23"/>
        <v>436173.18</v>
      </c>
      <c r="D484" s="12">
        <f t="shared" si="24"/>
        <v>747030.39896796714</v>
      </c>
      <c r="E484" s="12">
        <v>2313600</v>
      </c>
      <c r="F484" s="12">
        <v>0.99401769914904425</v>
      </c>
    </row>
    <row r="485" spans="1:6" x14ac:dyDescent="0.3">
      <c r="A485" s="12">
        <f>Reports!C485*Reports!D485</f>
        <v>76800</v>
      </c>
      <c r="B485" s="12">
        <f t="shared" si="22"/>
        <v>0.31523372362487229</v>
      </c>
      <c r="C485" s="12">
        <f t="shared" si="23"/>
        <v>436173.18</v>
      </c>
      <c r="D485" s="12">
        <f t="shared" si="24"/>
        <v>747030.39896796714</v>
      </c>
      <c r="E485" s="12">
        <v>2313600</v>
      </c>
      <c r="F485" s="12">
        <v>0.99401769914904425</v>
      </c>
    </row>
    <row r="486" spans="1:6" x14ac:dyDescent="0.3">
      <c r="A486" s="12">
        <f>Reports!C486*Reports!D486</f>
        <v>33867</v>
      </c>
      <c r="B486" s="12">
        <f t="shared" si="22"/>
        <v>0.29510195067672251</v>
      </c>
      <c r="C486" s="12">
        <f t="shared" si="23"/>
        <v>436173.18</v>
      </c>
      <c r="D486" s="12">
        <f t="shared" si="24"/>
        <v>747030.39896796714</v>
      </c>
      <c r="E486" s="12">
        <v>2400032</v>
      </c>
      <c r="F486" s="12">
        <v>0.99571676425957434</v>
      </c>
    </row>
    <row r="487" spans="1:6" x14ac:dyDescent="0.3">
      <c r="A487" s="12">
        <f>Reports!C487*Reports!D487</f>
        <v>1707200</v>
      </c>
      <c r="B487" s="12">
        <f t="shared" si="22"/>
        <v>0.95556972913865845</v>
      </c>
      <c r="C487" s="12">
        <f t="shared" si="23"/>
        <v>436173.18</v>
      </c>
      <c r="D487" s="12">
        <f t="shared" si="24"/>
        <v>747030.39896796714</v>
      </c>
      <c r="E487" s="12">
        <v>2400032</v>
      </c>
      <c r="F487" s="12">
        <v>0.99571676425957434</v>
      </c>
    </row>
    <row r="488" spans="1:6" x14ac:dyDescent="0.3">
      <c r="A488" s="12">
        <f>Reports!C488*Reports!D488</f>
        <v>427200</v>
      </c>
      <c r="B488" s="12">
        <f t="shared" si="22"/>
        <v>0.49520810021296863</v>
      </c>
      <c r="C488" s="12">
        <f t="shared" si="23"/>
        <v>436173.18</v>
      </c>
      <c r="D488" s="12">
        <f t="shared" si="24"/>
        <v>747030.39896796714</v>
      </c>
      <c r="E488" s="12">
        <v>2476800</v>
      </c>
      <c r="F488" s="12">
        <v>0.99684911338991899</v>
      </c>
    </row>
    <row r="489" spans="1:6" x14ac:dyDescent="0.3">
      <c r="A489" s="12">
        <f>Reports!C489*Reports!D489</f>
        <v>68160</v>
      </c>
      <c r="B489" s="12">
        <f t="shared" si="22"/>
        <v>0.31113532301017227</v>
      </c>
      <c r="C489" s="12">
        <f t="shared" si="23"/>
        <v>436173.18</v>
      </c>
      <c r="D489" s="12">
        <f t="shared" si="24"/>
        <v>747030.39896796714</v>
      </c>
      <c r="E489" s="12">
        <v>2476800</v>
      </c>
      <c r="F489" s="12">
        <v>0.99684911338991899</v>
      </c>
    </row>
    <row r="490" spans="1:6" x14ac:dyDescent="0.3">
      <c r="A490" s="12">
        <f>Reports!C490*Reports!D490</f>
        <v>76800</v>
      </c>
      <c r="B490" s="12">
        <f t="shared" si="22"/>
        <v>0.31523372362487229</v>
      </c>
      <c r="C490" s="12">
        <f t="shared" si="23"/>
        <v>436173.18</v>
      </c>
      <c r="D490" s="12">
        <f t="shared" si="24"/>
        <v>747030.39896796714</v>
      </c>
      <c r="E490" s="12">
        <v>2666000</v>
      </c>
      <c r="F490" s="12">
        <v>0.99858174273422162</v>
      </c>
    </row>
    <row r="491" spans="1:6" x14ac:dyDescent="0.3">
      <c r="A491" s="12">
        <f>Reports!C491*Reports!D491</f>
        <v>33867</v>
      </c>
      <c r="B491" s="12">
        <f t="shared" si="22"/>
        <v>0.29510195067672251</v>
      </c>
      <c r="C491" s="12">
        <f t="shared" si="23"/>
        <v>436173.18</v>
      </c>
      <c r="D491" s="12">
        <f t="shared" si="24"/>
        <v>747030.39896796714</v>
      </c>
      <c r="E491" s="12">
        <v>2666000</v>
      </c>
      <c r="F491" s="12">
        <v>0.99858174273422162</v>
      </c>
    </row>
    <row r="492" spans="1:6" x14ac:dyDescent="0.3">
      <c r="A492" s="12">
        <f>Reports!C492*Reports!D492</f>
        <v>2160000</v>
      </c>
      <c r="B492" s="12">
        <f t="shared" si="22"/>
        <v>0.98948853778991286</v>
      </c>
      <c r="C492" s="12">
        <f t="shared" si="23"/>
        <v>436173.18</v>
      </c>
      <c r="D492" s="12">
        <f t="shared" si="24"/>
        <v>747030.39896796714</v>
      </c>
      <c r="E492" s="12">
        <v>3154000</v>
      </c>
      <c r="F492" s="12">
        <v>0.99986271122403858</v>
      </c>
    </row>
    <row r="493" spans="1:6" x14ac:dyDescent="0.3">
      <c r="A493" s="12">
        <f>Reports!C493*Reports!D493</f>
        <v>540000</v>
      </c>
      <c r="B493" s="12">
        <f t="shared" si="22"/>
        <v>0.555269421990219</v>
      </c>
      <c r="C493" s="12">
        <f t="shared" si="23"/>
        <v>436173.18</v>
      </c>
      <c r="D493" s="12">
        <f t="shared" si="24"/>
        <v>747030.39896796714</v>
      </c>
      <c r="E493" s="12">
        <v>3154000</v>
      </c>
      <c r="F493" s="12">
        <v>0.99986271122403858</v>
      </c>
    </row>
    <row r="494" spans="1:6" x14ac:dyDescent="0.3">
      <c r="A494" s="12">
        <f>Reports!C494*Reports!D494</f>
        <v>32400</v>
      </c>
      <c r="B494" s="12">
        <f t="shared" si="22"/>
        <v>0.29442463104742067</v>
      </c>
      <c r="C494" s="12">
        <f t="shared" si="23"/>
        <v>436173.18</v>
      </c>
      <c r="D494" s="12">
        <f t="shared" si="24"/>
        <v>747030.39896796714</v>
      </c>
      <c r="E494" s="12">
        <v>3240000</v>
      </c>
      <c r="F494" s="12">
        <v>0.99991273800062241</v>
      </c>
    </row>
    <row r="495" spans="1:6" x14ac:dyDescent="0.3">
      <c r="A495" s="12">
        <f>Reports!C495*Reports!D495</f>
        <v>72720</v>
      </c>
      <c r="B495" s="12">
        <f t="shared" si="22"/>
        <v>0.31329549250077221</v>
      </c>
      <c r="C495" s="12">
        <f t="shared" si="23"/>
        <v>436173.18</v>
      </c>
      <c r="D495" s="12">
        <f t="shared" si="24"/>
        <v>747030.39896796714</v>
      </c>
      <c r="E495" s="12">
        <v>3240000</v>
      </c>
      <c r="F495" s="12">
        <v>0.99991273800062241</v>
      </c>
    </row>
    <row r="496" spans="1:6" x14ac:dyDescent="0.3">
      <c r="A496" s="12">
        <f>Reports!C496*Reports!D496</f>
        <v>2160000</v>
      </c>
      <c r="B496" s="12">
        <f t="shared" si="22"/>
        <v>0.98948853778991286</v>
      </c>
      <c r="C496" s="12">
        <f t="shared" si="23"/>
        <v>436173.18</v>
      </c>
      <c r="D496" s="12">
        <f t="shared" si="24"/>
        <v>747030.39896796714</v>
      </c>
      <c r="E496" s="12">
        <v>3774464</v>
      </c>
      <c r="F496" s="12">
        <v>0.99999606606758895</v>
      </c>
    </row>
    <row r="497" spans="1:9" x14ac:dyDescent="0.3">
      <c r="A497" s="12">
        <f>Reports!C497*Reports!D497</f>
        <v>540000</v>
      </c>
      <c r="B497" s="12">
        <f t="shared" si="22"/>
        <v>0.555269421990219</v>
      </c>
      <c r="C497" s="12">
        <f t="shared" si="23"/>
        <v>436173.18</v>
      </c>
      <c r="D497" s="12">
        <f t="shared" si="24"/>
        <v>747030.39896796714</v>
      </c>
      <c r="E497" s="12">
        <v>3774464</v>
      </c>
      <c r="F497" s="12">
        <v>0.99999606606758895</v>
      </c>
    </row>
    <row r="498" spans="1:9" x14ac:dyDescent="0.3">
      <c r="A498" s="12">
        <f>Reports!C498*Reports!D498</f>
        <v>86400</v>
      </c>
      <c r="B498" s="12">
        <f t="shared" si="22"/>
        <v>0.31981430245482212</v>
      </c>
      <c r="C498" s="12">
        <f t="shared" si="23"/>
        <v>436173.18</v>
      </c>
      <c r="D498" s="12">
        <f t="shared" si="24"/>
        <v>747030.39896796714</v>
      </c>
      <c r="E498" s="12">
        <v>4369920</v>
      </c>
      <c r="F498" s="12">
        <v>0.99999993022727496</v>
      </c>
    </row>
    <row r="499" spans="1:9" x14ac:dyDescent="0.3">
      <c r="A499" s="12">
        <f>Reports!C499*Reports!D499</f>
        <v>32400</v>
      </c>
      <c r="B499" s="12">
        <f t="shared" si="22"/>
        <v>0.29442463104742067</v>
      </c>
      <c r="C499" s="12">
        <f t="shared" si="23"/>
        <v>436173.18</v>
      </c>
      <c r="D499" s="12">
        <f t="shared" si="24"/>
        <v>747030.39896796714</v>
      </c>
      <c r="E499" s="12">
        <v>4369920</v>
      </c>
      <c r="F499" s="12">
        <v>0.99999993022727496</v>
      </c>
    </row>
    <row r="500" spans="1:9" x14ac:dyDescent="0.3">
      <c r="A500" s="12">
        <f>Reports!C500*Reports!D500</f>
        <v>72720</v>
      </c>
      <c r="B500" s="12">
        <f t="shared" si="22"/>
        <v>0.31329549250077221</v>
      </c>
      <c r="C500" s="12">
        <f t="shared" si="23"/>
        <v>436173.18</v>
      </c>
      <c r="D500" s="12">
        <f t="shared" si="24"/>
        <v>747030.39896796714</v>
      </c>
      <c r="E500" s="12">
        <v>4709976</v>
      </c>
      <c r="F500" s="12">
        <v>0.99999999470680334</v>
      </c>
    </row>
    <row r="501" spans="1:9" x14ac:dyDescent="0.3">
      <c r="A501" s="12">
        <f>Reports!C501*Reports!D501</f>
        <v>86400</v>
      </c>
      <c r="B501" s="12">
        <f t="shared" si="22"/>
        <v>0.31981430245482212</v>
      </c>
      <c r="C501" s="12">
        <f t="shared" si="23"/>
        <v>436173.18</v>
      </c>
      <c r="D501" s="12">
        <f t="shared" si="24"/>
        <v>747030.39896796714</v>
      </c>
      <c r="E501" s="12">
        <v>4709976</v>
      </c>
      <c r="F501" s="12">
        <v>0.99999999470680334</v>
      </c>
    </row>
    <row r="502" spans="1:9" x14ac:dyDescent="0.3">
      <c r="A502" s="17"/>
      <c r="C502" s="12"/>
      <c r="D502" s="12"/>
      <c r="E502" s="12"/>
      <c r="F502" s="12"/>
      <c r="G502" s="12"/>
      <c r="H502" s="12"/>
      <c r="I502" s="12"/>
    </row>
    <row r="503" spans="1:9" x14ac:dyDescent="0.3">
      <c r="A503" s="17"/>
      <c r="C503" s="12"/>
      <c r="D503" s="12"/>
      <c r="E503" s="12"/>
      <c r="F503" s="12"/>
      <c r="G503" s="12"/>
      <c r="H503" s="12"/>
      <c r="I503" s="12"/>
    </row>
    <row r="504" spans="1:9" x14ac:dyDescent="0.3">
      <c r="C504" s="12"/>
      <c r="D504" s="12"/>
      <c r="E504" s="12"/>
      <c r="F504" s="12"/>
      <c r="G504" s="12"/>
      <c r="H504" s="12"/>
      <c r="I504" s="12"/>
    </row>
    <row r="505" spans="1:9" x14ac:dyDescent="0.3">
      <c r="C505" s="12"/>
      <c r="D505" s="12"/>
      <c r="E505" s="12"/>
      <c r="F505" s="12"/>
      <c r="G505" s="12"/>
      <c r="H505" s="12"/>
      <c r="I505" s="12"/>
    </row>
    <row r="506" spans="1:9" x14ac:dyDescent="0.3">
      <c r="C506" s="12"/>
      <c r="D506" s="12"/>
      <c r="E506" s="12"/>
      <c r="F506" s="12"/>
      <c r="G506" s="12"/>
      <c r="H506" s="12"/>
      <c r="I506" s="12"/>
    </row>
    <row r="507" spans="1:9" x14ac:dyDescent="0.3">
      <c r="C507" s="12"/>
      <c r="D507" s="12"/>
      <c r="E507" s="12"/>
      <c r="F507" s="12"/>
      <c r="G507" s="12"/>
      <c r="H507" s="12"/>
      <c r="I507" s="12"/>
    </row>
    <row r="508" spans="1:9" x14ac:dyDescent="0.3">
      <c r="C508" s="12"/>
      <c r="D508" s="12"/>
      <c r="E508" s="12"/>
      <c r="F508" s="12"/>
      <c r="G508" s="12"/>
      <c r="H508" s="12"/>
      <c r="I508" s="12"/>
    </row>
    <row r="509" spans="1:9" x14ac:dyDescent="0.3">
      <c r="C509" s="12"/>
      <c r="D509" s="12"/>
      <c r="E509" s="12"/>
      <c r="F509" s="12"/>
      <c r="G509" s="12"/>
      <c r="H509" s="12"/>
      <c r="I509" s="12"/>
    </row>
    <row r="510" spans="1:9" x14ac:dyDescent="0.3">
      <c r="C510" s="12"/>
      <c r="D510" s="12"/>
      <c r="E510" s="12"/>
      <c r="F510" s="12"/>
      <c r="G510" s="12"/>
      <c r="H510" s="12"/>
      <c r="I510" s="12"/>
    </row>
    <row r="511" spans="1:9" x14ac:dyDescent="0.3">
      <c r="C511" s="12"/>
      <c r="D511" s="12"/>
      <c r="E511" s="12"/>
      <c r="F511" s="12"/>
      <c r="G511" s="12"/>
      <c r="H511" s="12"/>
      <c r="I511" s="12"/>
    </row>
    <row r="512" spans="1:9" x14ac:dyDescent="0.3">
      <c r="C512" s="12"/>
      <c r="D512" s="12"/>
      <c r="E512" s="12"/>
      <c r="F512" s="12"/>
      <c r="G512" s="12"/>
      <c r="H512" s="12"/>
      <c r="I512" s="12"/>
    </row>
    <row r="513" spans="3:9" x14ac:dyDescent="0.3">
      <c r="C513" s="12"/>
      <c r="D513" s="12"/>
      <c r="E513" s="12"/>
      <c r="F513" s="12"/>
      <c r="G513" s="12"/>
      <c r="H513" s="12"/>
      <c r="I513" s="12"/>
    </row>
    <row r="514" spans="3:9" x14ac:dyDescent="0.3">
      <c r="C514" s="12"/>
      <c r="D514" s="12"/>
      <c r="E514" s="12"/>
      <c r="F514" s="12"/>
      <c r="G514" s="12"/>
      <c r="H514" s="12"/>
      <c r="I514" s="12"/>
    </row>
    <row r="515" spans="3:9" x14ac:dyDescent="0.3">
      <c r="C515" s="12"/>
      <c r="D515" s="12"/>
      <c r="E515" s="12"/>
      <c r="F515" s="12"/>
      <c r="G515" s="12"/>
      <c r="H515" s="12"/>
      <c r="I515" s="12"/>
    </row>
    <row r="516" spans="3:9" x14ac:dyDescent="0.3">
      <c r="C516" s="12"/>
      <c r="D516" s="12"/>
      <c r="E516" s="12"/>
      <c r="F516" s="12"/>
      <c r="G516" s="12"/>
      <c r="H516" s="12"/>
      <c r="I516" s="12"/>
    </row>
    <row r="517" spans="3:9" x14ac:dyDescent="0.3">
      <c r="C517" s="12"/>
      <c r="D517" s="12"/>
      <c r="E517" s="12"/>
      <c r="F517" s="12"/>
      <c r="G517" s="12"/>
      <c r="H517" s="12"/>
      <c r="I517" s="12"/>
    </row>
    <row r="518" spans="3:9" x14ac:dyDescent="0.3">
      <c r="C518" s="12"/>
      <c r="D518" s="12"/>
      <c r="E518" s="12"/>
      <c r="F518" s="12"/>
      <c r="G518" s="12"/>
      <c r="H518" s="12"/>
      <c r="I518" s="12"/>
    </row>
    <row r="519" spans="3:9" x14ac:dyDescent="0.3">
      <c r="C519" s="12"/>
      <c r="D519" s="12"/>
      <c r="E519" s="12"/>
      <c r="F519" s="12"/>
      <c r="G519" s="12"/>
      <c r="H519" s="12"/>
      <c r="I519" s="12"/>
    </row>
    <row r="520" spans="3:9" x14ac:dyDescent="0.3">
      <c r="C520" s="12"/>
      <c r="D520" s="12"/>
      <c r="E520" s="12"/>
      <c r="F520" s="12"/>
      <c r="G520" s="12"/>
      <c r="H520" s="12"/>
      <c r="I520" s="12"/>
    </row>
    <row r="521" spans="3:9" x14ac:dyDescent="0.3">
      <c r="C521" s="12"/>
      <c r="D521" s="12"/>
      <c r="E521" s="12"/>
      <c r="F521" s="12"/>
      <c r="G521" s="12"/>
      <c r="H521" s="12"/>
      <c r="I521" s="12"/>
    </row>
    <row r="522" spans="3:9" x14ac:dyDescent="0.3">
      <c r="C522" s="12"/>
      <c r="D522" s="12"/>
      <c r="E522" s="12"/>
      <c r="F522" s="12"/>
      <c r="G522" s="12"/>
      <c r="H522" s="12"/>
      <c r="I522" s="12"/>
    </row>
    <row r="523" spans="3:9" x14ac:dyDescent="0.3">
      <c r="C523" s="12"/>
      <c r="D523" s="12"/>
      <c r="E523" s="12"/>
      <c r="F523" s="12"/>
      <c r="G523" s="12"/>
      <c r="H523" s="12"/>
      <c r="I523" s="12"/>
    </row>
    <row r="524" spans="3:9" x14ac:dyDescent="0.3">
      <c r="C524" s="12"/>
      <c r="D524" s="12"/>
      <c r="E524" s="12"/>
      <c r="F524" s="12"/>
      <c r="G524" s="12"/>
      <c r="H524" s="12"/>
      <c r="I524" s="12"/>
    </row>
    <row r="525" spans="3:9" x14ac:dyDescent="0.3">
      <c r="C525" s="12"/>
      <c r="D525" s="12"/>
      <c r="E525" s="12"/>
      <c r="F525" s="12"/>
      <c r="G525" s="12"/>
      <c r="H525" s="12"/>
      <c r="I525" s="12"/>
    </row>
    <row r="526" spans="3:9" x14ac:dyDescent="0.3">
      <c r="C526" s="12"/>
      <c r="D526" s="12"/>
      <c r="E526" s="12"/>
      <c r="F526" s="12"/>
      <c r="G526" s="12"/>
      <c r="H526" s="12"/>
      <c r="I526" s="12"/>
    </row>
    <row r="527" spans="3:9" x14ac:dyDescent="0.3">
      <c r="C527" s="12"/>
      <c r="D527" s="12"/>
      <c r="E527" s="12"/>
      <c r="F527" s="12"/>
      <c r="G527" s="12"/>
      <c r="H527" s="12"/>
      <c r="I527" s="12"/>
    </row>
    <row r="528" spans="3:9" x14ac:dyDescent="0.3">
      <c r="C528" s="12"/>
      <c r="D528" s="12"/>
      <c r="E528" s="12"/>
      <c r="F528" s="12"/>
      <c r="G528" s="12"/>
      <c r="H528" s="12"/>
      <c r="I528" s="12"/>
    </row>
    <row r="529" spans="3:9" x14ac:dyDescent="0.3">
      <c r="C529" s="12"/>
      <c r="D529" s="12"/>
      <c r="E529" s="12"/>
      <c r="F529" s="12"/>
      <c r="G529" s="12"/>
      <c r="H529" s="12"/>
      <c r="I529" s="12"/>
    </row>
    <row r="530" spans="3:9" x14ac:dyDescent="0.3">
      <c r="C530" s="12"/>
      <c r="D530" s="12"/>
      <c r="E530" s="12"/>
      <c r="F530" s="12"/>
      <c r="G530" s="12"/>
      <c r="H530" s="12"/>
      <c r="I530" s="12"/>
    </row>
    <row r="531" spans="3:9" x14ac:dyDescent="0.3">
      <c r="C531" s="12"/>
      <c r="D531" s="12"/>
      <c r="E531" s="12"/>
      <c r="F531" s="12"/>
      <c r="G531" s="12"/>
      <c r="H531" s="12"/>
      <c r="I531" s="12"/>
    </row>
    <row r="532" spans="3:9" x14ac:dyDescent="0.3">
      <c r="C532" s="12"/>
      <c r="D532" s="12"/>
      <c r="E532" s="12"/>
      <c r="F532" s="12"/>
      <c r="G532" s="12"/>
      <c r="H532" s="12"/>
      <c r="I532" s="12"/>
    </row>
    <row r="533" spans="3:9" x14ac:dyDescent="0.3">
      <c r="C533" s="12"/>
      <c r="D533" s="12"/>
      <c r="E533" s="12"/>
      <c r="F533" s="12"/>
      <c r="G533" s="12"/>
      <c r="H533" s="12"/>
      <c r="I533" s="12"/>
    </row>
    <row r="534" spans="3:9" x14ac:dyDescent="0.3">
      <c r="C534" s="12"/>
      <c r="D534" s="12"/>
      <c r="E534" s="12"/>
      <c r="F534" s="12"/>
      <c r="G534" s="12"/>
      <c r="H534" s="12"/>
      <c r="I534" s="12"/>
    </row>
    <row r="535" spans="3:9" x14ac:dyDescent="0.3">
      <c r="C535" s="12"/>
      <c r="D535" s="12"/>
      <c r="E535" s="12"/>
      <c r="F535" s="12"/>
      <c r="G535" s="12"/>
      <c r="H535" s="12"/>
      <c r="I535" s="12"/>
    </row>
    <row r="536" spans="3:9" x14ac:dyDescent="0.3">
      <c r="C536" s="12"/>
      <c r="D536" s="12"/>
      <c r="E536" s="12"/>
      <c r="F536" s="12"/>
      <c r="G536" s="12"/>
      <c r="H536" s="12"/>
      <c r="I536" s="12"/>
    </row>
    <row r="537" spans="3:9" x14ac:dyDescent="0.3">
      <c r="C537" s="12"/>
      <c r="D537" s="12"/>
      <c r="E537" s="12"/>
      <c r="F537" s="12"/>
      <c r="G537" s="12"/>
      <c r="H537" s="12"/>
      <c r="I537" s="12"/>
    </row>
    <row r="538" spans="3:9" x14ac:dyDescent="0.3">
      <c r="C538" s="12"/>
      <c r="D538" s="12"/>
      <c r="E538" s="12"/>
      <c r="F538" s="12"/>
      <c r="G538" s="12"/>
      <c r="H538" s="12"/>
      <c r="I538" s="12"/>
    </row>
    <row r="539" spans="3:9" x14ac:dyDescent="0.3">
      <c r="C539" s="12"/>
      <c r="D539" s="12"/>
      <c r="E539" s="12"/>
      <c r="F539" s="12"/>
      <c r="G539" s="12"/>
      <c r="H539" s="12"/>
      <c r="I539" s="12"/>
    </row>
    <row r="540" spans="3:9" x14ac:dyDescent="0.3">
      <c r="C540" s="12"/>
      <c r="D540" s="12"/>
      <c r="E540" s="12"/>
      <c r="F540" s="12"/>
      <c r="G540" s="12"/>
      <c r="H540" s="12"/>
      <c r="I540" s="12"/>
    </row>
    <row r="541" spans="3:9" x14ac:dyDescent="0.3">
      <c r="C541" s="12"/>
      <c r="D541" s="12"/>
      <c r="E541" s="12"/>
      <c r="F541" s="12"/>
      <c r="G541" s="12"/>
      <c r="H541" s="12"/>
      <c r="I541" s="12"/>
    </row>
    <row r="542" spans="3:9" x14ac:dyDescent="0.3">
      <c r="C542" s="12"/>
      <c r="D542" s="12"/>
      <c r="E542" s="12"/>
      <c r="F542" s="12"/>
      <c r="G542" s="12"/>
      <c r="H542" s="12"/>
      <c r="I542" s="12"/>
    </row>
    <row r="543" spans="3:9" x14ac:dyDescent="0.3">
      <c r="C543" s="12"/>
      <c r="D543" s="12"/>
      <c r="E543" s="12"/>
      <c r="F543" s="12"/>
      <c r="G543" s="12"/>
      <c r="H543" s="12"/>
      <c r="I543" s="12"/>
    </row>
    <row r="544" spans="3:9" x14ac:dyDescent="0.3">
      <c r="C544" s="12"/>
      <c r="D544" s="12"/>
      <c r="E544" s="12"/>
      <c r="F544" s="12"/>
      <c r="G544" s="12"/>
      <c r="H544" s="12"/>
      <c r="I544" s="12"/>
    </row>
    <row r="545" spans="3:9" x14ac:dyDescent="0.3">
      <c r="C545" s="12"/>
      <c r="D545" s="12"/>
      <c r="E545" s="12"/>
      <c r="F545" s="12"/>
      <c r="G545" s="12"/>
      <c r="H545" s="12"/>
      <c r="I545" s="12"/>
    </row>
    <row r="546" spans="3:9" x14ac:dyDescent="0.3">
      <c r="C546" s="12"/>
      <c r="D546" s="12"/>
      <c r="E546" s="12"/>
      <c r="F546" s="12"/>
      <c r="G546" s="12"/>
      <c r="H546" s="12"/>
      <c r="I546" s="12"/>
    </row>
    <row r="547" spans="3:9" x14ac:dyDescent="0.3">
      <c r="C547" s="12"/>
      <c r="D547" s="12"/>
      <c r="E547" s="12"/>
      <c r="F547" s="12"/>
      <c r="G547" s="12"/>
      <c r="H547" s="12"/>
      <c r="I547" s="12"/>
    </row>
    <row r="548" spans="3:9" x14ac:dyDescent="0.3">
      <c r="C548" s="12"/>
      <c r="D548" s="12"/>
      <c r="E548" s="12"/>
      <c r="F548" s="12"/>
      <c r="G548" s="12"/>
      <c r="H548" s="12"/>
      <c r="I548" s="12"/>
    </row>
    <row r="549" spans="3:9" x14ac:dyDescent="0.3">
      <c r="C549" s="12"/>
      <c r="D549" s="12"/>
      <c r="E549" s="12"/>
      <c r="F549" s="12"/>
      <c r="G549" s="12"/>
      <c r="H549" s="12"/>
      <c r="I549" s="12"/>
    </row>
    <row r="550" spans="3:9" x14ac:dyDescent="0.3">
      <c r="C550" s="12"/>
      <c r="D550" s="12"/>
      <c r="E550" s="12"/>
      <c r="F550" s="12"/>
      <c r="G550" s="12"/>
      <c r="H550" s="12"/>
      <c r="I550" s="12"/>
    </row>
    <row r="551" spans="3:9" x14ac:dyDescent="0.3">
      <c r="C551" s="12"/>
      <c r="D551" s="12"/>
      <c r="E551" s="12"/>
      <c r="F551" s="12"/>
      <c r="G551" s="12"/>
      <c r="H551" s="12"/>
      <c r="I551" s="12"/>
    </row>
    <row r="552" spans="3:9" x14ac:dyDescent="0.3">
      <c r="C552" s="12"/>
      <c r="D552" s="12"/>
      <c r="E552" s="12"/>
      <c r="F552" s="12"/>
      <c r="G552" s="12"/>
      <c r="H552" s="12"/>
      <c r="I552" s="12"/>
    </row>
    <row r="553" spans="3:9" x14ac:dyDescent="0.3">
      <c r="C553" s="12"/>
      <c r="D553" s="12"/>
      <c r="E553" s="12"/>
      <c r="F553" s="12"/>
      <c r="G553" s="12"/>
      <c r="H553" s="12"/>
      <c r="I553" s="12"/>
    </row>
    <row r="554" spans="3:9" x14ac:dyDescent="0.3">
      <c r="C554" s="12"/>
      <c r="D554" s="12"/>
      <c r="E554" s="12"/>
      <c r="F554" s="12"/>
      <c r="G554" s="12"/>
      <c r="H554" s="12"/>
      <c r="I554" s="12"/>
    </row>
    <row r="555" spans="3:9" x14ac:dyDescent="0.3">
      <c r="C555" s="12"/>
      <c r="D555" s="12"/>
      <c r="E555" s="12"/>
      <c r="F555" s="12"/>
      <c r="G555" s="12"/>
      <c r="H555" s="12"/>
      <c r="I555" s="12"/>
    </row>
    <row r="556" spans="3:9" x14ac:dyDescent="0.3">
      <c r="C556" s="12"/>
      <c r="D556" s="12"/>
      <c r="E556" s="12"/>
      <c r="F556" s="12"/>
      <c r="G556" s="12"/>
      <c r="H556" s="12"/>
      <c r="I556" s="12"/>
    </row>
    <row r="557" spans="3:9" x14ac:dyDescent="0.3">
      <c r="C557" s="12"/>
      <c r="D557" s="12"/>
      <c r="E557" s="12"/>
      <c r="F557" s="12"/>
      <c r="G557" s="12"/>
      <c r="H557" s="12"/>
      <c r="I557" s="12"/>
    </row>
    <row r="558" spans="3:9" x14ac:dyDescent="0.3">
      <c r="C558" s="12"/>
      <c r="D558" s="12"/>
      <c r="E558" s="12"/>
      <c r="F558" s="12"/>
      <c r="G558" s="12"/>
      <c r="H558" s="12"/>
      <c r="I558" s="12"/>
    </row>
    <row r="559" spans="3:9" x14ac:dyDescent="0.3">
      <c r="C559" s="12"/>
      <c r="D559" s="12"/>
      <c r="E559" s="12"/>
      <c r="F559" s="12"/>
      <c r="G559" s="12"/>
      <c r="H559" s="12"/>
      <c r="I559" s="12"/>
    </row>
    <row r="560" spans="3:9" x14ac:dyDescent="0.3">
      <c r="C560" s="12"/>
      <c r="D560" s="12"/>
      <c r="E560" s="12"/>
      <c r="F560" s="12"/>
      <c r="G560" s="12"/>
      <c r="H560" s="12"/>
      <c r="I560" s="12"/>
    </row>
    <row r="561" spans="3:9" x14ac:dyDescent="0.3">
      <c r="C561" s="12"/>
      <c r="D561" s="12"/>
      <c r="E561" s="12"/>
      <c r="F561" s="12"/>
      <c r="G561" s="12"/>
      <c r="H561" s="12"/>
      <c r="I561" s="12"/>
    </row>
    <row r="562" spans="3:9" x14ac:dyDescent="0.3">
      <c r="C562" s="12"/>
      <c r="D562" s="12"/>
      <c r="E562" s="12"/>
      <c r="F562" s="12"/>
      <c r="G562" s="12"/>
      <c r="H562" s="12"/>
      <c r="I562" s="12"/>
    </row>
    <row r="563" spans="3:9" x14ac:dyDescent="0.3">
      <c r="C563" s="12"/>
      <c r="D563" s="12"/>
      <c r="E563" s="12"/>
      <c r="F563" s="12"/>
      <c r="G563" s="12"/>
      <c r="H563" s="12"/>
      <c r="I563" s="12"/>
    </row>
    <row r="564" spans="3:9" x14ac:dyDescent="0.3">
      <c r="C564" s="12"/>
      <c r="D564" s="12"/>
      <c r="E564" s="12"/>
      <c r="F564" s="12"/>
      <c r="G564" s="12"/>
      <c r="H564" s="12"/>
      <c r="I564" s="12"/>
    </row>
    <row r="565" spans="3:9" x14ac:dyDescent="0.3">
      <c r="C565" s="12"/>
      <c r="D565" s="12"/>
      <c r="E565" s="12"/>
      <c r="F565" s="12"/>
      <c r="G565" s="12"/>
      <c r="H565" s="12"/>
      <c r="I565" s="12"/>
    </row>
    <row r="566" spans="3:9" x14ac:dyDescent="0.3">
      <c r="C566" s="12"/>
      <c r="D566" s="12"/>
      <c r="E566" s="12"/>
      <c r="F566" s="12"/>
      <c r="G566" s="12"/>
      <c r="H566" s="12"/>
      <c r="I566" s="12"/>
    </row>
    <row r="567" spans="3:9" x14ac:dyDescent="0.3">
      <c r="C567" s="12"/>
      <c r="D567" s="12"/>
      <c r="E567" s="12"/>
      <c r="F567" s="12"/>
      <c r="G567" s="12"/>
      <c r="H567" s="12"/>
      <c r="I567" s="12"/>
    </row>
    <row r="568" spans="3:9" x14ac:dyDescent="0.3">
      <c r="C568" s="12"/>
      <c r="D568" s="12"/>
      <c r="E568" s="12"/>
      <c r="F568" s="12"/>
      <c r="G568" s="12"/>
      <c r="H568" s="12"/>
      <c r="I568" s="12"/>
    </row>
    <row r="569" spans="3:9" x14ac:dyDescent="0.3">
      <c r="C569" s="12"/>
      <c r="D569" s="12"/>
      <c r="E569" s="12"/>
      <c r="F569" s="12"/>
      <c r="G569" s="12"/>
      <c r="H569" s="12"/>
      <c r="I569" s="12"/>
    </row>
    <row r="570" spans="3:9" x14ac:dyDescent="0.3">
      <c r="C570" s="12"/>
      <c r="D570" s="12"/>
      <c r="E570" s="12"/>
      <c r="F570" s="12"/>
      <c r="G570" s="12"/>
      <c r="H570" s="12"/>
      <c r="I570" s="12"/>
    </row>
    <row r="571" spans="3:9" x14ac:dyDescent="0.3">
      <c r="C571" s="12"/>
      <c r="D571" s="12"/>
      <c r="E571" s="12"/>
      <c r="F571" s="12"/>
      <c r="G571" s="12"/>
      <c r="H571" s="12"/>
      <c r="I571" s="12"/>
    </row>
    <row r="572" spans="3:9" x14ac:dyDescent="0.3">
      <c r="C572" s="12"/>
      <c r="D572" s="12"/>
      <c r="E572" s="12"/>
      <c r="F572" s="12"/>
      <c r="G572" s="12"/>
      <c r="H572" s="12"/>
      <c r="I572" s="12"/>
    </row>
    <row r="573" spans="3:9" x14ac:dyDescent="0.3">
      <c r="C573" s="12"/>
      <c r="D573" s="12"/>
      <c r="E573" s="12"/>
      <c r="F573" s="12"/>
      <c r="G573" s="12"/>
      <c r="H573" s="12"/>
      <c r="I573" s="12"/>
    </row>
  </sheetData>
  <mergeCells count="1">
    <mergeCell ref="L24:O2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63BF-D93F-4369-8E88-3AB1A4C48A92}">
  <dimension ref="A1:T501"/>
  <sheetViews>
    <sheetView tabSelected="1" topLeftCell="I46" zoomScaleNormal="100" workbookViewId="0">
      <selection activeCell="K252" sqref="K252"/>
    </sheetView>
  </sheetViews>
  <sheetFormatPr defaultRowHeight="14.4" x14ac:dyDescent="0.3"/>
  <sheetData>
    <row r="1" spans="1:13" x14ac:dyDescent="0.3">
      <c r="A1" s="20" t="s">
        <v>1397</v>
      </c>
      <c r="B1" s="20" t="s">
        <v>9</v>
      </c>
      <c r="C1" s="20" t="s">
        <v>10</v>
      </c>
      <c r="D1" s="20" t="s">
        <v>11</v>
      </c>
      <c r="E1" s="20" t="s">
        <v>15</v>
      </c>
      <c r="F1" s="20" t="s">
        <v>16</v>
      </c>
      <c r="G1" s="20" t="s">
        <v>17</v>
      </c>
      <c r="H1" s="21"/>
      <c r="I1" s="20" t="s">
        <v>1397</v>
      </c>
      <c r="J1" s="20" t="s">
        <v>1432</v>
      </c>
      <c r="K1" s="20" t="s">
        <v>1433</v>
      </c>
      <c r="L1" s="20" t="s">
        <v>1434</v>
      </c>
      <c r="M1" s="20" t="s">
        <v>1435</v>
      </c>
    </row>
    <row r="2" spans="1:13" x14ac:dyDescent="0.3">
      <c r="A2">
        <f>Pixels!A2</f>
        <v>1440000</v>
      </c>
      <c r="B2">
        <f>Reports!J2</f>
        <v>85</v>
      </c>
      <c r="C2">
        <f>Reports!K2</f>
        <v>226</v>
      </c>
      <c r="D2">
        <f>Reports!L2</f>
        <v>311</v>
      </c>
      <c r="E2">
        <f>Reports!P2</f>
        <v>6</v>
      </c>
      <c r="F2">
        <f>Reports!Q2</f>
        <v>166</v>
      </c>
      <c r="G2">
        <f>Reports!R2</f>
        <v>172</v>
      </c>
      <c r="I2" cm="1">
        <f t="array" ref="I2:I251">_xlfn._xlws.FILTER(A2:A501,Reports!G2:'Reports'!G501=1)</f>
        <v>1440000</v>
      </c>
      <c r="J2" cm="1">
        <f t="array" ref="J2:J251">_xlfn._xlws.FILTER(C2:C501,Reports!G2:'Reports'!G501=1)</f>
        <v>226</v>
      </c>
      <c r="K2" cm="1">
        <f t="array" ref="K2:K251">_xlfn._xlws.FILTER(C2:C501,Reports!G2:'Reports'!G501=2)</f>
        <v>71</v>
      </c>
      <c r="L2" cm="1">
        <f t="array" ref="L2:L251">_xlfn._xlws.FILTER(F2:F501,Reports!G2:'Reports'!G501=1)</f>
        <v>166</v>
      </c>
      <c r="M2" cm="1">
        <f t="array" ref="M2:M251">_xlfn._xlws.FILTER(F2:F501,Reports!G2:'Reports'!G501=2)</f>
        <v>178</v>
      </c>
    </row>
    <row r="3" spans="1:13" x14ac:dyDescent="0.3">
      <c r="A3">
        <f>Pixels!A3</f>
        <v>1440000</v>
      </c>
      <c r="B3">
        <f>Reports!J3</f>
        <v>61</v>
      </c>
      <c r="C3">
        <f>Reports!K3</f>
        <v>71</v>
      </c>
      <c r="D3">
        <f>Reports!L3</f>
        <v>132</v>
      </c>
      <c r="E3">
        <f>Reports!P3</f>
        <v>3</v>
      </c>
      <c r="F3">
        <f>Reports!Q3</f>
        <v>178</v>
      </c>
      <c r="G3">
        <f>Reports!R3</f>
        <v>181</v>
      </c>
      <c r="I3">
        <v>360000</v>
      </c>
      <c r="J3">
        <v>105</v>
      </c>
      <c r="K3">
        <v>63</v>
      </c>
      <c r="L3">
        <v>158</v>
      </c>
      <c r="M3">
        <v>176</v>
      </c>
    </row>
    <row r="4" spans="1:13" x14ac:dyDescent="0.3">
      <c r="A4">
        <f>Pixels!A4</f>
        <v>360000</v>
      </c>
      <c r="B4">
        <f>Reports!J4</f>
        <v>48</v>
      </c>
      <c r="C4">
        <f>Reports!K4</f>
        <v>105</v>
      </c>
      <c r="D4">
        <f>Reports!L4</f>
        <v>153</v>
      </c>
      <c r="E4">
        <f>Reports!P4</f>
        <v>6</v>
      </c>
      <c r="F4">
        <f>Reports!Q4</f>
        <v>158</v>
      </c>
      <c r="G4">
        <f>Reports!R4</f>
        <v>164</v>
      </c>
      <c r="I4">
        <v>57600</v>
      </c>
      <c r="J4">
        <v>101</v>
      </c>
      <c r="K4">
        <v>61</v>
      </c>
      <c r="L4">
        <v>153</v>
      </c>
      <c r="M4">
        <v>175</v>
      </c>
    </row>
    <row r="5" spans="1:13" x14ac:dyDescent="0.3">
      <c r="A5">
        <f>Pixels!A5</f>
        <v>360000</v>
      </c>
      <c r="B5">
        <f>Reports!J5</f>
        <v>44</v>
      </c>
      <c r="C5">
        <f>Reports!K5</f>
        <v>63</v>
      </c>
      <c r="D5">
        <f>Reports!L5</f>
        <v>107</v>
      </c>
      <c r="E5">
        <f>Reports!P5</f>
        <v>8</v>
      </c>
      <c r="F5">
        <f>Reports!Q5</f>
        <v>176</v>
      </c>
      <c r="G5">
        <f>Reports!R5</f>
        <v>184</v>
      </c>
      <c r="I5">
        <v>32400</v>
      </c>
      <c r="J5">
        <v>95</v>
      </c>
      <c r="K5">
        <v>59</v>
      </c>
      <c r="L5">
        <v>186</v>
      </c>
      <c r="M5">
        <v>145</v>
      </c>
    </row>
    <row r="6" spans="1:13" x14ac:dyDescent="0.3">
      <c r="A6">
        <f>Pixels!A6</f>
        <v>57600</v>
      </c>
      <c r="B6">
        <f>Reports!J6</f>
        <v>48</v>
      </c>
      <c r="C6">
        <f>Reports!K6</f>
        <v>101</v>
      </c>
      <c r="D6">
        <f>Reports!L6</f>
        <v>149</v>
      </c>
      <c r="E6">
        <f>Reports!P6</f>
        <v>8</v>
      </c>
      <c r="F6">
        <f>Reports!Q6</f>
        <v>153</v>
      </c>
      <c r="G6">
        <f>Reports!R6</f>
        <v>161</v>
      </c>
      <c r="I6">
        <v>32400</v>
      </c>
      <c r="J6">
        <v>390</v>
      </c>
      <c r="K6">
        <v>55</v>
      </c>
      <c r="L6">
        <v>139</v>
      </c>
      <c r="M6">
        <v>174</v>
      </c>
    </row>
    <row r="7" spans="1:13" x14ac:dyDescent="0.3">
      <c r="A7">
        <f>Pixels!A7</f>
        <v>57600</v>
      </c>
      <c r="B7">
        <f>Reports!J7</f>
        <v>32</v>
      </c>
      <c r="C7">
        <f>Reports!K7</f>
        <v>61</v>
      </c>
      <c r="D7">
        <f>Reports!L7</f>
        <v>93</v>
      </c>
      <c r="E7">
        <f>Reports!P7</f>
        <v>4</v>
      </c>
      <c r="F7">
        <f>Reports!Q7</f>
        <v>175</v>
      </c>
      <c r="G7">
        <f>Reports!R7</f>
        <v>179</v>
      </c>
      <c r="I7">
        <v>960000</v>
      </c>
      <c r="J7">
        <v>386</v>
      </c>
      <c r="K7">
        <v>62</v>
      </c>
      <c r="L7">
        <v>164</v>
      </c>
      <c r="M7">
        <v>166</v>
      </c>
    </row>
    <row r="8" spans="1:13" x14ac:dyDescent="0.3">
      <c r="A8">
        <f>Pixels!A8</f>
        <v>32400</v>
      </c>
      <c r="B8">
        <f>Reports!J8</f>
        <v>47</v>
      </c>
      <c r="C8">
        <f>Reports!K8</f>
        <v>95</v>
      </c>
      <c r="D8">
        <f>Reports!L8</f>
        <v>142</v>
      </c>
      <c r="E8">
        <f>Reports!P8</f>
        <v>8</v>
      </c>
      <c r="F8">
        <f>Reports!Q8</f>
        <v>186</v>
      </c>
      <c r="G8">
        <f>Reports!R8</f>
        <v>194</v>
      </c>
      <c r="I8">
        <v>240000</v>
      </c>
      <c r="J8">
        <v>356</v>
      </c>
      <c r="K8">
        <v>62</v>
      </c>
      <c r="L8">
        <v>177</v>
      </c>
      <c r="M8">
        <v>147</v>
      </c>
    </row>
    <row r="9" spans="1:13" x14ac:dyDescent="0.3">
      <c r="A9">
        <f>Pixels!A9</f>
        <v>32400</v>
      </c>
      <c r="B9">
        <f>Reports!J9</f>
        <v>35</v>
      </c>
      <c r="C9">
        <f>Reports!K9</f>
        <v>59</v>
      </c>
      <c r="D9">
        <f>Reports!L9</f>
        <v>94</v>
      </c>
      <c r="E9">
        <f>Reports!P9</f>
        <v>4</v>
      </c>
      <c r="F9">
        <f>Reports!Q9</f>
        <v>145</v>
      </c>
      <c r="G9">
        <f>Reports!R9</f>
        <v>149</v>
      </c>
      <c r="I9">
        <v>38400</v>
      </c>
      <c r="J9">
        <v>50</v>
      </c>
      <c r="K9">
        <v>61</v>
      </c>
      <c r="L9">
        <v>156</v>
      </c>
      <c r="M9">
        <v>152</v>
      </c>
    </row>
    <row r="10" spans="1:13" x14ac:dyDescent="0.3">
      <c r="A10">
        <f>Pixels!A10</f>
        <v>32400</v>
      </c>
      <c r="B10">
        <f>Reports!J10</f>
        <v>97</v>
      </c>
      <c r="C10">
        <f>Reports!K10</f>
        <v>390</v>
      </c>
      <c r="D10">
        <f>Reports!L10</f>
        <v>487</v>
      </c>
      <c r="E10">
        <f>Reports!P10</f>
        <v>4</v>
      </c>
      <c r="F10">
        <f>Reports!Q10</f>
        <v>139</v>
      </c>
      <c r="G10">
        <f>Reports!R10</f>
        <v>143</v>
      </c>
      <c r="I10">
        <v>19200</v>
      </c>
      <c r="J10">
        <v>385</v>
      </c>
      <c r="K10">
        <v>55</v>
      </c>
      <c r="L10">
        <v>151</v>
      </c>
      <c r="M10">
        <v>170</v>
      </c>
    </row>
    <row r="11" spans="1:13" x14ac:dyDescent="0.3">
      <c r="A11">
        <f>Pixels!A11</f>
        <v>32400</v>
      </c>
      <c r="B11">
        <f>Reports!J11</f>
        <v>33</v>
      </c>
      <c r="C11">
        <f>Reports!K11</f>
        <v>55</v>
      </c>
      <c r="D11">
        <f>Reports!L11</f>
        <v>88</v>
      </c>
      <c r="E11">
        <f>Reports!P11</f>
        <v>2</v>
      </c>
      <c r="F11">
        <f>Reports!Q11</f>
        <v>174</v>
      </c>
      <c r="G11">
        <f>Reports!R11</f>
        <v>176</v>
      </c>
      <c r="I11">
        <v>43200</v>
      </c>
      <c r="J11">
        <v>358</v>
      </c>
      <c r="K11">
        <v>60</v>
      </c>
      <c r="L11">
        <v>155</v>
      </c>
      <c r="M11">
        <v>166</v>
      </c>
    </row>
    <row r="12" spans="1:13" x14ac:dyDescent="0.3">
      <c r="A12">
        <f>Pixels!A12</f>
        <v>960000</v>
      </c>
      <c r="B12">
        <f>Reports!J12</f>
        <v>100</v>
      </c>
      <c r="C12">
        <f>Reports!K12</f>
        <v>386</v>
      </c>
      <c r="D12">
        <f>Reports!L12</f>
        <v>486</v>
      </c>
      <c r="E12">
        <f>Reports!P12</f>
        <v>5</v>
      </c>
      <c r="F12">
        <f>Reports!Q12</f>
        <v>164</v>
      </c>
      <c r="G12">
        <f>Reports!R12</f>
        <v>169</v>
      </c>
      <c r="I12">
        <v>921600</v>
      </c>
      <c r="J12">
        <v>57</v>
      </c>
      <c r="K12">
        <v>54</v>
      </c>
      <c r="L12">
        <v>166</v>
      </c>
      <c r="M12">
        <v>205</v>
      </c>
    </row>
    <row r="13" spans="1:13" x14ac:dyDescent="0.3">
      <c r="A13">
        <f>Pixels!A13</f>
        <v>240000</v>
      </c>
      <c r="B13">
        <f>Reports!J13</f>
        <v>92</v>
      </c>
      <c r="C13">
        <f>Reports!K13</f>
        <v>356</v>
      </c>
      <c r="D13">
        <f>Reports!L13</f>
        <v>448</v>
      </c>
      <c r="E13">
        <f>Reports!P13</f>
        <v>8</v>
      </c>
      <c r="F13">
        <f>Reports!Q13</f>
        <v>177</v>
      </c>
      <c r="G13">
        <f>Reports!R13</f>
        <v>185</v>
      </c>
      <c r="I13">
        <v>230400</v>
      </c>
      <c r="J13">
        <v>364</v>
      </c>
      <c r="K13">
        <v>67</v>
      </c>
      <c r="L13">
        <v>154</v>
      </c>
      <c r="M13">
        <v>143</v>
      </c>
    </row>
    <row r="14" spans="1:13" x14ac:dyDescent="0.3">
      <c r="A14">
        <f>Pixels!A14</f>
        <v>38400</v>
      </c>
      <c r="B14">
        <f>Reports!J14</f>
        <v>40</v>
      </c>
      <c r="C14">
        <f>Reports!K14</f>
        <v>50</v>
      </c>
      <c r="D14">
        <f>Reports!L14</f>
        <v>90</v>
      </c>
      <c r="E14">
        <f>Reports!P14</f>
        <v>5</v>
      </c>
      <c r="F14">
        <f>Reports!Q14</f>
        <v>156</v>
      </c>
      <c r="G14">
        <f>Reports!R14</f>
        <v>161</v>
      </c>
      <c r="I14">
        <v>36864</v>
      </c>
      <c r="J14">
        <v>54</v>
      </c>
      <c r="K14">
        <v>52</v>
      </c>
      <c r="L14">
        <v>150</v>
      </c>
      <c r="M14">
        <v>152</v>
      </c>
    </row>
    <row r="15" spans="1:13" x14ac:dyDescent="0.3">
      <c r="A15">
        <f>Pixels!A15</f>
        <v>19200</v>
      </c>
      <c r="B15">
        <f>Reports!J15</f>
        <v>99</v>
      </c>
      <c r="C15">
        <f>Reports!K15</f>
        <v>385</v>
      </c>
      <c r="D15">
        <f>Reports!L15</f>
        <v>484</v>
      </c>
      <c r="E15">
        <f>Reports!P15</f>
        <v>2</v>
      </c>
      <c r="F15">
        <f>Reports!Q15</f>
        <v>151</v>
      </c>
      <c r="G15">
        <f>Reports!R15</f>
        <v>153</v>
      </c>
      <c r="I15">
        <v>43520</v>
      </c>
      <c r="J15">
        <v>350</v>
      </c>
      <c r="K15">
        <v>59</v>
      </c>
      <c r="L15">
        <v>145</v>
      </c>
      <c r="M15">
        <v>149</v>
      </c>
    </row>
    <row r="16" spans="1:13" x14ac:dyDescent="0.3">
      <c r="A16">
        <f>Pixels!A16</f>
        <v>43200</v>
      </c>
      <c r="B16">
        <f>Reports!J16</f>
        <v>91</v>
      </c>
      <c r="C16">
        <f>Reports!K16</f>
        <v>358</v>
      </c>
      <c r="D16">
        <f>Reports!L16</f>
        <v>449</v>
      </c>
      <c r="E16">
        <f>Reports!P16</f>
        <v>6</v>
      </c>
      <c r="F16">
        <f>Reports!Q16</f>
        <v>155</v>
      </c>
      <c r="G16">
        <f>Reports!R16</f>
        <v>161</v>
      </c>
      <c r="I16">
        <v>13824</v>
      </c>
      <c r="J16">
        <v>439</v>
      </c>
      <c r="K16">
        <v>55</v>
      </c>
      <c r="L16">
        <v>149</v>
      </c>
      <c r="M16">
        <v>151</v>
      </c>
    </row>
    <row r="17" spans="1:13" x14ac:dyDescent="0.3">
      <c r="A17">
        <f>Pixels!A17</f>
        <v>960000</v>
      </c>
      <c r="B17">
        <f>Reports!J17</f>
        <v>43</v>
      </c>
      <c r="C17">
        <f>Reports!K17</f>
        <v>62</v>
      </c>
      <c r="D17">
        <f>Reports!L17</f>
        <v>105</v>
      </c>
      <c r="E17">
        <f>Reports!P17</f>
        <v>4</v>
      </c>
      <c r="F17">
        <f>Reports!Q17</f>
        <v>166</v>
      </c>
      <c r="G17">
        <f>Reports!R17</f>
        <v>168</v>
      </c>
      <c r="I17">
        <v>808000</v>
      </c>
      <c r="J17">
        <v>385</v>
      </c>
      <c r="K17">
        <v>60</v>
      </c>
      <c r="L17">
        <v>166</v>
      </c>
      <c r="M17">
        <v>152</v>
      </c>
    </row>
    <row r="18" spans="1:13" x14ac:dyDescent="0.3">
      <c r="A18">
        <f>Pixels!A18</f>
        <v>240000</v>
      </c>
      <c r="B18">
        <f>Reports!J18</f>
        <v>39</v>
      </c>
      <c r="C18">
        <f>Reports!K18</f>
        <v>62</v>
      </c>
      <c r="D18">
        <f>Reports!L18</f>
        <v>101</v>
      </c>
      <c r="E18">
        <f>Reports!P18</f>
        <v>6</v>
      </c>
      <c r="F18">
        <f>Reports!Q18</f>
        <v>147</v>
      </c>
      <c r="G18">
        <f>Reports!R18</f>
        <v>153</v>
      </c>
      <c r="I18">
        <v>202000</v>
      </c>
      <c r="J18">
        <v>364</v>
      </c>
      <c r="K18">
        <v>51</v>
      </c>
      <c r="L18">
        <v>143</v>
      </c>
      <c r="M18">
        <v>149</v>
      </c>
    </row>
    <row r="19" spans="1:13" x14ac:dyDescent="0.3">
      <c r="A19">
        <f>Pixels!A19</f>
        <v>38400</v>
      </c>
      <c r="B19">
        <f>Reports!J19</f>
        <v>34</v>
      </c>
      <c r="C19">
        <f>Reports!K19</f>
        <v>61</v>
      </c>
      <c r="D19">
        <f>Reports!L19</f>
        <v>95</v>
      </c>
      <c r="E19">
        <f>Reports!P19</f>
        <v>7</v>
      </c>
      <c r="F19">
        <f>Reports!Q19</f>
        <v>152</v>
      </c>
      <c r="G19">
        <f>Reports!R19</f>
        <v>159</v>
      </c>
      <c r="I19">
        <v>32400</v>
      </c>
      <c r="J19">
        <v>38</v>
      </c>
      <c r="K19">
        <v>57</v>
      </c>
      <c r="L19">
        <v>146</v>
      </c>
      <c r="M19">
        <v>147</v>
      </c>
    </row>
    <row r="20" spans="1:13" x14ac:dyDescent="0.3">
      <c r="A20">
        <f>Pixels!A20</f>
        <v>19200</v>
      </c>
      <c r="B20">
        <f>Reports!J20</f>
        <v>37</v>
      </c>
      <c r="C20">
        <f>Reports!K20</f>
        <v>55</v>
      </c>
      <c r="D20">
        <f>Reports!L20</f>
        <v>92</v>
      </c>
      <c r="E20">
        <f>Reports!P20</f>
        <v>8</v>
      </c>
      <c r="F20">
        <f>Reports!Q20</f>
        <v>170</v>
      </c>
      <c r="G20">
        <f>Reports!R20</f>
        <v>178</v>
      </c>
      <c r="I20">
        <v>22400</v>
      </c>
      <c r="J20">
        <v>369</v>
      </c>
      <c r="K20">
        <v>62</v>
      </c>
      <c r="L20">
        <v>140</v>
      </c>
      <c r="M20">
        <v>155</v>
      </c>
    </row>
    <row r="21" spans="1:13" x14ac:dyDescent="0.3">
      <c r="A21">
        <f>Pixels!A21</f>
        <v>43200</v>
      </c>
      <c r="B21">
        <f>Reports!J21</f>
        <v>31</v>
      </c>
      <c r="C21">
        <f>Reports!K21</f>
        <v>60</v>
      </c>
      <c r="D21">
        <f>Reports!L21</f>
        <v>91</v>
      </c>
      <c r="E21">
        <f>Reports!P21</f>
        <v>4</v>
      </c>
      <c r="F21">
        <f>Reports!Q21</f>
        <v>166</v>
      </c>
      <c r="G21">
        <f>Reports!R21</f>
        <v>170</v>
      </c>
      <c r="I21">
        <v>14742</v>
      </c>
      <c r="J21">
        <v>397</v>
      </c>
      <c r="K21">
        <v>44</v>
      </c>
      <c r="L21">
        <v>155</v>
      </c>
      <c r="M21">
        <v>140</v>
      </c>
    </row>
    <row r="22" spans="1:13" x14ac:dyDescent="0.3">
      <c r="A22">
        <f>Pixels!A22</f>
        <v>921600</v>
      </c>
      <c r="B22">
        <f>Reports!J22</f>
        <v>42</v>
      </c>
      <c r="C22">
        <f>Reports!K22</f>
        <v>57</v>
      </c>
      <c r="D22">
        <f>Reports!L22</f>
        <v>99</v>
      </c>
      <c r="E22">
        <f>Reports!P22</f>
        <v>0</v>
      </c>
      <c r="F22">
        <f>Reports!Q22</f>
        <v>166</v>
      </c>
      <c r="G22">
        <f>Reports!R22</f>
        <v>166</v>
      </c>
      <c r="I22">
        <v>1763200</v>
      </c>
      <c r="J22">
        <v>406</v>
      </c>
      <c r="K22">
        <v>261</v>
      </c>
      <c r="L22">
        <v>140</v>
      </c>
      <c r="M22">
        <v>152</v>
      </c>
    </row>
    <row r="23" spans="1:13" x14ac:dyDescent="0.3">
      <c r="A23">
        <f>Pixels!A23</f>
        <v>230400</v>
      </c>
      <c r="B23">
        <f>Reports!J23</f>
        <v>85</v>
      </c>
      <c r="C23">
        <f>Reports!K23</f>
        <v>364</v>
      </c>
      <c r="D23">
        <f>Reports!L23</f>
        <v>449</v>
      </c>
      <c r="E23">
        <f>Reports!P23</f>
        <v>0</v>
      </c>
      <c r="F23">
        <f>Reports!Q23</f>
        <v>154</v>
      </c>
      <c r="G23">
        <f>Reports!R23</f>
        <v>154</v>
      </c>
      <c r="I23">
        <v>440800</v>
      </c>
      <c r="J23">
        <v>363</v>
      </c>
      <c r="K23">
        <v>110</v>
      </c>
      <c r="L23">
        <v>161</v>
      </c>
      <c r="M23">
        <v>167</v>
      </c>
    </row>
    <row r="24" spans="1:13" x14ac:dyDescent="0.3">
      <c r="A24">
        <f>Pixels!A24</f>
        <v>36864</v>
      </c>
      <c r="B24">
        <f>Reports!J24</f>
        <v>28</v>
      </c>
      <c r="C24">
        <f>Reports!K24</f>
        <v>54</v>
      </c>
      <c r="D24">
        <f>Reports!L24</f>
        <v>82</v>
      </c>
      <c r="E24">
        <f>Reports!P24</f>
        <v>4</v>
      </c>
      <c r="F24">
        <f>Reports!Q24</f>
        <v>150</v>
      </c>
      <c r="G24">
        <f>Reports!R24</f>
        <v>154</v>
      </c>
      <c r="I24">
        <v>70400</v>
      </c>
      <c r="J24">
        <v>48</v>
      </c>
      <c r="K24">
        <v>49</v>
      </c>
      <c r="L24">
        <v>175</v>
      </c>
      <c r="M24">
        <v>145</v>
      </c>
    </row>
    <row r="25" spans="1:13" x14ac:dyDescent="0.3">
      <c r="A25">
        <f>Pixels!A25</f>
        <v>43520</v>
      </c>
      <c r="B25">
        <f>Reports!J25</f>
        <v>83</v>
      </c>
      <c r="C25">
        <f>Reports!K25</f>
        <v>350</v>
      </c>
      <c r="D25">
        <f>Reports!L25</f>
        <v>433</v>
      </c>
      <c r="E25">
        <f>Reports!P25</f>
        <v>5</v>
      </c>
      <c r="F25">
        <f>Reports!Q25</f>
        <v>145</v>
      </c>
      <c r="G25">
        <f>Reports!R25</f>
        <v>150</v>
      </c>
      <c r="I25">
        <v>76800</v>
      </c>
      <c r="J25">
        <v>349</v>
      </c>
      <c r="K25">
        <v>63</v>
      </c>
      <c r="L25">
        <v>142</v>
      </c>
      <c r="M25">
        <v>150</v>
      </c>
    </row>
    <row r="26" spans="1:13" x14ac:dyDescent="0.3">
      <c r="A26">
        <f>Pixels!A26</f>
        <v>13824</v>
      </c>
      <c r="B26">
        <f>Reports!J26</f>
        <v>79</v>
      </c>
      <c r="C26">
        <f>Reports!K26</f>
        <v>439</v>
      </c>
      <c r="D26">
        <f>Reports!L26</f>
        <v>518</v>
      </c>
      <c r="E26">
        <f>Reports!P26</f>
        <v>0</v>
      </c>
      <c r="F26">
        <f>Reports!Q26</f>
        <v>149</v>
      </c>
      <c r="G26">
        <f>Reports!R26</f>
        <v>149</v>
      </c>
      <c r="I26">
        <v>36300</v>
      </c>
      <c r="J26">
        <v>355</v>
      </c>
      <c r="K26">
        <v>61</v>
      </c>
      <c r="L26">
        <v>138</v>
      </c>
      <c r="M26">
        <v>166</v>
      </c>
    </row>
    <row r="27" spans="1:13" x14ac:dyDescent="0.3">
      <c r="A27">
        <f>Pixels!A27</f>
        <v>921600</v>
      </c>
      <c r="B27">
        <f>Reports!J27</f>
        <v>34</v>
      </c>
      <c r="C27">
        <f>Reports!K27</f>
        <v>54</v>
      </c>
      <c r="D27">
        <f>Reports!L27</f>
        <v>88</v>
      </c>
      <c r="E27">
        <f>Reports!P27</f>
        <v>0</v>
      </c>
      <c r="F27">
        <f>Reports!Q27</f>
        <v>205</v>
      </c>
      <c r="G27">
        <f>Reports!R27</f>
        <v>205</v>
      </c>
      <c r="I27">
        <v>1017600</v>
      </c>
      <c r="J27">
        <v>196</v>
      </c>
      <c r="K27">
        <v>155</v>
      </c>
      <c r="L27">
        <v>183</v>
      </c>
      <c r="M27">
        <v>165</v>
      </c>
    </row>
    <row r="28" spans="1:13" x14ac:dyDescent="0.3">
      <c r="A28">
        <f>Pixels!A28</f>
        <v>230400</v>
      </c>
      <c r="B28">
        <f>Reports!J28</f>
        <v>27</v>
      </c>
      <c r="C28">
        <f>Reports!K28</f>
        <v>67</v>
      </c>
      <c r="D28">
        <f>Reports!L28</f>
        <v>94</v>
      </c>
      <c r="E28">
        <f>Reports!P28</f>
        <v>2</v>
      </c>
      <c r="F28">
        <f>Reports!Q28</f>
        <v>143</v>
      </c>
      <c r="G28">
        <f>Reports!R28</f>
        <v>145</v>
      </c>
      <c r="I28">
        <v>254400</v>
      </c>
      <c r="J28">
        <v>426</v>
      </c>
      <c r="K28">
        <v>80</v>
      </c>
      <c r="L28">
        <v>158</v>
      </c>
      <c r="M28">
        <v>168</v>
      </c>
    </row>
    <row r="29" spans="1:13" x14ac:dyDescent="0.3">
      <c r="A29">
        <f>Pixels!A29</f>
        <v>36864</v>
      </c>
      <c r="B29">
        <f>Reports!J29</f>
        <v>26</v>
      </c>
      <c r="C29">
        <f>Reports!K29</f>
        <v>52</v>
      </c>
      <c r="D29">
        <f>Reports!L29</f>
        <v>78</v>
      </c>
      <c r="E29">
        <f>Reports!P29</f>
        <v>0</v>
      </c>
      <c r="F29">
        <f>Reports!Q29</f>
        <v>152</v>
      </c>
      <c r="G29">
        <f>Reports!R29</f>
        <v>152</v>
      </c>
      <c r="I29">
        <v>40800</v>
      </c>
      <c r="J29">
        <v>42</v>
      </c>
      <c r="K29">
        <v>54</v>
      </c>
      <c r="L29">
        <v>168</v>
      </c>
      <c r="M29">
        <v>146</v>
      </c>
    </row>
    <row r="30" spans="1:13" x14ac:dyDescent="0.3">
      <c r="A30">
        <f>Pixels!A30</f>
        <v>43520</v>
      </c>
      <c r="B30">
        <f>Reports!J30</f>
        <v>26</v>
      </c>
      <c r="C30">
        <f>Reports!K30</f>
        <v>59</v>
      </c>
      <c r="D30">
        <f>Reports!L30</f>
        <v>85</v>
      </c>
      <c r="E30">
        <f>Reports!P30</f>
        <v>5</v>
      </c>
      <c r="F30">
        <f>Reports!Q30</f>
        <v>149</v>
      </c>
      <c r="G30">
        <f>Reports!R30</f>
        <v>154</v>
      </c>
      <c r="I30">
        <v>32400</v>
      </c>
      <c r="J30">
        <v>392</v>
      </c>
      <c r="K30">
        <v>57</v>
      </c>
      <c r="L30">
        <v>186</v>
      </c>
      <c r="M30">
        <v>148</v>
      </c>
    </row>
    <row r="31" spans="1:13" x14ac:dyDescent="0.3">
      <c r="A31">
        <f>Pixels!A31</f>
        <v>13824</v>
      </c>
      <c r="B31">
        <f>Reports!J31</f>
        <v>30</v>
      </c>
      <c r="C31">
        <f>Reports!K31</f>
        <v>55</v>
      </c>
      <c r="D31">
        <f>Reports!L31</f>
        <v>85</v>
      </c>
      <c r="E31">
        <f>Reports!P31</f>
        <v>0</v>
      </c>
      <c r="F31">
        <f>Reports!Q31</f>
        <v>151</v>
      </c>
      <c r="G31">
        <f>Reports!R31</f>
        <v>151</v>
      </c>
      <c r="I31">
        <v>16150</v>
      </c>
      <c r="J31">
        <v>378</v>
      </c>
      <c r="K31">
        <v>73</v>
      </c>
      <c r="L31">
        <v>151</v>
      </c>
      <c r="M31">
        <v>170</v>
      </c>
    </row>
    <row r="32" spans="1:13" x14ac:dyDescent="0.3">
      <c r="A32">
        <f>Pixels!A32</f>
        <v>808000</v>
      </c>
      <c r="B32">
        <f>Reports!J32</f>
        <v>117</v>
      </c>
      <c r="C32">
        <f>Reports!K32</f>
        <v>385</v>
      </c>
      <c r="D32">
        <f>Reports!L32</f>
        <v>502</v>
      </c>
      <c r="E32">
        <f>Reports!P32</f>
        <v>6</v>
      </c>
      <c r="F32">
        <f>Reports!Q32</f>
        <v>166</v>
      </c>
      <c r="G32">
        <f>Reports!R32</f>
        <v>172</v>
      </c>
      <c r="I32">
        <v>1000000</v>
      </c>
      <c r="J32">
        <v>658</v>
      </c>
      <c r="K32">
        <v>86</v>
      </c>
      <c r="L32">
        <v>163</v>
      </c>
      <c r="M32">
        <v>192</v>
      </c>
    </row>
    <row r="33" spans="1:13" x14ac:dyDescent="0.3">
      <c r="A33">
        <f>Pixels!A33</f>
        <v>202000</v>
      </c>
      <c r="B33">
        <f>Reports!J33</f>
        <v>94</v>
      </c>
      <c r="C33">
        <f>Reports!K33</f>
        <v>364</v>
      </c>
      <c r="D33">
        <f>Reports!L33</f>
        <v>458</v>
      </c>
      <c r="E33">
        <f>Reports!P33</f>
        <v>5</v>
      </c>
      <c r="F33">
        <f>Reports!Q33</f>
        <v>143</v>
      </c>
      <c r="G33">
        <f>Reports!R33</f>
        <v>148</v>
      </c>
      <c r="I33">
        <v>250000</v>
      </c>
      <c r="J33">
        <v>438</v>
      </c>
      <c r="K33">
        <v>66</v>
      </c>
      <c r="L33">
        <v>187</v>
      </c>
      <c r="M33">
        <v>144</v>
      </c>
    </row>
    <row r="34" spans="1:13" x14ac:dyDescent="0.3">
      <c r="A34">
        <f>Pixels!A34</f>
        <v>32400</v>
      </c>
      <c r="B34">
        <f>Reports!J34</f>
        <v>32</v>
      </c>
      <c r="C34">
        <f>Reports!K34</f>
        <v>38</v>
      </c>
      <c r="D34">
        <f>Reports!L34</f>
        <v>70</v>
      </c>
      <c r="E34">
        <f>Reports!P34</f>
        <v>8</v>
      </c>
      <c r="F34">
        <f>Reports!Q34</f>
        <v>146</v>
      </c>
      <c r="G34">
        <f>Reports!R34</f>
        <v>154</v>
      </c>
      <c r="I34">
        <v>40000</v>
      </c>
      <c r="J34">
        <v>44</v>
      </c>
      <c r="K34">
        <v>50</v>
      </c>
      <c r="L34">
        <v>153</v>
      </c>
      <c r="M34">
        <v>157</v>
      </c>
    </row>
    <row r="35" spans="1:13" x14ac:dyDescent="0.3">
      <c r="A35">
        <f>Pixels!A35</f>
        <v>22400</v>
      </c>
      <c r="B35">
        <f>Reports!J35</f>
        <v>91</v>
      </c>
      <c r="C35">
        <f>Reports!K35</f>
        <v>369</v>
      </c>
      <c r="D35">
        <f>Reports!L35</f>
        <v>460</v>
      </c>
      <c r="E35">
        <f>Reports!P35</f>
        <v>5</v>
      </c>
      <c r="F35">
        <f>Reports!Q35</f>
        <v>140</v>
      </c>
      <c r="G35">
        <f>Reports!R35</f>
        <v>145</v>
      </c>
      <c r="I35">
        <v>22400</v>
      </c>
      <c r="J35">
        <v>95</v>
      </c>
      <c r="K35">
        <v>51</v>
      </c>
      <c r="L35">
        <v>153</v>
      </c>
      <c r="M35">
        <v>147</v>
      </c>
    </row>
    <row r="36" spans="1:13" x14ac:dyDescent="0.3">
      <c r="A36">
        <f>Pixels!A36</f>
        <v>14742</v>
      </c>
      <c r="B36">
        <f>Reports!J36</f>
        <v>71</v>
      </c>
      <c r="C36">
        <f>Reports!K36</f>
        <v>397</v>
      </c>
      <c r="D36">
        <f>Reports!L36</f>
        <v>468</v>
      </c>
      <c r="E36">
        <f>Reports!P36</f>
        <v>0</v>
      </c>
      <c r="F36">
        <f>Reports!Q36</f>
        <v>155</v>
      </c>
      <c r="G36">
        <f>Reports!R36</f>
        <v>155</v>
      </c>
      <c r="I36">
        <v>22400</v>
      </c>
      <c r="J36">
        <v>406</v>
      </c>
      <c r="K36">
        <v>57</v>
      </c>
      <c r="L36">
        <v>168</v>
      </c>
      <c r="M36">
        <v>157</v>
      </c>
    </row>
    <row r="37" spans="1:13" x14ac:dyDescent="0.3">
      <c r="A37">
        <f>Pixels!A37</f>
        <v>808000</v>
      </c>
      <c r="B37">
        <f>Reports!J37</f>
        <v>49</v>
      </c>
      <c r="C37">
        <f>Reports!K37</f>
        <v>60</v>
      </c>
      <c r="D37">
        <f>Reports!L37</f>
        <v>109</v>
      </c>
      <c r="E37">
        <f>Reports!P37</f>
        <v>8</v>
      </c>
      <c r="F37">
        <f>Reports!Q37</f>
        <v>152</v>
      </c>
      <c r="G37">
        <f>Reports!R37</f>
        <v>160</v>
      </c>
      <c r="I37">
        <v>2666000</v>
      </c>
      <c r="J37">
        <v>828</v>
      </c>
      <c r="K37">
        <v>154</v>
      </c>
      <c r="L37">
        <v>146</v>
      </c>
      <c r="M37">
        <v>161</v>
      </c>
    </row>
    <row r="38" spans="1:13" x14ac:dyDescent="0.3">
      <c r="A38">
        <f>Pixels!A38</f>
        <v>202000</v>
      </c>
      <c r="B38">
        <f>Reports!J38</f>
        <v>39</v>
      </c>
      <c r="C38">
        <f>Reports!K38</f>
        <v>51</v>
      </c>
      <c r="D38">
        <f>Reports!L38</f>
        <v>90</v>
      </c>
      <c r="E38">
        <f>Reports!P38</f>
        <v>5</v>
      </c>
      <c r="F38">
        <f>Reports!Q38</f>
        <v>149</v>
      </c>
      <c r="G38">
        <f>Reports!R38</f>
        <v>154</v>
      </c>
      <c r="I38">
        <v>667000</v>
      </c>
      <c r="J38">
        <v>393</v>
      </c>
      <c r="K38">
        <v>86</v>
      </c>
      <c r="L38">
        <v>176</v>
      </c>
      <c r="M38">
        <v>152</v>
      </c>
    </row>
    <row r="39" spans="1:13" x14ac:dyDescent="0.3">
      <c r="A39">
        <f>Pixels!A39</f>
        <v>32400</v>
      </c>
      <c r="B39">
        <f>Reports!J39</f>
        <v>27</v>
      </c>
      <c r="C39">
        <f>Reports!K39</f>
        <v>57</v>
      </c>
      <c r="D39">
        <f>Reports!L39</f>
        <v>84</v>
      </c>
      <c r="E39">
        <f>Reports!P39</f>
        <v>4</v>
      </c>
      <c r="F39">
        <f>Reports!Q39</f>
        <v>147</v>
      </c>
      <c r="G39">
        <f>Reports!R39</f>
        <v>151</v>
      </c>
      <c r="I39">
        <v>106800</v>
      </c>
      <c r="J39">
        <v>42</v>
      </c>
      <c r="K39">
        <v>76</v>
      </c>
      <c r="L39">
        <v>149</v>
      </c>
      <c r="M39">
        <v>175</v>
      </c>
    </row>
    <row r="40" spans="1:13" x14ac:dyDescent="0.3">
      <c r="A40">
        <f>Pixels!A40</f>
        <v>22400</v>
      </c>
      <c r="B40">
        <f>Reports!J40</f>
        <v>34</v>
      </c>
      <c r="C40">
        <f>Reports!K40</f>
        <v>62</v>
      </c>
      <c r="D40">
        <f>Reports!L40</f>
        <v>96</v>
      </c>
      <c r="E40">
        <f>Reports!P40</f>
        <v>0</v>
      </c>
      <c r="F40">
        <f>Reports!Q40</f>
        <v>155</v>
      </c>
      <c r="G40">
        <f>Reports!R40</f>
        <v>155</v>
      </c>
      <c r="I40">
        <v>106400</v>
      </c>
      <c r="J40">
        <v>366</v>
      </c>
      <c r="K40">
        <v>50</v>
      </c>
      <c r="L40">
        <v>160</v>
      </c>
      <c r="M40">
        <v>149</v>
      </c>
    </row>
    <row r="41" spans="1:13" x14ac:dyDescent="0.3">
      <c r="A41">
        <f>Pixels!A41</f>
        <v>14742</v>
      </c>
      <c r="B41">
        <f>Reports!J41</f>
        <v>23</v>
      </c>
      <c r="C41">
        <f>Reports!K41</f>
        <v>44</v>
      </c>
      <c r="D41">
        <f>Reports!L41</f>
        <v>67</v>
      </c>
      <c r="E41">
        <f>Reports!P41</f>
        <v>8</v>
      </c>
      <c r="F41">
        <f>Reports!Q41</f>
        <v>140</v>
      </c>
      <c r="G41">
        <f>Reports!R41</f>
        <v>148</v>
      </c>
      <c r="I41">
        <v>47526</v>
      </c>
      <c r="J41">
        <v>361</v>
      </c>
      <c r="K41">
        <v>53</v>
      </c>
      <c r="L41">
        <v>160</v>
      </c>
      <c r="M41">
        <v>160</v>
      </c>
    </row>
    <row r="42" spans="1:13" x14ac:dyDescent="0.3">
      <c r="A42">
        <f>Pixels!A42</f>
        <v>1763200</v>
      </c>
      <c r="B42">
        <f>Reports!J42</f>
        <v>141</v>
      </c>
      <c r="C42">
        <f>Reports!K42</f>
        <v>406</v>
      </c>
      <c r="D42">
        <f>Reports!L42</f>
        <v>547</v>
      </c>
      <c r="E42">
        <f>Reports!P42</f>
        <v>1</v>
      </c>
      <c r="F42">
        <f>Reports!Q42</f>
        <v>140</v>
      </c>
      <c r="G42">
        <f>Reports!R42</f>
        <v>141</v>
      </c>
      <c r="I42">
        <v>1440000</v>
      </c>
      <c r="J42">
        <v>897</v>
      </c>
      <c r="K42">
        <v>45</v>
      </c>
      <c r="L42">
        <v>170</v>
      </c>
      <c r="M42">
        <v>157</v>
      </c>
    </row>
    <row r="43" spans="1:13" x14ac:dyDescent="0.3">
      <c r="A43">
        <f>Pixels!A43</f>
        <v>440800</v>
      </c>
      <c r="B43">
        <f>Reports!J43</f>
        <v>101</v>
      </c>
      <c r="C43">
        <f>Reports!K43</f>
        <v>363</v>
      </c>
      <c r="D43">
        <f>Reports!L43</f>
        <v>464</v>
      </c>
      <c r="E43">
        <f>Reports!P43</f>
        <v>5</v>
      </c>
      <c r="F43">
        <f>Reports!Q43</f>
        <v>161</v>
      </c>
      <c r="G43">
        <f>Reports!R43</f>
        <v>166</v>
      </c>
      <c r="I43">
        <v>360000</v>
      </c>
      <c r="J43">
        <v>384</v>
      </c>
      <c r="K43">
        <v>57</v>
      </c>
      <c r="L43">
        <v>156</v>
      </c>
      <c r="M43">
        <v>150</v>
      </c>
    </row>
    <row r="44" spans="1:13" x14ac:dyDescent="0.3">
      <c r="A44">
        <f>Pixels!A44</f>
        <v>70400</v>
      </c>
      <c r="B44">
        <f>Reports!J44</f>
        <v>26</v>
      </c>
      <c r="C44">
        <f>Reports!K44</f>
        <v>48</v>
      </c>
      <c r="D44">
        <f>Reports!L44</f>
        <v>74</v>
      </c>
      <c r="E44">
        <f>Reports!P44</f>
        <v>0</v>
      </c>
      <c r="F44">
        <f>Reports!Q44</f>
        <v>175</v>
      </c>
      <c r="G44">
        <f>Reports!R44</f>
        <v>175</v>
      </c>
      <c r="I44">
        <v>57600</v>
      </c>
      <c r="J44">
        <v>39</v>
      </c>
      <c r="K44">
        <v>46</v>
      </c>
      <c r="L44">
        <v>131</v>
      </c>
      <c r="M44">
        <v>153</v>
      </c>
    </row>
    <row r="45" spans="1:13" x14ac:dyDescent="0.3">
      <c r="A45">
        <f>Pixels!A45</f>
        <v>76800</v>
      </c>
      <c r="B45">
        <f>Reports!J45</f>
        <v>126</v>
      </c>
      <c r="C45">
        <f>Reports!K45</f>
        <v>349</v>
      </c>
      <c r="D45">
        <f>Reports!L45</f>
        <v>475</v>
      </c>
      <c r="E45">
        <f>Reports!P45</f>
        <v>4</v>
      </c>
      <c r="F45">
        <f>Reports!Q45</f>
        <v>142</v>
      </c>
      <c r="G45">
        <f>Reports!R45</f>
        <v>146</v>
      </c>
      <c r="I45">
        <v>76800</v>
      </c>
      <c r="J45">
        <v>54</v>
      </c>
      <c r="K45">
        <v>54</v>
      </c>
      <c r="L45">
        <v>146</v>
      </c>
      <c r="M45">
        <v>171</v>
      </c>
    </row>
    <row r="46" spans="1:13" x14ac:dyDescent="0.3">
      <c r="A46">
        <f>Pixels!A46</f>
        <v>36300</v>
      </c>
      <c r="B46">
        <f>Reports!J46</f>
        <v>76</v>
      </c>
      <c r="C46">
        <f>Reports!K46</f>
        <v>355</v>
      </c>
      <c r="D46">
        <f>Reports!L46</f>
        <v>431</v>
      </c>
      <c r="E46">
        <f>Reports!P46</f>
        <v>8</v>
      </c>
      <c r="F46">
        <f>Reports!Q46</f>
        <v>138</v>
      </c>
      <c r="G46">
        <f>Reports!R46</f>
        <v>146</v>
      </c>
      <c r="I46">
        <v>24300</v>
      </c>
      <c r="J46">
        <v>420</v>
      </c>
      <c r="K46">
        <v>54</v>
      </c>
      <c r="L46">
        <v>140</v>
      </c>
      <c r="M46">
        <v>151</v>
      </c>
    </row>
    <row r="47" spans="1:13" x14ac:dyDescent="0.3">
      <c r="A47">
        <f>Pixels!A47</f>
        <v>1763200</v>
      </c>
      <c r="B47">
        <f>Reports!J47</f>
        <v>81</v>
      </c>
      <c r="C47">
        <f>Reports!K47</f>
        <v>261</v>
      </c>
      <c r="D47">
        <f>Reports!L47</f>
        <v>342</v>
      </c>
      <c r="E47">
        <f>Reports!P47</f>
        <v>0</v>
      </c>
      <c r="F47">
        <f>Reports!Q47</f>
        <v>152</v>
      </c>
      <c r="G47">
        <f>Reports!R47</f>
        <v>152</v>
      </c>
      <c r="I47">
        <v>682110</v>
      </c>
      <c r="J47">
        <v>53</v>
      </c>
      <c r="K47">
        <v>70</v>
      </c>
      <c r="L47">
        <v>176</v>
      </c>
      <c r="M47">
        <v>163</v>
      </c>
    </row>
    <row r="48" spans="1:13" x14ac:dyDescent="0.3">
      <c r="A48">
        <f>Pixels!A48</f>
        <v>440800</v>
      </c>
      <c r="B48">
        <f>Reports!J48</f>
        <v>43</v>
      </c>
      <c r="C48">
        <f>Reports!K48</f>
        <v>110</v>
      </c>
      <c r="D48">
        <f>Reports!L48</f>
        <v>153</v>
      </c>
      <c r="E48">
        <f>Reports!P48</f>
        <v>5</v>
      </c>
      <c r="F48">
        <f>Reports!Q48</f>
        <v>167</v>
      </c>
      <c r="G48">
        <f>Reports!R48</f>
        <v>172</v>
      </c>
      <c r="I48">
        <v>170820</v>
      </c>
      <c r="J48">
        <v>362</v>
      </c>
      <c r="K48">
        <v>51</v>
      </c>
      <c r="L48">
        <v>147</v>
      </c>
      <c r="M48">
        <v>172</v>
      </c>
    </row>
    <row r="49" spans="1:13" x14ac:dyDescent="0.3">
      <c r="A49">
        <f>Pixels!A49</f>
        <v>70400</v>
      </c>
      <c r="B49">
        <f>Reports!J49</f>
        <v>43</v>
      </c>
      <c r="C49">
        <f>Reports!K49</f>
        <v>49</v>
      </c>
      <c r="D49">
        <f>Reports!L49</f>
        <v>92</v>
      </c>
      <c r="E49">
        <f>Reports!P49</f>
        <v>3</v>
      </c>
      <c r="F49">
        <f>Reports!Q49</f>
        <v>145</v>
      </c>
      <c r="G49">
        <f>Reports!R49</f>
        <v>148</v>
      </c>
      <c r="I49">
        <v>27378</v>
      </c>
      <c r="J49">
        <v>46</v>
      </c>
      <c r="K49">
        <v>47</v>
      </c>
      <c r="L49">
        <v>156</v>
      </c>
      <c r="M49">
        <v>153</v>
      </c>
    </row>
    <row r="50" spans="1:13" x14ac:dyDescent="0.3">
      <c r="A50">
        <f>Pixels!A50</f>
        <v>76800</v>
      </c>
      <c r="B50">
        <f>Reports!J50</f>
        <v>38</v>
      </c>
      <c r="C50">
        <f>Reports!K50</f>
        <v>63</v>
      </c>
      <c r="D50">
        <f>Reports!L50</f>
        <v>101</v>
      </c>
      <c r="E50">
        <f>Reports!P50</f>
        <v>0</v>
      </c>
      <c r="F50">
        <f>Reports!Q50</f>
        <v>150</v>
      </c>
      <c r="G50">
        <f>Reports!R50</f>
        <v>150</v>
      </c>
      <c r="I50">
        <v>36504</v>
      </c>
      <c r="J50">
        <v>350</v>
      </c>
      <c r="K50">
        <v>50</v>
      </c>
      <c r="L50">
        <v>176</v>
      </c>
      <c r="M50">
        <v>150</v>
      </c>
    </row>
    <row r="51" spans="1:13" x14ac:dyDescent="0.3">
      <c r="A51">
        <f>Pixels!A51</f>
        <v>36300</v>
      </c>
      <c r="B51">
        <f>Reports!J51</f>
        <v>42</v>
      </c>
      <c r="C51">
        <f>Reports!K51</f>
        <v>61</v>
      </c>
      <c r="D51">
        <f>Reports!L51</f>
        <v>103</v>
      </c>
      <c r="E51">
        <f>Reports!P51</f>
        <v>0</v>
      </c>
      <c r="F51">
        <f>Reports!Q51</f>
        <v>166</v>
      </c>
      <c r="G51">
        <f>Reports!R51</f>
        <v>166</v>
      </c>
      <c r="I51">
        <v>9126</v>
      </c>
      <c r="J51">
        <v>393</v>
      </c>
      <c r="K51">
        <v>60</v>
      </c>
      <c r="L51">
        <v>153</v>
      </c>
      <c r="M51">
        <v>147</v>
      </c>
    </row>
    <row r="52" spans="1:13" x14ac:dyDescent="0.3">
      <c r="A52">
        <f>Pixels!A52</f>
        <v>1017600</v>
      </c>
      <c r="B52">
        <f>Reports!J52</f>
        <v>64</v>
      </c>
      <c r="C52">
        <f>Reports!K52</f>
        <v>196</v>
      </c>
      <c r="D52">
        <f>Reports!L52</f>
        <v>260</v>
      </c>
      <c r="E52">
        <f>Reports!P52</f>
        <v>7</v>
      </c>
      <c r="F52">
        <f>Reports!Q52</f>
        <v>183</v>
      </c>
      <c r="G52">
        <f>Reports!R52</f>
        <v>190</v>
      </c>
      <c r="I52">
        <v>1012800</v>
      </c>
      <c r="J52">
        <v>604</v>
      </c>
      <c r="K52">
        <v>287</v>
      </c>
      <c r="L52">
        <v>167</v>
      </c>
      <c r="M52">
        <v>146</v>
      </c>
    </row>
    <row r="53" spans="1:13" x14ac:dyDescent="0.3">
      <c r="A53">
        <f>Pixels!A53</f>
        <v>254400</v>
      </c>
      <c r="B53">
        <f>Reports!J53</f>
        <v>99</v>
      </c>
      <c r="C53">
        <f>Reports!K53</f>
        <v>426</v>
      </c>
      <c r="D53">
        <f>Reports!L53</f>
        <v>525</v>
      </c>
      <c r="E53">
        <f>Reports!P53</f>
        <v>7</v>
      </c>
      <c r="F53">
        <f>Reports!Q53</f>
        <v>158</v>
      </c>
      <c r="G53">
        <f>Reports!R53</f>
        <v>165</v>
      </c>
      <c r="I53">
        <v>253200</v>
      </c>
      <c r="J53">
        <v>451</v>
      </c>
      <c r="K53">
        <v>71</v>
      </c>
      <c r="L53">
        <v>172</v>
      </c>
      <c r="M53">
        <v>160</v>
      </c>
    </row>
    <row r="54" spans="1:13" x14ac:dyDescent="0.3">
      <c r="A54">
        <f>Pixels!A54</f>
        <v>40800</v>
      </c>
      <c r="B54">
        <f>Reports!J54</f>
        <v>37</v>
      </c>
      <c r="C54">
        <f>Reports!K54</f>
        <v>42</v>
      </c>
      <c r="D54">
        <f>Reports!L54</f>
        <v>79</v>
      </c>
      <c r="E54">
        <f>Reports!P54</f>
        <v>8</v>
      </c>
      <c r="F54">
        <f>Reports!Q54</f>
        <v>168</v>
      </c>
      <c r="G54">
        <f>Reports!R54</f>
        <v>176</v>
      </c>
      <c r="I54">
        <v>40560</v>
      </c>
      <c r="J54">
        <v>53</v>
      </c>
      <c r="K54">
        <v>54</v>
      </c>
      <c r="L54">
        <v>239</v>
      </c>
      <c r="M54">
        <v>144</v>
      </c>
    </row>
    <row r="55" spans="1:13" x14ac:dyDescent="0.3">
      <c r="A55">
        <f>Pixels!A55</f>
        <v>32400</v>
      </c>
      <c r="B55">
        <f>Reports!J55</f>
        <v>119</v>
      </c>
      <c r="C55">
        <f>Reports!K55</f>
        <v>392</v>
      </c>
      <c r="D55">
        <f>Reports!L55</f>
        <v>511</v>
      </c>
      <c r="E55">
        <f>Reports!P55</f>
        <v>0</v>
      </c>
      <c r="F55">
        <f>Reports!Q55</f>
        <v>186</v>
      </c>
      <c r="G55">
        <f>Reports!R55</f>
        <v>186</v>
      </c>
      <c r="I55">
        <v>32400</v>
      </c>
      <c r="J55">
        <v>70</v>
      </c>
      <c r="K55">
        <v>62</v>
      </c>
      <c r="L55">
        <v>144</v>
      </c>
      <c r="M55">
        <v>157</v>
      </c>
    </row>
    <row r="56" spans="1:13" x14ac:dyDescent="0.3">
      <c r="A56">
        <f>Pixels!A56</f>
        <v>16150</v>
      </c>
      <c r="B56">
        <f>Reports!J56</f>
        <v>81</v>
      </c>
      <c r="C56">
        <f>Reports!K56</f>
        <v>378</v>
      </c>
      <c r="D56">
        <f>Reports!L56</f>
        <v>459</v>
      </c>
      <c r="E56">
        <f>Reports!P56</f>
        <v>0</v>
      </c>
      <c r="F56">
        <f>Reports!Q56</f>
        <v>151</v>
      </c>
      <c r="G56">
        <f>Reports!R56</f>
        <v>151</v>
      </c>
      <c r="I56">
        <v>16055</v>
      </c>
      <c r="J56">
        <v>423</v>
      </c>
      <c r="K56">
        <v>45</v>
      </c>
      <c r="L56">
        <v>159</v>
      </c>
      <c r="M56">
        <v>144</v>
      </c>
    </row>
    <row r="57" spans="1:13" x14ac:dyDescent="0.3">
      <c r="A57">
        <f>Pixels!A57</f>
        <v>1017600</v>
      </c>
      <c r="B57">
        <f>Reports!J57</f>
        <v>97</v>
      </c>
      <c r="C57">
        <f>Reports!K57</f>
        <v>155</v>
      </c>
      <c r="D57">
        <f>Reports!L57</f>
        <v>252</v>
      </c>
      <c r="E57">
        <f>Reports!P57</f>
        <v>0</v>
      </c>
      <c r="F57">
        <f>Reports!Q57</f>
        <v>165</v>
      </c>
      <c r="G57">
        <f>Reports!R57</f>
        <v>165</v>
      </c>
      <c r="I57">
        <v>667000</v>
      </c>
      <c r="J57">
        <v>378</v>
      </c>
      <c r="K57">
        <v>57</v>
      </c>
      <c r="L57">
        <v>162</v>
      </c>
      <c r="M57">
        <v>179</v>
      </c>
    </row>
    <row r="58" spans="1:13" x14ac:dyDescent="0.3">
      <c r="A58">
        <f>Pixels!A58</f>
        <v>254400</v>
      </c>
      <c r="B58">
        <f>Reports!J58</f>
        <v>50</v>
      </c>
      <c r="C58">
        <f>Reports!K58</f>
        <v>80</v>
      </c>
      <c r="D58">
        <f>Reports!L58</f>
        <v>130</v>
      </c>
      <c r="E58">
        <f>Reports!P58</f>
        <v>8</v>
      </c>
      <c r="F58">
        <f>Reports!Q58</f>
        <v>168</v>
      </c>
      <c r="G58">
        <f>Reports!R58</f>
        <v>176</v>
      </c>
      <c r="I58">
        <v>167000</v>
      </c>
      <c r="J58">
        <v>360</v>
      </c>
      <c r="K58">
        <v>59</v>
      </c>
      <c r="L58">
        <v>160</v>
      </c>
      <c r="M58">
        <v>152</v>
      </c>
    </row>
    <row r="59" spans="1:13" x14ac:dyDescent="0.3">
      <c r="A59">
        <f>Pixels!A59</f>
        <v>40800</v>
      </c>
      <c r="B59">
        <f>Reports!J59</f>
        <v>26</v>
      </c>
      <c r="C59">
        <f>Reports!K59</f>
        <v>54</v>
      </c>
      <c r="D59">
        <f>Reports!L59</f>
        <v>80</v>
      </c>
      <c r="E59">
        <f>Reports!P59</f>
        <v>6</v>
      </c>
      <c r="F59">
        <f>Reports!Q59</f>
        <v>146</v>
      </c>
      <c r="G59">
        <f>Reports!R59</f>
        <v>152</v>
      </c>
      <c r="I59">
        <v>26600</v>
      </c>
      <c r="J59">
        <v>56</v>
      </c>
      <c r="K59">
        <v>60</v>
      </c>
      <c r="L59">
        <v>151</v>
      </c>
      <c r="M59">
        <v>143</v>
      </c>
    </row>
    <row r="60" spans="1:13" x14ac:dyDescent="0.3">
      <c r="A60">
        <f>Pixels!A60</f>
        <v>32400</v>
      </c>
      <c r="B60">
        <f>Reports!J60</f>
        <v>37</v>
      </c>
      <c r="C60">
        <f>Reports!K60</f>
        <v>57</v>
      </c>
      <c r="D60">
        <f>Reports!L60</f>
        <v>94</v>
      </c>
      <c r="E60">
        <f>Reports!P60</f>
        <v>5</v>
      </c>
      <c r="F60">
        <f>Reports!Q60</f>
        <v>148</v>
      </c>
      <c r="G60">
        <f>Reports!R60</f>
        <v>153</v>
      </c>
      <c r="I60">
        <v>30000</v>
      </c>
      <c r="J60">
        <v>385</v>
      </c>
      <c r="K60">
        <v>58</v>
      </c>
      <c r="L60">
        <v>156</v>
      </c>
      <c r="M60">
        <v>147</v>
      </c>
    </row>
    <row r="61" spans="1:13" x14ac:dyDescent="0.3">
      <c r="A61">
        <f>Pixels!A61</f>
        <v>16150</v>
      </c>
      <c r="B61">
        <f>Reports!J61</f>
        <v>35</v>
      </c>
      <c r="C61">
        <f>Reports!K61</f>
        <v>73</v>
      </c>
      <c r="D61">
        <f>Reports!L61</f>
        <v>108</v>
      </c>
      <c r="E61">
        <f>Reports!P61</f>
        <v>5</v>
      </c>
      <c r="F61">
        <f>Reports!Q61</f>
        <v>170</v>
      </c>
      <c r="G61">
        <f>Reports!R61</f>
        <v>175</v>
      </c>
      <c r="I61">
        <v>13167</v>
      </c>
      <c r="J61">
        <v>387</v>
      </c>
      <c r="K61">
        <v>53</v>
      </c>
      <c r="L61">
        <v>171</v>
      </c>
      <c r="M61">
        <v>153</v>
      </c>
    </row>
    <row r="62" spans="1:13" x14ac:dyDescent="0.3">
      <c r="A62">
        <f>Pixels!A62</f>
        <v>1000000</v>
      </c>
      <c r="B62">
        <f>Reports!J62</f>
        <v>122</v>
      </c>
      <c r="C62">
        <f>Reports!K62</f>
        <v>658</v>
      </c>
      <c r="D62">
        <f>Reports!L62</f>
        <v>780</v>
      </c>
      <c r="E62">
        <f>Reports!P62</f>
        <v>0</v>
      </c>
      <c r="F62">
        <f>Reports!Q62</f>
        <v>163</v>
      </c>
      <c r="G62">
        <f>Reports!R62</f>
        <v>163</v>
      </c>
      <c r="I62">
        <v>2400032</v>
      </c>
      <c r="J62">
        <v>205</v>
      </c>
      <c r="K62">
        <v>55</v>
      </c>
      <c r="L62">
        <v>512</v>
      </c>
      <c r="M62">
        <v>78</v>
      </c>
    </row>
    <row r="63" spans="1:13" x14ac:dyDescent="0.3">
      <c r="A63">
        <f>Pixels!A63</f>
        <v>250000</v>
      </c>
      <c r="B63">
        <f>Reports!J63</f>
        <v>106</v>
      </c>
      <c r="C63">
        <f>Reports!K63</f>
        <v>438</v>
      </c>
      <c r="D63">
        <f>Reports!L63</f>
        <v>544</v>
      </c>
      <c r="E63">
        <f>Reports!P63</f>
        <v>6</v>
      </c>
      <c r="F63">
        <f>Reports!Q63</f>
        <v>187</v>
      </c>
      <c r="G63">
        <f>Reports!R63</f>
        <v>193</v>
      </c>
      <c r="I63">
        <v>600008</v>
      </c>
      <c r="J63">
        <v>161</v>
      </c>
      <c r="K63">
        <v>26</v>
      </c>
      <c r="L63">
        <v>65</v>
      </c>
      <c r="M63">
        <v>69</v>
      </c>
    </row>
    <row r="64" spans="1:13" x14ac:dyDescent="0.3">
      <c r="A64">
        <f>Pixels!A64</f>
        <v>40000</v>
      </c>
      <c r="B64">
        <f>Reports!J64</f>
        <v>35</v>
      </c>
      <c r="C64">
        <f>Reports!K64</f>
        <v>44</v>
      </c>
      <c r="D64">
        <f>Reports!L64</f>
        <v>79</v>
      </c>
      <c r="E64">
        <f>Reports!P64</f>
        <v>5</v>
      </c>
      <c r="F64">
        <f>Reports!Q64</f>
        <v>153</v>
      </c>
      <c r="G64">
        <f>Reports!R64</f>
        <v>158</v>
      </c>
      <c r="I64">
        <v>95810</v>
      </c>
      <c r="J64">
        <v>25</v>
      </c>
      <c r="K64">
        <v>28</v>
      </c>
      <c r="L64">
        <v>66</v>
      </c>
      <c r="M64">
        <v>68</v>
      </c>
    </row>
    <row r="65" spans="1:20" x14ac:dyDescent="0.3">
      <c r="A65">
        <f>Pixels!A65</f>
        <v>22400</v>
      </c>
      <c r="B65">
        <f>Reports!J65</f>
        <v>39</v>
      </c>
      <c r="C65">
        <f>Reports!K65</f>
        <v>95</v>
      </c>
      <c r="D65">
        <f>Reports!L65</f>
        <v>134</v>
      </c>
      <c r="E65">
        <f>Reports!P65</f>
        <v>0</v>
      </c>
      <c r="F65">
        <f>Reports!Q65</f>
        <v>153</v>
      </c>
      <c r="G65">
        <f>Reports!R65</f>
        <v>153</v>
      </c>
      <c r="I65">
        <v>74705</v>
      </c>
      <c r="J65">
        <v>164</v>
      </c>
      <c r="K65">
        <v>34</v>
      </c>
      <c r="L65">
        <v>65</v>
      </c>
      <c r="M65">
        <v>68</v>
      </c>
    </row>
    <row r="66" spans="1:20" x14ac:dyDescent="0.3">
      <c r="A66">
        <f>Pixels!A66</f>
        <v>22400</v>
      </c>
      <c r="B66">
        <f>Reports!J66</f>
        <v>144</v>
      </c>
      <c r="C66">
        <f>Reports!K66</f>
        <v>406</v>
      </c>
      <c r="D66">
        <f>Reports!L66</f>
        <v>550</v>
      </c>
      <c r="E66">
        <f>Reports!P66</f>
        <v>0</v>
      </c>
      <c r="F66">
        <f>Reports!Q66</f>
        <v>168</v>
      </c>
      <c r="G66">
        <f>Reports!R66</f>
        <v>168</v>
      </c>
      <c r="I66">
        <v>54340</v>
      </c>
      <c r="J66">
        <v>167</v>
      </c>
      <c r="K66">
        <v>24</v>
      </c>
      <c r="L66">
        <v>67</v>
      </c>
      <c r="M66">
        <v>67</v>
      </c>
    </row>
    <row r="67" spans="1:20" x14ac:dyDescent="0.3">
      <c r="A67">
        <f>Pixels!A67</f>
        <v>1000000</v>
      </c>
      <c r="B67">
        <f>Reports!J67</f>
        <v>71</v>
      </c>
      <c r="C67">
        <f>Reports!K67</f>
        <v>86</v>
      </c>
      <c r="D67">
        <f>Reports!L67</f>
        <v>157</v>
      </c>
      <c r="E67">
        <f>Reports!P67</f>
        <v>0</v>
      </c>
      <c r="F67">
        <f>Reports!Q67</f>
        <v>192</v>
      </c>
      <c r="G67">
        <f>Reports!R67</f>
        <v>192</v>
      </c>
      <c r="I67">
        <v>697686</v>
      </c>
      <c r="J67">
        <v>167</v>
      </c>
      <c r="K67">
        <v>38</v>
      </c>
      <c r="L67">
        <v>82</v>
      </c>
      <c r="M67">
        <v>70</v>
      </c>
    </row>
    <row r="68" spans="1:20" x14ac:dyDescent="0.3">
      <c r="A68">
        <f>Pixels!A68</f>
        <v>250000</v>
      </c>
      <c r="B68">
        <f>Reports!J68</f>
        <v>47</v>
      </c>
      <c r="C68">
        <f>Reports!K68</f>
        <v>66</v>
      </c>
      <c r="D68">
        <f>Reports!L68</f>
        <v>113</v>
      </c>
      <c r="E68">
        <f>Reports!P68</f>
        <v>2</v>
      </c>
      <c r="F68">
        <f>Reports!Q68</f>
        <v>144</v>
      </c>
      <c r="G68">
        <f>Reports!R68</f>
        <v>146</v>
      </c>
      <c r="I68">
        <v>174592</v>
      </c>
      <c r="J68">
        <v>162</v>
      </c>
      <c r="K68">
        <v>28</v>
      </c>
      <c r="L68">
        <v>67</v>
      </c>
      <c r="M68">
        <v>69</v>
      </c>
    </row>
    <row r="69" spans="1:20" x14ac:dyDescent="0.3">
      <c r="A69">
        <f>Pixels!A69</f>
        <v>40000</v>
      </c>
      <c r="B69">
        <f>Reports!J69</f>
        <v>41</v>
      </c>
      <c r="C69">
        <f>Reports!K69</f>
        <v>50</v>
      </c>
      <c r="D69">
        <f>Reports!L69</f>
        <v>91</v>
      </c>
      <c r="E69">
        <f>Reports!P69</f>
        <v>0</v>
      </c>
      <c r="F69">
        <f>Reports!Q69</f>
        <v>157</v>
      </c>
      <c r="G69">
        <f>Reports!R69</f>
        <v>157</v>
      </c>
      <c r="I69">
        <v>27880</v>
      </c>
      <c r="J69">
        <v>22</v>
      </c>
      <c r="K69">
        <v>29</v>
      </c>
      <c r="L69">
        <v>65</v>
      </c>
      <c r="M69">
        <v>67</v>
      </c>
    </row>
    <row r="70" spans="1:20" x14ac:dyDescent="0.3">
      <c r="A70">
        <f>Pixels!A70</f>
        <v>22400</v>
      </c>
      <c r="B70">
        <f>Reports!J70</f>
        <v>31</v>
      </c>
      <c r="C70">
        <f>Reports!K70</f>
        <v>51</v>
      </c>
      <c r="D70">
        <f>Reports!L70</f>
        <v>82</v>
      </c>
      <c r="E70">
        <f>Reports!P70</f>
        <v>3</v>
      </c>
      <c r="F70">
        <f>Reports!Q70</f>
        <v>147</v>
      </c>
      <c r="G70">
        <f>Reports!R70</f>
        <v>150</v>
      </c>
      <c r="I70">
        <v>23575</v>
      </c>
      <c r="J70">
        <v>171</v>
      </c>
      <c r="K70">
        <v>31</v>
      </c>
      <c r="L70">
        <v>73</v>
      </c>
      <c r="M70">
        <v>68</v>
      </c>
      <c r="O70" s="1" t="s">
        <v>1386</v>
      </c>
      <c r="P70" s="26" t="s">
        <v>1385</v>
      </c>
      <c r="Q70" s="26"/>
      <c r="R70" s="26"/>
      <c r="S70" s="26"/>
      <c r="T70" s="1" t="s">
        <v>1394</v>
      </c>
    </row>
    <row r="71" spans="1:20" x14ac:dyDescent="0.3">
      <c r="A71">
        <f>Pixels!A71</f>
        <v>22400</v>
      </c>
      <c r="B71">
        <f>Reports!J71</f>
        <v>28</v>
      </c>
      <c r="C71">
        <f>Reports!K71</f>
        <v>57</v>
      </c>
      <c r="D71">
        <f>Reports!L71</f>
        <v>85</v>
      </c>
      <c r="E71">
        <f>Reports!P71</f>
        <v>0</v>
      </c>
      <c r="F71">
        <f>Reports!Q71</f>
        <v>157</v>
      </c>
      <c r="G71">
        <f>Reports!R71</f>
        <v>157</v>
      </c>
      <c r="I71">
        <v>10336</v>
      </c>
      <c r="J71">
        <v>172</v>
      </c>
      <c r="K71">
        <v>53</v>
      </c>
      <c r="L71">
        <v>76</v>
      </c>
      <c r="M71">
        <v>82</v>
      </c>
      <c r="O71" s="15" t="s">
        <v>1397</v>
      </c>
      <c r="P71" s="11" t="s">
        <v>1471</v>
      </c>
      <c r="Q71" s="11"/>
      <c r="R71" s="11"/>
      <c r="S71" s="11"/>
      <c r="T71" s="11" t="s">
        <v>1397</v>
      </c>
    </row>
    <row r="72" spans="1:20" x14ac:dyDescent="0.3">
      <c r="A72">
        <f>Pixels!A72</f>
        <v>2666000</v>
      </c>
      <c r="B72">
        <f>Reports!J72</f>
        <v>204</v>
      </c>
      <c r="C72">
        <f>Reports!K72</f>
        <v>828</v>
      </c>
      <c r="D72">
        <f>Reports!L72</f>
        <v>1032</v>
      </c>
      <c r="E72">
        <f>Reports!P72</f>
        <v>0</v>
      </c>
      <c r="F72">
        <f>Reports!Q72</f>
        <v>146</v>
      </c>
      <c r="G72">
        <f>Reports!R72</f>
        <v>146</v>
      </c>
      <c r="I72">
        <v>960000</v>
      </c>
      <c r="J72">
        <v>200</v>
      </c>
      <c r="K72">
        <v>44</v>
      </c>
      <c r="L72">
        <v>81</v>
      </c>
      <c r="M72">
        <v>81</v>
      </c>
      <c r="O72" s="15" t="s">
        <v>9</v>
      </c>
      <c r="P72" s="11" t="s">
        <v>1393</v>
      </c>
      <c r="Q72" s="11"/>
      <c r="R72" s="11"/>
      <c r="S72" s="11"/>
      <c r="T72" s="11" t="s">
        <v>1401</v>
      </c>
    </row>
    <row r="73" spans="1:20" x14ac:dyDescent="0.3">
      <c r="A73">
        <f>Pixels!A73</f>
        <v>667000</v>
      </c>
      <c r="B73">
        <f>Reports!J73</f>
        <v>138</v>
      </c>
      <c r="C73">
        <f>Reports!K73</f>
        <v>393</v>
      </c>
      <c r="D73">
        <f>Reports!L73</f>
        <v>531</v>
      </c>
      <c r="E73">
        <f>Reports!P73</f>
        <v>0</v>
      </c>
      <c r="F73">
        <f>Reports!Q73</f>
        <v>176</v>
      </c>
      <c r="G73">
        <f>Reports!R73</f>
        <v>176</v>
      </c>
      <c r="I73">
        <v>240000</v>
      </c>
      <c r="J73">
        <v>162</v>
      </c>
      <c r="K73">
        <v>28</v>
      </c>
      <c r="L73">
        <v>66</v>
      </c>
      <c r="M73">
        <v>73</v>
      </c>
      <c r="O73" s="15" t="s">
        <v>10</v>
      </c>
      <c r="P73" s="11" t="s">
        <v>1402</v>
      </c>
      <c r="Q73" s="11"/>
      <c r="R73" s="11"/>
      <c r="S73" s="11"/>
      <c r="T73" s="11" t="s">
        <v>1401</v>
      </c>
    </row>
    <row r="74" spans="1:20" x14ac:dyDescent="0.3">
      <c r="A74">
        <f>Pixels!A74</f>
        <v>106800</v>
      </c>
      <c r="B74">
        <f>Reports!J74</f>
        <v>28</v>
      </c>
      <c r="C74">
        <f>Reports!K74</f>
        <v>42</v>
      </c>
      <c r="D74">
        <f>Reports!L74</f>
        <v>70</v>
      </c>
      <c r="E74">
        <f>Reports!P74</f>
        <v>4</v>
      </c>
      <c r="F74">
        <f>Reports!Q74</f>
        <v>149</v>
      </c>
      <c r="G74">
        <f>Reports!R74</f>
        <v>153</v>
      </c>
      <c r="I74">
        <v>38400</v>
      </c>
      <c r="J74">
        <v>22</v>
      </c>
      <c r="K74">
        <v>26</v>
      </c>
      <c r="L74">
        <v>70</v>
      </c>
      <c r="M74">
        <v>67</v>
      </c>
      <c r="O74" s="15" t="s">
        <v>11</v>
      </c>
      <c r="P74" s="11" t="s">
        <v>1403</v>
      </c>
      <c r="Q74" s="11"/>
      <c r="R74" s="11"/>
      <c r="S74" s="11"/>
      <c r="T74" s="11" t="s">
        <v>1401</v>
      </c>
    </row>
    <row r="75" spans="1:20" x14ac:dyDescent="0.3">
      <c r="A75">
        <f>Pixels!A75</f>
        <v>106400</v>
      </c>
      <c r="B75">
        <f>Reports!J75</f>
        <v>126</v>
      </c>
      <c r="C75">
        <f>Reports!K75</f>
        <v>366</v>
      </c>
      <c r="D75">
        <f>Reports!L75</f>
        <v>492</v>
      </c>
      <c r="E75">
        <f>Reports!P75</f>
        <v>8</v>
      </c>
      <c r="F75">
        <f>Reports!Q75</f>
        <v>160</v>
      </c>
      <c r="G75">
        <f>Reports!R75</f>
        <v>168</v>
      </c>
      <c r="I75">
        <v>43200</v>
      </c>
      <c r="J75">
        <v>161</v>
      </c>
      <c r="K75">
        <v>27</v>
      </c>
      <c r="L75">
        <v>66</v>
      </c>
      <c r="M75">
        <v>70</v>
      </c>
      <c r="O75" s="15" t="s">
        <v>15</v>
      </c>
      <c r="P75" s="11" t="s">
        <v>1407</v>
      </c>
      <c r="Q75" s="11"/>
      <c r="R75" s="11"/>
      <c r="S75" s="11"/>
      <c r="T75" s="11" t="s">
        <v>1401</v>
      </c>
    </row>
    <row r="76" spans="1:20" x14ac:dyDescent="0.3">
      <c r="A76">
        <f>Pixels!A76</f>
        <v>47526</v>
      </c>
      <c r="B76">
        <f>Reports!J76</f>
        <v>82</v>
      </c>
      <c r="C76">
        <f>Reports!K76</f>
        <v>361</v>
      </c>
      <c r="D76">
        <f>Reports!L76</f>
        <v>443</v>
      </c>
      <c r="E76">
        <f>Reports!P76</f>
        <v>8</v>
      </c>
      <c r="F76">
        <f>Reports!Q76</f>
        <v>160</v>
      </c>
      <c r="G76">
        <f>Reports!R76</f>
        <v>168</v>
      </c>
      <c r="I76">
        <v>19200</v>
      </c>
      <c r="J76">
        <v>172</v>
      </c>
      <c r="K76">
        <v>31</v>
      </c>
      <c r="L76">
        <v>66</v>
      </c>
      <c r="M76">
        <v>69</v>
      </c>
      <c r="O76" s="15" t="s">
        <v>16</v>
      </c>
      <c r="P76" s="11" t="s">
        <v>1408</v>
      </c>
      <c r="Q76" s="11"/>
      <c r="R76" s="11"/>
      <c r="S76" s="11"/>
      <c r="T76" s="11" t="s">
        <v>1401</v>
      </c>
    </row>
    <row r="77" spans="1:20" x14ac:dyDescent="0.3">
      <c r="A77">
        <f>Pixels!A77</f>
        <v>2666000</v>
      </c>
      <c r="B77">
        <f>Reports!J77</f>
        <v>105</v>
      </c>
      <c r="C77">
        <f>Reports!K77</f>
        <v>154</v>
      </c>
      <c r="D77">
        <f>Reports!L77</f>
        <v>259</v>
      </c>
      <c r="E77">
        <f>Reports!P77</f>
        <v>0</v>
      </c>
      <c r="F77">
        <f>Reports!Q77</f>
        <v>161</v>
      </c>
      <c r="G77">
        <f>Reports!R77</f>
        <v>161</v>
      </c>
      <c r="I77">
        <v>1492500</v>
      </c>
      <c r="J77">
        <v>237</v>
      </c>
      <c r="K77">
        <v>53</v>
      </c>
      <c r="L77">
        <v>63</v>
      </c>
      <c r="M77">
        <v>71</v>
      </c>
      <c r="O77" s="15" t="s">
        <v>17</v>
      </c>
      <c r="P77" s="11" t="s">
        <v>1409</v>
      </c>
      <c r="Q77" s="11"/>
      <c r="R77" s="11"/>
      <c r="S77" s="11"/>
      <c r="T77" s="11" t="s">
        <v>1401</v>
      </c>
    </row>
    <row r="78" spans="1:20" x14ac:dyDescent="0.3">
      <c r="A78">
        <f>Pixels!A78</f>
        <v>667000</v>
      </c>
      <c r="B78">
        <f>Reports!J78</f>
        <v>71</v>
      </c>
      <c r="C78">
        <f>Reports!K78</f>
        <v>86</v>
      </c>
      <c r="D78">
        <f>Reports!L78</f>
        <v>157</v>
      </c>
      <c r="E78">
        <f>Reports!P78</f>
        <v>0</v>
      </c>
      <c r="F78">
        <f>Reports!Q78</f>
        <v>152</v>
      </c>
      <c r="G78">
        <f>Reports!R78</f>
        <v>152</v>
      </c>
      <c r="I78">
        <v>373500</v>
      </c>
      <c r="J78">
        <v>171</v>
      </c>
      <c r="K78">
        <v>36</v>
      </c>
      <c r="L78">
        <v>65</v>
      </c>
      <c r="M78">
        <v>79</v>
      </c>
      <c r="O78" s="15" t="s">
        <v>1432</v>
      </c>
      <c r="P78" s="11" t="s">
        <v>1475</v>
      </c>
      <c r="Q78" s="11"/>
      <c r="R78" s="11"/>
      <c r="S78" s="11"/>
      <c r="T78" s="11" t="s">
        <v>1401</v>
      </c>
    </row>
    <row r="79" spans="1:20" x14ac:dyDescent="0.3">
      <c r="A79">
        <f>Pixels!A79</f>
        <v>106800</v>
      </c>
      <c r="B79">
        <f>Reports!J79</f>
        <v>53</v>
      </c>
      <c r="C79">
        <f>Reports!K79</f>
        <v>76</v>
      </c>
      <c r="D79">
        <f>Reports!L79</f>
        <v>129</v>
      </c>
      <c r="E79">
        <f>Reports!P79</f>
        <v>8</v>
      </c>
      <c r="F79">
        <f>Reports!Q79</f>
        <v>175</v>
      </c>
      <c r="G79">
        <f>Reports!R79</f>
        <v>183</v>
      </c>
      <c r="I79">
        <v>59700</v>
      </c>
      <c r="J79">
        <v>22</v>
      </c>
      <c r="K79">
        <v>26</v>
      </c>
      <c r="L79">
        <v>74</v>
      </c>
      <c r="M79">
        <v>67</v>
      </c>
      <c r="O79" s="15" t="s">
        <v>1433</v>
      </c>
      <c r="P79" s="11" t="s">
        <v>1476</v>
      </c>
      <c r="Q79" s="11"/>
      <c r="R79" s="11"/>
      <c r="S79" s="11"/>
      <c r="T79" s="11" t="s">
        <v>1401</v>
      </c>
    </row>
    <row r="80" spans="1:20" x14ac:dyDescent="0.3">
      <c r="A80">
        <f>Pixels!A80</f>
        <v>106400</v>
      </c>
      <c r="B80">
        <f>Reports!J80</f>
        <v>40</v>
      </c>
      <c r="C80">
        <f>Reports!K80</f>
        <v>50</v>
      </c>
      <c r="D80">
        <f>Reports!L80</f>
        <v>90</v>
      </c>
      <c r="E80">
        <f>Reports!P80</f>
        <v>5</v>
      </c>
      <c r="F80">
        <f>Reports!Q80</f>
        <v>149</v>
      </c>
      <c r="G80">
        <f>Reports!R80</f>
        <v>154</v>
      </c>
      <c r="I80">
        <v>60000</v>
      </c>
      <c r="J80">
        <v>142</v>
      </c>
      <c r="K80">
        <v>30</v>
      </c>
      <c r="L80">
        <v>67</v>
      </c>
      <c r="M80">
        <v>67</v>
      </c>
      <c r="O80" s="15" t="s">
        <v>1473</v>
      </c>
      <c r="P80" s="11" t="s">
        <v>1477</v>
      </c>
      <c r="Q80" s="11"/>
      <c r="R80" s="11"/>
      <c r="S80" s="11"/>
      <c r="T80" s="11" t="s">
        <v>1401</v>
      </c>
    </row>
    <row r="81" spans="1:20" x14ac:dyDescent="0.3">
      <c r="A81">
        <f>Pixels!A81</f>
        <v>47526</v>
      </c>
      <c r="B81">
        <f>Reports!J81</f>
        <v>28</v>
      </c>
      <c r="C81">
        <f>Reports!K81</f>
        <v>53</v>
      </c>
      <c r="D81">
        <f>Reports!L81</f>
        <v>81</v>
      </c>
      <c r="E81">
        <f>Reports!P81</f>
        <v>4</v>
      </c>
      <c r="F81">
        <f>Reports!Q81</f>
        <v>160</v>
      </c>
      <c r="G81">
        <f>Reports!R81</f>
        <v>164</v>
      </c>
      <c r="I81">
        <v>26268</v>
      </c>
      <c r="J81">
        <v>179</v>
      </c>
      <c r="K81">
        <v>27</v>
      </c>
      <c r="L81">
        <v>65</v>
      </c>
      <c r="M81">
        <v>92</v>
      </c>
      <c r="O81" s="16" t="s">
        <v>1474</v>
      </c>
      <c r="P81" s="14" t="s">
        <v>1478</v>
      </c>
      <c r="Q81" s="14"/>
      <c r="R81" s="14"/>
      <c r="S81" s="14"/>
      <c r="T81" s="14" t="s">
        <v>1401</v>
      </c>
    </row>
    <row r="82" spans="1:20" x14ac:dyDescent="0.3">
      <c r="A82">
        <f>Pixels!A82</f>
        <v>1440000</v>
      </c>
      <c r="B82">
        <f>Reports!J82</f>
        <v>106</v>
      </c>
      <c r="C82">
        <f>Reports!K82</f>
        <v>897</v>
      </c>
      <c r="D82">
        <f>Reports!L82</f>
        <v>1003</v>
      </c>
      <c r="E82">
        <f>Reports!P82</f>
        <v>7</v>
      </c>
      <c r="F82">
        <f>Reports!Q82</f>
        <v>170</v>
      </c>
      <c r="G82">
        <f>Reports!R82</f>
        <v>177</v>
      </c>
      <c r="I82">
        <v>921600</v>
      </c>
      <c r="J82">
        <v>246</v>
      </c>
      <c r="K82">
        <v>56</v>
      </c>
      <c r="L82">
        <v>67</v>
      </c>
      <c r="M82">
        <v>65</v>
      </c>
    </row>
    <row r="83" spans="1:20" x14ac:dyDescent="0.3">
      <c r="A83">
        <f>Pixels!A83</f>
        <v>360000</v>
      </c>
      <c r="B83">
        <f>Reports!J83</f>
        <v>93</v>
      </c>
      <c r="C83">
        <f>Reports!K83</f>
        <v>384</v>
      </c>
      <c r="D83">
        <f>Reports!L83</f>
        <v>477</v>
      </c>
      <c r="E83">
        <f>Reports!P83</f>
        <v>5</v>
      </c>
      <c r="F83">
        <f>Reports!Q83</f>
        <v>156</v>
      </c>
      <c r="G83">
        <f>Reports!R83</f>
        <v>161</v>
      </c>
      <c r="I83">
        <v>230400</v>
      </c>
      <c r="J83">
        <v>165</v>
      </c>
      <c r="K83">
        <v>41</v>
      </c>
      <c r="L83">
        <v>64</v>
      </c>
      <c r="M83">
        <v>68</v>
      </c>
    </row>
    <row r="84" spans="1:20" x14ac:dyDescent="0.3">
      <c r="A84">
        <f>Pixels!A84</f>
        <v>57600</v>
      </c>
      <c r="B84">
        <f>Reports!J84</f>
        <v>37</v>
      </c>
      <c r="C84">
        <f>Reports!K84</f>
        <v>39</v>
      </c>
      <c r="D84">
        <f>Reports!L84</f>
        <v>76</v>
      </c>
      <c r="E84">
        <f>Reports!P84</f>
        <v>6</v>
      </c>
      <c r="F84">
        <f>Reports!Q84</f>
        <v>131</v>
      </c>
      <c r="G84">
        <f>Reports!R84</f>
        <v>137</v>
      </c>
      <c r="I84">
        <v>36864</v>
      </c>
      <c r="J84">
        <v>24</v>
      </c>
      <c r="K84">
        <v>24</v>
      </c>
      <c r="L84">
        <v>65</v>
      </c>
      <c r="M84">
        <v>82</v>
      </c>
    </row>
    <row r="85" spans="1:20" x14ac:dyDescent="0.3">
      <c r="A85">
        <f>Pixels!A85</f>
        <v>76800</v>
      </c>
      <c r="B85">
        <f>Reports!J85</f>
        <v>32</v>
      </c>
      <c r="C85">
        <f>Reports!K85</f>
        <v>54</v>
      </c>
      <c r="D85">
        <f>Reports!L85</f>
        <v>86</v>
      </c>
      <c r="E85">
        <f>Reports!P85</f>
        <v>8</v>
      </c>
      <c r="F85">
        <f>Reports!Q85</f>
        <v>146</v>
      </c>
      <c r="G85">
        <f>Reports!R85</f>
        <v>154</v>
      </c>
      <c r="I85">
        <v>36864</v>
      </c>
      <c r="J85">
        <v>26</v>
      </c>
      <c r="K85">
        <v>29</v>
      </c>
      <c r="L85">
        <v>65</v>
      </c>
      <c r="M85">
        <v>69</v>
      </c>
    </row>
    <row r="86" spans="1:20" x14ac:dyDescent="0.3">
      <c r="A86">
        <f>Pixels!A86</f>
        <v>24300</v>
      </c>
      <c r="B86">
        <f>Reports!J86</f>
        <v>114</v>
      </c>
      <c r="C86">
        <f>Reports!K86</f>
        <v>420</v>
      </c>
      <c r="D86">
        <f>Reports!L86</f>
        <v>534</v>
      </c>
      <c r="E86">
        <f>Reports!P86</f>
        <v>4</v>
      </c>
      <c r="F86">
        <f>Reports!Q86</f>
        <v>140</v>
      </c>
      <c r="G86">
        <f>Reports!R86</f>
        <v>144</v>
      </c>
      <c r="I86">
        <v>11664</v>
      </c>
      <c r="J86">
        <v>191</v>
      </c>
      <c r="K86">
        <v>27</v>
      </c>
      <c r="L86">
        <v>79</v>
      </c>
      <c r="M86">
        <v>83</v>
      </c>
    </row>
    <row r="87" spans="1:20" x14ac:dyDescent="0.3">
      <c r="A87">
        <f>Pixels!A87</f>
        <v>1440000</v>
      </c>
      <c r="B87">
        <f>Reports!J87</f>
        <v>66</v>
      </c>
      <c r="C87">
        <f>Reports!K87</f>
        <v>45</v>
      </c>
      <c r="D87">
        <f>Reports!L87</f>
        <v>111</v>
      </c>
      <c r="E87">
        <f>Reports!P87</f>
        <v>5</v>
      </c>
      <c r="F87">
        <f>Reports!Q87</f>
        <v>157</v>
      </c>
      <c r="G87">
        <f>Reports!R87</f>
        <v>162</v>
      </c>
      <c r="I87">
        <v>1702080</v>
      </c>
      <c r="J87">
        <v>353</v>
      </c>
      <c r="K87">
        <v>61</v>
      </c>
      <c r="L87">
        <v>79</v>
      </c>
      <c r="M87">
        <v>72</v>
      </c>
    </row>
    <row r="88" spans="1:20" x14ac:dyDescent="0.3">
      <c r="A88">
        <f>Pixels!A88</f>
        <v>360000</v>
      </c>
      <c r="B88">
        <f>Reports!J88</f>
        <v>46</v>
      </c>
      <c r="C88">
        <f>Reports!K88</f>
        <v>57</v>
      </c>
      <c r="D88">
        <f>Reports!L88</f>
        <v>103</v>
      </c>
      <c r="E88">
        <f>Reports!P88</f>
        <v>8</v>
      </c>
      <c r="F88">
        <f>Reports!Q88</f>
        <v>150</v>
      </c>
      <c r="G88">
        <f>Reports!R88</f>
        <v>158</v>
      </c>
      <c r="I88">
        <v>425520</v>
      </c>
      <c r="J88">
        <v>171</v>
      </c>
      <c r="K88">
        <v>36</v>
      </c>
      <c r="L88">
        <v>66</v>
      </c>
      <c r="M88">
        <v>68</v>
      </c>
    </row>
    <row r="89" spans="1:20" x14ac:dyDescent="0.3">
      <c r="A89">
        <f>Pixels!A89</f>
        <v>57600</v>
      </c>
      <c r="B89">
        <f>Reports!J89</f>
        <v>25</v>
      </c>
      <c r="C89">
        <f>Reports!K89</f>
        <v>46</v>
      </c>
      <c r="D89">
        <f>Reports!L89</f>
        <v>71</v>
      </c>
      <c r="E89">
        <f>Reports!P89</f>
        <v>5</v>
      </c>
      <c r="F89">
        <f>Reports!Q89</f>
        <v>153</v>
      </c>
      <c r="G89">
        <f>Reports!R89</f>
        <v>158</v>
      </c>
      <c r="I89">
        <v>67968</v>
      </c>
      <c r="J89">
        <v>26</v>
      </c>
      <c r="K89">
        <v>35</v>
      </c>
      <c r="L89">
        <v>82</v>
      </c>
      <c r="M89">
        <v>66</v>
      </c>
    </row>
    <row r="90" spans="1:20" x14ac:dyDescent="0.3">
      <c r="A90">
        <f>Pixels!A90</f>
        <v>76800</v>
      </c>
      <c r="B90">
        <f>Reports!J90</f>
        <v>36</v>
      </c>
      <c r="C90">
        <f>Reports!K90</f>
        <v>54</v>
      </c>
      <c r="D90">
        <f>Reports!L90</f>
        <v>90</v>
      </c>
      <c r="E90">
        <f>Reports!P90</f>
        <v>7</v>
      </c>
      <c r="F90">
        <f>Reports!Q90</f>
        <v>171</v>
      </c>
      <c r="G90">
        <f>Reports!R90</f>
        <v>178</v>
      </c>
      <c r="I90">
        <v>55296</v>
      </c>
      <c r="J90">
        <v>162</v>
      </c>
      <c r="K90">
        <v>32</v>
      </c>
      <c r="L90">
        <v>66</v>
      </c>
      <c r="M90">
        <v>68</v>
      </c>
    </row>
    <row r="91" spans="1:20" x14ac:dyDescent="0.3">
      <c r="A91">
        <f>Pixels!A91</f>
        <v>24300</v>
      </c>
      <c r="B91">
        <f>Reports!J91</f>
        <v>31</v>
      </c>
      <c r="C91">
        <f>Reports!K91</f>
        <v>54</v>
      </c>
      <c r="D91">
        <f>Reports!L91</f>
        <v>85</v>
      </c>
      <c r="E91">
        <f>Reports!P91</f>
        <v>4</v>
      </c>
      <c r="F91">
        <f>Reports!Q91</f>
        <v>151</v>
      </c>
      <c r="G91">
        <f>Reports!R91</f>
        <v>155</v>
      </c>
      <c r="I91">
        <v>37052</v>
      </c>
      <c r="J91">
        <v>162</v>
      </c>
      <c r="K91">
        <v>26</v>
      </c>
      <c r="L91">
        <v>65</v>
      </c>
      <c r="M91">
        <v>71</v>
      </c>
    </row>
    <row r="92" spans="1:20" x14ac:dyDescent="0.3">
      <c r="A92">
        <f>Pixels!A92</f>
        <v>682110</v>
      </c>
      <c r="B92">
        <f>Reports!J92</f>
        <v>37</v>
      </c>
      <c r="C92">
        <f>Reports!K92</f>
        <v>53</v>
      </c>
      <c r="D92">
        <f>Reports!L92</f>
        <v>90</v>
      </c>
      <c r="E92">
        <f>Reports!P92</f>
        <v>0</v>
      </c>
      <c r="F92">
        <f>Reports!Q92</f>
        <v>176</v>
      </c>
      <c r="G92">
        <f>Reports!R92</f>
        <v>176</v>
      </c>
      <c r="I92">
        <v>3240000</v>
      </c>
      <c r="J92">
        <v>74</v>
      </c>
      <c r="K92">
        <v>157</v>
      </c>
      <c r="L92">
        <v>81</v>
      </c>
      <c r="M92">
        <v>76</v>
      </c>
    </row>
    <row r="93" spans="1:20" x14ac:dyDescent="0.3">
      <c r="A93">
        <f>Pixels!A93</f>
        <v>170820</v>
      </c>
      <c r="B93">
        <f>Reports!J93</f>
        <v>119</v>
      </c>
      <c r="C93">
        <f>Reports!K93</f>
        <v>362</v>
      </c>
      <c r="D93">
        <f>Reports!L93</f>
        <v>481</v>
      </c>
      <c r="E93">
        <f>Reports!P93</f>
        <v>4</v>
      </c>
      <c r="F93">
        <f>Reports!Q93</f>
        <v>147</v>
      </c>
      <c r="G93">
        <f>Reports!R93</f>
        <v>151</v>
      </c>
      <c r="I93">
        <v>810000</v>
      </c>
      <c r="J93">
        <v>191</v>
      </c>
      <c r="K93">
        <v>36</v>
      </c>
      <c r="L93">
        <v>66</v>
      </c>
      <c r="M93">
        <v>75</v>
      </c>
    </row>
    <row r="94" spans="1:20" x14ac:dyDescent="0.3">
      <c r="A94">
        <f>Pixels!A94</f>
        <v>27378</v>
      </c>
      <c r="B94">
        <f>Reports!J94</f>
        <v>39</v>
      </c>
      <c r="C94">
        <f>Reports!K94</f>
        <v>46</v>
      </c>
      <c r="D94">
        <f>Reports!L94</f>
        <v>85</v>
      </c>
      <c r="E94">
        <f>Reports!P94</f>
        <v>0</v>
      </c>
      <c r="F94">
        <f>Reports!Q94</f>
        <v>156</v>
      </c>
      <c r="G94">
        <f>Reports!R94</f>
        <v>156</v>
      </c>
      <c r="I94">
        <v>129600</v>
      </c>
      <c r="J94">
        <v>26</v>
      </c>
      <c r="K94">
        <v>32</v>
      </c>
      <c r="L94">
        <v>65</v>
      </c>
      <c r="M94">
        <v>66</v>
      </c>
    </row>
    <row r="95" spans="1:20" x14ac:dyDescent="0.3">
      <c r="A95">
        <f>Pixels!A95</f>
        <v>36504</v>
      </c>
      <c r="B95">
        <f>Reports!J95</f>
        <v>110</v>
      </c>
      <c r="C95">
        <f>Reports!K95</f>
        <v>350</v>
      </c>
      <c r="D95">
        <f>Reports!L95</f>
        <v>460</v>
      </c>
      <c r="E95">
        <f>Reports!P95</f>
        <v>8</v>
      </c>
      <c r="F95">
        <f>Reports!Q95</f>
        <v>176</v>
      </c>
      <c r="G95">
        <f>Reports!R95</f>
        <v>184</v>
      </c>
      <c r="I95">
        <v>97200</v>
      </c>
      <c r="J95">
        <v>161</v>
      </c>
      <c r="K95">
        <v>26</v>
      </c>
      <c r="L95">
        <v>90</v>
      </c>
      <c r="M95">
        <v>69</v>
      </c>
    </row>
    <row r="96" spans="1:20" x14ac:dyDescent="0.3">
      <c r="A96">
        <f>Pixels!A96</f>
        <v>9126</v>
      </c>
      <c r="B96">
        <f>Reports!J96</f>
        <v>93</v>
      </c>
      <c r="C96">
        <f>Reports!K96</f>
        <v>393</v>
      </c>
      <c r="D96">
        <f>Reports!L96</f>
        <v>486</v>
      </c>
      <c r="E96">
        <f>Reports!P96</f>
        <v>2</v>
      </c>
      <c r="F96">
        <f>Reports!Q96</f>
        <v>153</v>
      </c>
      <c r="G96">
        <f>Reports!R96</f>
        <v>155</v>
      </c>
      <c r="I96">
        <v>97200</v>
      </c>
      <c r="J96">
        <v>164</v>
      </c>
      <c r="K96">
        <v>31</v>
      </c>
      <c r="L96">
        <v>65</v>
      </c>
      <c r="M96">
        <v>68</v>
      </c>
    </row>
    <row r="97" spans="1:13" x14ac:dyDescent="0.3">
      <c r="A97">
        <f>Pixels!A97</f>
        <v>682110</v>
      </c>
      <c r="B97">
        <f>Reports!J97</f>
        <v>29</v>
      </c>
      <c r="C97">
        <f>Reports!K97</f>
        <v>70</v>
      </c>
      <c r="D97">
        <f>Reports!L97</f>
        <v>99</v>
      </c>
      <c r="E97">
        <f>Reports!P97</f>
        <v>0</v>
      </c>
      <c r="F97">
        <f>Reports!Q97</f>
        <v>163</v>
      </c>
      <c r="G97">
        <f>Reports!R97</f>
        <v>163</v>
      </c>
      <c r="I97">
        <v>648720</v>
      </c>
      <c r="J97">
        <v>175</v>
      </c>
      <c r="K97">
        <v>83</v>
      </c>
      <c r="L97">
        <v>69</v>
      </c>
      <c r="M97">
        <v>69</v>
      </c>
    </row>
    <row r="98" spans="1:13" x14ac:dyDescent="0.3">
      <c r="A98">
        <f>Pixels!A98</f>
        <v>170820</v>
      </c>
      <c r="B98">
        <f>Reports!J98</f>
        <v>40</v>
      </c>
      <c r="C98">
        <f>Reports!K98</f>
        <v>51</v>
      </c>
      <c r="D98">
        <f>Reports!L98</f>
        <v>91</v>
      </c>
      <c r="E98">
        <f>Reports!P98</f>
        <v>9</v>
      </c>
      <c r="F98">
        <f>Reports!Q98</f>
        <v>172</v>
      </c>
      <c r="G98">
        <f>Reports!R98</f>
        <v>181</v>
      </c>
      <c r="I98">
        <v>162180</v>
      </c>
      <c r="J98">
        <v>164</v>
      </c>
      <c r="K98">
        <v>30</v>
      </c>
      <c r="L98">
        <v>66</v>
      </c>
      <c r="M98">
        <v>82</v>
      </c>
    </row>
    <row r="99" spans="1:13" x14ac:dyDescent="0.3">
      <c r="A99">
        <f>Pixels!A99</f>
        <v>27378</v>
      </c>
      <c r="B99">
        <f>Reports!J99</f>
        <v>42</v>
      </c>
      <c r="C99">
        <f>Reports!K99</f>
        <v>47</v>
      </c>
      <c r="D99">
        <f>Reports!L99</f>
        <v>89</v>
      </c>
      <c r="E99">
        <f>Reports!P99</f>
        <v>9</v>
      </c>
      <c r="F99">
        <f>Reports!Q99</f>
        <v>153</v>
      </c>
      <c r="G99">
        <f>Reports!R99</f>
        <v>162</v>
      </c>
      <c r="I99">
        <v>25864</v>
      </c>
      <c r="J99">
        <v>29</v>
      </c>
      <c r="K99">
        <v>35</v>
      </c>
      <c r="L99">
        <v>73</v>
      </c>
      <c r="M99">
        <v>68</v>
      </c>
    </row>
    <row r="100" spans="1:13" x14ac:dyDescent="0.3">
      <c r="A100">
        <f>Pixels!A100</f>
        <v>36504</v>
      </c>
      <c r="B100">
        <f>Reports!J100</f>
        <v>16</v>
      </c>
      <c r="C100">
        <f>Reports!K100</f>
        <v>50</v>
      </c>
      <c r="D100">
        <f>Reports!L100</f>
        <v>66</v>
      </c>
      <c r="E100">
        <f>Reports!P100</f>
        <v>6</v>
      </c>
      <c r="F100">
        <f>Reports!Q100</f>
        <v>150</v>
      </c>
      <c r="G100">
        <f>Reports!R100</f>
        <v>156</v>
      </c>
      <c r="I100">
        <v>29892</v>
      </c>
      <c r="J100">
        <v>174</v>
      </c>
      <c r="K100">
        <v>57</v>
      </c>
      <c r="L100">
        <v>65</v>
      </c>
      <c r="M100">
        <v>69</v>
      </c>
    </row>
    <row r="101" spans="1:13" x14ac:dyDescent="0.3">
      <c r="A101">
        <f>Pixels!A101</f>
        <v>9126</v>
      </c>
      <c r="B101">
        <f>Reports!J101</f>
        <v>37</v>
      </c>
      <c r="C101">
        <f>Reports!K101</f>
        <v>60</v>
      </c>
      <c r="D101">
        <f>Reports!L101</f>
        <v>97</v>
      </c>
      <c r="E101">
        <f>Reports!P101</f>
        <v>3</v>
      </c>
      <c r="F101">
        <f>Reports!Q101</f>
        <v>147</v>
      </c>
      <c r="G101">
        <f>Reports!R101</f>
        <v>150</v>
      </c>
      <c r="I101">
        <v>9882</v>
      </c>
      <c r="J101">
        <v>173</v>
      </c>
      <c r="K101">
        <v>33</v>
      </c>
      <c r="L101">
        <v>63</v>
      </c>
      <c r="M101">
        <v>81</v>
      </c>
    </row>
    <row r="102" spans="1:13" x14ac:dyDescent="0.3">
      <c r="A102">
        <f>Pixels!A102</f>
        <v>1012800</v>
      </c>
      <c r="B102">
        <f>Reports!J102</f>
        <v>109</v>
      </c>
      <c r="C102">
        <f>Reports!K102</f>
        <v>604</v>
      </c>
      <c r="D102">
        <f>Reports!L102</f>
        <v>713</v>
      </c>
      <c r="E102">
        <f>Reports!P102</f>
        <v>0</v>
      </c>
      <c r="F102">
        <f>Reports!Q102</f>
        <v>167</v>
      </c>
      <c r="G102">
        <f>Reports!R102</f>
        <v>167</v>
      </c>
      <c r="I102">
        <v>1500000</v>
      </c>
      <c r="J102">
        <v>443</v>
      </c>
      <c r="K102">
        <v>112</v>
      </c>
      <c r="L102">
        <v>175</v>
      </c>
      <c r="M102">
        <v>174</v>
      </c>
    </row>
    <row r="103" spans="1:13" x14ac:dyDescent="0.3">
      <c r="A103">
        <f>Pixels!A103</f>
        <v>253200</v>
      </c>
      <c r="B103">
        <f>Reports!J103</f>
        <v>120</v>
      </c>
      <c r="C103">
        <f>Reports!K103</f>
        <v>451</v>
      </c>
      <c r="D103">
        <f>Reports!L103</f>
        <v>571</v>
      </c>
      <c r="E103">
        <f>Reports!P103</f>
        <v>0</v>
      </c>
      <c r="F103">
        <f>Reports!Q103</f>
        <v>172</v>
      </c>
      <c r="G103">
        <f>Reports!R103</f>
        <v>172</v>
      </c>
      <c r="I103">
        <v>375000</v>
      </c>
      <c r="J103">
        <v>370</v>
      </c>
      <c r="K103">
        <v>63</v>
      </c>
      <c r="L103">
        <v>159</v>
      </c>
      <c r="M103">
        <v>155</v>
      </c>
    </row>
    <row r="104" spans="1:13" x14ac:dyDescent="0.3">
      <c r="A104">
        <f>Pixels!A104</f>
        <v>40560</v>
      </c>
      <c r="B104">
        <f>Reports!J104</f>
        <v>31</v>
      </c>
      <c r="C104">
        <f>Reports!K104</f>
        <v>53</v>
      </c>
      <c r="D104">
        <f>Reports!L104</f>
        <v>84</v>
      </c>
      <c r="E104">
        <f>Reports!P104</f>
        <v>4</v>
      </c>
      <c r="F104">
        <f>Reports!Q104</f>
        <v>239</v>
      </c>
      <c r="G104">
        <f>Reports!R104</f>
        <v>243</v>
      </c>
      <c r="I104">
        <v>60000</v>
      </c>
      <c r="J104">
        <v>40</v>
      </c>
      <c r="K104">
        <v>47</v>
      </c>
      <c r="L104">
        <v>160</v>
      </c>
      <c r="M104">
        <v>176</v>
      </c>
    </row>
    <row r="105" spans="1:13" x14ac:dyDescent="0.3">
      <c r="A105">
        <f>Pixels!A105</f>
        <v>32400</v>
      </c>
      <c r="B105">
        <f>Reports!J105</f>
        <v>48</v>
      </c>
      <c r="C105">
        <f>Reports!K105</f>
        <v>70</v>
      </c>
      <c r="D105">
        <f>Reports!L105</f>
        <v>118</v>
      </c>
      <c r="E105">
        <f>Reports!P105</f>
        <v>5</v>
      </c>
      <c r="F105">
        <f>Reports!Q105</f>
        <v>144</v>
      </c>
      <c r="G105">
        <f>Reports!R105</f>
        <v>149</v>
      </c>
      <c r="I105">
        <v>67500</v>
      </c>
      <c r="J105">
        <v>360</v>
      </c>
      <c r="K105">
        <v>51</v>
      </c>
      <c r="L105">
        <v>168</v>
      </c>
      <c r="M105">
        <v>160</v>
      </c>
    </row>
    <row r="106" spans="1:13" x14ac:dyDescent="0.3">
      <c r="A106">
        <f>Pixels!A106</f>
        <v>16055</v>
      </c>
      <c r="B106">
        <f>Reports!J106</f>
        <v>108</v>
      </c>
      <c r="C106">
        <f>Reports!K106</f>
        <v>423</v>
      </c>
      <c r="D106">
        <f>Reports!L106</f>
        <v>531</v>
      </c>
      <c r="E106">
        <f>Reports!P106</f>
        <v>0</v>
      </c>
      <c r="F106">
        <f>Reports!Q106</f>
        <v>159</v>
      </c>
      <c r="G106">
        <f>Reports!R106</f>
        <v>159</v>
      </c>
      <c r="I106">
        <v>30000</v>
      </c>
      <c r="J106">
        <v>430</v>
      </c>
      <c r="K106">
        <v>57</v>
      </c>
      <c r="L106">
        <v>158</v>
      </c>
      <c r="M106">
        <v>154</v>
      </c>
    </row>
    <row r="107" spans="1:13" x14ac:dyDescent="0.3">
      <c r="A107">
        <f>Pixels!A107</f>
        <v>1012800</v>
      </c>
      <c r="B107">
        <f>Reports!J107</f>
        <v>43</v>
      </c>
      <c r="C107">
        <f>Reports!K107</f>
        <v>287</v>
      </c>
      <c r="D107">
        <f>Reports!L107</f>
        <v>330</v>
      </c>
      <c r="E107">
        <f>Reports!P107</f>
        <v>0</v>
      </c>
      <c r="F107">
        <f>Reports!Q107</f>
        <v>146</v>
      </c>
      <c r="G107">
        <f>Reports!R107</f>
        <v>146</v>
      </c>
      <c r="I107">
        <v>800400</v>
      </c>
      <c r="J107">
        <v>374</v>
      </c>
      <c r="K107">
        <v>58</v>
      </c>
      <c r="L107">
        <v>170</v>
      </c>
      <c r="M107">
        <v>169</v>
      </c>
    </row>
    <row r="108" spans="1:13" x14ac:dyDescent="0.3">
      <c r="A108">
        <f>Pixels!A108</f>
        <v>253200</v>
      </c>
      <c r="B108">
        <f>Reports!J108</f>
        <v>46</v>
      </c>
      <c r="C108">
        <f>Reports!K108</f>
        <v>71</v>
      </c>
      <c r="D108">
        <f>Reports!L108</f>
        <v>117</v>
      </c>
      <c r="E108">
        <f>Reports!P108</f>
        <v>9</v>
      </c>
      <c r="F108">
        <f>Reports!Q108</f>
        <v>160</v>
      </c>
      <c r="G108">
        <f>Reports!R108</f>
        <v>169</v>
      </c>
      <c r="I108">
        <v>200400</v>
      </c>
      <c r="J108">
        <v>363</v>
      </c>
      <c r="K108">
        <v>52</v>
      </c>
      <c r="L108">
        <v>158</v>
      </c>
      <c r="M108">
        <v>173</v>
      </c>
    </row>
    <row r="109" spans="1:13" x14ac:dyDescent="0.3">
      <c r="A109">
        <f>Pixels!A109</f>
        <v>40560</v>
      </c>
      <c r="B109">
        <f>Reports!J109</f>
        <v>46</v>
      </c>
      <c r="C109">
        <f>Reports!K109</f>
        <v>54</v>
      </c>
      <c r="D109">
        <f>Reports!L109</f>
        <v>100</v>
      </c>
      <c r="E109">
        <f>Reports!P109</f>
        <v>7</v>
      </c>
      <c r="F109">
        <f>Reports!Q109</f>
        <v>144</v>
      </c>
      <c r="G109">
        <f>Reports!R109</f>
        <v>151</v>
      </c>
      <c r="I109">
        <v>31920</v>
      </c>
      <c r="J109">
        <v>46</v>
      </c>
      <c r="K109">
        <v>50</v>
      </c>
      <c r="L109">
        <v>165</v>
      </c>
      <c r="M109">
        <v>157</v>
      </c>
    </row>
    <row r="110" spans="1:13" x14ac:dyDescent="0.3">
      <c r="A110">
        <f>Pixels!A110</f>
        <v>32400</v>
      </c>
      <c r="B110">
        <f>Reports!J110</f>
        <v>20</v>
      </c>
      <c r="C110">
        <f>Reports!K110</f>
        <v>62</v>
      </c>
      <c r="D110">
        <f>Reports!L110</f>
        <v>82</v>
      </c>
      <c r="E110">
        <f>Reports!P110</f>
        <v>3</v>
      </c>
      <c r="F110">
        <f>Reports!Q110</f>
        <v>157</v>
      </c>
      <c r="G110">
        <f>Reports!R110</f>
        <v>160</v>
      </c>
      <c r="I110">
        <v>32400</v>
      </c>
      <c r="J110">
        <v>370</v>
      </c>
      <c r="K110">
        <v>54</v>
      </c>
      <c r="L110">
        <v>149</v>
      </c>
      <c r="M110">
        <v>157</v>
      </c>
    </row>
    <row r="111" spans="1:13" x14ac:dyDescent="0.3">
      <c r="A111">
        <f>Pixels!A111</f>
        <v>16055</v>
      </c>
      <c r="B111">
        <f>Reports!J111</f>
        <v>28</v>
      </c>
      <c r="C111">
        <f>Reports!K111</f>
        <v>45</v>
      </c>
      <c r="D111">
        <f>Reports!L111</f>
        <v>73</v>
      </c>
      <c r="E111">
        <f>Reports!P111</f>
        <v>8</v>
      </c>
      <c r="F111">
        <f>Reports!Q111</f>
        <v>144</v>
      </c>
      <c r="G111">
        <f>Reports!R111</f>
        <v>152</v>
      </c>
      <c r="I111">
        <v>9842</v>
      </c>
      <c r="J111">
        <v>412</v>
      </c>
      <c r="K111">
        <v>46</v>
      </c>
      <c r="L111">
        <v>164</v>
      </c>
      <c r="M111">
        <v>184</v>
      </c>
    </row>
    <row r="112" spans="1:13" x14ac:dyDescent="0.3">
      <c r="A112">
        <f>Pixels!A112</f>
        <v>667000</v>
      </c>
      <c r="B112">
        <f>Reports!J112</f>
        <v>113</v>
      </c>
      <c r="C112">
        <f>Reports!K112</f>
        <v>378</v>
      </c>
      <c r="D112">
        <f>Reports!L112</f>
        <v>491</v>
      </c>
      <c r="E112">
        <f>Reports!P112</f>
        <v>0</v>
      </c>
      <c r="F112">
        <f>Reports!Q112</f>
        <v>162</v>
      </c>
      <c r="G112">
        <f>Reports!R112</f>
        <v>162</v>
      </c>
      <c r="I112">
        <v>2313600</v>
      </c>
      <c r="J112">
        <v>596</v>
      </c>
      <c r="K112">
        <v>99</v>
      </c>
      <c r="L112">
        <v>171</v>
      </c>
      <c r="M112">
        <v>161</v>
      </c>
    </row>
    <row r="113" spans="1:13" x14ac:dyDescent="0.3">
      <c r="A113">
        <f>Pixels!A113</f>
        <v>167000</v>
      </c>
      <c r="B113">
        <f>Reports!J113</f>
        <v>77</v>
      </c>
      <c r="C113">
        <f>Reports!K113</f>
        <v>360</v>
      </c>
      <c r="D113">
        <f>Reports!L113</f>
        <v>437</v>
      </c>
      <c r="E113">
        <f>Reports!P113</f>
        <v>8</v>
      </c>
      <c r="F113">
        <f>Reports!Q113</f>
        <v>160</v>
      </c>
      <c r="G113">
        <f>Reports!R113</f>
        <v>168</v>
      </c>
      <c r="I113">
        <v>578880</v>
      </c>
      <c r="J113">
        <v>56</v>
      </c>
      <c r="K113">
        <v>59</v>
      </c>
      <c r="L113">
        <v>162</v>
      </c>
      <c r="M113">
        <v>163</v>
      </c>
    </row>
    <row r="114" spans="1:13" x14ac:dyDescent="0.3">
      <c r="A114">
        <f>Pixels!A114</f>
        <v>26600</v>
      </c>
      <c r="B114">
        <f>Reports!J114</f>
        <v>28</v>
      </c>
      <c r="C114">
        <f>Reports!K114</f>
        <v>56</v>
      </c>
      <c r="D114">
        <f>Reports!L114</f>
        <v>84</v>
      </c>
      <c r="E114">
        <f>Reports!P114</f>
        <v>0</v>
      </c>
      <c r="F114">
        <f>Reports!Q114</f>
        <v>151</v>
      </c>
      <c r="G114">
        <f>Reports!R114</f>
        <v>151</v>
      </c>
      <c r="I114">
        <v>92544</v>
      </c>
      <c r="J114">
        <v>39</v>
      </c>
      <c r="K114">
        <v>55</v>
      </c>
      <c r="L114">
        <v>145</v>
      </c>
      <c r="M114">
        <v>151</v>
      </c>
    </row>
    <row r="115" spans="1:13" x14ac:dyDescent="0.3">
      <c r="A115">
        <f>Pixels!A115</f>
        <v>30000</v>
      </c>
      <c r="B115">
        <f>Reports!J115</f>
        <v>94</v>
      </c>
      <c r="C115">
        <f>Reports!K115</f>
        <v>385</v>
      </c>
      <c r="D115">
        <f>Reports!L115</f>
        <v>479</v>
      </c>
      <c r="E115">
        <f>Reports!P115</f>
        <v>5</v>
      </c>
      <c r="F115">
        <f>Reports!Q115</f>
        <v>156</v>
      </c>
      <c r="G115">
        <f>Reports!R115</f>
        <v>161</v>
      </c>
      <c r="I115">
        <v>98304</v>
      </c>
      <c r="J115">
        <v>352</v>
      </c>
      <c r="K115">
        <v>49</v>
      </c>
      <c r="L115">
        <v>146</v>
      </c>
      <c r="M115">
        <v>155</v>
      </c>
    </row>
    <row r="116" spans="1:13" x14ac:dyDescent="0.3">
      <c r="A116">
        <f>Pixels!A116</f>
        <v>13167</v>
      </c>
      <c r="B116">
        <f>Reports!J116</f>
        <v>77</v>
      </c>
      <c r="C116">
        <f>Reports!K116</f>
        <v>387</v>
      </c>
      <c r="D116">
        <f>Reports!L116</f>
        <v>464</v>
      </c>
      <c r="E116">
        <f>Reports!P116</f>
        <v>0</v>
      </c>
      <c r="F116">
        <f>Reports!Q116</f>
        <v>171</v>
      </c>
      <c r="G116">
        <f>Reports!R116</f>
        <v>171</v>
      </c>
      <c r="I116">
        <v>38560</v>
      </c>
      <c r="J116">
        <v>371</v>
      </c>
      <c r="K116">
        <v>59</v>
      </c>
      <c r="L116">
        <v>157</v>
      </c>
      <c r="M116">
        <v>166</v>
      </c>
    </row>
    <row r="117" spans="1:13" x14ac:dyDescent="0.3">
      <c r="A117">
        <f>Pixels!A117</f>
        <v>667000</v>
      </c>
      <c r="B117">
        <f>Reports!J117</f>
        <v>64</v>
      </c>
      <c r="C117">
        <f>Reports!K117</f>
        <v>57</v>
      </c>
      <c r="D117">
        <f>Reports!L117</f>
        <v>121</v>
      </c>
      <c r="E117">
        <f>Reports!P117</f>
        <v>8</v>
      </c>
      <c r="F117">
        <f>Reports!Q117</f>
        <v>179</v>
      </c>
      <c r="G117">
        <f>Reports!R117</f>
        <v>187</v>
      </c>
      <c r="I117">
        <v>1440000</v>
      </c>
      <c r="J117">
        <v>443</v>
      </c>
      <c r="K117">
        <v>74</v>
      </c>
      <c r="L117">
        <v>156</v>
      </c>
      <c r="M117">
        <v>180</v>
      </c>
    </row>
    <row r="118" spans="1:13" x14ac:dyDescent="0.3">
      <c r="A118">
        <f>Pixels!A118</f>
        <v>167000</v>
      </c>
      <c r="B118">
        <f>Reports!J118</f>
        <v>33</v>
      </c>
      <c r="C118">
        <f>Reports!K118</f>
        <v>59</v>
      </c>
      <c r="D118">
        <f>Reports!L118</f>
        <v>92</v>
      </c>
      <c r="E118">
        <f>Reports!P118</f>
        <v>8</v>
      </c>
      <c r="F118">
        <f>Reports!Q118</f>
        <v>152</v>
      </c>
      <c r="G118">
        <f>Reports!R118</f>
        <v>160</v>
      </c>
      <c r="I118">
        <v>360000</v>
      </c>
      <c r="J118">
        <v>356</v>
      </c>
      <c r="K118">
        <v>54</v>
      </c>
      <c r="L118">
        <v>138</v>
      </c>
      <c r="M118">
        <v>186</v>
      </c>
    </row>
    <row r="119" spans="1:13" x14ac:dyDescent="0.3">
      <c r="A119">
        <f>Pixels!A119</f>
        <v>26600</v>
      </c>
      <c r="B119">
        <f>Reports!J119</f>
        <v>36</v>
      </c>
      <c r="C119">
        <f>Reports!K119</f>
        <v>60</v>
      </c>
      <c r="D119">
        <f>Reports!L119</f>
        <v>96</v>
      </c>
      <c r="E119">
        <f>Reports!P119</f>
        <v>5</v>
      </c>
      <c r="F119">
        <f>Reports!Q119</f>
        <v>143</v>
      </c>
      <c r="G119">
        <f>Reports!R119</f>
        <v>148</v>
      </c>
      <c r="I119">
        <v>57600</v>
      </c>
      <c r="J119">
        <v>45</v>
      </c>
      <c r="K119">
        <v>56</v>
      </c>
      <c r="L119">
        <v>162</v>
      </c>
      <c r="M119">
        <v>157</v>
      </c>
    </row>
    <row r="120" spans="1:13" x14ac:dyDescent="0.3">
      <c r="A120">
        <f>Pixels!A120</f>
        <v>30000</v>
      </c>
      <c r="B120">
        <f>Reports!J120</f>
        <v>39</v>
      </c>
      <c r="C120">
        <f>Reports!K120</f>
        <v>58</v>
      </c>
      <c r="D120">
        <f>Reports!L120</f>
        <v>97</v>
      </c>
      <c r="E120">
        <f>Reports!P120</f>
        <v>3</v>
      </c>
      <c r="F120">
        <f>Reports!Q120</f>
        <v>147</v>
      </c>
      <c r="G120">
        <f>Reports!R120</f>
        <v>150</v>
      </c>
      <c r="I120">
        <v>76800</v>
      </c>
      <c r="J120">
        <v>382</v>
      </c>
      <c r="K120">
        <v>58</v>
      </c>
      <c r="L120">
        <v>144</v>
      </c>
      <c r="M120">
        <v>164</v>
      </c>
    </row>
    <row r="121" spans="1:13" x14ac:dyDescent="0.3">
      <c r="A121">
        <f>Pixels!A121</f>
        <v>13167</v>
      </c>
      <c r="B121">
        <f>Reports!J121</f>
        <v>21</v>
      </c>
      <c r="C121">
        <f>Reports!K121</f>
        <v>53</v>
      </c>
      <c r="D121">
        <f>Reports!L121</f>
        <v>74</v>
      </c>
      <c r="E121">
        <f>Reports!P121</f>
        <v>0</v>
      </c>
      <c r="F121">
        <f>Reports!Q121</f>
        <v>153</v>
      </c>
      <c r="G121">
        <f>Reports!R121</f>
        <v>153</v>
      </c>
      <c r="I121">
        <v>24300</v>
      </c>
      <c r="J121">
        <v>389</v>
      </c>
      <c r="K121">
        <v>58</v>
      </c>
      <c r="L121">
        <v>144</v>
      </c>
      <c r="M121">
        <v>177</v>
      </c>
    </row>
    <row r="122" spans="1:13" x14ac:dyDescent="0.3">
      <c r="A122">
        <f>Pixels!A122</f>
        <v>2400032</v>
      </c>
      <c r="B122">
        <f>Reports!J122</f>
        <v>92</v>
      </c>
      <c r="C122">
        <f>Reports!K122</f>
        <v>205</v>
      </c>
      <c r="D122">
        <f>Reports!L122</f>
        <v>297</v>
      </c>
      <c r="E122">
        <f>Reports!P122</f>
        <v>3</v>
      </c>
      <c r="F122">
        <f>Reports!Q122</f>
        <v>512</v>
      </c>
      <c r="G122">
        <f>Reports!R122</f>
        <v>515</v>
      </c>
      <c r="I122">
        <v>1920000</v>
      </c>
      <c r="J122">
        <v>470</v>
      </c>
      <c r="K122">
        <v>103</v>
      </c>
      <c r="L122">
        <v>148</v>
      </c>
      <c r="M122">
        <v>152</v>
      </c>
    </row>
    <row r="123" spans="1:13" x14ac:dyDescent="0.3">
      <c r="A123">
        <f>Pixels!A123</f>
        <v>600008</v>
      </c>
      <c r="B123">
        <f>Reports!J123</f>
        <v>73</v>
      </c>
      <c r="C123">
        <f>Reports!K123</f>
        <v>161</v>
      </c>
      <c r="D123">
        <f>Reports!L123</f>
        <v>234</v>
      </c>
      <c r="E123">
        <f>Reports!P123</f>
        <v>2</v>
      </c>
      <c r="F123">
        <f>Reports!Q123</f>
        <v>65</v>
      </c>
      <c r="G123">
        <f>Reports!R123</f>
        <v>67</v>
      </c>
      <c r="I123">
        <v>480000</v>
      </c>
      <c r="J123">
        <v>365</v>
      </c>
      <c r="K123">
        <v>58</v>
      </c>
      <c r="L123">
        <v>150</v>
      </c>
      <c r="M123">
        <v>169</v>
      </c>
    </row>
    <row r="124" spans="1:13" x14ac:dyDescent="0.3">
      <c r="A124">
        <f>Pixels!A124</f>
        <v>95810</v>
      </c>
      <c r="B124">
        <f>Reports!J124</f>
        <v>37</v>
      </c>
      <c r="C124">
        <f>Reports!K124</f>
        <v>25</v>
      </c>
      <c r="D124">
        <f>Reports!L124</f>
        <v>62</v>
      </c>
      <c r="E124">
        <f>Reports!P124</f>
        <v>3</v>
      </c>
      <c r="F124">
        <f>Reports!Q124</f>
        <v>66</v>
      </c>
      <c r="G124">
        <f>Reports!R124</f>
        <v>69</v>
      </c>
      <c r="I124">
        <v>76800</v>
      </c>
      <c r="J124">
        <v>54</v>
      </c>
      <c r="K124">
        <v>51</v>
      </c>
      <c r="L124">
        <v>152</v>
      </c>
      <c r="M124">
        <v>181</v>
      </c>
    </row>
    <row r="125" spans="1:13" x14ac:dyDescent="0.3">
      <c r="A125">
        <f>Pixels!A125</f>
        <v>74705</v>
      </c>
      <c r="B125">
        <f>Reports!J125</f>
        <v>62</v>
      </c>
      <c r="C125">
        <f>Reports!K125</f>
        <v>164</v>
      </c>
      <c r="D125">
        <f>Reports!L125</f>
        <v>226</v>
      </c>
      <c r="E125">
        <f>Reports!P125</f>
        <v>2</v>
      </c>
      <c r="F125">
        <f>Reports!Q125</f>
        <v>65</v>
      </c>
      <c r="G125">
        <f>Reports!R125</f>
        <v>67</v>
      </c>
      <c r="I125">
        <v>32400</v>
      </c>
      <c r="J125">
        <v>47</v>
      </c>
      <c r="K125">
        <v>64</v>
      </c>
      <c r="L125">
        <v>155</v>
      </c>
      <c r="M125">
        <v>159</v>
      </c>
    </row>
    <row r="126" spans="1:13" x14ac:dyDescent="0.3">
      <c r="A126">
        <f>Pixels!A126</f>
        <v>54340</v>
      </c>
      <c r="B126">
        <f>Reports!J126</f>
        <v>62</v>
      </c>
      <c r="C126">
        <f>Reports!K126</f>
        <v>167</v>
      </c>
      <c r="D126">
        <f>Reports!L126</f>
        <v>229</v>
      </c>
      <c r="E126">
        <f>Reports!P126</f>
        <v>2</v>
      </c>
      <c r="F126">
        <f>Reports!Q126</f>
        <v>67</v>
      </c>
      <c r="G126">
        <f>Reports!R126</f>
        <v>69</v>
      </c>
      <c r="I126">
        <v>57600</v>
      </c>
      <c r="J126">
        <v>369</v>
      </c>
      <c r="K126">
        <v>61</v>
      </c>
      <c r="L126">
        <v>175</v>
      </c>
      <c r="M126">
        <v>154</v>
      </c>
    </row>
    <row r="127" spans="1:13" x14ac:dyDescent="0.3">
      <c r="A127">
        <f>Pixels!A127</f>
        <v>2400032</v>
      </c>
      <c r="B127">
        <f>Reports!J127</f>
        <v>47</v>
      </c>
      <c r="C127">
        <f>Reports!K127</f>
        <v>55</v>
      </c>
      <c r="D127">
        <f>Reports!L127</f>
        <v>102</v>
      </c>
      <c r="E127">
        <f>Reports!P127</f>
        <v>3</v>
      </c>
      <c r="F127">
        <f>Reports!Q127</f>
        <v>78</v>
      </c>
      <c r="G127">
        <f>Reports!R127</f>
        <v>81</v>
      </c>
      <c r="I127">
        <v>556500</v>
      </c>
      <c r="J127">
        <v>367</v>
      </c>
      <c r="K127">
        <v>65</v>
      </c>
      <c r="L127">
        <v>179</v>
      </c>
      <c r="M127">
        <v>146</v>
      </c>
    </row>
    <row r="128" spans="1:13" x14ac:dyDescent="0.3">
      <c r="A128">
        <f>Pixels!A128</f>
        <v>600008</v>
      </c>
      <c r="B128">
        <f>Reports!J128</f>
        <v>46</v>
      </c>
      <c r="C128">
        <f>Reports!K128</f>
        <v>26</v>
      </c>
      <c r="D128">
        <f>Reports!L128</f>
        <v>72</v>
      </c>
      <c r="E128">
        <f>Reports!P128</f>
        <v>2</v>
      </c>
      <c r="F128">
        <f>Reports!Q128</f>
        <v>69</v>
      </c>
      <c r="G128">
        <f>Reports!R128</f>
        <v>71</v>
      </c>
      <c r="I128">
        <v>139125</v>
      </c>
      <c r="J128">
        <v>369</v>
      </c>
      <c r="K128">
        <v>50</v>
      </c>
      <c r="L128">
        <v>160</v>
      </c>
      <c r="M128">
        <v>177</v>
      </c>
    </row>
    <row r="129" spans="1:13" x14ac:dyDescent="0.3">
      <c r="A129">
        <f>Pixels!A129</f>
        <v>95810</v>
      </c>
      <c r="B129">
        <f>Reports!J129</f>
        <v>29</v>
      </c>
      <c r="C129">
        <f>Reports!K129</f>
        <v>28</v>
      </c>
      <c r="D129">
        <f>Reports!L129</f>
        <v>57</v>
      </c>
      <c r="E129">
        <f>Reports!P129</f>
        <v>3</v>
      </c>
      <c r="F129">
        <f>Reports!Q129</f>
        <v>68</v>
      </c>
      <c r="G129">
        <f>Reports!R129</f>
        <v>71</v>
      </c>
      <c r="I129">
        <v>22260</v>
      </c>
      <c r="J129">
        <v>43</v>
      </c>
      <c r="K129">
        <v>45</v>
      </c>
      <c r="L129">
        <v>171</v>
      </c>
      <c r="M129">
        <v>156</v>
      </c>
    </row>
    <row r="130" spans="1:13" x14ac:dyDescent="0.3">
      <c r="A130">
        <f>Pixels!A130</f>
        <v>74705</v>
      </c>
      <c r="B130">
        <f>Reports!J130</f>
        <v>25</v>
      </c>
      <c r="C130">
        <f>Reports!K130</f>
        <v>34</v>
      </c>
      <c r="D130">
        <f>Reports!L130</f>
        <v>59</v>
      </c>
      <c r="E130">
        <f>Reports!P130</f>
        <v>3</v>
      </c>
      <c r="F130">
        <f>Reports!Q130</f>
        <v>68</v>
      </c>
      <c r="G130">
        <f>Reports!R130</f>
        <v>71</v>
      </c>
      <c r="I130">
        <v>29400</v>
      </c>
      <c r="J130">
        <v>394</v>
      </c>
      <c r="K130">
        <v>52</v>
      </c>
      <c r="L130">
        <v>154</v>
      </c>
      <c r="M130">
        <v>151</v>
      </c>
    </row>
    <row r="131" spans="1:13" x14ac:dyDescent="0.3">
      <c r="A131">
        <f>Pixels!A131</f>
        <v>54340</v>
      </c>
      <c r="B131">
        <f>Reports!J131</f>
        <v>23</v>
      </c>
      <c r="C131">
        <f>Reports!K131</f>
        <v>24</v>
      </c>
      <c r="D131">
        <f>Reports!L131</f>
        <v>47</v>
      </c>
      <c r="E131">
        <f>Reports!P131</f>
        <v>2</v>
      </c>
      <c r="F131">
        <f>Reports!Q131</f>
        <v>67</v>
      </c>
      <c r="G131">
        <f>Reports!R131</f>
        <v>69</v>
      </c>
      <c r="I131">
        <v>7420</v>
      </c>
      <c r="J131">
        <v>418</v>
      </c>
      <c r="K131">
        <v>63</v>
      </c>
      <c r="L131">
        <v>158</v>
      </c>
      <c r="M131">
        <v>155</v>
      </c>
    </row>
    <row r="132" spans="1:13" x14ac:dyDescent="0.3">
      <c r="A132">
        <f>Pixels!A132</f>
        <v>697686</v>
      </c>
      <c r="B132">
        <f>Reports!J132</f>
        <v>55</v>
      </c>
      <c r="C132">
        <f>Reports!K132</f>
        <v>167</v>
      </c>
      <c r="D132">
        <f>Reports!L132</f>
        <v>222</v>
      </c>
      <c r="E132">
        <f>Reports!P132</f>
        <v>2</v>
      </c>
      <c r="F132">
        <f>Reports!Q132</f>
        <v>82</v>
      </c>
      <c r="G132">
        <f>Reports!R132</f>
        <v>84</v>
      </c>
      <c r="I132">
        <v>4369920</v>
      </c>
      <c r="J132">
        <v>676</v>
      </c>
      <c r="K132">
        <v>715</v>
      </c>
      <c r="L132">
        <v>166</v>
      </c>
      <c r="M132">
        <v>146</v>
      </c>
    </row>
    <row r="133" spans="1:13" x14ac:dyDescent="0.3">
      <c r="A133">
        <f>Pixels!A133</f>
        <v>174592</v>
      </c>
      <c r="B133">
        <f>Reports!J133</f>
        <v>55</v>
      </c>
      <c r="C133">
        <f>Reports!K133</f>
        <v>162</v>
      </c>
      <c r="D133">
        <f>Reports!L133</f>
        <v>217</v>
      </c>
      <c r="E133">
        <f>Reports!P133</f>
        <v>2</v>
      </c>
      <c r="F133">
        <f>Reports!Q133</f>
        <v>67</v>
      </c>
      <c r="G133">
        <f>Reports!R133</f>
        <v>69</v>
      </c>
      <c r="I133">
        <v>1093120</v>
      </c>
      <c r="J133">
        <v>397</v>
      </c>
      <c r="K133">
        <v>375</v>
      </c>
      <c r="L133">
        <v>166</v>
      </c>
      <c r="M133">
        <v>155</v>
      </c>
    </row>
    <row r="134" spans="1:13" x14ac:dyDescent="0.3">
      <c r="A134">
        <f>Pixels!A134</f>
        <v>27880</v>
      </c>
      <c r="B134">
        <f>Reports!J134</f>
        <v>27</v>
      </c>
      <c r="C134">
        <f>Reports!K134</f>
        <v>22</v>
      </c>
      <c r="D134">
        <f>Reports!L134</f>
        <v>49</v>
      </c>
      <c r="E134">
        <f>Reports!P134</f>
        <v>3</v>
      </c>
      <c r="F134">
        <f>Reports!Q134</f>
        <v>65</v>
      </c>
      <c r="G134">
        <f>Reports!R134</f>
        <v>68</v>
      </c>
      <c r="I134">
        <v>174592</v>
      </c>
      <c r="J134">
        <v>63</v>
      </c>
      <c r="K134">
        <v>386</v>
      </c>
      <c r="L134">
        <v>230</v>
      </c>
      <c r="M134">
        <v>163</v>
      </c>
    </row>
    <row r="135" spans="1:13" x14ac:dyDescent="0.3">
      <c r="A135">
        <f>Pixels!A135</f>
        <v>23575</v>
      </c>
      <c r="B135">
        <f>Reports!J135</f>
        <v>75</v>
      </c>
      <c r="C135">
        <f>Reports!K135</f>
        <v>171</v>
      </c>
      <c r="D135">
        <f>Reports!L135</f>
        <v>246</v>
      </c>
      <c r="E135">
        <f>Reports!P135</f>
        <v>2</v>
      </c>
      <c r="F135">
        <f>Reports!Q135</f>
        <v>73</v>
      </c>
      <c r="G135">
        <f>Reports!R135</f>
        <v>75</v>
      </c>
      <c r="I135">
        <v>196608</v>
      </c>
      <c r="J135">
        <v>383</v>
      </c>
      <c r="K135">
        <v>359</v>
      </c>
      <c r="L135">
        <v>173</v>
      </c>
      <c r="M135">
        <v>149</v>
      </c>
    </row>
    <row r="136" spans="1:13" x14ac:dyDescent="0.3">
      <c r="A136">
        <f>Pixels!A136</f>
        <v>10336</v>
      </c>
      <c r="B136">
        <f>Reports!J136</f>
        <v>55</v>
      </c>
      <c r="C136">
        <f>Reports!K136</f>
        <v>172</v>
      </c>
      <c r="D136">
        <f>Reports!L136</f>
        <v>227</v>
      </c>
      <c r="E136">
        <f>Reports!P136</f>
        <v>2</v>
      </c>
      <c r="F136">
        <f>Reports!Q136</f>
        <v>76</v>
      </c>
      <c r="G136">
        <f>Reports!R136</f>
        <v>78</v>
      </c>
      <c r="I136">
        <v>86955</v>
      </c>
      <c r="J136">
        <v>359</v>
      </c>
      <c r="K136">
        <v>364</v>
      </c>
      <c r="L136">
        <v>142</v>
      </c>
      <c r="M136">
        <v>172</v>
      </c>
    </row>
    <row r="137" spans="1:13" x14ac:dyDescent="0.3">
      <c r="A137">
        <f>Pixels!A137</f>
        <v>697686</v>
      </c>
      <c r="B137">
        <f>Reports!J137</f>
        <v>21</v>
      </c>
      <c r="C137">
        <f>Reports!K137</f>
        <v>38</v>
      </c>
      <c r="D137">
        <f>Reports!L137</f>
        <v>59</v>
      </c>
      <c r="E137">
        <f>Reports!P137</f>
        <v>2</v>
      </c>
      <c r="F137">
        <f>Reports!Q137</f>
        <v>70</v>
      </c>
      <c r="G137">
        <f>Reports!R137</f>
        <v>72</v>
      </c>
      <c r="I137">
        <v>1255864</v>
      </c>
      <c r="J137">
        <v>411</v>
      </c>
      <c r="K137">
        <v>62</v>
      </c>
      <c r="L137">
        <v>154</v>
      </c>
      <c r="M137">
        <v>160</v>
      </c>
    </row>
    <row r="138" spans="1:13" x14ac:dyDescent="0.3">
      <c r="A138">
        <f>Pixels!A138</f>
        <v>174592</v>
      </c>
      <c r="B138">
        <f>Reports!J138</f>
        <v>38</v>
      </c>
      <c r="C138">
        <f>Reports!K138</f>
        <v>28</v>
      </c>
      <c r="D138">
        <f>Reports!L138</f>
        <v>66</v>
      </c>
      <c r="E138">
        <f>Reports!P138</f>
        <v>3</v>
      </c>
      <c r="F138">
        <f>Reports!Q138</f>
        <v>69</v>
      </c>
      <c r="G138">
        <f>Reports!R138</f>
        <v>72</v>
      </c>
      <c r="I138">
        <v>314324</v>
      </c>
      <c r="J138">
        <v>380</v>
      </c>
      <c r="K138">
        <v>58</v>
      </c>
      <c r="L138">
        <v>181</v>
      </c>
      <c r="M138">
        <v>144</v>
      </c>
    </row>
    <row r="139" spans="1:13" x14ac:dyDescent="0.3">
      <c r="A139">
        <f>Pixels!A139</f>
        <v>23575</v>
      </c>
      <c r="B139">
        <f>Reports!J139</f>
        <v>31</v>
      </c>
      <c r="C139">
        <f>Reports!K139</f>
        <v>29</v>
      </c>
      <c r="D139">
        <f>Reports!L139</f>
        <v>60</v>
      </c>
      <c r="E139">
        <f>Reports!P139</f>
        <v>2</v>
      </c>
      <c r="F139">
        <f>Reports!Q139</f>
        <v>67</v>
      </c>
      <c r="G139">
        <f>Reports!R139</f>
        <v>69</v>
      </c>
      <c r="I139">
        <v>50050</v>
      </c>
      <c r="J139">
        <v>43</v>
      </c>
      <c r="K139">
        <v>51</v>
      </c>
      <c r="L139">
        <v>154</v>
      </c>
      <c r="M139">
        <v>155</v>
      </c>
    </row>
    <row r="140" spans="1:13" x14ac:dyDescent="0.3">
      <c r="A140">
        <f>Pixels!A140</f>
        <v>10336</v>
      </c>
      <c r="B140">
        <f>Reports!J140</f>
        <v>28</v>
      </c>
      <c r="C140">
        <f>Reports!K140</f>
        <v>31</v>
      </c>
      <c r="D140">
        <f>Reports!L140</f>
        <v>59</v>
      </c>
      <c r="E140">
        <f>Reports!P140</f>
        <v>2</v>
      </c>
      <c r="F140">
        <f>Reports!Q140</f>
        <v>68</v>
      </c>
      <c r="G140">
        <f>Reports!R140</f>
        <v>70</v>
      </c>
      <c r="I140">
        <v>45760</v>
      </c>
      <c r="J140">
        <v>378</v>
      </c>
      <c r="K140">
        <v>56</v>
      </c>
      <c r="L140">
        <v>151</v>
      </c>
      <c r="M140">
        <v>168</v>
      </c>
    </row>
    <row r="141" spans="1:13" x14ac:dyDescent="0.3">
      <c r="A141">
        <f>Pixels!A141</f>
        <v>27880</v>
      </c>
      <c r="B141">
        <f>Reports!J141</f>
        <v>23</v>
      </c>
      <c r="C141">
        <f>Reports!K141</f>
        <v>53</v>
      </c>
      <c r="D141">
        <f>Reports!L141</f>
        <v>76</v>
      </c>
      <c r="E141">
        <f>Reports!P141</f>
        <v>3</v>
      </c>
      <c r="F141">
        <f>Reports!Q141</f>
        <v>82</v>
      </c>
      <c r="G141">
        <f>Reports!R141</f>
        <v>85</v>
      </c>
      <c r="I141">
        <v>17150</v>
      </c>
      <c r="J141">
        <v>387</v>
      </c>
      <c r="K141">
        <v>51</v>
      </c>
      <c r="L141">
        <v>174</v>
      </c>
      <c r="M141">
        <v>155</v>
      </c>
    </row>
    <row r="142" spans="1:13" x14ac:dyDescent="0.3">
      <c r="A142">
        <f>Pixels!A142</f>
        <v>960000</v>
      </c>
      <c r="B142">
        <f>Reports!J142</f>
        <v>63</v>
      </c>
      <c r="C142">
        <f>Reports!K142</f>
        <v>200</v>
      </c>
      <c r="D142">
        <f>Reports!L142</f>
        <v>263</v>
      </c>
      <c r="E142">
        <f>Reports!P142</f>
        <v>2</v>
      </c>
      <c r="F142">
        <f>Reports!Q142</f>
        <v>81</v>
      </c>
      <c r="G142">
        <f>Reports!R142</f>
        <v>83</v>
      </c>
      <c r="I142">
        <v>2476800</v>
      </c>
      <c r="J142">
        <v>396</v>
      </c>
      <c r="K142">
        <v>87</v>
      </c>
      <c r="L142">
        <v>157</v>
      </c>
      <c r="M142">
        <v>176</v>
      </c>
    </row>
    <row r="143" spans="1:13" x14ac:dyDescent="0.3">
      <c r="A143">
        <f>Pixels!A143</f>
        <v>240000</v>
      </c>
      <c r="B143">
        <f>Reports!J143</f>
        <v>53</v>
      </c>
      <c r="C143">
        <f>Reports!K143</f>
        <v>162</v>
      </c>
      <c r="D143">
        <f>Reports!L143</f>
        <v>215</v>
      </c>
      <c r="E143">
        <f>Reports!P143</f>
        <v>2</v>
      </c>
      <c r="F143">
        <f>Reports!Q143</f>
        <v>66</v>
      </c>
      <c r="G143">
        <f>Reports!R143</f>
        <v>68</v>
      </c>
      <c r="I143">
        <v>619200</v>
      </c>
      <c r="J143">
        <v>374</v>
      </c>
      <c r="K143">
        <v>62</v>
      </c>
      <c r="L143">
        <v>157</v>
      </c>
      <c r="M143">
        <v>159</v>
      </c>
    </row>
    <row r="144" spans="1:13" x14ac:dyDescent="0.3">
      <c r="A144">
        <f>Pixels!A144</f>
        <v>38400</v>
      </c>
      <c r="B144">
        <f>Reports!J144</f>
        <v>30</v>
      </c>
      <c r="C144">
        <f>Reports!K144</f>
        <v>22</v>
      </c>
      <c r="D144">
        <f>Reports!L144</f>
        <v>52</v>
      </c>
      <c r="E144">
        <f>Reports!P144</f>
        <v>3</v>
      </c>
      <c r="F144">
        <f>Reports!Q144</f>
        <v>70</v>
      </c>
      <c r="G144">
        <f>Reports!R144</f>
        <v>73</v>
      </c>
      <c r="I144">
        <v>99072</v>
      </c>
      <c r="J144">
        <v>44</v>
      </c>
      <c r="K144">
        <v>54</v>
      </c>
      <c r="L144">
        <v>154</v>
      </c>
      <c r="M144">
        <v>157</v>
      </c>
    </row>
    <row r="145" spans="1:13" x14ac:dyDescent="0.3">
      <c r="A145">
        <f>Pixels!A145</f>
        <v>43200</v>
      </c>
      <c r="B145">
        <f>Reports!J145</f>
        <v>58</v>
      </c>
      <c r="C145">
        <f>Reports!K145</f>
        <v>161</v>
      </c>
      <c r="D145">
        <f>Reports!L145</f>
        <v>219</v>
      </c>
      <c r="E145">
        <f>Reports!P145</f>
        <v>2</v>
      </c>
      <c r="F145">
        <f>Reports!Q145</f>
        <v>66</v>
      </c>
      <c r="G145">
        <f>Reports!R145</f>
        <v>68</v>
      </c>
      <c r="I145">
        <v>98304</v>
      </c>
      <c r="J145">
        <v>354</v>
      </c>
      <c r="K145">
        <v>48</v>
      </c>
      <c r="L145">
        <v>171</v>
      </c>
      <c r="M145">
        <v>147</v>
      </c>
    </row>
    <row r="146" spans="1:13" x14ac:dyDescent="0.3">
      <c r="A146">
        <f>Pixels!A146</f>
        <v>19200</v>
      </c>
      <c r="B146">
        <f>Reports!J146</f>
        <v>54</v>
      </c>
      <c r="C146">
        <f>Reports!K146</f>
        <v>172</v>
      </c>
      <c r="D146">
        <f>Reports!L146</f>
        <v>226</v>
      </c>
      <c r="E146">
        <f>Reports!P146</f>
        <v>2</v>
      </c>
      <c r="F146">
        <f>Reports!Q146</f>
        <v>66</v>
      </c>
      <c r="G146">
        <f>Reports!R146</f>
        <v>68</v>
      </c>
      <c r="I146">
        <v>44376</v>
      </c>
      <c r="J146">
        <v>372</v>
      </c>
      <c r="K146">
        <v>58</v>
      </c>
      <c r="L146">
        <v>156</v>
      </c>
      <c r="M146">
        <v>166</v>
      </c>
    </row>
    <row r="147" spans="1:13" x14ac:dyDescent="0.3">
      <c r="A147">
        <f>Pixels!A147</f>
        <v>960000</v>
      </c>
      <c r="B147">
        <f>Reports!J147</f>
        <v>44</v>
      </c>
      <c r="C147">
        <f>Reports!K147</f>
        <v>44</v>
      </c>
      <c r="D147">
        <f>Reports!L147</f>
        <v>88</v>
      </c>
      <c r="E147">
        <f>Reports!P147</f>
        <v>1</v>
      </c>
      <c r="F147">
        <f>Reports!Q147</f>
        <v>81</v>
      </c>
      <c r="G147">
        <f>Reports!R147</f>
        <v>82</v>
      </c>
      <c r="I147">
        <v>1689600</v>
      </c>
      <c r="J147">
        <v>365</v>
      </c>
      <c r="K147">
        <v>52</v>
      </c>
      <c r="L147">
        <v>162</v>
      </c>
      <c r="M147">
        <v>163</v>
      </c>
    </row>
    <row r="148" spans="1:13" x14ac:dyDescent="0.3">
      <c r="A148">
        <f>Pixels!A148</f>
        <v>240000</v>
      </c>
      <c r="B148">
        <f>Reports!J148</f>
        <v>25</v>
      </c>
      <c r="C148">
        <f>Reports!K148</f>
        <v>28</v>
      </c>
      <c r="D148">
        <f>Reports!L148</f>
        <v>53</v>
      </c>
      <c r="E148">
        <f>Reports!P148</f>
        <v>2</v>
      </c>
      <c r="F148">
        <f>Reports!Q148</f>
        <v>73</v>
      </c>
      <c r="G148">
        <f>Reports!R148</f>
        <v>75</v>
      </c>
      <c r="I148">
        <v>422400</v>
      </c>
      <c r="J148">
        <v>367</v>
      </c>
      <c r="K148">
        <v>50</v>
      </c>
      <c r="L148">
        <v>143</v>
      </c>
      <c r="M148">
        <v>162</v>
      </c>
    </row>
    <row r="149" spans="1:13" x14ac:dyDescent="0.3">
      <c r="A149">
        <f>Pixels!A149</f>
        <v>38400</v>
      </c>
      <c r="B149">
        <f>Reports!J149</f>
        <v>48</v>
      </c>
      <c r="C149">
        <f>Reports!K149</f>
        <v>26</v>
      </c>
      <c r="D149">
        <f>Reports!L149</f>
        <v>74</v>
      </c>
      <c r="E149">
        <f>Reports!P149</f>
        <v>4</v>
      </c>
      <c r="F149">
        <f>Reports!Q149</f>
        <v>67</v>
      </c>
      <c r="G149">
        <f>Reports!R149</f>
        <v>71</v>
      </c>
      <c r="I149">
        <v>67520</v>
      </c>
      <c r="J149">
        <v>40</v>
      </c>
      <c r="K149">
        <v>48</v>
      </c>
      <c r="L149">
        <v>153</v>
      </c>
      <c r="M149">
        <v>164</v>
      </c>
    </row>
    <row r="150" spans="1:13" x14ac:dyDescent="0.3">
      <c r="A150">
        <f>Pixels!A150</f>
        <v>43200</v>
      </c>
      <c r="B150">
        <f>Reports!J150</f>
        <v>38</v>
      </c>
      <c r="C150">
        <f>Reports!K150</f>
        <v>27</v>
      </c>
      <c r="D150">
        <f>Reports!L150</f>
        <v>65</v>
      </c>
      <c r="E150">
        <f>Reports!P150</f>
        <v>3</v>
      </c>
      <c r="F150">
        <f>Reports!Q150</f>
        <v>70</v>
      </c>
      <c r="G150">
        <f>Reports!R150</f>
        <v>73</v>
      </c>
      <c r="I150">
        <v>76800</v>
      </c>
      <c r="J150">
        <v>356</v>
      </c>
      <c r="K150">
        <v>47</v>
      </c>
      <c r="L150">
        <v>167</v>
      </c>
      <c r="M150">
        <v>159</v>
      </c>
    </row>
    <row r="151" spans="1:13" x14ac:dyDescent="0.3">
      <c r="A151">
        <f>Pixels!A151</f>
        <v>19200</v>
      </c>
      <c r="B151">
        <f>Reports!J151</f>
        <v>21</v>
      </c>
      <c r="C151">
        <f>Reports!K151</f>
        <v>31</v>
      </c>
      <c r="D151">
        <f>Reports!L151</f>
        <v>52</v>
      </c>
      <c r="E151">
        <f>Reports!P151</f>
        <v>2</v>
      </c>
      <c r="F151">
        <f>Reports!Q151</f>
        <v>69</v>
      </c>
      <c r="G151">
        <f>Reports!R151</f>
        <v>71</v>
      </c>
      <c r="I151">
        <v>33338</v>
      </c>
      <c r="J151">
        <v>386</v>
      </c>
      <c r="K151">
        <v>44</v>
      </c>
      <c r="L151">
        <v>182</v>
      </c>
      <c r="M151">
        <v>143</v>
      </c>
    </row>
    <row r="152" spans="1:13" x14ac:dyDescent="0.3">
      <c r="A152">
        <f>Pixels!A152</f>
        <v>1492500</v>
      </c>
      <c r="B152">
        <f>Reports!J152</f>
        <v>83</v>
      </c>
      <c r="C152">
        <f>Reports!K152</f>
        <v>237</v>
      </c>
      <c r="D152">
        <f>Reports!L152</f>
        <v>320</v>
      </c>
      <c r="E152">
        <f>Reports!P152</f>
        <v>2</v>
      </c>
      <c r="F152">
        <f>Reports!Q152</f>
        <v>63</v>
      </c>
      <c r="G152">
        <f>Reports!R152</f>
        <v>65</v>
      </c>
      <c r="I152">
        <v>753600</v>
      </c>
      <c r="J152">
        <v>379</v>
      </c>
      <c r="K152">
        <v>58</v>
      </c>
      <c r="L152">
        <v>179</v>
      </c>
      <c r="M152">
        <v>176</v>
      </c>
    </row>
    <row r="153" spans="1:13" x14ac:dyDescent="0.3">
      <c r="A153">
        <f>Pixels!A153</f>
        <v>373500</v>
      </c>
      <c r="B153">
        <f>Reports!J153</f>
        <v>63</v>
      </c>
      <c r="C153">
        <f>Reports!K153</f>
        <v>171</v>
      </c>
      <c r="D153">
        <f>Reports!L153</f>
        <v>234</v>
      </c>
      <c r="E153">
        <f>Reports!P153</f>
        <v>2</v>
      </c>
      <c r="F153">
        <f>Reports!Q153</f>
        <v>65</v>
      </c>
      <c r="G153">
        <f>Reports!R153</f>
        <v>67</v>
      </c>
      <c r="I153">
        <v>188400</v>
      </c>
      <c r="J153">
        <v>363</v>
      </c>
      <c r="K153">
        <v>55</v>
      </c>
      <c r="L153">
        <v>161</v>
      </c>
      <c r="M153">
        <v>160</v>
      </c>
    </row>
    <row r="154" spans="1:13" x14ac:dyDescent="0.3">
      <c r="A154">
        <f>Pixels!A154</f>
        <v>59700</v>
      </c>
      <c r="B154">
        <f>Reports!J154</f>
        <v>30</v>
      </c>
      <c r="C154">
        <f>Reports!K154</f>
        <v>22</v>
      </c>
      <c r="D154">
        <f>Reports!L154</f>
        <v>52</v>
      </c>
      <c r="E154">
        <f>Reports!P154</f>
        <v>2</v>
      </c>
      <c r="F154">
        <f>Reports!Q154</f>
        <v>74</v>
      </c>
      <c r="G154">
        <f>Reports!R154</f>
        <v>76</v>
      </c>
      <c r="I154">
        <v>30240</v>
      </c>
      <c r="J154">
        <v>44</v>
      </c>
      <c r="K154">
        <v>46</v>
      </c>
      <c r="L154">
        <v>163</v>
      </c>
      <c r="M154">
        <v>184</v>
      </c>
    </row>
    <row r="155" spans="1:13" x14ac:dyDescent="0.3">
      <c r="A155">
        <f>Pixels!A155</f>
        <v>60000</v>
      </c>
      <c r="B155">
        <f>Reports!J155</f>
        <v>54</v>
      </c>
      <c r="C155">
        <f>Reports!K155</f>
        <v>142</v>
      </c>
      <c r="D155">
        <f>Reports!L155</f>
        <v>196</v>
      </c>
      <c r="E155">
        <f>Reports!P155</f>
        <v>3</v>
      </c>
      <c r="F155">
        <f>Reports!Q155</f>
        <v>67</v>
      </c>
      <c r="G155">
        <f>Reports!R155</f>
        <v>70</v>
      </c>
      <c r="I155">
        <v>38400</v>
      </c>
      <c r="J155">
        <v>364</v>
      </c>
      <c r="K155">
        <v>75</v>
      </c>
      <c r="L155">
        <v>162</v>
      </c>
      <c r="M155">
        <v>161</v>
      </c>
    </row>
    <row r="156" spans="1:13" x14ac:dyDescent="0.3">
      <c r="A156">
        <f>Pixels!A156</f>
        <v>26268</v>
      </c>
      <c r="B156">
        <f>Reports!J156</f>
        <v>65</v>
      </c>
      <c r="C156">
        <f>Reports!K156</f>
        <v>179</v>
      </c>
      <c r="D156">
        <f>Reports!L156</f>
        <v>244</v>
      </c>
      <c r="E156">
        <f>Reports!P156</f>
        <v>2</v>
      </c>
      <c r="F156">
        <f>Reports!Q156</f>
        <v>65</v>
      </c>
      <c r="G156">
        <f>Reports!R156</f>
        <v>67</v>
      </c>
      <c r="I156">
        <v>10584</v>
      </c>
      <c r="J156">
        <v>380</v>
      </c>
      <c r="K156">
        <v>50</v>
      </c>
      <c r="L156">
        <v>150</v>
      </c>
      <c r="M156">
        <v>190</v>
      </c>
    </row>
    <row r="157" spans="1:13" x14ac:dyDescent="0.3">
      <c r="A157">
        <f>Pixels!A157</f>
        <v>1492500</v>
      </c>
      <c r="B157">
        <f>Reports!J157</f>
        <v>48</v>
      </c>
      <c r="C157">
        <f>Reports!K157</f>
        <v>53</v>
      </c>
      <c r="D157">
        <f>Reports!L157</f>
        <v>101</v>
      </c>
      <c r="E157">
        <f>Reports!P157</f>
        <v>2</v>
      </c>
      <c r="F157">
        <f>Reports!Q157</f>
        <v>71</v>
      </c>
      <c r="G157">
        <f>Reports!R157</f>
        <v>73</v>
      </c>
      <c r="I157">
        <v>1500000</v>
      </c>
      <c r="J157">
        <v>384</v>
      </c>
      <c r="K157">
        <v>68</v>
      </c>
      <c r="L157">
        <v>145</v>
      </c>
      <c r="M157">
        <v>159</v>
      </c>
    </row>
    <row r="158" spans="1:13" x14ac:dyDescent="0.3">
      <c r="A158">
        <f>Pixels!A158</f>
        <v>373500</v>
      </c>
      <c r="B158">
        <f>Reports!J158</f>
        <v>41</v>
      </c>
      <c r="C158">
        <f>Reports!K158</f>
        <v>36</v>
      </c>
      <c r="D158">
        <f>Reports!L158</f>
        <v>77</v>
      </c>
      <c r="E158">
        <f>Reports!P158</f>
        <v>2</v>
      </c>
      <c r="F158">
        <f>Reports!Q158</f>
        <v>79</v>
      </c>
      <c r="G158">
        <f>Reports!R158</f>
        <v>81</v>
      </c>
      <c r="I158">
        <v>375000</v>
      </c>
      <c r="J158">
        <v>362</v>
      </c>
      <c r="K158">
        <v>56</v>
      </c>
      <c r="L158">
        <v>163</v>
      </c>
      <c r="M158">
        <v>193</v>
      </c>
    </row>
    <row r="159" spans="1:13" x14ac:dyDescent="0.3">
      <c r="A159">
        <f>Pixels!A159</f>
        <v>59700</v>
      </c>
      <c r="B159">
        <f>Reports!J159</f>
        <v>30</v>
      </c>
      <c r="C159">
        <f>Reports!K159</f>
        <v>26</v>
      </c>
      <c r="D159">
        <f>Reports!L159</f>
        <v>56</v>
      </c>
      <c r="E159">
        <f>Reports!P159</f>
        <v>4</v>
      </c>
      <c r="F159">
        <f>Reports!Q159</f>
        <v>67</v>
      </c>
      <c r="G159">
        <f>Reports!R159</f>
        <v>71</v>
      </c>
      <c r="I159">
        <v>60000</v>
      </c>
      <c r="J159">
        <v>43</v>
      </c>
      <c r="K159">
        <v>53</v>
      </c>
      <c r="L159">
        <v>152</v>
      </c>
      <c r="M159">
        <v>182</v>
      </c>
    </row>
    <row r="160" spans="1:13" x14ac:dyDescent="0.3">
      <c r="A160">
        <f>Pixels!A160</f>
        <v>60000</v>
      </c>
      <c r="B160">
        <f>Reports!J160</f>
        <v>23</v>
      </c>
      <c r="C160">
        <f>Reports!K160</f>
        <v>30</v>
      </c>
      <c r="D160">
        <f>Reports!L160</f>
        <v>53</v>
      </c>
      <c r="E160">
        <f>Reports!P160</f>
        <v>2</v>
      </c>
      <c r="F160">
        <f>Reports!Q160</f>
        <v>67</v>
      </c>
      <c r="G160">
        <f>Reports!R160</f>
        <v>69</v>
      </c>
      <c r="I160">
        <v>67500</v>
      </c>
      <c r="J160">
        <v>392</v>
      </c>
      <c r="K160">
        <v>49</v>
      </c>
      <c r="L160">
        <v>157</v>
      </c>
      <c r="M160">
        <v>166</v>
      </c>
    </row>
    <row r="161" spans="1:13" x14ac:dyDescent="0.3">
      <c r="A161">
        <f>Pixels!A161</f>
        <v>26268</v>
      </c>
      <c r="B161">
        <f>Reports!J161</f>
        <v>28</v>
      </c>
      <c r="C161">
        <f>Reports!K161</f>
        <v>27</v>
      </c>
      <c r="D161">
        <f>Reports!L161</f>
        <v>55</v>
      </c>
      <c r="E161">
        <f>Reports!P161</f>
        <v>2</v>
      </c>
      <c r="F161">
        <f>Reports!Q161</f>
        <v>92</v>
      </c>
      <c r="G161">
        <f>Reports!R161</f>
        <v>94</v>
      </c>
      <c r="I161">
        <v>30000</v>
      </c>
      <c r="J161">
        <v>391</v>
      </c>
      <c r="K161">
        <v>48</v>
      </c>
      <c r="L161">
        <v>163</v>
      </c>
      <c r="M161">
        <v>158</v>
      </c>
    </row>
    <row r="162" spans="1:13" x14ac:dyDescent="0.3">
      <c r="A162">
        <f>Pixels!A162</f>
        <v>921600</v>
      </c>
      <c r="B162">
        <f>Reports!J162</f>
        <v>64</v>
      </c>
      <c r="C162">
        <f>Reports!K162</f>
        <v>246</v>
      </c>
      <c r="D162">
        <f>Reports!L162</f>
        <v>310</v>
      </c>
      <c r="E162">
        <f>Reports!P162</f>
        <v>1</v>
      </c>
      <c r="F162">
        <f>Reports!Q162</f>
        <v>67</v>
      </c>
      <c r="G162">
        <f>Reports!R162</f>
        <v>68</v>
      </c>
      <c r="I162">
        <v>2017600</v>
      </c>
      <c r="J162">
        <v>497</v>
      </c>
      <c r="K162">
        <v>83</v>
      </c>
      <c r="L162">
        <v>150</v>
      </c>
      <c r="M162">
        <v>160</v>
      </c>
    </row>
    <row r="163" spans="1:13" x14ac:dyDescent="0.3">
      <c r="A163">
        <f>Pixels!A163</f>
        <v>230400</v>
      </c>
      <c r="B163">
        <f>Reports!J163</f>
        <v>56</v>
      </c>
      <c r="C163">
        <f>Reports!K163</f>
        <v>165</v>
      </c>
      <c r="D163">
        <f>Reports!L163</f>
        <v>221</v>
      </c>
      <c r="E163">
        <f>Reports!P163</f>
        <v>2</v>
      </c>
      <c r="F163">
        <f>Reports!Q163</f>
        <v>64</v>
      </c>
      <c r="G163">
        <f>Reports!R163</f>
        <v>66</v>
      </c>
      <c r="I163">
        <v>504800</v>
      </c>
      <c r="J163">
        <v>359</v>
      </c>
      <c r="K163">
        <v>55</v>
      </c>
      <c r="L163">
        <v>148</v>
      </c>
      <c r="M163">
        <v>157</v>
      </c>
    </row>
    <row r="164" spans="1:13" x14ac:dyDescent="0.3">
      <c r="A164">
        <f>Pixels!A164</f>
        <v>36864</v>
      </c>
      <c r="B164">
        <f>Reports!J164</f>
        <v>23</v>
      </c>
      <c r="C164">
        <f>Reports!K164</f>
        <v>24</v>
      </c>
      <c r="D164">
        <f>Reports!L164</f>
        <v>47</v>
      </c>
      <c r="E164">
        <f>Reports!P164</f>
        <v>2</v>
      </c>
      <c r="F164">
        <f>Reports!Q164</f>
        <v>65</v>
      </c>
      <c r="G164">
        <f>Reports!R164</f>
        <v>67</v>
      </c>
      <c r="I164">
        <v>80640</v>
      </c>
      <c r="J164">
        <v>44</v>
      </c>
      <c r="K164">
        <v>58</v>
      </c>
      <c r="L164">
        <v>153</v>
      </c>
      <c r="M164">
        <v>168</v>
      </c>
    </row>
    <row r="165" spans="1:13" x14ac:dyDescent="0.3">
      <c r="A165">
        <f>Pixels!A165</f>
        <v>36864</v>
      </c>
      <c r="B165">
        <f>Reports!J165</f>
        <v>34</v>
      </c>
      <c r="C165">
        <f>Reports!K165</f>
        <v>26</v>
      </c>
      <c r="D165">
        <f>Reports!L165</f>
        <v>60</v>
      </c>
      <c r="E165">
        <f>Reports!P165</f>
        <v>2</v>
      </c>
      <c r="F165">
        <f>Reports!Q165</f>
        <v>65</v>
      </c>
      <c r="G165">
        <f>Reports!R165</f>
        <v>67</v>
      </c>
      <c r="I165">
        <v>35532</v>
      </c>
      <c r="J165">
        <v>379</v>
      </c>
      <c r="K165">
        <v>52</v>
      </c>
      <c r="L165">
        <v>161</v>
      </c>
      <c r="M165">
        <v>161</v>
      </c>
    </row>
    <row r="166" spans="1:13" x14ac:dyDescent="0.3">
      <c r="A166">
        <f>Pixels!A166</f>
        <v>11664</v>
      </c>
      <c r="B166">
        <f>Reports!J166</f>
        <v>103</v>
      </c>
      <c r="C166">
        <f>Reports!K166</f>
        <v>191</v>
      </c>
      <c r="D166">
        <f>Reports!L166</f>
        <v>294</v>
      </c>
      <c r="E166">
        <f>Reports!P166</f>
        <v>2</v>
      </c>
      <c r="F166">
        <f>Reports!Q166</f>
        <v>79</v>
      </c>
      <c r="G166">
        <f>Reports!R166</f>
        <v>81</v>
      </c>
      <c r="I166">
        <v>57600</v>
      </c>
      <c r="J166">
        <v>404</v>
      </c>
      <c r="K166">
        <v>51</v>
      </c>
      <c r="L166">
        <v>149</v>
      </c>
      <c r="M166">
        <v>147</v>
      </c>
    </row>
    <row r="167" spans="1:13" x14ac:dyDescent="0.3">
      <c r="A167">
        <f>Pixels!A167</f>
        <v>921600</v>
      </c>
      <c r="B167">
        <f>Reports!J167</f>
        <v>43</v>
      </c>
      <c r="C167">
        <f>Reports!K167</f>
        <v>56</v>
      </c>
      <c r="D167">
        <f>Reports!L167</f>
        <v>99</v>
      </c>
      <c r="E167">
        <f>Reports!P167</f>
        <v>2</v>
      </c>
      <c r="F167">
        <f>Reports!Q167</f>
        <v>65</v>
      </c>
      <c r="G167">
        <f>Reports!R167</f>
        <v>67</v>
      </c>
      <c r="I167">
        <v>2147664</v>
      </c>
      <c r="J167">
        <v>469</v>
      </c>
      <c r="K167">
        <v>87</v>
      </c>
      <c r="L167">
        <v>164</v>
      </c>
      <c r="M167">
        <v>178</v>
      </c>
    </row>
    <row r="168" spans="1:13" x14ac:dyDescent="0.3">
      <c r="A168">
        <f>Pixels!A168</f>
        <v>230400</v>
      </c>
      <c r="B168">
        <f>Reports!J168</f>
        <v>52</v>
      </c>
      <c r="C168">
        <f>Reports!K168</f>
        <v>41</v>
      </c>
      <c r="D168">
        <f>Reports!L168</f>
        <v>93</v>
      </c>
      <c r="E168">
        <f>Reports!P168</f>
        <v>2</v>
      </c>
      <c r="F168">
        <f>Reports!Q168</f>
        <v>68</v>
      </c>
      <c r="G168">
        <f>Reports!R168</f>
        <v>70</v>
      </c>
      <c r="I168">
        <v>536916</v>
      </c>
      <c r="J168">
        <v>400</v>
      </c>
      <c r="K168">
        <v>54</v>
      </c>
      <c r="L168">
        <v>167</v>
      </c>
      <c r="M168">
        <v>193</v>
      </c>
    </row>
    <row r="169" spans="1:13" x14ac:dyDescent="0.3">
      <c r="A169">
        <f>Pixels!A169</f>
        <v>36864</v>
      </c>
      <c r="B169">
        <f>Reports!J169</f>
        <v>44</v>
      </c>
      <c r="C169">
        <f>Reports!K169</f>
        <v>24</v>
      </c>
      <c r="D169">
        <f>Reports!L169</f>
        <v>68</v>
      </c>
      <c r="E169">
        <f>Reports!P169</f>
        <v>2</v>
      </c>
      <c r="F169">
        <f>Reports!Q169</f>
        <v>82</v>
      </c>
      <c r="G169">
        <f>Reports!R169</f>
        <v>84</v>
      </c>
      <c r="I169">
        <v>85668</v>
      </c>
      <c r="J169">
        <v>55</v>
      </c>
      <c r="K169">
        <v>56</v>
      </c>
      <c r="L169">
        <v>146</v>
      </c>
      <c r="M169">
        <v>180</v>
      </c>
    </row>
    <row r="170" spans="1:13" x14ac:dyDescent="0.3">
      <c r="A170">
        <f>Pixels!A170</f>
        <v>36864</v>
      </c>
      <c r="B170">
        <f>Reports!J170</f>
        <v>23</v>
      </c>
      <c r="C170">
        <f>Reports!K170</f>
        <v>29</v>
      </c>
      <c r="D170">
        <f>Reports!L170</f>
        <v>52</v>
      </c>
      <c r="E170">
        <f>Reports!P170</f>
        <v>2</v>
      </c>
      <c r="F170">
        <f>Reports!Q170</f>
        <v>69</v>
      </c>
      <c r="G170">
        <f>Reports!R170</f>
        <v>71</v>
      </c>
      <c r="I170">
        <v>83544</v>
      </c>
      <c r="J170">
        <v>361</v>
      </c>
      <c r="K170">
        <v>59</v>
      </c>
      <c r="L170">
        <v>162</v>
      </c>
      <c r="M170">
        <v>158</v>
      </c>
    </row>
    <row r="171" spans="1:13" x14ac:dyDescent="0.3">
      <c r="A171">
        <f>Pixels!A171</f>
        <v>11664</v>
      </c>
      <c r="B171">
        <f>Reports!J171</f>
        <v>21</v>
      </c>
      <c r="C171">
        <f>Reports!K171</f>
        <v>27</v>
      </c>
      <c r="D171">
        <f>Reports!L171</f>
        <v>48</v>
      </c>
      <c r="E171">
        <f>Reports!P171</f>
        <v>1</v>
      </c>
      <c r="F171">
        <f>Reports!Q171</f>
        <v>83</v>
      </c>
      <c r="G171">
        <f>Reports!R171</f>
        <v>84</v>
      </c>
      <c r="I171">
        <v>38962</v>
      </c>
      <c r="J171">
        <v>373</v>
      </c>
      <c r="K171">
        <v>51</v>
      </c>
      <c r="L171">
        <v>148</v>
      </c>
      <c r="M171">
        <v>163</v>
      </c>
    </row>
    <row r="172" spans="1:13" x14ac:dyDescent="0.3">
      <c r="A172">
        <f>Pixels!A172</f>
        <v>1702080</v>
      </c>
      <c r="B172">
        <f>Reports!J172</f>
        <v>86</v>
      </c>
      <c r="C172">
        <f>Reports!K172</f>
        <v>353</v>
      </c>
      <c r="D172">
        <f>Reports!L172</f>
        <v>439</v>
      </c>
      <c r="E172">
        <f>Reports!P172</f>
        <v>2</v>
      </c>
      <c r="F172">
        <f>Reports!Q172</f>
        <v>79</v>
      </c>
      <c r="G172">
        <f>Reports!R172</f>
        <v>81</v>
      </c>
      <c r="I172">
        <v>3774464</v>
      </c>
      <c r="J172">
        <v>119</v>
      </c>
      <c r="K172">
        <v>173</v>
      </c>
      <c r="L172">
        <v>168</v>
      </c>
      <c r="M172">
        <v>153</v>
      </c>
    </row>
    <row r="173" spans="1:13" x14ac:dyDescent="0.3">
      <c r="A173">
        <f>Pixels!A173</f>
        <v>425520</v>
      </c>
      <c r="B173">
        <f>Reports!J173</f>
        <v>69</v>
      </c>
      <c r="C173">
        <f>Reports!K173</f>
        <v>171</v>
      </c>
      <c r="D173">
        <f>Reports!L173</f>
        <v>240</v>
      </c>
      <c r="E173">
        <f>Reports!P173</f>
        <v>3</v>
      </c>
      <c r="F173">
        <f>Reports!Q173</f>
        <v>66</v>
      </c>
      <c r="G173">
        <f>Reports!R173</f>
        <v>69</v>
      </c>
      <c r="I173">
        <v>944128</v>
      </c>
      <c r="J173">
        <v>378</v>
      </c>
      <c r="K173">
        <v>69</v>
      </c>
      <c r="L173">
        <v>154</v>
      </c>
      <c r="M173">
        <v>161</v>
      </c>
    </row>
    <row r="174" spans="1:13" x14ac:dyDescent="0.3">
      <c r="A174">
        <f>Pixels!A174</f>
        <v>67968</v>
      </c>
      <c r="B174">
        <f>Reports!J174</f>
        <v>31</v>
      </c>
      <c r="C174">
        <f>Reports!K174</f>
        <v>26</v>
      </c>
      <c r="D174">
        <f>Reports!L174</f>
        <v>57</v>
      </c>
      <c r="E174">
        <f>Reports!P174</f>
        <v>3</v>
      </c>
      <c r="F174">
        <f>Reports!Q174</f>
        <v>82</v>
      </c>
      <c r="G174">
        <f>Reports!R174</f>
        <v>85</v>
      </c>
      <c r="I174">
        <v>151290</v>
      </c>
      <c r="J174">
        <v>45</v>
      </c>
      <c r="K174">
        <v>51</v>
      </c>
      <c r="L174">
        <v>145</v>
      </c>
      <c r="M174">
        <v>153</v>
      </c>
    </row>
    <row r="175" spans="1:13" x14ac:dyDescent="0.3">
      <c r="A175">
        <f>Pixels!A175</f>
        <v>55296</v>
      </c>
      <c r="B175">
        <f>Reports!J175</f>
        <v>44</v>
      </c>
      <c r="C175">
        <f>Reports!K175</f>
        <v>162</v>
      </c>
      <c r="D175">
        <f>Reports!L175</f>
        <v>206</v>
      </c>
      <c r="E175">
        <f>Reports!P175</f>
        <v>2</v>
      </c>
      <c r="F175">
        <f>Reports!Q175</f>
        <v>66</v>
      </c>
      <c r="G175">
        <f>Reports!R175</f>
        <v>68</v>
      </c>
      <c r="I175">
        <v>94300</v>
      </c>
      <c r="J175">
        <v>365</v>
      </c>
      <c r="K175">
        <v>48</v>
      </c>
      <c r="L175">
        <v>148</v>
      </c>
      <c r="M175">
        <v>156</v>
      </c>
    </row>
    <row r="176" spans="1:13" x14ac:dyDescent="0.3">
      <c r="A176">
        <f>Pixels!A176</f>
        <v>37052</v>
      </c>
      <c r="B176">
        <f>Reports!J176</f>
        <v>47</v>
      </c>
      <c r="C176">
        <f>Reports!K176</f>
        <v>162</v>
      </c>
      <c r="D176">
        <f>Reports!L176</f>
        <v>209</v>
      </c>
      <c r="E176">
        <f>Reports!P176</f>
        <v>2</v>
      </c>
      <c r="F176">
        <f>Reports!Q176</f>
        <v>65</v>
      </c>
      <c r="G176">
        <f>Reports!R176</f>
        <v>67</v>
      </c>
      <c r="I176">
        <v>76383</v>
      </c>
      <c r="J176">
        <v>373</v>
      </c>
      <c r="K176">
        <v>52</v>
      </c>
      <c r="L176">
        <v>150</v>
      </c>
      <c r="M176">
        <v>173</v>
      </c>
    </row>
    <row r="177" spans="1:13" x14ac:dyDescent="0.3">
      <c r="A177">
        <f>Pixels!A177</f>
        <v>1702080</v>
      </c>
      <c r="B177">
        <f>Reports!J177</f>
        <v>72</v>
      </c>
      <c r="C177">
        <f>Reports!K177</f>
        <v>61</v>
      </c>
      <c r="D177">
        <f>Reports!L177</f>
        <v>133</v>
      </c>
      <c r="E177">
        <f>Reports!P177</f>
        <v>3</v>
      </c>
      <c r="F177">
        <f>Reports!Q177</f>
        <v>72</v>
      </c>
      <c r="G177">
        <f>Reports!R177</f>
        <v>75</v>
      </c>
      <c r="I177">
        <v>1500000</v>
      </c>
      <c r="J177">
        <v>188</v>
      </c>
      <c r="K177">
        <v>71</v>
      </c>
      <c r="L177">
        <v>153</v>
      </c>
      <c r="M177">
        <v>149</v>
      </c>
    </row>
    <row r="178" spans="1:13" x14ac:dyDescent="0.3">
      <c r="A178">
        <f>Pixels!A178</f>
        <v>425520</v>
      </c>
      <c r="B178">
        <f>Reports!J178</f>
        <v>46</v>
      </c>
      <c r="C178">
        <f>Reports!K178</f>
        <v>36</v>
      </c>
      <c r="D178">
        <f>Reports!L178</f>
        <v>82</v>
      </c>
      <c r="E178">
        <f>Reports!P178</f>
        <v>3</v>
      </c>
      <c r="F178">
        <f>Reports!Q178</f>
        <v>68</v>
      </c>
      <c r="G178">
        <f>Reports!R178</f>
        <v>71</v>
      </c>
      <c r="I178">
        <v>375000</v>
      </c>
      <c r="J178">
        <v>58</v>
      </c>
      <c r="K178">
        <v>55</v>
      </c>
      <c r="L178">
        <v>165</v>
      </c>
      <c r="M178">
        <v>149</v>
      </c>
    </row>
    <row r="179" spans="1:13" x14ac:dyDescent="0.3">
      <c r="A179">
        <f>Pixels!A179</f>
        <v>67968</v>
      </c>
      <c r="B179">
        <f>Reports!J179</f>
        <v>29</v>
      </c>
      <c r="C179">
        <f>Reports!K179</f>
        <v>35</v>
      </c>
      <c r="D179">
        <f>Reports!L179</f>
        <v>64</v>
      </c>
      <c r="E179">
        <f>Reports!P179</f>
        <v>3</v>
      </c>
      <c r="F179">
        <f>Reports!Q179</f>
        <v>66</v>
      </c>
      <c r="G179">
        <f>Reports!R179</f>
        <v>69</v>
      </c>
      <c r="I179">
        <v>60000</v>
      </c>
      <c r="J179">
        <v>48</v>
      </c>
      <c r="K179">
        <v>42</v>
      </c>
      <c r="L179">
        <v>164</v>
      </c>
      <c r="M179">
        <v>210</v>
      </c>
    </row>
    <row r="180" spans="1:13" x14ac:dyDescent="0.3">
      <c r="A180">
        <f>Pixels!A180</f>
        <v>55296</v>
      </c>
      <c r="B180">
        <f>Reports!J180</f>
        <v>29</v>
      </c>
      <c r="C180">
        <f>Reports!K180</f>
        <v>32</v>
      </c>
      <c r="D180">
        <f>Reports!L180</f>
        <v>61</v>
      </c>
      <c r="E180">
        <f>Reports!P180</f>
        <v>4</v>
      </c>
      <c r="F180">
        <f>Reports!Q180</f>
        <v>68</v>
      </c>
      <c r="G180">
        <f>Reports!R180</f>
        <v>72</v>
      </c>
      <c r="I180">
        <v>67500</v>
      </c>
      <c r="J180">
        <v>50</v>
      </c>
      <c r="K180">
        <v>54</v>
      </c>
      <c r="L180">
        <v>170</v>
      </c>
      <c r="M180">
        <v>187</v>
      </c>
    </row>
    <row r="181" spans="1:13" x14ac:dyDescent="0.3">
      <c r="A181">
        <f>Pixels!A181</f>
        <v>37052</v>
      </c>
      <c r="B181">
        <f>Reports!J181</f>
        <v>40</v>
      </c>
      <c r="C181">
        <f>Reports!K181</f>
        <v>26</v>
      </c>
      <c r="D181">
        <f>Reports!L181</f>
        <v>66</v>
      </c>
      <c r="E181">
        <f>Reports!P181</f>
        <v>3</v>
      </c>
      <c r="F181">
        <f>Reports!Q181</f>
        <v>71</v>
      </c>
      <c r="G181">
        <f>Reports!R181</f>
        <v>74</v>
      </c>
      <c r="I181">
        <v>30000</v>
      </c>
      <c r="J181">
        <v>44</v>
      </c>
      <c r="K181">
        <v>85</v>
      </c>
      <c r="L181">
        <v>168</v>
      </c>
      <c r="M181">
        <v>165</v>
      </c>
    </row>
    <row r="182" spans="1:13" x14ac:dyDescent="0.3">
      <c r="A182">
        <f>Pixels!A182</f>
        <v>3240000</v>
      </c>
      <c r="B182">
        <f>Reports!J182</f>
        <v>63</v>
      </c>
      <c r="C182">
        <f>Reports!K182</f>
        <v>74</v>
      </c>
      <c r="D182">
        <f>Reports!L182</f>
        <v>137</v>
      </c>
      <c r="E182">
        <f>Reports!P182</f>
        <v>2</v>
      </c>
      <c r="F182">
        <f>Reports!Q182</f>
        <v>81</v>
      </c>
      <c r="G182">
        <f>Reports!R182</f>
        <v>83</v>
      </c>
      <c r="I182">
        <v>4709976</v>
      </c>
      <c r="J182">
        <v>678</v>
      </c>
      <c r="K182">
        <v>195</v>
      </c>
      <c r="L182">
        <v>169</v>
      </c>
      <c r="M182">
        <v>157</v>
      </c>
    </row>
    <row r="183" spans="1:13" x14ac:dyDescent="0.3">
      <c r="A183">
        <f>Pixels!A183</f>
        <v>810000</v>
      </c>
      <c r="B183">
        <f>Reports!J183</f>
        <v>77</v>
      </c>
      <c r="C183">
        <f>Reports!K183</f>
        <v>191</v>
      </c>
      <c r="D183">
        <f>Reports!L183</f>
        <v>268</v>
      </c>
      <c r="E183">
        <f>Reports!P183</f>
        <v>3</v>
      </c>
      <c r="F183">
        <f>Reports!Q183</f>
        <v>66</v>
      </c>
      <c r="G183">
        <f>Reports!R183</f>
        <v>69</v>
      </c>
      <c r="I183">
        <v>1177494</v>
      </c>
      <c r="J183">
        <v>389</v>
      </c>
      <c r="K183">
        <v>64</v>
      </c>
      <c r="L183">
        <v>147</v>
      </c>
      <c r="M183">
        <v>162</v>
      </c>
    </row>
    <row r="184" spans="1:13" x14ac:dyDescent="0.3">
      <c r="A184">
        <f>Pixels!A184</f>
        <v>129600</v>
      </c>
      <c r="B184">
        <f>Reports!J184</f>
        <v>28</v>
      </c>
      <c r="C184">
        <f>Reports!K184</f>
        <v>26</v>
      </c>
      <c r="D184">
        <f>Reports!L184</f>
        <v>54</v>
      </c>
      <c r="E184">
        <f>Reports!P184</f>
        <v>3</v>
      </c>
      <c r="F184">
        <f>Reports!Q184</f>
        <v>65</v>
      </c>
      <c r="G184">
        <f>Reports!R184</f>
        <v>68</v>
      </c>
      <c r="I184">
        <v>188328</v>
      </c>
      <c r="J184">
        <v>50</v>
      </c>
      <c r="K184">
        <v>50</v>
      </c>
      <c r="L184">
        <v>153</v>
      </c>
      <c r="M184">
        <v>145</v>
      </c>
    </row>
    <row r="185" spans="1:13" x14ac:dyDescent="0.3">
      <c r="A185">
        <f>Pixels!A185</f>
        <v>97200</v>
      </c>
      <c r="B185">
        <f>Reports!J185</f>
        <v>72</v>
      </c>
      <c r="C185">
        <f>Reports!K185</f>
        <v>161</v>
      </c>
      <c r="D185">
        <f>Reports!L185</f>
        <v>233</v>
      </c>
      <c r="E185">
        <f>Reports!P185</f>
        <v>3</v>
      </c>
      <c r="F185">
        <f>Reports!Q185</f>
        <v>90</v>
      </c>
      <c r="G185">
        <f>Reports!R185</f>
        <v>93</v>
      </c>
      <c r="I185">
        <v>70446</v>
      </c>
      <c r="J185">
        <v>363</v>
      </c>
      <c r="K185">
        <v>50</v>
      </c>
      <c r="L185">
        <v>168</v>
      </c>
      <c r="M185">
        <v>154</v>
      </c>
    </row>
    <row r="186" spans="1:13" x14ac:dyDescent="0.3">
      <c r="A186">
        <f>Pixels!A186</f>
        <v>97200</v>
      </c>
      <c r="B186">
        <f>Reports!J186</f>
        <v>62</v>
      </c>
      <c r="C186">
        <f>Reports!K186</f>
        <v>164</v>
      </c>
      <c r="D186">
        <f>Reports!L186</f>
        <v>226</v>
      </c>
      <c r="E186">
        <f>Reports!P186</f>
        <v>3</v>
      </c>
      <c r="F186">
        <f>Reports!Q186</f>
        <v>65</v>
      </c>
      <c r="G186">
        <f>Reports!R186</f>
        <v>68</v>
      </c>
      <c r="I186">
        <v>159068</v>
      </c>
      <c r="J186">
        <v>352</v>
      </c>
      <c r="K186">
        <v>53</v>
      </c>
      <c r="L186">
        <v>148</v>
      </c>
      <c r="M186">
        <v>153</v>
      </c>
    </row>
    <row r="187" spans="1:13" x14ac:dyDescent="0.3">
      <c r="A187">
        <f>Pixels!A187</f>
        <v>3240000</v>
      </c>
      <c r="B187">
        <f>Reports!J187</f>
        <v>145</v>
      </c>
      <c r="C187">
        <f>Reports!K187</f>
        <v>157</v>
      </c>
      <c r="D187">
        <f>Reports!L187</f>
        <v>302</v>
      </c>
      <c r="E187">
        <f>Reports!P187</f>
        <v>3</v>
      </c>
      <c r="F187">
        <f>Reports!Q187</f>
        <v>76</v>
      </c>
      <c r="G187">
        <f>Reports!R187</f>
        <v>79</v>
      </c>
      <c r="I187">
        <v>1080000</v>
      </c>
      <c r="J187">
        <v>427</v>
      </c>
      <c r="K187">
        <v>78</v>
      </c>
      <c r="L187">
        <v>142</v>
      </c>
      <c r="M187">
        <v>171</v>
      </c>
    </row>
    <row r="188" spans="1:13" x14ac:dyDescent="0.3">
      <c r="A188">
        <f>Pixels!A188</f>
        <v>810000</v>
      </c>
      <c r="B188">
        <f>Reports!J188</f>
        <v>43</v>
      </c>
      <c r="C188">
        <f>Reports!K188</f>
        <v>36</v>
      </c>
      <c r="D188">
        <f>Reports!L188</f>
        <v>79</v>
      </c>
      <c r="E188">
        <f>Reports!P188</f>
        <v>3</v>
      </c>
      <c r="F188">
        <f>Reports!Q188</f>
        <v>75</v>
      </c>
      <c r="G188">
        <f>Reports!R188</f>
        <v>78</v>
      </c>
      <c r="I188">
        <v>270000</v>
      </c>
      <c r="J188">
        <v>370</v>
      </c>
      <c r="K188">
        <v>56</v>
      </c>
      <c r="L188">
        <v>172</v>
      </c>
      <c r="M188">
        <v>146</v>
      </c>
    </row>
    <row r="189" spans="1:13" x14ac:dyDescent="0.3">
      <c r="A189">
        <f>Pixels!A189</f>
        <v>129600</v>
      </c>
      <c r="B189">
        <f>Reports!J189</f>
        <v>36</v>
      </c>
      <c r="C189">
        <f>Reports!K189</f>
        <v>32</v>
      </c>
      <c r="D189">
        <f>Reports!L189</f>
        <v>68</v>
      </c>
      <c r="E189">
        <f>Reports!P189</f>
        <v>3</v>
      </c>
      <c r="F189">
        <f>Reports!Q189</f>
        <v>66</v>
      </c>
      <c r="G189">
        <f>Reports!R189</f>
        <v>69</v>
      </c>
      <c r="I189">
        <v>43200</v>
      </c>
      <c r="J189">
        <v>49</v>
      </c>
      <c r="K189">
        <v>55</v>
      </c>
      <c r="L189">
        <v>157</v>
      </c>
      <c r="M189">
        <v>176</v>
      </c>
    </row>
    <row r="190" spans="1:13" x14ac:dyDescent="0.3">
      <c r="A190">
        <f>Pixels!A190</f>
        <v>97200</v>
      </c>
      <c r="B190">
        <f>Reports!J190</f>
        <v>26</v>
      </c>
      <c r="C190">
        <f>Reports!K190</f>
        <v>26</v>
      </c>
      <c r="D190">
        <f>Reports!L190</f>
        <v>52</v>
      </c>
      <c r="E190">
        <f>Reports!P190</f>
        <v>3</v>
      </c>
      <c r="F190">
        <f>Reports!Q190</f>
        <v>69</v>
      </c>
      <c r="G190">
        <f>Reports!R190</f>
        <v>72</v>
      </c>
      <c r="I190">
        <v>38400</v>
      </c>
      <c r="J190">
        <v>49</v>
      </c>
      <c r="K190">
        <v>60</v>
      </c>
      <c r="L190">
        <v>175</v>
      </c>
      <c r="M190">
        <v>156</v>
      </c>
    </row>
    <row r="191" spans="1:13" x14ac:dyDescent="0.3">
      <c r="A191">
        <f>Pixels!A191</f>
        <v>97200</v>
      </c>
      <c r="B191">
        <f>Reports!J191</f>
        <v>39</v>
      </c>
      <c r="C191">
        <f>Reports!K191</f>
        <v>31</v>
      </c>
      <c r="D191">
        <f>Reports!L191</f>
        <v>70</v>
      </c>
      <c r="E191">
        <f>Reports!P191</f>
        <v>3</v>
      </c>
      <c r="F191">
        <f>Reports!Q191</f>
        <v>68</v>
      </c>
      <c r="G191">
        <f>Reports!R191</f>
        <v>71</v>
      </c>
      <c r="I191">
        <v>21600</v>
      </c>
      <c r="J191">
        <v>399</v>
      </c>
      <c r="K191">
        <v>49</v>
      </c>
      <c r="L191">
        <v>165</v>
      </c>
      <c r="M191">
        <v>158</v>
      </c>
    </row>
    <row r="192" spans="1:13" x14ac:dyDescent="0.3">
      <c r="A192">
        <f>Pixels!A192</f>
        <v>648720</v>
      </c>
      <c r="B192">
        <f>Reports!J192</f>
        <v>61</v>
      </c>
      <c r="C192">
        <f>Reports!K192</f>
        <v>175</v>
      </c>
      <c r="D192">
        <f>Reports!L192</f>
        <v>236</v>
      </c>
      <c r="E192">
        <f>Reports!P192</f>
        <v>2</v>
      </c>
      <c r="F192">
        <f>Reports!Q192</f>
        <v>69</v>
      </c>
      <c r="G192">
        <f>Reports!R192</f>
        <v>71</v>
      </c>
      <c r="I192">
        <v>1115243</v>
      </c>
      <c r="J192">
        <v>375</v>
      </c>
      <c r="K192">
        <v>82</v>
      </c>
      <c r="L192">
        <v>142</v>
      </c>
      <c r="M192">
        <v>157</v>
      </c>
    </row>
    <row r="193" spans="1:13" x14ac:dyDescent="0.3">
      <c r="A193">
        <f>Pixels!A193</f>
        <v>162180</v>
      </c>
      <c r="B193">
        <f>Reports!J193</f>
        <v>71</v>
      </c>
      <c r="C193">
        <f>Reports!K193</f>
        <v>164</v>
      </c>
      <c r="D193">
        <f>Reports!L193</f>
        <v>235</v>
      </c>
      <c r="E193">
        <f>Reports!P193</f>
        <v>3</v>
      </c>
      <c r="F193">
        <f>Reports!Q193</f>
        <v>66</v>
      </c>
      <c r="G193">
        <f>Reports!R193</f>
        <v>69</v>
      </c>
      <c r="I193">
        <v>279372</v>
      </c>
      <c r="J193">
        <v>355</v>
      </c>
      <c r="K193">
        <v>53</v>
      </c>
      <c r="L193">
        <v>150</v>
      </c>
      <c r="M193">
        <v>161</v>
      </c>
    </row>
    <row r="194" spans="1:13" x14ac:dyDescent="0.3">
      <c r="A194">
        <f>Pixels!A194</f>
        <v>25864</v>
      </c>
      <c r="B194">
        <f>Reports!J194</f>
        <v>46</v>
      </c>
      <c r="C194">
        <f>Reports!K194</f>
        <v>29</v>
      </c>
      <c r="D194">
        <f>Reports!L194</f>
        <v>75</v>
      </c>
      <c r="E194">
        <f>Reports!P194</f>
        <v>1</v>
      </c>
      <c r="F194">
        <f>Reports!Q194</f>
        <v>73</v>
      </c>
      <c r="G194">
        <f>Reports!R194</f>
        <v>74</v>
      </c>
      <c r="I194">
        <v>44700</v>
      </c>
      <c r="J194">
        <v>46</v>
      </c>
      <c r="K194">
        <v>52</v>
      </c>
      <c r="L194">
        <v>146</v>
      </c>
      <c r="M194">
        <v>184</v>
      </c>
    </row>
    <row r="195" spans="1:13" x14ac:dyDescent="0.3">
      <c r="A195">
        <f>Pixels!A195</f>
        <v>29892</v>
      </c>
      <c r="B195">
        <f>Reports!J195</f>
        <v>69</v>
      </c>
      <c r="C195">
        <f>Reports!K195</f>
        <v>174</v>
      </c>
      <c r="D195">
        <f>Reports!L195</f>
        <v>243</v>
      </c>
      <c r="E195">
        <f>Reports!P195</f>
        <v>2</v>
      </c>
      <c r="F195">
        <f>Reports!Q195</f>
        <v>65</v>
      </c>
      <c r="G195">
        <f>Reports!R195</f>
        <v>67</v>
      </c>
      <c r="I195">
        <v>67500</v>
      </c>
      <c r="J195">
        <v>48</v>
      </c>
      <c r="K195">
        <v>53</v>
      </c>
      <c r="L195">
        <v>161</v>
      </c>
      <c r="M195">
        <v>156</v>
      </c>
    </row>
    <row r="196" spans="1:13" x14ac:dyDescent="0.3">
      <c r="A196">
        <f>Pixels!A196</f>
        <v>9882</v>
      </c>
      <c r="B196">
        <f>Reports!J196</f>
        <v>47</v>
      </c>
      <c r="C196">
        <f>Reports!K196</f>
        <v>173</v>
      </c>
      <c r="D196">
        <f>Reports!L196</f>
        <v>220</v>
      </c>
      <c r="E196">
        <f>Reports!P196</f>
        <v>1</v>
      </c>
      <c r="F196">
        <f>Reports!Q196</f>
        <v>63</v>
      </c>
      <c r="G196">
        <f>Reports!R196</f>
        <v>64</v>
      </c>
      <c r="I196">
        <v>16539</v>
      </c>
      <c r="J196">
        <v>397</v>
      </c>
      <c r="K196">
        <v>45</v>
      </c>
      <c r="L196">
        <v>147</v>
      </c>
      <c r="M196">
        <v>150</v>
      </c>
    </row>
    <row r="197" spans="1:13" x14ac:dyDescent="0.3">
      <c r="A197">
        <f>Pixels!A197</f>
        <v>648720</v>
      </c>
      <c r="B197">
        <f>Reports!J197</f>
        <v>34</v>
      </c>
      <c r="C197">
        <f>Reports!K197</f>
        <v>83</v>
      </c>
      <c r="D197">
        <f>Reports!L197</f>
        <v>117</v>
      </c>
      <c r="E197">
        <f>Reports!P197</f>
        <v>2</v>
      </c>
      <c r="F197">
        <f>Reports!Q197</f>
        <v>69</v>
      </c>
      <c r="G197">
        <f>Reports!R197</f>
        <v>71</v>
      </c>
      <c r="I197">
        <v>1000000</v>
      </c>
      <c r="J197">
        <v>69</v>
      </c>
      <c r="K197">
        <v>81</v>
      </c>
      <c r="L197">
        <v>145</v>
      </c>
      <c r="M197">
        <v>177</v>
      </c>
    </row>
    <row r="198" spans="1:13" x14ac:dyDescent="0.3">
      <c r="A198">
        <f>Pixels!A198</f>
        <v>162180</v>
      </c>
      <c r="B198">
        <f>Reports!J198</f>
        <v>32</v>
      </c>
      <c r="C198">
        <f>Reports!K198</f>
        <v>30</v>
      </c>
      <c r="D198">
        <f>Reports!L198</f>
        <v>62</v>
      </c>
      <c r="E198">
        <f>Reports!P198</f>
        <v>2</v>
      </c>
      <c r="F198">
        <f>Reports!Q198</f>
        <v>82</v>
      </c>
      <c r="G198">
        <f>Reports!R198</f>
        <v>84</v>
      </c>
      <c r="I198">
        <v>250000</v>
      </c>
      <c r="J198">
        <v>372</v>
      </c>
      <c r="K198">
        <v>56</v>
      </c>
      <c r="L198">
        <v>148</v>
      </c>
      <c r="M198">
        <v>169</v>
      </c>
    </row>
    <row r="199" spans="1:13" x14ac:dyDescent="0.3">
      <c r="A199">
        <f>Pixels!A199</f>
        <v>25864</v>
      </c>
      <c r="B199">
        <f>Reports!J199</f>
        <v>21</v>
      </c>
      <c r="C199">
        <f>Reports!K199</f>
        <v>35</v>
      </c>
      <c r="D199">
        <f>Reports!L199</f>
        <v>56</v>
      </c>
      <c r="E199">
        <f>Reports!P199</f>
        <v>2</v>
      </c>
      <c r="F199">
        <f>Reports!Q199</f>
        <v>68</v>
      </c>
      <c r="G199">
        <f>Reports!R199</f>
        <v>70</v>
      </c>
      <c r="I199">
        <v>40000</v>
      </c>
      <c r="J199">
        <v>39</v>
      </c>
      <c r="K199">
        <v>51</v>
      </c>
      <c r="L199">
        <v>150</v>
      </c>
      <c r="M199">
        <v>161</v>
      </c>
    </row>
    <row r="200" spans="1:13" x14ac:dyDescent="0.3">
      <c r="A200">
        <f>Pixels!A200</f>
        <v>29892</v>
      </c>
      <c r="B200">
        <f>Reports!J200</f>
        <v>37</v>
      </c>
      <c r="C200">
        <f>Reports!K200</f>
        <v>57</v>
      </c>
      <c r="D200">
        <f>Reports!L200</f>
        <v>94</v>
      </c>
      <c r="E200">
        <f>Reports!P200</f>
        <v>2</v>
      </c>
      <c r="F200">
        <f>Reports!Q200</f>
        <v>69</v>
      </c>
      <c r="G200">
        <f>Reports!R200</f>
        <v>71</v>
      </c>
      <c r="I200">
        <v>22400</v>
      </c>
      <c r="J200">
        <v>405</v>
      </c>
      <c r="K200">
        <v>47</v>
      </c>
      <c r="L200">
        <v>171</v>
      </c>
      <c r="M200">
        <v>172</v>
      </c>
    </row>
    <row r="201" spans="1:13" x14ac:dyDescent="0.3">
      <c r="A201">
        <f>Pixels!A201</f>
        <v>9882</v>
      </c>
      <c r="B201">
        <f>Reports!J201</f>
        <v>32</v>
      </c>
      <c r="C201">
        <f>Reports!K201</f>
        <v>33</v>
      </c>
      <c r="D201">
        <f>Reports!L201</f>
        <v>65</v>
      </c>
      <c r="E201">
        <f>Reports!P201</f>
        <v>2</v>
      </c>
      <c r="F201">
        <f>Reports!Q201</f>
        <v>81</v>
      </c>
      <c r="G201">
        <f>Reports!R201</f>
        <v>83</v>
      </c>
      <c r="I201">
        <v>22400</v>
      </c>
      <c r="J201">
        <v>397</v>
      </c>
      <c r="K201">
        <v>46</v>
      </c>
      <c r="L201">
        <v>150</v>
      </c>
      <c r="M201">
        <v>170</v>
      </c>
    </row>
    <row r="202" spans="1:13" x14ac:dyDescent="0.3">
      <c r="A202">
        <f>Pixels!A202</f>
        <v>1500000</v>
      </c>
      <c r="B202">
        <f>Reports!J202</f>
        <v>154</v>
      </c>
      <c r="C202">
        <f>Reports!K202</f>
        <v>443</v>
      </c>
      <c r="D202">
        <f>Reports!L202</f>
        <v>597</v>
      </c>
      <c r="E202">
        <f>Reports!P202</f>
        <v>6</v>
      </c>
      <c r="F202">
        <f>Reports!Q202</f>
        <v>175</v>
      </c>
      <c r="G202">
        <f>Reports!R202</f>
        <v>181</v>
      </c>
      <c r="I202">
        <v>1101800</v>
      </c>
      <c r="J202">
        <v>361</v>
      </c>
      <c r="K202">
        <v>67</v>
      </c>
      <c r="L202">
        <v>183</v>
      </c>
      <c r="M202">
        <v>145</v>
      </c>
    </row>
    <row r="203" spans="1:13" x14ac:dyDescent="0.3">
      <c r="A203">
        <f>Pixels!A203</f>
        <v>375000</v>
      </c>
      <c r="B203">
        <f>Reports!J203</f>
        <v>93</v>
      </c>
      <c r="C203">
        <f>Reports!K203</f>
        <v>370</v>
      </c>
      <c r="D203">
        <f>Reports!L203</f>
        <v>463</v>
      </c>
      <c r="E203">
        <f>Reports!P203</f>
        <v>6</v>
      </c>
      <c r="F203">
        <f>Reports!Q203</f>
        <v>159</v>
      </c>
      <c r="G203">
        <f>Reports!R203</f>
        <v>165</v>
      </c>
      <c r="I203">
        <v>275800</v>
      </c>
      <c r="J203">
        <v>391</v>
      </c>
      <c r="K203">
        <v>371</v>
      </c>
      <c r="L203">
        <v>147</v>
      </c>
      <c r="M203">
        <v>145</v>
      </c>
    </row>
    <row r="204" spans="1:13" x14ac:dyDescent="0.3">
      <c r="A204">
        <f>Pixels!A204</f>
        <v>60000</v>
      </c>
      <c r="B204">
        <f>Reports!J204</f>
        <v>35</v>
      </c>
      <c r="C204">
        <f>Reports!K204</f>
        <v>40</v>
      </c>
      <c r="D204">
        <f>Reports!L204</f>
        <v>75</v>
      </c>
      <c r="E204">
        <f>Reports!P204</f>
        <v>4</v>
      </c>
      <c r="F204">
        <f>Reports!Q204</f>
        <v>160</v>
      </c>
      <c r="G204">
        <f>Reports!R204</f>
        <v>164</v>
      </c>
      <c r="I204">
        <v>43960</v>
      </c>
      <c r="J204">
        <v>33</v>
      </c>
      <c r="K204">
        <v>375</v>
      </c>
      <c r="L204">
        <v>137</v>
      </c>
      <c r="M204">
        <v>150</v>
      </c>
    </row>
    <row r="205" spans="1:13" x14ac:dyDescent="0.3">
      <c r="A205">
        <f>Pixels!A205</f>
        <v>67500</v>
      </c>
      <c r="B205">
        <f>Reports!J205</f>
        <v>85</v>
      </c>
      <c r="C205">
        <f>Reports!K205</f>
        <v>360</v>
      </c>
      <c r="D205">
        <f>Reports!L205</f>
        <v>445</v>
      </c>
      <c r="E205">
        <f>Reports!P205</f>
        <v>6</v>
      </c>
      <c r="F205">
        <f>Reports!Q205</f>
        <v>168</v>
      </c>
      <c r="G205">
        <f>Reports!R205</f>
        <v>174</v>
      </c>
      <c r="I205">
        <v>58800</v>
      </c>
      <c r="J205">
        <v>360</v>
      </c>
      <c r="K205">
        <v>370</v>
      </c>
      <c r="L205">
        <v>139</v>
      </c>
      <c r="M205">
        <v>145</v>
      </c>
    </row>
    <row r="206" spans="1:13" x14ac:dyDescent="0.3">
      <c r="A206">
        <f>Pixels!A206</f>
        <v>30000</v>
      </c>
      <c r="B206">
        <f>Reports!J206</f>
        <v>93</v>
      </c>
      <c r="C206">
        <f>Reports!K206</f>
        <v>430</v>
      </c>
      <c r="D206">
        <f>Reports!L206</f>
        <v>523</v>
      </c>
      <c r="E206">
        <f>Reports!P206</f>
        <v>3</v>
      </c>
      <c r="F206">
        <f>Reports!Q206</f>
        <v>158</v>
      </c>
      <c r="G206">
        <f>Reports!R206</f>
        <v>161</v>
      </c>
      <c r="I206">
        <v>18369</v>
      </c>
      <c r="J206">
        <v>393</v>
      </c>
      <c r="K206">
        <v>395</v>
      </c>
      <c r="L206">
        <v>142</v>
      </c>
      <c r="M206">
        <v>150</v>
      </c>
    </row>
    <row r="207" spans="1:13" x14ac:dyDescent="0.3">
      <c r="A207">
        <f>Pixels!A207</f>
        <v>1500000</v>
      </c>
      <c r="B207">
        <f>Reports!J207</f>
        <v>91</v>
      </c>
      <c r="C207">
        <f>Reports!K207</f>
        <v>112</v>
      </c>
      <c r="D207">
        <f>Reports!L207</f>
        <v>203</v>
      </c>
      <c r="E207">
        <f>Reports!P207</f>
        <v>6</v>
      </c>
      <c r="F207">
        <f>Reports!Q207</f>
        <v>174</v>
      </c>
      <c r="G207">
        <f>Reports!R207</f>
        <v>180</v>
      </c>
      <c r="I207">
        <v>2073600</v>
      </c>
      <c r="J207">
        <v>432</v>
      </c>
      <c r="K207">
        <v>76</v>
      </c>
      <c r="L207">
        <v>172</v>
      </c>
      <c r="M207">
        <v>179</v>
      </c>
    </row>
    <row r="208" spans="1:13" x14ac:dyDescent="0.3">
      <c r="A208">
        <f>Pixels!A208</f>
        <v>375000</v>
      </c>
      <c r="B208">
        <f>Reports!J208</f>
        <v>49</v>
      </c>
      <c r="C208">
        <f>Reports!K208</f>
        <v>63</v>
      </c>
      <c r="D208">
        <f>Reports!L208</f>
        <v>112</v>
      </c>
      <c r="E208">
        <f>Reports!P208</f>
        <v>4</v>
      </c>
      <c r="F208">
        <f>Reports!Q208</f>
        <v>155</v>
      </c>
      <c r="G208">
        <f>Reports!R208</f>
        <v>159</v>
      </c>
      <c r="I208">
        <v>518400</v>
      </c>
      <c r="J208">
        <v>371</v>
      </c>
      <c r="K208">
        <v>54</v>
      </c>
      <c r="L208">
        <v>153</v>
      </c>
      <c r="M208">
        <v>177</v>
      </c>
    </row>
    <row r="209" spans="1:13" x14ac:dyDescent="0.3">
      <c r="A209">
        <f>Pixels!A209</f>
        <v>60000</v>
      </c>
      <c r="B209">
        <f>Reports!J209</f>
        <v>48</v>
      </c>
      <c r="C209">
        <f>Reports!K209</f>
        <v>47</v>
      </c>
      <c r="D209">
        <f>Reports!L209</f>
        <v>95</v>
      </c>
      <c r="E209">
        <f>Reports!P209</f>
        <v>6</v>
      </c>
      <c r="F209">
        <f>Reports!Q209</f>
        <v>176</v>
      </c>
      <c r="G209">
        <f>Reports!R209</f>
        <v>182</v>
      </c>
      <c r="I209">
        <v>82944</v>
      </c>
      <c r="J209">
        <v>47</v>
      </c>
      <c r="K209">
        <v>51</v>
      </c>
      <c r="L209">
        <v>156</v>
      </c>
      <c r="M209">
        <v>185</v>
      </c>
    </row>
    <row r="210" spans="1:13" x14ac:dyDescent="0.3">
      <c r="A210">
        <f>Pixels!A210</f>
        <v>67500</v>
      </c>
      <c r="B210">
        <f>Reports!J210</f>
        <v>64</v>
      </c>
      <c r="C210">
        <f>Reports!K210</f>
        <v>51</v>
      </c>
      <c r="D210">
        <f>Reports!L210</f>
        <v>115</v>
      </c>
      <c r="E210">
        <f>Reports!P210</f>
        <v>0</v>
      </c>
      <c r="F210">
        <f>Reports!Q210</f>
        <v>160</v>
      </c>
      <c r="G210">
        <f>Reports!R210</f>
        <v>160</v>
      </c>
      <c r="I210">
        <v>98304</v>
      </c>
      <c r="J210">
        <v>354</v>
      </c>
      <c r="K210">
        <v>55</v>
      </c>
      <c r="L210">
        <v>174</v>
      </c>
      <c r="M210">
        <v>157</v>
      </c>
    </row>
    <row r="211" spans="1:13" x14ac:dyDescent="0.3">
      <c r="A211">
        <f>Pixels!A211</f>
        <v>30000</v>
      </c>
      <c r="B211">
        <f>Reports!J211</f>
        <v>25</v>
      </c>
      <c r="C211">
        <f>Reports!K211</f>
        <v>57</v>
      </c>
      <c r="D211">
        <f>Reports!L211</f>
        <v>82</v>
      </c>
      <c r="E211">
        <f>Reports!P211</f>
        <v>0</v>
      </c>
      <c r="F211">
        <f>Reports!Q211</f>
        <v>154</v>
      </c>
      <c r="G211">
        <f>Reports!R211</f>
        <v>154</v>
      </c>
      <c r="I211">
        <v>31104</v>
      </c>
      <c r="J211">
        <v>415</v>
      </c>
      <c r="K211">
        <v>60</v>
      </c>
      <c r="L211">
        <v>145</v>
      </c>
      <c r="M211">
        <v>150</v>
      </c>
    </row>
    <row r="212" spans="1:13" x14ac:dyDescent="0.3">
      <c r="A212">
        <f>Pixels!A212</f>
        <v>800400</v>
      </c>
      <c r="B212">
        <f>Reports!J212</f>
        <v>103</v>
      </c>
      <c r="C212">
        <f>Reports!K212</f>
        <v>374</v>
      </c>
      <c r="D212">
        <f>Reports!L212</f>
        <v>477</v>
      </c>
      <c r="E212">
        <f>Reports!P212</f>
        <v>8</v>
      </c>
      <c r="F212">
        <f>Reports!Q212</f>
        <v>170</v>
      </c>
      <c r="G212">
        <f>Reports!R212</f>
        <v>178</v>
      </c>
      <c r="I212">
        <v>3154000</v>
      </c>
      <c r="J212">
        <v>446</v>
      </c>
      <c r="K212">
        <v>97</v>
      </c>
      <c r="L212">
        <v>154</v>
      </c>
      <c r="M212">
        <v>157</v>
      </c>
    </row>
    <row r="213" spans="1:13" x14ac:dyDescent="0.3">
      <c r="A213">
        <f>Pixels!A213</f>
        <v>200400</v>
      </c>
      <c r="B213">
        <f>Reports!J213</f>
        <v>89</v>
      </c>
      <c r="C213">
        <f>Reports!K213</f>
        <v>363</v>
      </c>
      <c r="D213">
        <f>Reports!L213</f>
        <v>452</v>
      </c>
      <c r="E213">
        <f>Reports!P213</f>
        <v>8</v>
      </c>
      <c r="F213">
        <f>Reports!Q213</f>
        <v>158</v>
      </c>
      <c r="G213">
        <f>Reports!R213</f>
        <v>166</v>
      </c>
      <c r="I213">
        <v>789000</v>
      </c>
      <c r="J213">
        <v>373</v>
      </c>
      <c r="K213">
        <v>54</v>
      </c>
      <c r="L213">
        <v>156</v>
      </c>
      <c r="M213">
        <v>177</v>
      </c>
    </row>
    <row r="214" spans="1:13" x14ac:dyDescent="0.3">
      <c r="A214">
        <f>Pixels!A214</f>
        <v>31920</v>
      </c>
      <c r="B214">
        <f>Reports!J214</f>
        <v>27</v>
      </c>
      <c r="C214">
        <f>Reports!K214</f>
        <v>46</v>
      </c>
      <c r="D214">
        <f>Reports!L214</f>
        <v>73</v>
      </c>
      <c r="E214">
        <f>Reports!P214</f>
        <v>0</v>
      </c>
      <c r="F214">
        <f>Reports!Q214</f>
        <v>165</v>
      </c>
      <c r="G214">
        <f>Reports!R214</f>
        <v>165</v>
      </c>
      <c r="I214">
        <v>126000</v>
      </c>
      <c r="J214">
        <v>40</v>
      </c>
      <c r="K214">
        <v>52</v>
      </c>
      <c r="L214">
        <v>166</v>
      </c>
      <c r="M214">
        <v>171</v>
      </c>
    </row>
    <row r="215" spans="1:13" x14ac:dyDescent="0.3">
      <c r="A215">
        <f>Pixels!A215</f>
        <v>32400</v>
      </c>
      <c r="B215">
        <f>Reports!J215</f>
        <v>99</v>
      </c>
      <c r="C215">
        <f>Reports!K215</f>
        <v>370</v>
      </c>
      <c r="D215">
        <f>Reports!L215</f>
        <v>469</v>
      </c>
      <c r="E215">
        <f>Reports!P215</f>
        <v>6</v>
      </c>
      <c r="F215">
        <f>Reports!Q215</f>
        <v>149</v>
      </c>
      <c r="G215">
        <f>Reports!R215</f>
        <v>155</v>
      </c>
      <c r="I215">
        <v>90000</v>
      </c>
      <c r="J215">
        <v>349</v>
      </c>
      <c r="K215">
        <v>52</v>
      </c>
      <c r="L215">
        <v>163</v>
      </c>
      <c r="M215">
        <v>148</v>
      </c>
    </row>
    <row r="216" spans="1:13" x14ac:dyDescent="0.3">
      <c r="A216">
        <f>Pixels!A216</f>
        <v>9842</v>
      </c>
      <c r="B216">
        <f>Reports!J216</f>
        <v>87</v>
      </c>
      <c r="C216">
        <f>Reports!K216</f>
        <v>412</v>
      </c>
      <c r="D216">
        <f>Reports!L216</f>
        <v>499</v>
      </c>
      <c r="E216">
        <f>Reports!P216</f>
        <v>5</v>
      </c>
      <c r="F216">
        <f>Reports!Q216</f>
        <v>164</v>
      </c>
      <c r="G216">
        <f>Reports!R216</f>
        <v>169</v>
      </c>
      <c r="I216">
        <v>55755</v>
      </c>
      <c r="J216">
        <v>379</v>
      </c>
      <c r="K216">
        <v>65</v>
      </c>
      <c r="L216">
        <v>154</v>
      </c>
      <c r="M216">
        <v>154</v>
      </c>
    </row>
    <row r="217" spans="1:13" x14ac:dyDescent="0.3">
      <c r="A217">
        <f>Pixels!A217</f>
        <v>800400</v>
      </c>
      <c r="B217">
        <f>Reports!J217</f>
        <v>42</v>
      </c>
      <c r="C217">
        <f>Reports!K217</f>
        <v>58</v>
      </c>
      <c r="D217">
        <f>Reports!L217</f>
        <v>100</v>
      </c>
      <c r="E217">
        <f>Reports!P217</f>
        <v>0</v>
      </c>
      <c r="F217">
        <f>Reports!Q217</f>
        <v>169</v>
      </c>
      <c r="G217">
        <f>Reports!R217</f>
        <v>169</v>
      </c>
      <c r="I217">
        <v>2177712</v>
      </c>
      <c r="J217">
        <v>400</v>
      </c>
      <c r="K217">
        <v>80</v>
      </c>
      <c r="L217">
        <v>152</v>
      </c>
      <c r="M217">
        <v>169</v>
      </c>
    </row>
    <row r="218" spans="1:13" x14ac:dyDescent="0.3">
      <c r="A218">
        <f>Pixels!A218</f>
        <v>200400</v>
      </c>
      <c r="B218">
        <f>Reports!J218</f>
        <v>47</v>
      </c>
      <c r="C218">
        <f>Reports!K218</f>
        <v>52</v>
      </c>
      <c r="D218">
        <f>Reports!L218</f>
        <v>99</v>
      </c>
      <c r="E218">
        <f>Reports!P218</f>
        <v>1</v>
      </c>
      <c r="F218">
        <f>Reports!Q218</f>
        <v>173</v>
      </c>
      <c r="G218">
        <f>Reports!R218</f>
        <v>174</v>
      </c>
      <c r="I218">
        <v>544428</v>
      </c>
      <c r="J218">
        <v>388</v>
      </c>
      <c r="K218">
        <v>79</v>
      </c>
      <c r="L218">
        <v>159</v>
      </c>
      <c r="M218">
        <v>170</v>
      </c>
    </row>
    <row r="219" spans="1:13" x14ac:dyDescent="0.3">
      <c r="A219">
        <f>Pixels!A219</f>
        <v>31920</v>
      </c>
      <c r="B219">
        <f>Reports!J219</f>
        <v>45</v>
      </c>
      <c r="C219">
        <f>Reports!K219</f>
        <v>50</v>
      </c>
      <c r="D219">
        <f>Reports!L219</f>
        <v>95</v>
      </c>
      <c r="E219">
        <f>Reports!P219</f>
        <v>0</v>
      </c>
      <c r="F219">
        <f>Reports!Q219</f>
        <v>157</v>
      </c>
      <c r="G219">
        <f>Reports!R219</f>
        <v>157</v>
      </c>
      <c r="I219">
        <v>87296</v>
      </c>
      <c r="J219">
        <v>43</v>
      </c>
      <c r="K219">
        <v>58</v>
      </c>
      <c r="L219">
        <v>149</v>
      </c>
      <c r="M219">
        <v>155</v>
      </c>
    </row>
    <row r="220" spans="1:13" x14ac:dyDescent="0.3">
      <c r="A220">
        <f>Pixels!A220</f>
        <v>32400</v>
      </c>
      <c r="B220">
        <f>Reports!J220</f>
        <v>37</v>
      </c>
      <c r="C220">
        <f>Reports!K220</f>
        <v>54</v>
      </c>
      <c r="D220">
        <f>Reports!L220</f>
        <v>91</v>
      </c>
      <c r="E220">
        <f>Reports!P220</f>
        <v>0</v>
      </c>
      <c r="F220">
        <f>Reports!Q220</f>
        <v>157</v>
      </c>
      <c r="G220">
        <f>Reports!R220</f>
        <v>157</v>
      </c>
      <c r="I220">
        <v>86955</v>
      </c>
      <c r="J220">
        <v>309</v>
      </c>
      <c r="K220">
        <v>50</v>
      </c>
      <c r="L220">
        <v>179</v>
      </c>
      <c r="M220">
        <v>150</v>
      </c>
    </row>
    <row r="221" spans="1:13" x14ac:dyDescent="0.3">
      <c r="A221">
        <f>Pixels!A221</f>
        <v>9842</v>
      </c>
      <c r="B221">
        <f>Reports!J221</f>
        <v>38</v>
      </c>
      <c r="C221">
        <f>Reports!K221</f>
        <v>46</v>
      </c>
      <c r="D221">
        <f>Reports!L221</f>
        <v>84</v>
      </c>
      <c r="E221">
        <f>Reports!P221</f>
        <v>8</v>
      </c>
      <c r="F221">
        <f>Reports!Q221</f>
        <v>184</v>
      </c>
      <c r="G221">
        <f>Reports!R221</f>
        <v>192</v>
      </c>
      <c r="I221">
        <v>49152</v>
      </c>
      <c r="J221">
        <v>388</v>
      </c>
      <c r="K221">
        <v>55</v>
      </c>
      <c r="L221">
        <v>159</v>
      </c>
      <c r="M221">
        <v>156</v>
      </c>
    </row>
    <row r="222" spans="1:13" x14ac:dyDescent="0.3">
      <c r="A222">
        <f>Pixels!A222</f>
        <v>2313600</v>
      </c>
      <c r="B222">
        <f>Reports!J222</f>
        <v>119</v>
      </c>
      <c r="C222">
        <f>Reports!K222</f>
        <v>596</v>
      </c>
      <c r="D222">
        <f>Reports!L222</f>
        <v>715</v>
      </c>
      <c r="E222">
        <f>Reports!P222</f>
        <v>8</v>
      </c>
      <c r="F222">
        <f>Reports!Q222</f>
        <v>171</v>
      </c>
      <c r="G222">
        <f>Reports!R222</f>
        <v>179</v>
      </c>
      <c r="I222">
        <v>1707200</v>
      </c>
      <c r="J222">
        <v>430</v>
      </c>
      <c r="K222">
        <v>93</v>
      </c>
      <c r="L222">
        <v>144</v>
      </c>
      <c r="M222">
        <v>158</v>
      </c>
    </row>
    <row r="223" spans="1:13" x14ac:dyDescent="0.3">
      <c r="A223">
        <f>Pixels!A223</f>
        <v>578880</v>
      </c>
      <c r="B223">
        <f>Reports!J223</f>
        <v>60</v>
      </c>
      <c r="C223">
        <f>Reports!K223</f>
        <v>56</v>
      </c>
      <c r="D223">
        <f>Reports!L223</f>
        <v>116</v>
      </c>
      <c r="E223">
        <f>Reports!P223</f>
        <v>4</v>
      </c>
      <c r="F223">
        <f>Reports!Q223</f>
        <v>162</v>
      </c>
      <c r="G223">
        <f>Reports!R223</f>
        <v>166</v>
      </c>
      <c r="I223">
        <v>427200</v>
      </c>
      <c r="J223">
        <v>372</v>
      </c>
      <c r="K223">
        <v>56</v>
      </c>
      <c r="L223">
        <v>157</v>
      </c>
      <c r="M223">
        <v>148</v>
      </c>
    </row>
    <row r="224" spans="1:13" x14ac:dyDescent="0.3">
      <c r="A224">
        <f>Pixels!A224</f>
        <v>92544</v>
      </c>
      <c r="B224">
        <f>Reports!J224</f>
        <v>36</v>
      </c>
      <c r="C224">
        <f>Reports!K224</f>
        <v>39</v>
      </c>
      <c r="D224">
        <f>Reports!L224</f>
        <v>75</v>
      </c>
      <c r="E224">
        <f>Reports!P224</f>
        <v>6</v>
      </c>
      <c r="F224">
        <f>Reports!Q224</f>
        <v>145</v>
      </c>
      <c r="G224">
        <f>Reports!R224</f>
        <v>151</v>
      </c>
      <c r="I224">
        <v>68160</v>
      </c>
      <c r="J224">
        <v>50</v>
      </c>
      <c r="K224">
        <v>52</v>
      </c>
      <c r="L224">
        <v>150</v>
      </c>
      <c r="M224">
        <v>153</v>
      </c>
    </row>
    <row r="225" spans="1:13" x14ac:dyDescent="0.3">
      <c r="A225">
        <f>Pixels!A225</f>
        <v>98304</v>
      </c>
      <c r="B225">
        <f>Reports!J225</f>
        <v>81</v>
      </c>
      <c r="C225">
        <f>Reports!K225</f>
        <v>352</v>
      </c>
      <c r="D225">
        <f>Reports!L225</f>
        <v>433</v>
      </c>
      <c r="E225">
        <f>Reports!P225</f>
        <v>5</v>
      </c>
      <c r="F225">
        <f>Reports!Q225</f>
        <v>146</v>
      </c>
      <c r="G225">
        <f>Reports!R225</f>
        <v>151</v>
      </c>
      <c r="I225">
        <v>68160</v>
      </c>
      <c r="J225">
        <v>46</v>
      </c>
      <c r="K225">
        <v>49</v>
      </c>
      <c r="L225">
        <v>162</v>
      </c>
      <c r="M225">
        <v>156</v>
      </c>
    </row>
    <row r="226" spans="1:13" x14ac:dyDescent="0.3">
      <c r="A226">
        <f>Pixels!A226</f>
        <v>38560</v>
      </c>
      <c r="B226">
        <f>Reports!J226</f>
        <v>89</v>
      </c>
      <c r="C226">
        <f>Reports!K226</f>
        <v>371</v>
      </c>
      <c r="D226">
        <f>Reports!L226</f>
        <v>460</v>
      </c>
      <c r="E226">
        <f>Reports!P226</f>
        <v>4</v>
      </c>
      <c r="F226">
        <f>Reports!Q226</f>
        <v>157</v>
      </c>
      <c r="G226">
        <f>Reports!R226</f>
        <v>161</v>
      </c>
      <c r="I226">
        <v>30246</v>
      </c>
      <c r="J226">
        <v>465</v>
      </c>
      <c r="K226">
        <v>50</v>
      </c>
      <c r="L226">
        <v>148</v>
      </c>
      <c r="M226">
        <v>154</v>
      </c>
    </row>
    <row r="227" spans="1:13" x14ac:dyDescent="0.3">
      <c r="A227">
        <f>Pixels!A227</f>
        <v>2313600</v>
      </c>
      <c r="B227">
        <f>Reports!J227</f>
        <v>50</v>
      </c>
      <c r="C227">
        <f>Reports!K227</f>
        <v>99</v>
      </c>
      <c r="D227">
        <f>Reports!L227</f>
        <v>149</v>
      </c>
      <c r="E227">
        <f>Reports!P227</f>
        <v>0</v>
      </c>
      <c r="F227">
        <f>Reports!Q227</f>
        <v>161</v>
      </c>
      <c r="G227">
        <f>Reports!R227</f>
        <v>161</v>
      </c>
      <c r="I227">
        <v>960000</v>
      </c>
      <c r="J227">
        <v>385</v>
      </c>
      <c r="K227">
        <v>52</v>
      </c>
      <c r="L227">
        <v>197</v>
      </c>
      <c r="M227">
        <v>160</v>
      </c>
    </row>
    <row r="228" spans="1:13" x14ac:dyDescent="0.3">
      <c r="A228">
        <f>Pixels!A228</f>
        <v>578880</v>
      </c>
      <c r="B228">
        <f>Reports!J228</f>
        <v>55</v>
      </c>
      <c r="C228">
        <f>Reports!K228</f>
        <v>59</v>
      </c>
      <c r="D228">
        <f>Reports!L228</f>
        <v>114</v>
      </c>
      <c r="E228">
        <f>Reports!P228</f>
        <v>3</v>
      </c>
      <c r="F228">
        <f>Reports!Q228</f>
        <v>163</v>
      </c>
      <c r="G228">
        <f>Reports!R228</f>
        <v>166</v>
      </c>
      <c r="I228">
        <v>240000</v>
      </c>
      <c r="J228">
        <v>360</v>
      </c>
      <c r="K228">
        <v>55</v>
      </c>
      <c r="L228">
        <v>158</v>
      </c>
      <c r="M228">
        <v>154</v>
      </c>
    </row>
    <row r="229" spans="1:13" x14ac:dyDescent="0.3">
      <c r="A229">
        <f>Pixels!A229</f>
        <v>92544</v>
      </c>
      <c r="B229">
        <f>Reports!J229</f>
        <v>34</v>
      </c>
      <c r="C229">
        <f>Reports!K229</f>
        <v>55</v>
      </c>
      <c r="D229">
        <f>Reports!L229</f>
        <v>89</v>
      </c>
      <c r="E229">
        <f>Reports!P229</f>
        <v>4</v>
      </c>
      <c r="F229">
        <f>Reports!Q229</f>
        <v>151</v>
      </c>
      <c r="G229">
        <f>Reports!R229</f>
        <v>155</v>
      </c>
      <c r="I229">
        <v>38400</v>
      </c>
      <c r="J229">
        <v>42</v>
      </c>
      <c r="K229">
        <v>45</v>
      </c>
      <c r="L229">
        <v>151</v>
      </c>
      <c r="M229">
        <v>177</v>
      </c>
    </row>
    <row r="230" spans="1:13" x14ac:dyDescent="0.3">
      <c r="A230">
        <f>Pixels!A230</f>
        <v>98304</v>
      </c>
      <c r="B230">
        <f>Reports!J230</f>
        <v>38</v>
      </c>
      <c r="C230">
        <f>Reports!K230</f>
        <v>49</v>
      </c>
      <c r="D230">
        <f>Reports!L230</f>
        <v>87</v>
      </c>
      <c r="E230">
        <f>Reports!P230</f>
        <v>0</v>
      </c>
      <c r="F230">
        <f>Reports!Q230</f>
        <v>155</v>
      </c>
      <c r="G230">
        <f>Reports!R230</f>
        <v>155</v>
      </c>
      <c r="I230">
        <v>32400</v>
      </c>
      <c r="J230">
        <v>391</v>
      </c>
      <c r="K230">
        <v>53</v>
      </c>
      <c r="L230">
        <v>179</v>
      </c>
      <c r="M230">
        <v>172</v>
      </c>
    </row>
    <row r="231" spans="1:13" x14ac:dyDescent="0.3">
      <c r="A231">
        <f>Pixels!A231</f>
        <v>38560</v>
      </c>
      <c r="B231">
        <f>Reports!J231</f>
        <v>40</v>
      </c>
      <c r="C231">
        <f>Reports!K231</f>
        <v>59</v>
      </c>
      <c r="D231">
        <f>Reports!L231</f>
        <v>99</v>
      </c>
      <c r="E231">
        <f>Reports!P231</f>
        <v>0</v>
      </c>
      <c r="F231">
        <f>Reports!Q231</f>
        <v>166</v>
      </c>
      <c r="G231">
        <f>Reports!R231</f>
        <v>166</v>
      </c>
      <c r="I231">
        <v>14400</v>
      </c>
      <c r="J231">
        <v>402</v>
      </c>
      <c r="K231">
        <v>53</v>
      </c>
      <c r="L231">
        <v>157</v>
      </c>
      <c r="M231">
        <v>166</v>
      </c>
    </row>
    <row r="232" spans="1:13" x14ac:dyDescent="0.3">
      <c r="A232">
        <f>Pixels!A232</f>
        <v>1440000</v>
      </c>
      <c r="B232">
        <f>Reports!J232</f>
        <v>118</v>
      </c>
      <c r="C232">
        <f>Reports!K232</f>
        <v>443</v>
      </c>
      <c r="D232">
        <f>Reports!L232</f>
        <v>561</v>
      </c>
      <c r="E232">
        <f>Reports!P232</f>
        <v>0</v>
      </c>
      <c r="F232">
        <f>Reports!Q232</f>
        <v>156</v>
      </c>
      <c r="G232">
        <f>Reports!R232</f>
        <v>156</v>
      </c>
      <c r="I232">
        <v>888000</v>
      </c>
      <c r="J232">
        <v>408</v>
      </c>
      <c r="K232">
        <v>64</v>
      </c>
      <c r="L232">
        <v>143</v>
      </c>
      <c r="M232">
        <v>150</v>
      </c>
    </row>
    <row r="233" spans="1:13" x14ac:dyDescent="0.3">
      <c r="A233">
        <f>Pixels!A233</f>
        <v>360000</v>
      </c>
      <c r="B233">
        <f>Reports!J233</f>
        <v>103</v>
      </c>
      <c r="C233">
        <f>Reports!K233</f>
        <v>356</v>
      </c>
      <c r="D233">
        <f>Reports!L233</f>
        <v>459</v>
      </c>
      <c r="E233">
        <f>Reports!P233</f>
        <v>5</v>
      </c>
      <c r="F233">
        <f>Reports!Q233</f>
        <v>138</v>
      </c>
      <c r="G233">
        <f>Reports!R233</f>
        <v>143</v>
      </c>
      <c r="I233">
        <v>222000</v>
      </c>
      <c r="J233">
        <v>364</v>
      </c>
      <c r="K233">
        <v>52</v>
      </c>
      <c r="L233">
        <v>172</v>
      </c>
      <c r="M233">
        <v>162</v>
      </c>
    </row>
    <row r="234" spans="1:13" x14ac:dyDescent="0.3">
      <c r="A234">
        <f>Pixels!A234</f>
        <v>57600</v>
      </c>
      <c r="B234">
        <f>Reports!J234</f>
        <v>31</v>
      </c>
      <c r="C234">
        <f>Reports!K234</f>
        <v>45</v>
      </c>
      <c r="D234">
        <f>Reports!L234</f>
        <v>76</v>
      </c>
      <c r="E234">
        <f>Reports!P234</f>
        <v>8</v>
      </c>
      <c r="F234">
        <f>Reports!Q234</f>
        <v>162</v>
      </c>
      <c r="G234">
        <f>Reports!R234</f>
        <v>170</v>
      </c>
      <c r="I234">
        <v>35520</v>
      </c>
      <c r="J234">
        <v>43</v>
      </c>
      <c r="K234">
        <v>58</v>
      </c>
      <c r="L234">
        <v>168</v>
      </c>
      <c r="M234">
        <v>148</v>
      </c>
    </row>
    <row r="235" spans="1:13" x14ac:dyDescent="0.3">
      <c r="A235">
        <f>Pixels!A235</f>
        <v>76800</v>
      </c>
      <c r="B235">
        <f>Reports!J235</f>
        <v>75</v>
      </c>
      <c r="C235">
        <f>Reports!K235</f>
        <v>382</v>
      </c>
      <c r="D235">
        <f>Reports!L235</f>
        <v>457</v>
      </c>
      <c r="E235">
        <f>Reports!P235</f>
        <v>7</v>
      </c>
      <c r="F235">
        <f>Reports!Q235</f>
        <v>144</v>
      </c>
      <c r="G235">
        <f>Reports!R235</f>
        <v>151</v>
      </c>
      <c r="I235">
        <v>43200</v>
      </c>
      <c r="J235">
        <v>346</v>
      </c>
      <c r="K235">
        <v>49</v>
      </c>
      <c r="L235">
        <v>151</v>
      </c>
      <c r="M235">
        <v>168</v>
      </c>
    </row>
    <row r="236" spans="1:13" x14ac:dyDescent="0.3">
      <c r="A236">
        <f>Pixels!A236</f>
        <v>24300</v>
      </c>
      <c r="B236">
        <f>Reports!J236</f>
        <v>95</v>
      </c>
      <c r="C236">
        <f>Reports!K236</f>
        <v>389</v>
      </c>
      <c r="D236">
        <f>Reports!L236</f>
        <v>484</v>
      </c>
      <c r="E236">
        <f>Reports!P236</f>
        <v>3</v>
      </c>
      <c r="F236">
        <f>Reports!Q236</f>
        <v>144</v>
      </c>
      <c r="G236">
        <f>Reports!R236</f>
        <v>147</v>
      </c>
      <c r="I236">
        <v>16428</v>
      </c>
      <c r="J236">
        <v>385</v>
      </c>
      <c r="K236">
        <v>52</v>
      </c>
      <c r="L236">
        <v>164</v>
      </c>
      <c r="M236">
        <v>149</v>
      </c>
    </row>
    <row r="237" spans="1:13" x14ac:dyDescent="0.3">
      <c r="A237">
        <f>Pixels!A237</f>
        <v>1440000</v>
      </c>
      <c r="B237">
        <f>Reports!J237</f>
        <v>59</v>
      </c>
      <c r="C237">
        <f>Reports!K237</f>
        <v>74</v>
      </c>
      <c r="D237">
        <f>Reports!L237</f>
        <v>133</v>
      </c>
      <c r="E237">
        <f>Reports!P237</f>
        <v>5</v>
      </c>
      <c r="F237">
        <f>Reports!Q237</f>
        <v>180</v>
      </c>
      <c r="G237">
        <f>Reports!R237</f>
        <v>185</v>
      </c>
      <c r="I237">
        <v>667000</v>
      </c>
      <c r="J237">
        <v>366</v>
      </c>
      <c r="K237">
        <v>66</v>
      </c>
      <c r="L237">
        <v>155</v>
      </c>
      <c r="M237">
        <v>177</v>
      </c>
    </row>
    <row r="238" spans="1:13" x14ac:dyDescent="0.3">
      <c r="A238">
        <f>Pixels!A238</f>
        <v>360000</v>
      </c>
      <c r="B238">
        <f>Reports!J238</f>
        <v>46</v>
      </c>
      <c r="C238">
        <f>Reports!K238</f>
        <v>54</v>
      </c>
      <c r="D238">
        <f>Reports!L238</f>
        <v>100</v>
      </c>
      <c r="E238">
        <f>Reports!P238</f>
        <v>8</v>
      </c>
      <c r="F238">
        <f>Reports!Q238</f>
        <v>186</v>
      </c>
      <c r="G238">
        <f>Reports!R238</f>
        <v>194</v>
      </c>
      <c r="I238">
        <v>167000</v>
      </c>
      <c r="J238">
        <v>380</v>
      </c>
      <c r="K238">
        <v>48</v>
      </c>
      <c r="L238">
        <v>149</v>
      </c>
      <c r="M238">
        <v>162</v>
      </c>
    </row>
    <row r="239" spans="1:13" x14ac:dyDescent="0.3">
      <c r="A239">
        <f>Pixels!A239</f>
        <v>57600</v>
      </c>
      <c r="B239">
        <f>Reports!J239</f>
        <v>35</v>
      </c>
      <c r="C239">
        <f>Reports!K239</f>
        <v>56</v>
      </c>
      <c r="D239">
        <f>Reports!L239</f>
        <v>91</v>
      </c>
      <c r="E239">
        <f>Reports!P239</f>
        <v>4</v>
      </c>
      <c r="F239">
        <f>Reports!Q239</f>
        <v>157</v>
      </c>
      <c r="G239">
        <f>Reports!R239</f>
        <v>161</v>
      </c>
      <c r="I239">
        <v>26600</v>
      </c>
      <c r="J239">
        <v>41</v>
      </c>
      <c r="K239">
        <v>50</v>
      </c>
      <c r="L239">
        <v>162</v>
      </c>
      <c r="M239">
        <v>151</v>
      </c>
    </row>
    <row r="240" spans="1:13" x14ac:dyDescent="0.3">
      <c r="A240">
        <f>Pixels!A240</f>
        <v>76800</v>
      </c>
      <c r="B240">
        <f>Reports!J240</f>
        <v>43</v>
      </c>
      <c r="C240">
        <f>Reports!K240</f>
        <v>58</v>
      </c>
      <c r="D240">
        <f>Reports!L240</f>
        <v>101</v>
      </c>
      <c r="E240">
        <f>Reports!P240</f>
        <v>6</v>
      </c>
      <c r="F240">
        <f>Reports!Q240</f>
        <v>164</v>
      </c>
      <c r="G240">
        <f>Reports!R240</f>
        <v>170</v>
      </c>
      <c r="I240">
        <v>22400</v>
      </c>
      <c r="J240">
        <v>380</v>
      </c>
      <c r="K240">
        <v>57</v>
      </c>
      <c r="L240">
        <v>149</v>
      </c>
      <c r="M240">
        <v>170</v>
      </c>
    </row>
    <row r="241" spans="1:13" x14ac:dyDescent="0.3">
      <c r="A241">
        <f>Pixels!A241</f>
        <v>24300</v>
      </c>
      <c r="B241">
        <f>Reports!J241</f>
        <v>34</v>
      </c>
      <c r="C241">
        <f>Reports!K241</f>
        <v>58</v>
      </c>
      <c r="D241">
        <f>Reports!L241</f>
        <v>92</v>
      </c>
      <c r="E241">
        <f>Reports!P241</f>
        <v>6</v>
      </c>
      <c r="F241">
        <f>Reports!Q241</f>
        <v>177</v>
      </c>
      <c r="G241">
        <f>Reports!R241</f>
        <v>183</v>
      </c>
      <c r="I241">
        <v>9842</v>
      </c>
      <c r="J241">
        <v>388</v>
      </c>
      <c r="K241">
        <v>40</v>
      </c>
      <c r="L241">
        <v>153</v>
      </c>
      <c r="M241">
        <v>150</v>
      </c>
    </row>
    <row r="242" spans="1:13" x14ac:dyDescent="0.3">
      <c r="A242">
        <f>Pixels!A242</f>
        <v>1920000</v>
      </c>
      <c r="B242">
        <f>Reports!J242</f>
        <v>147</v>
      </c>
      <c r="C242">
        <f>Reports!K242</f>
        <v>470</v>
      </c>
      <c r="D242">
        <f>Reports!L242</f>
        <v>617</v>
      </c>
      <c r="E242">
        <f>Reports!P242</f>
        <v>5</v>
      </c>
      <c r="F242">
        <f>Reports!Q242</f>
        <v>148</v>
      </c>
      <c r="G242">
        <f>Reports!R242</f>
        <v>153</v>
      </c>
      <c r="I242">
        <v>1707200</v>
      </c>
      <c r="J242">
        <v>72</v>
      </c>
      <c r="K242">
        <v>100</v>
      </c>
      <c r="L242">
        <v>162</v>
      </c>
      <c r="M242">
        <v>177</v>
      </c>
    </row>
    <row r="243" spans="1:13" x14ac:dyDescent="0.3">
      <c r="A243">
        <f>Pixels!A243</f>
        <v>480000</v>
      </c>
      <c r="B243">
        <f>Reports!J243</f>
        <v>103</v>
      </c>
      <c r="C243">
        <f>Reports!K243</f>
        <v>365</v>
      </c>
      <c r="D243">
        <f>Reports!L243</f>
        <v>468</v>
      </c>
      <c r="E243">
        <f>Reports!P243</f>
        <v>6</v>
      </c>
      <c r="F243">
        <f>Reports!Q243</f>
        <v>150</v>
      </c>
      <c r="G243">
        <f>Reports!R243</f>
        <v>156</v>
      </c>
      <c r="I243">
        <v>427200</v>
      </c>
      <c r="J243">
        <v>50</v>
      </c>
      <c r="K243">
        <v>50</v>
      </c>
      <c r="L243">
        <v>158</v>
      </c>
      <c r="M243">
        <v>146</v>
      </c>
    </row>
    <row r="244" spans="1:13" x14ac:dyDescent="0.3">
      <c r="A244">
        <f>Pixels!A244</f>
        <v>76800</v>
      </c>
      <c r="B244">
        <f>Reports!J244</f>
        <v>30</v>
      </c>
      <c r="C244">
        <f>Reports!K244</f>
        <v>54</v>
      </c>
      <c r="D244">
        <f>Reports!L244</f>
        <v>84</v>
      </c>
      <c r="E244">
        <f>Reports!P244</f>
        <v>4</v>
      </c>
      <c r="F244">
        <f>Reports!Q244</f>
        <v>152</v>
      </c>
      <c r="G244">
        <f>Reports!R244</f>
        <v>156</v>
      </c>
      <c r="I244">
        <v>68160</v>
      </c>
      <c r="J244">
        <v>50</v>
      </c>
      <c r="K244">
        <v>44</v>
      </c>
      <c r="L244">
        <v>152</v>
      </c>
      <c r="M244">
        <v>148</v>
      </c>
    </row>
    <row r="245" spans="1:13" x14ac:dyDescent="0.3">
      <c r="A245">
        <f>Pixels!A245</f>
        <v>32400</v>
      </c>
      <c r="B245">
        <f>Reports!J245</f>
        <v>23</v>
      </c>
      <c r="C245">
        <f>Reports!K245</f>
        <v>47</v>
      </c>
      <c r="D245">
        <f>Reports!L245</f>
        <v>70</v>
      </c>
      <c r="E245">
        <f>Reports!P245</f>
        <v>0</v>
      </c>
      <c r="F245">
        <f>Reports!Q245</f>
        <v>155</v>
      </c>
      <c r="G245">
        <f>Reports!R245</f>
        <v>155</v>
      </c>
      <c r="I245">
        <v>76800</v>
      </c>
      <c r="J245">
        <v>400</v>
      </c>
      <c r="K245">
        <v>42</v>
      </c>
      <c r="L245">
        <v>160</v>
      </c>
      <c r="M245">
        <v>156</v>
      </c>
    </row>
    <row r="246" spans="1:13" x14ac:dyDescent="0.3">
      <c r="A246">
        <f>Pixels!A246</f>
        <v>57600</v>
      </c>
      <c r="B246">
        <f>Reports!J246</f>
        <v>94</v>
      </c>
      <c r="C246">
        <f>Reports!K246</f>
        <v>369</v>
      </c>
      <c r="D246">
        <f>Reports!L246</f>
        <v>463</v>
      </c>
      <c r="E246">
        <f>Reports!P246</f>
        <v>0</v>
      </c>
      <c r="F246">
        <f>Reports!Q246</f>
        <v>175</v>
      </c>
      <c r="G246">
        <f>Reports!R246</f>
        <v>175</v>
      </c>
      <c r="I246">
        <v>33867</v>
      </c>
      <c r="J246">
        <v>382</v>
      </c>
      <c r="K246">
        <v>53</v>
      </c>
      <c r="L246">
        <v>154</v>
      </c>
      <c r="M246">
        <v>179</v>
      </c>
    </row>
    <row r="247" spans="1:13" x14ac:dyDescent="0.3">
      <c r="A247">
        <f>Pixels!A247</f>
        <v>1920000</v>
      </c>
      <c r="B247">
        <f>Reports!J247</f>
        <v>103</v>
      </c>
      <c r="C247">
        <f>Reports!K247</f>
        <v>103</v>
      </c>
      <c r="D247">
        <f>Reports!L247</f>
        <v>206</v>
      </c>
      <c r="E247">
        <f>Reports!P247</f>
        <v>4</v>
      </c>
      <c r="F247">
        <f>Reports!Q247</f>
        <v>152</v>
      </c>
      <c r="G247">
        <f>Reports!R247</f>
        <v>156</v>
      </c>
      <c r="I247">
        <v>2160000</v>
      </c>
      <c r="J247">
        <v>240</v>
      </c>
      <c r="K247">
        <v>68</v>
      </c>
      <c r="L247">
        <v>69</v>
      </c>
      <c r="M247">
        <v>85</v>
      </c>
    </row>
    <row r="248" spans="1:13" x14ac:dyDescent="0.3">
      <c r="A248">
        <f>Pixels!A248</f>
        <v>480000</v>
      </c>
      <c r="B248">
        <f>Reports!J248</f>
        <v>60</v>
      </c>
      <c r="C248">
        <f>Reports!K248</f>
        <v>58</v>
      </c>
      <c r="D248">
        <f>Reports!L248</f>
        <v>118</v>
      </c>
      <c r="E248">
        <f>Reports!P248</f>
        <v>8</v>
      </c>
      <c r="F248">
        <f>Reports!Q248</f>
        <v>169</v>
      </c>
      <c r="G248">
        <f>Reports!R248</f>
        <v>177</v>
      </c>
      <c r="I248">
        <v>540000</v>
      </c>
      <c r="J248">
        <v>212</v>
      </c>
      <c r="K248">
        <v>72</v>
      </c>
      <c r="L248">
        <v>68</v>
      </c>
      <c r="M248">
        <v>71</v>
      </c>
    </row>
    <row r="249" spans="1:13" x14ac:dyDescent="0.3">
      <c r="A249">
        <f>Pixels!A249</f>
        <v>76800</v>
      </c>
      <c r="B249">
        <f>Reports!J249</f>
        <v>30</v>
      </c>
      <c r="C249">
        <f>Reports!K249</f>
        <v>51</v>
      </c>
      <c r="D249">
        <f>Reports!L249</f>
        <v>81</v>
      </c>
      <c r="E249">
        <f>Reports!P249</f>
        <v>4</v>
      </c>
      <c r="F249">
        <f>Reports!Q249</f>
        <v>181</v>
      </c>
      <c r="G249">
        <f>Reports!R249</f>
        <v>185</v>
      </c>
      <c r="I249">
        <v>32400</v>
      </c>
      <c r="J249">
        <v>30</v>
      </c>
      <c r="K249">
        <v>23</v>
      </c>
      <c r="L249">
        <v>66</v>
      </c>
      <c r="M249">
        <v>73</v>
      </c>
    </row>
    <row r="250" spans="1:13" x14ac:dyDescent="0.3">
      <c r="A250">
        <f>Pixels!A250</f>
        <v>32400</v>
      </c>
      <c r="B250">
        <f>Reports!J250</f>
        <v>39</v>
      </c>
      <c r="C250">
        <f>Reports!K250</f>
        <v>64</v>
      </c>
      <c r="D250">
        <f>Reports!L250</f>
        <v>103</v>
      </c>
      <c r="E250">
        <f>Reports!P250</f>
        <v>5</v>
      </c>
      <c r="F250">
        <f>Reports!Q250</f>
        <v>159</v>
      </c>
      <c r="G250">
        <f>Reports!R250</f>
        <v>164</v>
      </c>
      <c r="I250">
        <v>72720</v>
      </c>
      <c r="J250">
        <v>176</v>
      </c>
      <c r="K250">
        <v>38</v>
      </c>
      <c r="L250">
        <v>71</v>
      </c>
      <c r="M250">
        <v>69</v>
      </c>
    </row>
    <row r="251" spans="1:13" x14ac:dyDescent="0.3">
      <c r="A251">
        <f>Pixels!A251</f>
        <v>57600</v>
      </c>
      <c r="B251">
        <f>Reports!J251</f>
        <v>37</v>
      </c>
      <c r="C251">
        <f>Reports!K251</f>
        <v>61</v>
      </c>
      <c r="D251">
        <f>Reports!L251</f>
        <v>98</v>
      </c>
      <c r="E251">
        <f>Reports!P251</f>
        <v>8</v>
      </c>
      <c r="F251">
        <f>Reports!Q251</f>
        <v>154</v>
      </c>
      <c r="G251">
        <f>Reports!R251</f>
        <v>162</v>
      </c>
      <c r="I251" s="8">
        <v>86400</v>
      </c>
      <c r="J251" s="8">
        <v>65</v>
      </c>
      <c r="K251" s="8">
        <v>34</v>
      </c>
      <c r="L251" s="8">
        <v>67</v>
      </c>
      <c r="M251" s="8">
        <v>72</v>
      </c>
    </row>
    <row r="252" spans="1:13" x14ac:dyDescent="0.3">
      <c r="A252">
        <f>Pixels!A252</f>
        <v>556500</v>
      </c>
      <c r="B252">
        <f>Reports!J252</f>
        <v>123</v>
      </c>
      <c r="C252">
        <f>Reports!K252</f>
        <v>367</v>
      </c>
      <c r="D252">
        <f>Reports!L252</f>
        <v>490</v>
      </c>
      <c r="E252">
        <f>Reports!P252</f>
        <v>6</v>
      </c>
      <c r="F252">
        <f>Reports!Q252</f>
        <v>179</v>
      </c>
      <c r="G252">
        <f>Reports!R252</f>
        <v>185</v>
      </c>
      <c r="I252" s="19" t="s">
        <v>1422</v>
      </c>
      <c r="J252">
        <f>AVERAGE(_xlfn.ANCHORARRAY(J2))</f>
        <v>268.63200000000001</v>
      </c>
      <c r="K252">
        <f t="shared" ref="K252:M252" si="0">AVERAGE(_xlfn.ANCHORARRAY(K2))</f>
        <v>71.548000000000002</v>
      </c>
      <c r="L252">
        <f t="shared" si="0"/>
        <v>144.41999999999999</v>
      </c>
      <c r="M252">
        <f t="shared" si="0"/>
        <v>145</v>
      </c>
    </row>
    <row r="253" spans="1:13" x14ac:dyDescent="0.3">
      <c r="A253">
        <f>Pixels!A253</f>
        <v>139125</v>
      </c>
      <c r="B253">
        <f>Reports!J253</f>
        <v>93</v>
      </c>
      <c r="C253">
        <f>Reports!K253</f>
        <v>369</v>
      </c>
      <c r="D253">
        <f>Reports!L253</f>
        <v>462</v>
      </c>
      <c r="E253">
        <f>Reports!P253</f>
        <v>3</v>
      </c>
      <c r="F253">
        <f>Reports!Q253</f>
        <v>160</v>
      </c>
      <c r="G253">
        <f>Reports!R253</f>
        <v>163</v>
      </c>
    </row>
    <row r="254" spans="1:13" x14ac:dyDescent="0.3">
      <c r="A254">
        <f>Pixels!A254</f>
        <v>22260</v>
      </c>
      <c r="B254">
        <f>Reports!J254</f>
        <v>39</v>
      </c>
      <c r="C254">
        <f>Reports!K254</f>
        <v>43</v>
      </c>
      <c r="D254">
        <f>Reports!L254</f>
        <v>82</v>
      </c>
      <c r="E254">
        <f>Reports!P254</f>
        <v>7</v>
      </c>
      <c r="F254">
        <f>Reports!Q254</f>
        <v>171</v>
      </c>
      <c r="G254">
        <f>Reports!R254</f>
        <v>178</v>
      </c>
    </row>
    <row r="255" spans="1:13" x14ac:dyDescent="0.3">
      <c r="A255">
        <f>Pixels!A255</f>
        <v>29400</v>
      </c>
      <c r="B255">
        <f>Reports!J255</f>
        <v>90</v>
      </c>
      <c r="C255">
        <f>Reports!K255</f>
        <v>394</v>
      </c>
      <c r="D255">
        <f>Reports!L255</f>
        <v>484</v>
      </c>
      <c r="E255">
        <f>Reports!P255</f>
        <v>8</v>
      </c>
      <c r="F255">
        <f>Reports!Q255</f>
        <v>154</v>
      </c>
      <c r="G255">
        <f>Reports!R255</f>
        <v>162</v>
      </c>
    </row>
    <row r="256" spans="1:13" x14ac:dyDescent="0.3">
      <c r="A256">
        <f>Pixels!A256</f>
        <v>7420</v>
      </c>
      <c r="B256">
        <f>Reports!J256</f>
        <v>84</v>
      </c>
      <c r="C256">
        <f>Reports!K256</f>
        <v>418</v>
      </c>
      <c r="D256">
        <f>Reports!L256</f>
        <v>502</v>
      </c>
      <c r="E256">
        <f>Reports!P256</f>
        <v>4</v>
      </c>
      <c r="F256">
        <f>Reports!Q256</f>
        <v>158</v>
      </c>
      <c r="G256">
        <f>Reports!R256</f>
        <v>162</v>
      </c>
    </row>
    <row r="257" spans="1:7" x14ac:dyDescent="0.3">
      <c r="A257">
        <f>Pixels!A257</f>
        <v>556500</v>
      </c>
      <c r="B257">
        <f>Reports!J257</f>
        <v>65</v>
      </c>
      <c r="C257">
        <f>Reports!K257</f>
        <v>65</v>
      </c>
      <c r="D257">
        <f>Reports!L257</f>
        <v>130</v>
      </c>
      <c r="E257">
        <f>Reports!P257</f>
        <v>8</v>
      </c>
      <c r="F257">
        <f>Reports!Q257</f>
        <v>146</v>
      </c>
      <c r="G257">
        <f>Reports!R257</f>
        <v>154</v>
      </c>
    </row>
    <row r="258" spans="1:7" x14ac:dyDescent="0.3">
      <c r="A258">
        <f>Pixels!A258</f>
        <v>139125</v>
      </c>
      <c r="B258">
        <f>Reports!J258</f>
        <v>51</v>
      </c>
      <c r="C258">
        <f>Reports!K258</f>
        <v>50</v>
      </c>
      <c r="D258">
        <f>Reports!L258</f>
        <v>101</v>
      </c>
      <c r="E258">
        <f>Reports!P258</f>
        <v>8</v>
      </c>
      <c r="F258">
        <f>Reports!Q258</f>
        <v>177</v>
      </c>
      <c r="G258">
        <f>Reports!R258</f>
        <v>185</v>
      </c>
    </row>
    <row r="259" spans="1:7" x14ac:dyDescent="0.3">
      <c r="A259">
        <f>Pixels!A259</f>
        <v>22260</v>
      </c>
      <c r="B259">
        <f>Reports!J259</f>
        <v>26</v>
      </c>
      <c r="C259">
        <f>Reports!K259</f>
        <v>45</v>
      </c>
      <c r="D259">
        <f>Reports!L259</f>
        <v>71</v>
      </c>
      <c r="E259">
        <f>Reports!P259</f>
        <v>0</v>
      </c>
      <c r="F259">
        <f>Reports!Q259</f>
        <v>156</v>
      </c>
      <c r="G259">
        <f>Reports!R259</f>
        <v>156</v>
      </c>
    </row>
    <row r="260" spans="1:7" x14ac:dyDescent="0.3">
      <c r="A260">
        <f>Pixels!A260</f>
        <v>29400</v>
      </c>
      <c r="B260">
        <f>Reports!J260</f>
        <v>40</v>
      </c>
      <c r="C260">
        <f>Reports!K260</f>
        <v>52</v>
      </c>
      <c r="D260">
        <f>Reports!L260</f>
        <v>92</v>
      </c>
      <c r="E260">
        <f>Reports!P260</f>
        <v>6</v>
      </c>
      <c r="F260">
        <f>Reports!Q260</f>
        <v>151</v>
      </c>
      <c r="G260">
        <f>Reports!R260</f>
        <v>157</v>
      </c>
    </row>
    <row r="261" spans="1:7" x14ac:dyDescent="0.3">
      <c r="A261">
        <f>Pixels!A261</f>
        <v>7420</v>
      </c>
      <c r="B261">
        <f>Reports!J261</f>
        <v>26</v>
      </c>
      <c r="C261">
        <f>Reports!K261</f>
        <v>63</v>
      </c>
      <c r="D261">
        <f>Reports!L261</f>
        <v>89</v>
      </c>
      <c r="E261">
        <f>Reports!P261</f>
        <v>0</v>
      </c>
      <c r="F261">
        <f>Reports!Q261</f>
        <v>155</v>
      </c>
      <c r="G261">
        <f>Reports!R261</f>
        <v>155</v>
      </c>
    </row>
    <row r="262" spans="1:7" x14ac:dyDescent="0.3">
      <c r="A262">
        <f>Pixels!A262</f>
        <v>4369920</v>
      </c>
      <c r="B262">
        <f>Reports!J262</f>
        <v>206</v>
      </c>
      <c r="C262">
        <f>Reports!K262</f>
        <v>676</v>
      </c>
      <c r="D262">
        <f>Reports!L262</f>
        <v>882</v>
      </c>
      <c r="E262">
        <f>Reports!P262</f>
        <v>0</v>
      </c>
      <c r="F262">
        <f>Reports!Q262</f>
        <v>166</v>
      </c>
      <c r="G262">
        <f>Reports!R262</f>
        <v>166</v>
      </c>
    </row>
    <row r="263" spans="1:7" x14ac:dyDescent="0.3">
      <c r="A263">
        <f>Pixels!A263</f>
        <v>1093120</v>
      </c>
      <c r="B263">
        <f>Reports!J263</f>
        <v>236</v>
      </c>
      <c r="C263">
        <f>Reports!K263</f>
        <v>397</v>
      </c>
      <c r="D263">
        <f>Reports!L263</f>
        <v>633</v>
      </c>
      <c r="E263">
        <f>Reports!P263</f>
        <v>6</v>
      </c>
      <c r="F263">
        <f>Reports!Q263</f>
        <v>166</v>
      </c>
      <c r="G263">
        <f>Reports!R263</f>
        <v>172</v>
      </c>
    </row>
    <row r="264" spans="1:7" x14ac:dyDescent="0.3">
      <c r="A264">
        <f>Pixels!A264</f>
        <v>174592</v>
      </c>
      <c r="B264">
        <f>Reports!J264</f>
        <v>37</v>
      </c>
      <c r="C264">
        <f>Reports!K264</f>
        <v>63</v>
      </c>
      <c r="D264">
        <f>Reports!L264</f>
        <v>100</v>
      </c>
      <c r="E264">
        <f>Reports!P264</f>
        <v>3</v>
      </c>
      <c r="F264">
        <f>Reports!Q264</f>
        <v>230</v>
      </c>
      <c r="G264">
        <f>Reports!R264</f>
        <v>233</v>
      </c>
    </row>
    <row r="265" spans="1:7" x14ac:dyDescent="0.3">
      <c r="A265">
        <f>Pixels!A265</f>
        <v>196608</v>
      </c>
      <c r="B265">
        <f>Reports!J265</f>
        <v>109</v>
      </c>
      <c r="C265">
        <f>Reports!K265</f>
        <v>383</v>
      </c>
      <c r="D265">
        <f>Reports!L265</f>
        <v>492</v>
      </c>
      <c r="E265">
        <f>Reports!P265</f>
        <v>4</v>
      </c>
      <c r="F265">
        <f>Reports!Q265</f>
        <v>173</v>
      </c>
      <c r="G265">
        <f>Reports!R265</f>
        <v>177</v>
      </c>
    </row>
    <row r="266" spans="1:7" x14ac:dyDescent="0.3">
      <c r="A266">
        <f>Pixels!A266</f>
        <v>86955</v>
      </c>
      <c r="B266">
        <f>Reports!J266</f>
        <v>70</v>
      </c>
      <c r="C266">
        <f>Reports!K266</f>
        <v>359</v>
      </c>
      <c r="D266">
        <f>Reports!L266</f>
        <v>429</v>
      </c>
      <c r="E266">
        <f>Reports!P266</f>
        <v>0</v>
      </c>
      <c r="F266">
        <f>Reports!Q266</f>
        <v>142</v>
      </c>
      <c r="G266">
        <f>Reports!R266</f>
        <v>142</v>
      </c>
    </row>
    <row r="267" spans="1:7" x14ac:dyDescent="0.3">
      <c r="A267">
        <f>Pixels!A267</f>
        <v>4369920</v>
      </c>
      <c r="B267">
        <f>Reports!J267</f>
        <v>213</v>
      </c>
      <c r="C267">
        <f>Reports!K267</f>
        <v>715</v>
      </c>
      <c r="D267">
        <f>Reports!L267</f>
        <v>928</v>
      </c>
      <c r="E267">
        <f>Reports!P267</f>
        <v>0</v>
      </c>
      <c r="F267">
        <f>Reports!Q267</f>
        <v>146</v>
      </c>
      <c r="G267">
        <f>Reports!R267</f>
        <v>146</v>
      </c>
    </row>
    <row r="268" spans="1:7" x14ac:dyDescent="0.3">
      <c r="A268">
        <f>Pixels!A268</f>
        <v>1093120</v>
      </c>
      <c r="B268">
        <f>Reports!J268</f>
        <v>168</v>
      </c>
      <c r="C268">
        <f>Reports!K268</f>
        <v>375</v>
      </c>
      <c r="D268">
        <f>Reports!L268</f>
        <v>543</v>
      </c>
      <c r="E268">
        <f>Reports!P268</f>
        <v>0</v>
      </c>
      <c r="F268">
        <f>Reports!Q268</f>
        <v>155</v>
      </c>
      <c r="G268">
        <f>Reports!R268</f>
        <v>155</v>
      </c>
    </row>
    <row r="269" spans="1:7" x14ac:dyDescent="0.3">
      <c r="A269">
        <f>Pixels!A269</f>
        <v>174592</v>
      </c>
      <c r="B269">
        <f>Reports!J269</f>
        <v>91</v>
      </c>
      <c r="C269">
        <f>Reports!K269</f>
        <v>386</v>
      </c>
      <c r="D269">
        <f>Reports!L269</f>
        <v>477</v>
      </c>
      <c r="E269">
        <f>Reports!P269</f>
        <v>3</v>
      </c>
      <c r="F269">
        <f>Reports!Q269</f>
        <v>163</v>
      </c>
      <c r="G269">
        <f>Reports!R269</f>
        <v>166</v>
      </c>
    </row>
    <row r="270" spans="1:7" x14ac:dyDescent="0.3">
      <c r="A270">
        <f>Pixels!A270</f>
        <v>196608</v>
      </c>
      <c r="B270">
        <f>Reports!J270</f>
        <v>92</v>
      </c>
      <c r="C270">
        <f>Reports!K270</f>
        <v>359</v>
      </c>
      <c r="D270">
        <f>Reports!L270</f>
        <v>451</v>
      </c>
      <c r="E270">
        <f>Reports!P270</f>
        <v>8</v>
      </c>
      <c r="F270">
        <f>Reports!Q270</f>
        <v>149</v>
      </c>
      <c r="G270">
        <f>Reports!R270</f>
        <v>157</v>
      </c>
    </row>
    <row r="271" spans="1:7" x14ac:dyDescent="0.3">
      <c r="A271">
        <f>Pixels!A271</f>
        <v>86955</v>
      </c>
      <c r="B271">
        <f>Reports!J271</f>
        <v>84</v>
      </c>
      <c r="C271">
        <f>Reports!K271</f>
        <v>364</v>
      </c>
      <c r="D271">
        <f>Reports!L271</f>
        <v>448</v>
      </c>
      <c r="E271">
        <f>Reports!P271</f>
        <v>4</v>
      </c>
      <c r="F271">
        <f>Reports!Q271</f>
        <v>172</v>
      </c>
      <c r="G271">
        <f>Reports!R271</f>
        <v>176</v>
      </c>
    </row>
    <row r="272" spans="1:7" x14ac:dyDescent="0.3">
      <c r="A272">
        <f>Pixels!A272</f>
        <v>1255864</v>
      </c>
      <c r="B272">
        <f>Reports!J272</f>
        <v>131</v>
      </c>
      <c r="C272">
        <f>Reports!K272</f>
        <v>411</v>
      </c>
      <c r="D272">
        <f>Reports!L272</f>
        <v>542</v>
      </c>
      <c r="E272">
        <f>Reports!P272</f>
        <v>4</v>
      </c>
      <c r="F272">
        <f>Reports!Q272</f>
        <v>154</v>
      </c>
      <c r="G272">
        <f>Reports!R272</f>
        <v>158</v>
      </c>
    </row>
    <row r="273" spans="1:7" x14ac:dyDescent="0.3">
      <c r="A273">
        <f>Pixels!A273</f>
        <v>314324</v>
      </c>
      <c r="B273">
        <f>Reports!J273</f>
        <v>84</v>
      </c>
      <c r="C273">
        <f>Reports!K273</f>
        <v>380</v>
      </c>
      <c r="D273">
        <f>Reports!L273</f>
        <v>464</v>
      </c>
      <c r="E273">
        <f>Reports!P273</f>
        <v>4</v>
      </c>
      <c r="F273">
        <f>Reports!Q273</f>
        <v>181</v>
      </c>
      <c r="G273">
        <f>Reports!R273</f>
        <v>185</v>
      </c>
    </row>
    <row r="274" spans="1:7" x14ac:dyDescent="0.3">
      <c r="A274">
        <f>Pixels!A274</f>
        <v>50050</v>
      </c>
      <c r="B274">
        <f>Reports!J274</f>
        <v>24</v>
      </c>
      <c r="C274">
        <f>Reports!K274</f>
        <v>43</v>
      </c>
      <c r="D274">
        <f>Reports!L274</f>
        <v>67</v>
      </c>
      <c r="E274">
        <f>Reports!P274</f>
        <v>4</v>
      </c>
      <c r="F274">
        <f>Reports!Q274</f>
        <v>154</v>
      </c>
      <c r="G274">
        <f>Reports!R274</f>
        <v>158</v>
      </c>
    </row>
    <row r="275" spans="1:7" x14ac:dyDescent="0.3">
      <c r="A275">
        <f>Pixels!A275</f>
        <v>45760</v>
      </c>
      <c r="B275">
        <f>Reports!J275</f>
        <v>111</v>
      </c>
      <c r="C275">
        <f>Reports!K275</f>
        <v>378</v>
      </c>
      <c r="D275">
        <f>Reports!L275</f>
        <v>489</v>
      </c>
      <c r="E275">
        <f>Reports!P275</f>
        <v>5</v>
      </c>
      <c r="F275">
        <f>Reports!Q275</f>
        <v>151</v>
      </c>
      <c r="G275">
        <f>Reports!R275</f>
        <v>156</v>
      </c>
    </row>
    <row r="276" spans="1:7" x14ac:dyDescent="0.3">
      <c r="A276">
        <f>Pixels!A276</f>
        <v>17150</v>
      </c>
      <c r="B276">
        <f>Reports!J276</f>
        <v>82</v>
      </c>
      <c r="C276">
        <f>Reports!K276</f>
        <v>387</v>
      </c>
      <c r="D276">
        <f>Reports!L276</f>
        <v>469</v>
      </c>
      <c r="E276">
        <f>Reports!P276</f>
        <v>5</v>
      </c>
      <c r="F276">
        <f>Reports!Q276</f>
        <v>174</v>
      </c>
      <c r="G276">
        <f>Reports!R276</f>
        <v>179</v>
      </c>
    </row>
    <row r="277" spans="1:7" x14ac:dyDescent="0.3">
      <c r="A277">
        <f>Pixels!A277</f>
        <v>1255864</v>
      </c>
      <c r="B277">
        <f>Reports!J277</f>
        <v>52</v>
      </c>
      <c r="C277">
        <f>Reports!K277</f>
        <v>62</v>
      </c>
      <c r="D277">
        <f>Reports!L277</f>
        <v>114</v>
      </c>
      <c r="E277">
        <f>Reports!P277</f>
        <v>0</v>
      </c>
      <c r="F277">
        <f>Reports!Q277</f>
        <v>160</v>
      </c>
      <c r="G277">
        <f>Reports!R277</f>
        <v>160</v>
      </c>
    </row>
    <row r="278" spans="1:7" x14ac:dyDescent="0.3">
      <c r="A278">
        <f>Pixels!A278</f>
        <v>314324</v>
      </c>
      <c r="B278">
        <f>Reports!J278</f>
        <v>48</v>
      </c>
      <c r="C278">
        <f>Reports!K278</f>
        <v>58</v>
      </c>
      <c r="D278">
        <f>Reports!L278</f>
        <v>106</v>
      </c>
      <c r="E278">
        <f>Reports!P278</f>
        <v>8</v>
      </c>
      <c r="F278">
        <f>Reports!Q278</f>
        <v>144</v>
      </c>
      <c r="G278">
        <f>Reports!R278</f>
        <v>152</v>
      </c>
    </row>
    <row r="279" spans="1:7" x14ac:dyDescent="0.3">
      <c r="A279">
        <f>Pixels!A279</f>
        <v>50050</v>
      </c>
      <c r="B279">
        <f>Reports!J279</f>
        <v>40</v>
      </c>
      <c r="C279">
        <f>Reports!K279</f>
        <v>51</v>
      </c>
      <c r="D279">
        <f>Reports!L279</f>
        <v>91</v>
      </c>
      <c r="E279">
        <f>Reports!P279</f>
        <v>3</v>
      </c>
      <c r="F279">
        <f>Reports!Q279</f>
        <v>155</v>
      </c>
      <c r="G279">
        <f>Reports!R279</f>
        <v>158</v>
      </c>
    </row>
    <row r="280" spans="1:7" x14ac:dyDescent="0.3">
      <c r="A280">
        <f>Pixels!A280</f>
        <v>45760</v>
      </c>
      <c r="B280">
        <f>Reports!J280</f>
        <v>35</v>
      </c>
      <c r="C280">
        <f>Reports!K280</f>
        <v>56</v>
      </c>
      <c r="D280">
        <f>Reports!L280</f>
        <v>91</v>
      </c>
      <c r="E280">
        <f>Reports!P280</f>
        <v>8</v>
      </c>
      <c r="F280">
        <f>Reports!Q280</f>
        <v>168</v>
      </c>
      <c r="G280">
        <f>Reports!R280</f>
        <v>176</v>
      </c>
    </row>
    <row r="281" spans="1:7" x14ac:dyDescent="0.3">
      <c r="A281">
        <f>Pixels!A281</f>
        <v>17150</v>
      </c>
      <c r="B281">
        <f>Reports!J281</f>
        <v>41</v>
      </c>
      <c r="C281">
        <f>Reports!K281</f>
        <v>51</v>
      </c>
      <c r="D281">
        <f>Reports!L281</f>
        <v>92</v>
      </c>
      <c r="E281">
        <f>Reports!P281</f>
        <v>5</v>
      </c>
      <c r="F281">
        <f>Reports!Q281</f>
        <v>155</v>
      </c>
      <c r="G281">
        <f>Reports!R281</f>
        <v>160</v>
      </c>
    </row>
    <row r="282" spans="1:7" x14ac:dyDescent="0.3">
      <c r="A282">
        <f>Pixels!A282</f>
        <v>2476800</v>
      </c>
      <c r="B282">
        <f>Reports!J282</f>
        <v>144</v>
      </c>
      <c r="C282">
        <f>Reports!K282</f>
        <v>396</v>
      </c>
      <c r="D282">
        <f>Reports!L282</f>
        <v>540</v>
      </c>
      <c r="E282">
        <f>Reports!P282</f>
        <v>0</v>
      </c>
      <c r="F282">
        <f>Reports!Q282</f>
        <v>157</v>
      </c>
      <c r="G282">
        <f>Reports!R282</f>
        <v>157</v>
      </c>
    </row>
    <row r="283" spans="1:7" x14ac:dyDescent="0.3">
      <c r="A283">
        <f>Pixels!A283</f>
        <v>619200</v>
      </c>
      <c r="B283">
        <f>Reports!J283</f>
        <v>105</v>
      </c>
      <c r="C283">
        <f>Reports!K283</f>
        <v>374</v>
      </c>
      <c r="D283">
        <f>Reports!L283</f>
        <v>479</v>
      </c>
      <c r="E283">
        <f>Reports!P283</f>
        <v>0</v>
      </c>
      <c r="F283">
        <f>Reports!Q283</f>
        <v>157</v>
      </c>
      <c r="G283">
        <f>Reports!R283</f>
        <v>157</v>
      </c>
    </row>
    <row r="284" spans="1:7" x14ac:dyDescent="0.3">
      <c r="A284">
        <f>Pixels!A284</f>
        <v>99072</v>
      </c>
      <c r="B284">
        <f>Reports!J284</f>
        <v>39</v>
      </c>
      <c r="C284">
        <f>Reports!K284</f>
        <v>44</v>
      </c>
      <c r="D284">
        <f>Reports!L284</f>
        <v>83</v>
      </c>
      <c r="E284">
        <f>Reports!P284</f>
        <v>9</v>
      </c>
      <c r="F284">
        <f>Reports!Q284</f>
        <v>154</v>
      </c>
      <c r="G284">
        <f>Reports!R284</f>
        <v>163</v>
      </c>
    </row>
    <row r="285" spans="1:7" x14ac:dyDescent="0.3">
      <c r="A285">
        <f>Pixels!A285</f>
        <v>98304</v>
      </c>
      <c r="B285">
        <f>Reports!J285</f>
        <v>116</v>
      </c>
      <c r="C285">
        <f>Reports!K285</f>
        <v>354</v>
      </c>
      <c r="D285">
        <f>Reports!L285</f>
        <v>470</v>
      </c>
      <c r="E285">
        <f>Reports!P285</f>
        <v>8</v>
      </c>
      <c r="F285">
        <f>Reports!Q285</f>
        <v>171</v>
      </c>
      <c r="G285">
        <f>Reports!R285</f>
        <v>179</v>
      </c>
    </row>
    <row r="286" spans="1:7" x14ac:dyDescent="0.3">
      <c r="A286">
        <f>Pixels!A286</f>
        <v>44376</v>
      </c>
      <c r="B286">
        <f>Reports!J286</f>
        <v>81</v>
      </c>
      <c r="C286">
        <f>Reports!K286</f>
        <v>372</v>
      </c>
      <c r="D286">
        <f>Reports!L286</f>
        <v>453</v>
      </c>
      <c r="E286">
        <f>Reports!P286</f>
        <v>0</v>
      </c>
      <c r="F286">
        <f>Reports!Q286</f>
        <v>156</v>
      </c>
      <c r="G286">
        <f>Reports!R286</f>
        <v>156</v>
      </c>
    </row>
    <row r="287" spans="1:7" x14ac:dyDescent="0.3">
      <c r="A287">
        <f>Pixels!A287</f>
        <v>2476800</v>
      </c>
      <c r="B287">
        <f>Reports!J287</f>
        <v>68</v>
      </c>
      <c r="C287">
        <f>Reports!K287</f>
        <v>87</v>
      </c>
      <c r="D287">
        <f>Reports!L287</f>
        <v>155</v>
      </c>
      <c r="E287">
        <f>Reports!P287</f>
        <v>0</v>
      </c>
      <c r="F287">
        <f>Reports!Q287</f>
        <v>176</v>
      </c>
      <c r="G287">
        <f>Reports!R287</f>
        <v>176</v>
      </c>
    </row>
    <row r="288" spans="1:7" x14ac:dyDescent="0.3">
      <c r="A288">
        <f>Pixels!A288</f>
        <v>619200</v>
      </c>
      <c r="B288">
        <f>Reports!J288</f>
        <v>56</v>
      </c>
      <c r="C288">
        <f>Reports!K288</f>
        <v>62</v>
      </c>
      <c r="D288">
        <f>Reports!L288</f>
        <v>118</v>
      </c>
      <c r="E288">
        <f>Reports!P288</f>
        <v>0</v>
      </c>
      <c r="F288">
        <f>Reports!Q288</f>
        <v>159</v>
      </c>
      <c r="G288">
        <f>Reports!R288</f>
        <v>159</v>
      </c>
    </row>
    <row r="289" spans="1:7" x14ac:dyDescent="0.3">
      <c r="A289">
        <f>Pixels!A289</f>
        <v>99072</v>
      </c>
      <c r="B289">
        <f>Reports!J289</f>
        <v>20</v>
      </c>
      <c r="C289">
        <f>Reports!K289</f>
        <v>54</v>
      </c>
      <c r="D289">
        <f>Reports!L289</f>
        <v>74</v>
      </c>
      <c r="E289">
        <f>Reports!P289</f>
        <v>1</v>
      </c>
      <c r="F289">
        <f>Reports!Q289</f>
        <v>157</v>
      </c>
      <c r="G289">
        <f>Reports!R289</f>
        <v>158</v>
      </c>
    </row>
    <row r="290" spans="1:7" x14ac:dyDescent="0.3">
      <c r="A290">
        <f>Pixels!A290</f>
        <v>98304</v>
      </c>
      <c r="B290">
        <f>Reports!J290</f>
        <v>34</v>
      </c>
      <c r="C290">
        <f>Reports!K290</f>
        <v>48</v>
      </c>
      <c r="D290">
        <f>Reports!L290</f>
        <v>82</v>
      </c>
      <c r="E290">
        <f>Reports!P290</f>
        <v>3</v>
      </c>
      <c r="F290">
        <f>Reports!Q290</f>
        <v>147</v>
      </c>
      <c r="G290">
        <f>Reports!R290</f>
        <v>150</v>
      </c>
    </row>
    <row r="291" spans="1:7" x14ac:dyDescent="0.3">
      <c r="A291">
        <f>Pixels!A291</f>
        <v>44376</v>
      </c>
      <c r="B291">
        <f>Reports!J291</f>
        <v>41</v>
      </c>
      <c r="C291">
        <f>Reports!K291</f>
        <v>58</v>
      </c>
      <c r="D291">
        <f>Reports!L291</f>
        <v>99</v>
      </c>
      <c r="E291">
        <f>Reports!P291</f>
        <v>3</v>
      </c>
      <c r="F291">
        <f>Reports!Q291</f>
        <v>166</v>
      </c>
      <c r="G291">
        <f>Reports!R291</f>
        <v>169</v>
      </c>
    </row>
    <row r="292" spans="1:7" x14ac:dyDescent="0.3">
      <c r="A292">
        <f>Pixels!A292</f>
        <v>1689600</v>
      </c>
      <c r="B292">
        <f>Reports!J292</f>
        <v>117</v>
      </c>
      <c r="C292">
        <f>Reports!K292</f>
        <v>365</v>
      </c>
      <c r="D292">
        <f>Reports!L292</f>
        <v>482</v>
      </c>
      <c r="E292">
        <f>Reports!P292</f>
        <v>0</v>
      </c>
      <c r="F292">
        <f>Reports!Q292</f>
        <v>162</v>
      </c>
      <c r="G292">
        <f>Reports!R292</f>
        <v>162</v>
      </c>
    </row>
    <row r="293" spans="1:7" x14ac:dyDescent="0.3">
      <c r="A293">
        <f>Pixels!A293</f>
        <v>422400</v>
      </c>
      <c r="B293">
        <f>Reports!J293</f>
        <v>111</v>
      </c>
      <c r="C293">
        <f>Reports!K293</f>
        <v>367</v>
      </c>
      <c r="D293">
        <f>Reports!L293</f>
        <v>478</v>
      </c>
      <c r="E293">
        <f>Reports!P293</f>
        <v>6</v>
      </c>
      <c r="F293">
        <f>Reports!Q293</f>
        <v>143</v>
      </c>
      <c r="G293">
        <f>Reports!R293</f>
        <v>149</v>
      </c>
    </row>
    <row r="294" spans="1:7" x14ac:dyDescent="0.3">
      <c r="A294">
        <f>Pixels!A294</f>
        <v>67520</v>
      </c>
      <c r="B294">
        <f>Reports!J294</f>
        <v>38</v>
      </c>
      <c r="C294">
        <f>Reports!K294</f>
        <v>40</v>
      </c>
      <c r="D294">
        <f>Reports!L294</f>
        <v>78</v>
      </c>
      <c r="E294">
        <f>Reports!P294</f>
        <v>8</v>
      </c>
      <c r="F294">
        <f>Reports!Q294</f>
        <v>153</v>
      </c>
      <c r="G294">
        <f>Reports!R294</f>
        <v>161</v>
      </c>
    </row>
    <row r="295" spans="1:7" x14ac:dyDescent="0.3">
      <c r="A295">
        <f>Pixels!A295</f>
        <v>76800</v>
      </c>
      <c r="B295">
        <f>Reports!J295</f>
        <v>97</v>
      </c>
      <c r="C295">
        <f>Reports!K295</f>
        <v>356</v>
      </c>
      <c r="D295">
        <f>Reports!L295</f>
        <v>453</v>
      </c>
      <c r="E295">
        <f>Reports!P295</f>
        <v>8</v>
      </c>
      <c r="F295">
        <f>Reports!Q295</f>
        <v>167</v>
      </c>
      <c r="G295">
        <f>Reports!R295</f>
        <v>175</v>
      </c>
    </row>
    <row r="296" spans="1:7" x14ac:dyDescent="0.3">
      <c r="A296">
        <f>Pixels!A296</f>
        <v>33338</v>
      </c>
      <c r="B296">
        <f>Reports!J296</f>
        <v>87</v>
      </c>
      <c r="C296">
        <f>Reports!K296</f>
        <v>386</v>
      </c>
      <c r="D296">
        <f>Reports!L296</f>
        <v>473</v>
      </c>
      <c r="E296">
        <f>Reports!P296</f>
        <v>7</v>
      </c>
      <c r="F296">
        <f>Reports!Q296</f>
        <v>182</v>
      </c>
      <c r="G296">
        <f>Reports!R296</f>
        <v>189</v>
      </c>
    </row>
    <row r="297" spans="1:7" x14ac:dyDescent="0.3">
      <c r="A297">
        <f>Pixels!A297</f>
        <v>1689600</v>
      </c>
      <c r="B297">
        <f>Reports!J297</f>
        <v>65</v>
      </c>
      <c r="C297">
        <f>Reports!K297</f>
        <v>52</v>
      </c>
      <c r="D297">
        <f>Reports!L297</f>
        <v>117</v>
      </c>
      <c r="E297">
        <f>Reports!P297</f>
        <v>8</v>
      </c>
      <c r="F297">
        <f>Reports!Q297</f>
        <v>163</v>
      </c>
      <c r="G297">
        <f>Reports!R297</f>
        <v>171</v>
      </c>
    </row>
    <row r="298" spans="1:7" x14ac:dyDescent="0.3">
      <c r="A298">
        <f>Pixels!A298</f>
        <v>422400</v>
      </c>
      <c r="B298">
        <f>Reports!J298</f>
        <v>57</v>
      </c>
      <c r="C298">
        <f>Reports!K298</f>
        <v>50</v>
      </c>
      <c r="D298">
        <f>Reports!L298</f>
        <v>107</v>
      </c>
      <c r="E298">
        <f>Reports!P298</f>
        <v>6</v>
      </c>
      <c r="F298">
        <f>Reports!Q298</f>
        <v>162</v>
      </c>
      <c r="G298">
        <f>Reports!R298</f>
        <v>168</v>
      </c>
    </row>
    <row r="299" spans="1:7" x14ac:dyDescent="0.3">
      <c r="A299">
        <f>Pixels!A299</f>
        <v>67520</v>
      </c>
      <c r="B299">
        <f>Reports!J299</f>
        <v>34</v>
      </c>
      <c r="C299">
        <f>Reports!K299</f>
        <v>48</v>
      </c>
      <c r="D299">
        <f>Reports!L299</f>
        <v>82</v>
      </c>
      <c r="E299">
        <f>Reports!P299</f>
        <v>5</v>
      </c>
      <c r="F299">
        <f>Reports!Q299</f>
        <v>164</v>
      </c>
      <c r="G299">
        <f>Reports!R299</f>
        <v>169</v>
      </c>
    </row>
    <row r="300" spans="1:7" x14ac:dyDescent="0.3">
      <c r="A300">
        <f>Pixels!A300</f>
        <v>76800</v>
      </c>
      <c r="B300">
        <f>Reports!J300</f>
        <v>28</v>
      </c>
      <c r="C300">
        <f>Reports!K300</f>
        <v>47</v>
      </c>
      <c r="D300">
        <f>Reports!L300</f>
        <v>75</v>
      </c>
      <c r="E300">
        <f>Reports!P300</f>
        <v>8</v>
      </c>
      <c r="F300">
        <f>Reports!Q300</f>
        <v>159</v>
      </c>
      <c r="G300">
        <f>Reports!R300</f>
        <v>167</v>
      </c>
    </row>
    <row r="301" spans="1:7" x14ac:dyDescent="0.3">
      <c r="A301">
        <f>Pixels!A301</f>
        <v>33338</v>
      </c>
      <c r="B301">
        <f>Reports!J301</f>
        <v>36</v>
      </c>
      <c r="C301">
        <f>Reports!K301</f>
        <v>44</v>
      </c>
      <c r="D301">
        <f>Reports!L301</f>
        <v>80</v>
      </c>
      <c r="E301">
        <f>Reports!P301</f>
        <v>6</v>
      </c>
      <c r="F301">
        <f>Reports!Q301</f>
        <v>143</v>
      </c>
      <c r="G301">
        <f>Reports!R301</f>
        <v>149</v>
      </c>
    </row>
    <row r="302" spans="1:7" x14ac:dyDescent="0.3">
      <c r="A302">
        <f>Pixels!A302</f>
        <v>753600</v>
      </c>
      <c r="B302">
        <f>Reports!J302</f>
        <v>91</v>
      </c>
      <c r="C302">
        <f>Reports!K302</f>
        <v>379</v>
      </c>
      <c r="D302">
        <f>Reports!L302</f>
        <v>470</v>
      </c>
      <c r="E302">
        <f>Reports!P302</f>
        <v>4</v>
      </c>
      <c r="F302">
        <f>Reports!Q302</f>
        <v>179</v>
      </c>
      <c r="G302">
        <f>Reports!R302</f>
        <v>183</v>
      </c>
    </row>
    <row r="303" spans="1:7" x14ac:dyDescent="0.3">
      <c r="A303">
        <f>Pixels!A303</f>
        <v>188400</v>
      </c>
      <c r="B303">
        <f>Reports!J303</f>
        <v>82</v>
      </c>
      <c r="C303">
        <f>Reports!K303</f>
        <v>363</v>
      </c>
      <c r="D303">
        <f>Reports!L303</f>
        <v>445</v>
      </c>
      <c r="E303">
        <f>Reports!P303</f>
        <v>8</v>
      </c>
      <c r="F303">
        <f>Reports!Q303</f>
        <v>161</v>
      </c>
      <c r="G303">
        <f>Reports!R303</f>
        <v>169</v>
      </c>
    </row>
    <row r="304" spans="1:7" x14ac:dyDescent="0.3">
      <c r="A304">
        <f>Pixels!A304</f>
        <v>30240</v>
      </c>
      <c r="B304">
        <f>Reports!J304</f>
        <v>30</v>
      </c>
      <c r="C304">
        <f>Reports!K304</f>
        <v>44</v>
      </c>
      <c r="D304">
        <f>Reports!L304</f>
        <v>74</v>
      </c>
      <c r="E304">
        <f>Reports!P304</f>
        <v>6</v>
      </c>
      <c r="F304">
        <f>Reports!Q304</f>
        <v>163</v>
      </c>
      <c r="G304">
        <f>Reports!R304</f>
        <v>169</v>
      </c>
    </row>
    <row r="305" spans="1:7" x14ac:dyDescent="0.3">
      <c r="A305">
        <f>Pixels!A305</f>
        <v>38400</v>
      </c>
      <c r="B305">
        <f>Reports!J305</f>
        <v>120</v>
      </c>
      <c r="C305">
        <f>Reports!K305</f>
        <v>364</v>
      </c>
      <c r="D305">
        <f>Reports!L305</f>
        <v>484</v>
      </c>
      <c r="E305">
        <f>Reports!P305</f>
        <v>6</v>
      </c>
      <c r="F305">
        <f>Reports!Q305</f>
        <v>162</v>
      </c>
      <c r="G305">
        <f>Reports!R305</f>
        <v>168</v>
      </c>
    </row>
    <row r="306" spans="1:7" x14ac:dyDescent="0.3">
      <c r="A306">
        <f>Pixels!A306</f>
        <v>10584</v>
      </c>
      <c r="B306">
        <f>Reports!J306</f>
        <v>84</v>
      </c>
      <c r="C306">
        <f>Reports!K306</f>
        <v>380</v>
      </c>
      <c r="D306">
        <f>Reports!L306</f>
        <v>464</v>
      </c>
      <c r="E306">
        <f>Reports!P306</f>
        <v>3</v>
      </c>
      <c r="F306">
        <f>Reports!Q306</f>
        <v>150</v>
      </c>
      <c r="G306">
        <f>Reports!R306</f>
        <v>153</v>
      </c>
    </row>
    <row r="307" spans="1:7" x14ac:dyDescent="0.3">
      <c r="A307">
        <f>Pixels!A307</f>
        <v>753600</v>
      </c>
      <c r="B307">
        <f>Reports!J307</f>
        <v>45</v>
      </c>
      <c r="C307">
        <f>Reports!K307</f>
        <v>58</v>
      </c>
      <c r="D307">
        <f>Reports!L307</f>
        <v>103</v>
      </c>
      <c r="E307">
        <f>Reports!P307</f>
        <v>5</v>
      </c>
      <c r="F307">
        <f>Reports!Q307</f>
        <v>176</v>
      </c>
      <c r="G307">
        <f>Reports!R307</f>
        <v>181</v>
      </c>
    </row>
    <row r="308" spans="1:7" x14ac:dyDescent="0.3">
      <c r="A308">
        <f>Pixels!A308</f>
        <v>188400</v>
      </c>
      <c r="B308">
        <f>Reports!J308</f>
        <v>40</v>
      </c>
      <c r="C308">
        <f>Reports!K308</f>
        <v>55</v>
      </c>
      <c r="D308">
        <f>Reports!L308</f>
        <v>95</v>
      </c>
      <c r="E308">
        <f>Reports!P308</f>
        <v>7</v>
      </c>
      <c r="F308">
        <f>Reports!Q308</f>
        <v>160</v>
      </c>
      <c r="G308">
        <f>Reports!R308</f>
        <v>167</v>
      </c>
    </row>
    <row r="309" spans="1:7" x14ac:dyDescent="0.3">
      <c r="A309">
        <f>Pixels!A309</f>
        <v>30240</v>
      </c>
      <c r="B309">
        <f>Reports!J309</f>
        <v>18</v>
      </c>
      <c r="C309">
        <f>Reports!K309</f>
        <v>46</v>
      </c>
      <c r="D309">
        <f>Reports!L309</f>
        <v>64</v>
      </c>
      <c r="E309">
        <f>Reports!P309</f>
        <v>8</v>
      </c>
      <c r="F309">
        <f>Reports!Q309</f>
        <v>184</v>
      </c>
      <c r="G309">
        <f>Reports!R309</f>
        <v>192</v>
      </c>
    </row>
    <row r="310" spans="1:7" x14ac:dyDescent="0.3">
      <c r="A310">
        <f>Pixels!A310</f>
        <v>38400</v>
      </c>
      <c r="B310">
        <f>Reports!J310</f>
        <v>38</v>
      </c>
      <c r="C310">
        <f>Reports!K310</f>
        <v>75</v>
      </c>
      <c r="D310">
        <f>Reports!L310</f>
        <v>113</v>
      </c>
      <c r="E310">
        <f>Reports!P310</f>
        <v>7</v>
      </c>
      <c r="F310">
        <f>Reports!Q310</f>
        <v>161</v>
      </c>
      <c r="G310">
        <f>Reports!R310</f>
        <v>168</v>
      </c>
    </row>
    <row r="311" spans="1:7" x14ac:dyDescent="0.3">
      <c r="A311">
        <f>Pixels!A311</f>
        <v>10584</v>
      </c>
      <c r="B311">
        <f>Reports!J311</f>
        <v>41</v>
      </c>
      <c r="C311">
        <f>Reports!K311</f>
        <v>50</v>
      </c>
      <c r="D311">
        <f>Reports!L311</f>
        <v>91</v>
      </c>
      <c r="E311">
        <f>Reports!P311</f>
        <v>5</v>
      </c>
      <c r="F311">
        <f>Reports!Q311</f>
        <v>190</v>
      </c>
      <c r="G311">
        <f>Reports!R311</f>
        <v>195</v>
      </c>
    </row>
    <row r="312" spans="1:7" x14ac:dyDescent="0.3">
      <c r="A312">
        <f>Pixels!A312</f>
        <v>1500000</v>
      </c>
      <c r="B312">
        <f>Reports!J312</f>
        <v>185</v>
      </c>
      <c r="C312">
        <f>Reports!K312</f>
        <v>384</v>
      </c>
      <c r="D312">
        <f>Reports!L312</f>
        <v>569</v>
      </c>
      <c r="E312">
        <f>Reports!P312</f>
        <v>4</v>
      </c>
      <c r="F312">
        <f>Reports!Q312</f>
        <v>145</v>
      </c>
      <c r="G312">
        <f>Reports!R312</f>
        <v>149</v>
      </c>
    </row>
    <row r="313" spans="1:7" x14ac:dyDescent="0.3">
      <c r="A313">
        <f>Pixels!A313</f>
        <v>375000</v>
      </c>
      <c r="B313">
        <f>Reports!J313</f>
        <v>100</v>
      </c>
      <c r="C313">
        <f>Reports!K313</f>
        <v>362</v>
      </c>
      <c r="D313">
        <f>Reports!L313</f>
        <v>462</v>
      </c>
      <c r="E313">
        <f>Reports!P313</f>
        <v>4</v>
      </c>
      <c r="F313">
        <f>Reports!Q313</f>
        <v>163</v>
      </c>
      <c r="G313">
        <f>Reports!R313</f>
        <v>167</v>
      </c>
    </row>
    <row r="314" spans="1:7" x14ac:dyDescent="0.3">
      <c r="A314">
        <f>Pixels!A314</f>
        <v>60000</v>
      </c>
      <c r="B314">
        <f>Reports!J314</f>
        <v>34</v>
      </c>
      <c r="C314">
        <f>Reports!K314</f>
        <v>43</v>
      </c>
      <c r="D314">
        <f>Reports!L314</f>
        <v>77</v>
      </c>
      <c r="E314">
        <f>Reports!P314</f>
        <v>4</v>
      </c>
      <c r="F314">
        <f>Reports!Q314</f>
        <v>152</v>
      </c>
      <c r="G314">
        <f>Reports!R314</f>
        <v>156</v>
      </c>
    </row>
    <row r="315" spans="1:7" x14ac:dyDescent="0.3">
      <c r="A315">
        <f>Pixels!A315</f>
        <v>67500</v>
      </c>
      <c r="B315">
        <f>Reports!J315</f>
        <v>114</v>
      </c>
      <c r="C315">
        <f>Reports!K315</f>
        <v>392</v>
      </c>
      <c r="D315">
        <f>Reports!L315</f>
        <v>506</v>
      </c>
      <c r="E315">
        <f>Reports!P315</f>
        <v>5</v>
      </c>
      <c r="F315">
        <f>Reports!Q315</f>
        <v>157</v>
      </c>
      <c r="G315">
        <f>Reports!R315</f>
        <v>164</v>
      </c>
    </row>
    <row r="316" spans="1:7" x14ac:dyDescent="0.3">
      <c r="A316">
        <f>Pixels!A316</f>
        <v>30000</v>
      </c>
      <c r="B316">
        <f>Reports!J316</f>
        <v>93</v>
      </c>
      <c r="C316">
        <f>Reports!K316</f>
        <v>391</v>
      </c>
      <c r="D316">
        <f>Reports!L316</f>
        <v>484</v>
      </c>
      <c r="E316">
        <f>Reports!P316</f>
        <v>8</v>
      </c>
      <c r="F316">
        <f>Reports!Q316</f>
        <v>163</v>
      </c>
      <c r="G316">
        <f>Reports!R316</f>
        <v>171</v>
      </c>
    </row>
    <row r="317" spans="1:7" x14ac:dyDescent="0.3">
      <c r="A317">
        <f>Pixels!A317</f>
        <v>1500000</v>
      </c>
      <c r="B317">
        <f>Reports!J317</f>
        <v>71</v>
      </c>
      <c r="C317">
        <f>Reports!K317</f>
        <v>68</v>
      </c>
      <c r="D317">
        <f>Reports!L317</f>
        <v>139</v>
      </c>
      <c r="E317">
        <f>Reports!P317</f>
        <v>8</v>
      </c>
      <c r="F317">
        <f>Reports!Q317</f>
        <v>159</v>
      </c>
      <c r="G317">
        <f>Reports!R317</f>
        <v>167</v>
      </c>
    </row>
    <row r="318" spans="1:7" x14ac:dyDescent="0.3">
      <c r="A318">
        <f>Pixels!A318</f>
        <v>375000</v>
      </c>
      <c r="B318">
        <f>Reports!J318</f>
        <v>61</v>
      </c>
      <c r="C318">
        <f>Reports!K318</f>
        <v>56</v>
      </c>
      <c r="D318">
        <f>Reports!L318</f>
        <v>117</v>
      </c>
      <c r="E318">
        <f>Reports!P318</f>
        <v>8</v>
      </c>
      <c r="F318">
        <f>Reports!Q318</f>
        <v>193</v>
      </c>
      <c r="G318">
        <f>Reports!R318</f>
        <v>201</v>
      </c>
    </row>
    <row r="319" spans="1:7" x14ac:dyDescent="0.3">
      <c r="A319">
        <f>Pixels!A319</f>
        <v>60000</v>
      </c>
      <c r="B319">
        <f>Reports!J319</f>
        <v>32</v>
      </c>
      <c r="C319">
        <f>Reports!K319</f>
        <v>53</v>
      </c>
      <c r="D319">
        <f>Reports!L319</f>
        <v>85</v>
      </c>
      <c r="E319">
        <f>Reports!P319</f>
        <v>8</v>
      </c>
      <c r="F319">
        <f>Reports!Q319</f>
        <v>182</v>
      </c>
      <c r="G319">
        <f>Reports!R319</f>
        <v>190</v>
      </c>
    </row>
    <row r="320" spans="1:7" x14ac:dyDescent="0.3">
      <c r="A320">
        <f>Pixels!A320</f>
        <v>67500</v>
      </c>
      <c r="B320">
        <f>Reports!J320</f>
        <v>43</v>
      </c>
      <c r="C320">
        <f>Reports!K320</f>
        <v>49</v>
      </c>
      <c r="D320">
        <f>Reports!L320</f>
        <v>92</v>
      </c>
      <c r="E320">
        <f>Reports!P320</f>
        <v>11</v>
      </c>
      <c r="F320">
        <f>Reports!Q320</f>
        <v>166</v>
      </c>
      <c r="G320">
        <f>Reports!R320</f>
        <v>177</v>
      </c>
    </row>
    <row r="321" spans="1:7" x14ac:dyDescent="0.3">
      <c r="A321">
        <f>Pixels!A321</f>
        <v>30000</v>
      </c>
      <c r="B321">
        <f>Reports!J321</f>
        <v>22</v>
      </c>
      <c r="C321">
        <f>Reports!K321</f>
        <v>48</v>
      </c>
      <c r="D321">
        <f>Reports!L321</f>
        <v>70</v>
      </c>
      <c r="E321">
        <f>Reports!P321</f>
        <v>0</v>
      </c>
      <c r="F321">
        <f>Reports!Q321</f>
        <v>158</v>
      </c>
      <c r="G321">
        <f>Reports!R321</f>
        <v>158</v>
      </c>
    </row>
    <row r="322" spans="1:7" x14ac:dyDescent="0.3">
      <c r="A322">
        <f>Pixels!A322</f>
        <v>2017600</v>
      </c>
      <c r="B322">
        <f>Reports!J322</f>
        <v>132</v>
      </c>
      <c r="C322">
        <f>Reports!K322</f>
        <v>497</v>
      </c>
      <c r="D322">
        <f>Reports!L322</f>
        <v>629</v>
      </c>
      <c r="E322">
        <f>Reports!P322</f>
        <v>3</v>
      </c>
      <c r="F322">
        <f>Reports!Q322</f>
        <v>150</v>
      </c>
      <c r="G322">
        <f>Reports!R322</f>
        <v>153</v>
      </c>
    </row>
    <row r="323" spans="1:7" x14ac:dyDescent="0.3">
      <c r="A323">
        <f>Pixels!A323</f>
        <v>504800</v>
      </c>
      <c r="B323">
        <f>Reports!J323</f>
        <v>129</v>
      </c>
      <c r="C323">
        <f>Reports!K323</f>
        <v>359</v>
      </c>
      <c r="D323">
        <f>Reports!L323</f>
        <v>488</v>
      </c>
      <c r="E323">
        <f>Reports!P323</f>
        <v>8</v>
      </c>
      <c r="F323">
        <f>Reports!Q323</f>
        <v>148</v>
      </c>
      <c r="G323">
        <f>Reports!R323</f>
        <v>156</v>
      </c>
    </row>
    <row r="324" spans="1:7" x14ac:dyDescent="0.3">
      <c r="A324">
        <f>Pixels!A324</f>
        <v>80640</v>
      </c>
      <c r="B324">
        <f>Reports!J324</f>
        <v>35</v>
      </c>
      <c r="C324">
        <f>Reports!K324</f>
        <v>44</v>
      </c>
      <c r="D324">
        <f>Reports!L324</f>
        <v>79</v>
      </c>
      <c r="E324">
        <f>Reports!P324</f>
        <v>2</v>
      </c>
      <c r="F324">
        <f>Reports!Q324</f>
        <v>153</v>
      </c>
      <c r="G324">
        <f>Reports!R324</f>
        <v>155</v>
      </c>
    </row>
    <row r="325" spans="1:7" x14ac:dyDescent="0.3">
      <c r="A325">
        <f>Pixels!A325</f>
        <v>35532</v>
      </c>
      <c r="B325">
        <f>Reports!J325</f>
        <v>74</v>
      </c>
      <c r="C325">
        <f>Reports!K325</f>
        <v>379</v>
      </c>
      <c r="D325">
        <f>Reports!L325</f>
        <v>453</v>
      </c>
      <c r="E325">
        <f>Reports!P325</f>
        <v>0</v>
      </c>
      <c r="F325">
        <f>Reports!Q325</f>
        <v>161</v>
      </c>
      <c r="G325">
        <f>Reports!R325</f>
        <v>161</v>
      </c>
    </row>
    <row r="326" spans="1:7" x14ac:dyDescent="0.3">
      <c r="A326">
        <f>Pixels!A326</f>
        <v>57600</v>
      </c>
      <c r="B326">
        <f>Reports!J326</f>
        <v>95</v>
      </c>
      <c r="C326">
        <f>Reports!K326</f>
        <v>404</v>
      </c>
      <c r="D326">
        <f>Reports!L326</f>
        <v>499</v>
      </c>
      <c r="E326">
        <f>Reports!P326</f>
        <v>5</v>
      </c>
      <c r="F326">
        <f>Reports!Q326</f>
        <v>149</v>
      </c>
      <c r="G326">
        <f>Reports!R326</f>
        <v>154</v>
      </c>
    </row>
    <row r="327" spans="1:7" x14ac:dyDescent="0.3">
      <c r="A327">
        <f>Pixels!A327</f>
        <v>2017600</v>
      </c>
      <c r="B327">
        <f>Reports!J327</f>
        <v>79</v>
      </c>
      <c r="C327">
        <f>Reports!K327</f>
        <v>83</v>
      </c>
      <c r="D327">
        <f>Reports!L327</f>
        <v>162</v>
      </c>
      <c r="E327">
        <f>Reports!P327</f>
        <v>8</v>
      </c>
      <c r="F327">
        <f>Reports!Q327</f>
        <v>160</v>
      </c>
      <c r="G327">
        <f>Reports!R327</f>
        <v>168</v>
      </c>
    </row>
    <row r="328" spans="1:7" x14ac:dyDescent="0.3">
      <c r="A328">
        <f>Pixels!A328</f>
        <v>504800</v>
      </c>
      <c r="B328">
        <f>Reports!J328</f>
        <v>61</v>
      </c>
      <c r="C328">
        <f>Reports!K328</f>
        <v>55</v>
      </c>
      <c r="D328">
        <f>Reports!L328</f>
        <v>116</v>
      </c>
      <c r="E328">
        <f>Reports!P328</f>
        <v>6</v>
      </c>
      <c r="F328">
        <f>Reports!Q328</f>
        <v>157</v>
      </c>
      <c r="G328">
        <f>Reports!R328</f>
        <v>163</v>
      </c>
    </row>
    <row r="329" spans="1:7" x14ac:dyDescent="0.3">
      <c r="A329">
        <f>Pixels!A329</f>
        <v>80640</v>
      </c>
      <c r="B329">
        <f>Reports!J329</f>
        <v>44</v>
      </c>
      <c r="C329">
        <f>Reports!K329</f>
        <v>58</v>
      </c>
      <c r="D329">
        <f>Reports!L329</f>
        <v>102</v>
      </c>
      <c r="E329">
        <f>Reports!P329</f>
        <v>8</v>
      </c>
      <c r="F329">
        <f>Reports!Q329</f>
        <v>168</v>
      </c>
      <c r="G329">
        <f>Reports!R329</f>
        <v>176</v>
      </c>
    </row>
    <row r="330" spans="1:7" x14ac:dyDescent="0.3">
      <c r="A330">
        <f>Pixels!A330</f>
        <v>35532</v>
      </c>
      <c r="B330">
        <f>Reports!J330</f>
        <v>25</v>
      </c>
      <c r="C330">
        <f>Reports!K330</f>
        <v>52</v>
      </c>
      <c r="D330">
        <f>Reports!L330</f>
        <v>77</v>
      </c>
      <c r="E330">
        <f>Reports!P330</f>
        <v>6</v>
      </c>
      <c r="F330">
        <f>Reports!Q330</f>
        <v>161</v>
      </c>
      <c r="G330">
        <f>Reports!R330</f>
        <v>167</v>
      </c>
    </row>
    <row r="331" spans="1:7" x14ac:dyDescent="0.3">
      <c r="A331">
        <f>Pixels!A331</f>
        <v>57600</v>
      </c>
      <c r="B331">
        <f>Reports!J331</f>
        <v>31</v>
      </c>
      <c r="C331">
        <f>Reports!K331</f>
        <v>51</v>
      </c>
      <c r="D331">
        <f>Reports!L331</f>
        <v>82</v>
      </c>
      <c r="E331">
        <f>Reports!P331</f>
        <v>5</v>
      </c>
      <c r="F331">
        <f>Reports!Q331</f>
        <v>147</v>
      </c>
      <c r="G331">
        <f>Reports!R331</f>
        <v>152</v>
      </c>
    </row>
    <row r="332" spans="1:7" x14ac:dyDescent="0.3">
      <c r="A332">
        <f>Pixels!A332</f>
        <v>2147664</v>
      </c>
      <c r="B332">
        <f>Reports!J332</f>
        <v>120</v>
      </c>
      <c r="C332">
        <f>Reports!K332</f>
        <v>469</v>
      </c>
      <c r="D332">
        <f>Reports!L332</f>
        <v>589</v>
      </c>
      <c r="E332">
        <f>Reports!P332</f>
        <v>8</v>
      </c>
      <c r="F332">
        <f>Reports!Q332</f>
        <v>164</v>
      </c>
      <c r="G332">
        <f>Reports!R332</f>
        <v>172</v>
      </c>
    </row>
    <row r="333" spans="1:7" x14ac:dyDescent="0.3">
      <c r="A333">
        <f>Pixels!A333</f>
        <v>536916</v>
      </c>
      <c r="B333">
        <f>Reports!J333</f>
        <v>133</v>
      </c>
      <c r="C333">
        <f>Reports!K333</f>
        <v>400</v>
      </c>
      <c r="D333">
        <f>Reports!L333</f>
        <v>533</v>
      </c>
      <c r="E333">
        <f>Reports!P333</f>
        <v>2</v>
      </c>
      <c r="F333">
        <f>Reports!Q333</f>
        <v>167</v>
      </c>
      <c r="G333">
        <f>Reports!R333</f>
        <v>169</v>
      </c>
    </row>
    <row r="334" spans="1:7" x14ac:dyDescent="0.3">
      <c r="A334">
        <f>Pixels!A334</f>
        <v>85668</v>
      </c>
      <c r="B334">
        <f>Reports!J334</f>
        <v>37</v>
      </c>
      <c r="C334">
        <f>Reports!K334</f>
        <v>55</v>
      </c>
      <c r="D334">
        <f>Reports!L334</f>
        <v>92</v>
      </c>
      <c r="E334">
        <f>Reports!P334</f>
        <v>10</v>
      </c>
      <c r="F334">
        <f>Reports!Q334</f>
        <v>146</v>
      </c>
      <c r="G334">
        <f>Reports!R334</f>
        <v>156</v>
      </c>
    </row>
    <row r="335" spans="1:7" x14ac:dyDescent="0.3">
      <c r="A335">
        <f>Pixels!A335</f>
        <v>83544</v>
      </c>
      <c r="B335">
        <f>Reports!J335</f>
        <v>84</v>
      </c>
      <c r="C335">
        <f>Reports!K335</f>
        <v>361</v>
      </c>
      <c r="D335">
        <f>Reports!L335</f>
        <v>445</v>
      </c>
      <c r="E335">
        <f>Reports!P335</f>
        <v>4</v>
      </c>
      <c r="F335">
        <f>Reports!Q335</f>
        <v>162</v>
      </c>
      <c r="G335">
        <f>Reports!R335</f>
        <v>166</v>
      </c>
    </row>
    <row r="336" spans="1:7" x14ac:dyDescent="0.3">
      <c r="A336">
        <f>Pixels!A336</f>
        <v>38962</v>
      </c>
      <c r="B336">
        <f>Reports!J336</f>
        <v>86</v>
      </c>
      <c r="C336">
        <f>Reports!K336</f>
        <v>373</v>
      </c>
      <c r="D336">
        <f>Reports!L336</f>
        <v>459</v>
      </c>
      <c r="E336">
        <f>Reports!P336</f>
        <v>3</v>
      </c>
      <c r="F336">
        <f>Reports!Q336</f>
        <v>148</v>
      </c>
      <c r="G336">
        <f>Reports!R336</f>
        <v>151</v>
      </c>
    </row>
    <row r="337" spans="1:7" x14ac:dyDescent="0.3">
      <c r="A337">
        <f>Pixels!A337</f>
        <v>2147664</v>
      </c>
      <c r="B337">
        <f>Reports!J337</f>
        <v>74</v>
      </c>
      <c r="C337">
        <f>Reports!K337</f>
        <v>87</v>
      </c>
      <c r="D337">
        <f>Reports!L337</f>
        <v>161</v>
      </c>
      <c r="E337">
        <f>Reports!P337</f>
        <v>4</v>
      </c>
      <c r="F337">
        <f>Reports!Q337</f>
        <v>178</v>
      </c>
      <c r="G337">
        <f>Reports!R337</f>
        <v>182</v>
      </c>
    </row>
    <row r="338" spans="1:7" x14ac:dyDescent="0.3">
      <c r="A338">
        <f>Pixels!A338</f>
        <v>536916</v>
      </c>
      <c r="B338">
        <f>Reports!J338</f>
        <v>68</v>
      </c>
      <c r="C338">
        <f>Reports!K338</f>
        <v>54</v>
      </c>
      <c r="D338">
        <f>Reports!L338</f>
        <v>122</v>
      </c>
      <c r="E338">
        <f>Reports!P338</f>
        <v>3</v>
      </c>
      <c r="F338">
        <f>Reports!Q338</f>
        <v>193</v>
      </c>
      <c r="G338">
        <f>Reports!R338</f>
        <v>196</v>
      </c>
    </row>
    <row r="339" spans="1:7" x14ac:dyDescent="0.3">
      <c r="A339">
        <f>Pixels!A339</f>
        <v>85668</v>
      </c>
      <c r="B339">
        <f>Reports!J339</f>
        <v>35</v>
      </c>
      <c r="C339">
        <f>Reports!K339</f>
        <v>56</v>
      </c>
      <c r="D339">
        <f>Reports!L339</f>
        <v>91</v>
      </c>
      <c r="E339">
        <f>Reports!P339</f>
        <v>4</v>
      </c>
      <c r="F339">
        <f>Reports!Q339</f>
        <v>180</v>
      </c>
      <c r="G339">
        <f>Reports!R339</f>
        <v>184</v>
      </c>
    </row>
    <row r="340" spans="1:7" x14ac:dyDescent="0.3">
      <c r="A340">
        <f>Pixels!A340</f>
        <v>83544</v>
      </c>
      <c r="B340">
        <f>Reports!J340</f>
        <v>27</v>
      </c>
      <c r="C340">
        <f>Reports!K340</f>
        <v>59</v>
      </c>
      <c r="D340">
        <f>Reports!L340</f>
        <v>86</v>
      </c>
      <c r="E340">
        <f>Reports!P340</f>
        <v>8</v>
      </c>
      <c r="F340">
        <f>Reports!Q340</f>
        <v>158</v>
      </c>
      <c r="G340">
        <f>Reports!R340</f>
        <v>166</v>
      </c>
    </row>
    <row r="341" spans="1:7" x14ac:dyDescent="0.3">
      <c r="A341">
        <f>Pixels!A341</f>
        <v>38962</v>
      </c>
      <c r="B341">
        <f>Reports!J341</f>
        <v>30</v>
      </c>
      <c r="C341">
        <f>Reports!K341</f>
        <v>51</v>
      </c>
      <c r="D341">
        <f>Reports!L341</f>
        <v>81</v>
      </c>
      <c r="E341">
        <f>Reports!P341</f>
        <v>7</v>
      </c>
      <c r="F341">
        <f>Reports!Q341</f>
        <v>163</v>
      </c>
      <c r="G341">
        <f>Reports!R341</f>
        <v>170</v>
      </c>
    </row>
    <row r="342" spans="1:7" x14ac:dyDescent="0.3">
      <c r="A342">
        <f>Pixels!A342</f>
        <v>3774464</v>
      </c>
      <c r="B342">
        <f>Reports!J342</f>
        <v>68</v>
      </c>
      <c r="C342">
        <f>Reports!K342</f>
        <v>119</v>
      </c>
      <c r="D342">
        <f>Reports!L342</f>
        <v>187</v>
      </c>
      <c r="E342">
        <f>Reports!P342</f>
        <v>8</v>
      </c>
      <c r="F342">
        <f>Reports!Q342</f>
        <v>168</v>
      </c>
      <c r="G342">
        <f>Reports!R342</f>
        <v>176</v>
      </c>
    </row>
    <row r="343" spans="1:7" x14ac:dyDescent="0.3">
      <c r="A343">
        <f>Pixels!A343</f>
        <v>944128</v>
      </c>
      <c r="B343">
        <f>Reports!J343</f>
        <v>147</v>
      </c>
      <c r="C343">
        <f>Reports!K343</f>
        <v>378</v>
      </c>
      <c r="D343">
        <f>Reports!L343</f>
        <v>525</v>
      </c>
      <c r="E343">
        <f>Reports!P343</f>
        <v>0</v>
      </c>
      <c r="F343">
        <f>Reports!Q343</f>
        <v>154</v>
      </c>
      <c r="G343">
        <f>Reports!R343</f>
        <v>154</v>
      </c>
    </row>
    <row r="344" spans="1:7" x14ac:dyDescent="0.3">
      <c r="A344">
        <f>Pixels!A344</f>
        <v>151290</v>
      </c>
      <c r="B344">
        <f>Reports!J344</f>
        <v>44</v>
      </c>
      <c r="C344">
        <f>Reports!K344</f>
        <v>45</v>
      </c>
      <c r="D344">
        <f>Reports!L344</f>
        <v>89</v>
      </c>
      <c r="E344">
        <f>Reports!P344</f>
        <v>8</v>
      </c>
      <c r="F344">
        <f>Reports!Q344</f>
        <v>145</v>
      </c>
      <c r="G344">
        <f>Reports!R344</f>
        <v>153</v>
      </c>
    </row>
    <row r="345" spans="1:7" x14ac:dyDescent="0.3">
      <c r="A345">
        <f>Pixels!A345</f>
        <v>94300</v>
      </c>
      <c r="B345">
        <f>Reports!J345</f>
        <v>123</v>
      </c>
      <c r="C345">
        <f>Reports!K345</f>
        <v>365</v>
      </c>
      <c r="D345">
        <f>Reports!L345</f>
        <v>488</v>
      </c>
      <c r="E345">
        <f>Reports!P345</f>
        <v>5</v>
      </c>
      <c r="F345">
        <f>Reports!Q345</f>
        <v>148</v>
      </c>
      <c r="G345">
        <f>Reports!R345</f>
        <v>153</v>
      </c>
    </row>
    <row r="346" spans="1:7" x14ac:dyDescent="0.3">
      <c r="A346">
        <f>Pixels!A346</f>
        <v>76383</v>
      </c>
      <c r="B346">
        <f>Reports!J346</f>
        <v>96</v>
      </c>
      <c r="C346">
        <f>Reports!K346</f>
        <v>373</v>
      </c>
      <c r="D346">
        <f>Reports!L346</f>
        <v>469</v>
      </c>
      <c r="E346">
        <f>Reports!P346</f>
        <v>8</v>
      </c>
      <c r="F346">
        <f>Reports!Q346</f>
        <v>150</v>
      </c>
      <c r="G346">
        <f>Reports!R346</f>
        <v>158</v>
      </c>
    </row>
    <row r="347" spans="1:7" x14ac:dyDescent="0.3">
      <c r="A347">
        <f>Pixels!A347</f>
        <v>3774464</v>
      </c>
      <c r="B347">
        <f>Reports!J347</f>
        <v>90</v>
      </c>
      <c r="C347">
        <f>Reports!K347</f>
        <v>173</v>
      </c>
      <c r="D347">
        <f>Reports!L347</f>
        <v>263</v>
      </c>
      <c r="E347">
        <f>Reports!P347</f>
        <v>0</v>
      </c>
      <c r="F347">
        <f>Reports!Q347</f>
        <v>153</v>
      </c>
      <c r="G347">
        <f>Reports!R347</f>
        <v>153</v>
      </c>
    </row>
    <row r="348" spans="1:7" x14ac:dyDescent="0.3">
      <c r="A348">
        <f>Pixels!A348</f>
        <v>944128</v>
      </c>
      <c r="B348">
        <f>Reports!J348</f>
        <v>91</v>
      </c>
      <c r="C348">
        <f>Reports!K348</f>
        <v>69</v>
      </c>
      <c r="D348">
        <f>Reports!L348</f>
        <v>160</v>
      </c>
      <c r="E348">
        <f>Reports!P348</f>
        <v>5</v>
      </c>
      <c r="F348">
        <f>Reports!Q348</f>
        <v>161</v>
      </c>
      <c r="G348">
        <f>Reports!R348</f>
        <v>166</v>
      </c>
    </row>
    <row r="349" spans="1:7" x14ac:dyDescent="0.3">
      <c r="A349">
        <f>Pixels!A349</f>
        <v>151290</v>
      </c>
      <c r="B349">
        <f>Reports!J349</f>
        <v>43</v>
      </c>
      <c r="C349">
        <f>Reports!K349</f>
        <v>51</v>
      </c>
      <c r="D349">
        <f>Reports!L349</f>
        <v>94</v>
      </c>
      <c r="E349">
        <f>Reports!P349</f>
        <v>6</v>
      </c>
      <c r="F349">
        <f>Reports!Q349</f>
        <v>153</v>
      </c>
      <c r="G349">
        <f>Reports!R349</f>
        <v>159</v>
      </c>
    </row>
    <row r="350" spans="1:7" x14ac:dyDescent="0.3">
      <c r="A350">
        <f>Pixels!A350</f>
        <v>94300</v>
      </c>
      <c r="B350">
        <f>Reports!J350</f>
        <v>36</v>
      </c>
      <c r="C350">
        <f>Reports!K350</f>
        <v>48</v>
      </c>
      <c r="D350">
        <f>Reports!L350</f>
        <v>84</v>
      </c>
      <c r="E350">
        <f>Reports!P350</f>
        <v>6</v>
      </c>
      <c r="F350">
        <f>Reports!Q350</f>
        <v>156</v>
      </c>
      <c r="G350">
        <f>Reports!R350</f>
        <v>162</v>
      </c>
    </row>
    <row r="351" spans="1:7" x14ac:dyDescent="0.3">
      <c r="A351">
        <f>Pixels!A351</f>
        <v>76383</v>
      </c>
      <c r="B351">
        <f>Reports!J351</f>
        <v>39</v>
      </c>
      <c r="C351">
        <f>Reports!K351</f>
        <v>52</v>
      </c>
      <c r="D351">
        <f>Reports!L351</f>
        <v>91</v>
      </c>
      <c r="E351">
        <f>Reports!P351</f>
        <v>0</v>
      </c>
      <c r="F351">
        <f>Reports!Q351</f>
        <v>173</v>
      </c>
      <c r="G351">
        <f>Reports!R351</f>
        <v>173</v>
      </c>
    </row>
    <row r="352" spans="1:7" x14ac:dyDescent="0.3">
      <c r="A352">
        <f>Pixels!A352</f>
        <v>1500000</v>
      </c>
      <c r="B352">
        <f>Reports!J352</f>
        <v>65</v>
      </c>
      <c r="C352">
        <f>Reports!K352</f>
        <v>188</v>
      </c>
      <c r="D352">
        <f>Reports!L352</f>
        <v>253</v>
      </c>
      <c r="E352">
        <f>Reports!P352</f>
        <v>2</v>
      </c>
      <c r="F352">
        <f>Reports!Q352</f>
        <v>153</v>
      </c>
      <c r="G352">
        <f>Reports!R352</f>
        <v>155</v>
      </c>
    </row>
    <row r="353" spans="1:7" x14ac:dyDescent="0.3">
      <c r="A353">
        <f>Pixels!A353</f>
        <v>375000</v>
      </c>
      <c r="B353">
        <f>Reports!J353</f>
        <v>57</v>
      </c>
      <c r="C353">
        <f>Reports!K353</f>
        <v>58</v>
      </c>
      <c r="D353">
        <f>Reports!L353</f>
        <v>115</v>
      </c>
      <c r="E353">
        <f>Reports!P353</f>
        <v>6</v>
      </c>
      <c r="F353">
        <f>Reports!Q353</f>
        <v>165</v>
      </c>
      <c r="G353">
        <f>Reports!R353</f>
        <v>171</v>
      </c>
    </row>
    <row r="354" spans="1:7" x14ac:dyDescent="0.3">
      <c r="A354">
        <f>Pixels!A354</f>
        <v>60000</v>
      </c>
      <c r="B354">
        <f>Reports!J354</f>
        <v>43</v>
      </c>
      <c r="C354">
        <f>Reports!K354</f>
        <v>48</v>
      </c>
      <c r="D354">
        <f>Reports!L354</f>
        <v>91</v>
      </c>
      <c r="E354">
        <f>Reports!P354</f>
        <v>2</v>
      </c>
      <c r="F354">
        <f>Reports!Q354</f>
        <v>164</v>
      </c>
      <c r="G354">
        <f>Reports!R354</f>
        <v>166</v>
      </c>
    </row>
    <row r="355" spans="1:7" x14ac:dyDescent="0.3">
      <c r="A355">
        <f>Pixels!A355</f>
        <v>67500</v>
      </c>
      <c r="B355">
        <f>Reports!J355</f>
        <v>43</v>
      </c>
      <c r="C355">
        <f>Reports!K355</f>
        <v>50</v>
      </c>
      <c r="D355">
        <f>Reports!L355</f>
        <v>93</v>
      </c>
      <c r="E355">
        <f>Reports!P355</f>
        <v>5</v>
      </c>
      <c r="F355">
        <f>Reports!Q355</f>
        <v>170</v>
      </c>
      <c r="G355">
        <f>Reports!R355</f>
        <v>175</v>
      </c>
    </row>
    <row r="356" spans="1:7" x14ac:dyDescent="0.3">
      <c r="A356">
        <f>Pixels!A356</f>
        <v>30000</v>
      </c>
      <c r="B356">
        <f>Reports!J356</f>
        <v>31</v>
      </c>
      <c r="C356">
        <f>Reports!K356</f>
        <v>44</v>
      </c>
      <c r="D356">
        <f>Reports!L356</f>
        <v>75</v>
      </c>
      <c r="E356">
        <f>Reports!P356</f>
        <v>0</v>
      </c>
      <c r="F356">
        <f>Reports!Q356</f>
        <v>168</v>
      </c>
      <c r="G356">
        <f>Reports!R356</f>
        <v>168</v>
      </c>
    </row>
    <row r="357" spans="1:7" x14ac:dyDescent="0.3">
      <c r="A357">
        <f>Pixels!A357</f>
        <v>1500000</v>
      </c>
      <c r="B357">
        <f>Reports!J357</f>
        <v>79</v>
      </c>
      <c r="C357">
        <f>Reports!K357</f>
        <v>71</v>
      </c>
      <c r="D357">
        <f>Reports!L357</f>
        <v>150</v>
      </c>
      <c r="E357">
        <f>Reports!P357</f>
        <v>0</v>
      </c>
      <c r="F357">
        <f>Reports!Q357</f>
        <v>149</v>
      </c>
      <c r="G357">
        <f>Reports!R357</f>
        <v>149</v>
      </c>
    </row>
    <row r="358" spans="1:7" x14ac:dyDescent="0.3">
      <c r="A358">
        <f>Pixels!A358</f>
        <v>375000</v>
      </c>
      <c r="B358">
        <f>Reports!J358</f>
        <v>51</v>
      </c>
      <c r="C358">
        <f>Reports!K358</f>
        <v>55</v>
      </c>
      <c r="D358">
        <f>Reports!L358</f>
        <v>106</v>
      </c>
      <c r="E358">
        <f>Reports!P358</f>
        <v>0</v>
      </c>
      <c r="F358">
        <f>Reports!Q358</f>
        <v>149</v>
      </c>
      <c r="G358">
        <f>Reports!R358</f>
        <v>149</v>
      </c>
    </row>
    <row r="359" spans="1:7" x14ac:dyDescent="0.3">
      <c r="A359">
        <f>Pixels!A359</f>
        <v>60000</v>
      </c>
      <c r="B359">
        <f>Reports!J359</f>
        <v>36</v>
      </c>
      <c r="C359">
        <f>Reports!K359</f>
        <v>42</v>
      </c>
      <c r="D359">
        <f>Reports!L359</f>
        <v>78</v>
      </c>
      <c r="E359">
        <f>Reports!P359</f>
        <v>4</v>
      </c>
      <c r="F359">
        <f>Reports!Q359</f>
        <v>210</v>
      </c>
      <c r="G359">
        <f>Reports!R359</f>
        <v>214</v>
      </c>
    </row>
    <row r="360" spans="1:7" x14ac:dyDescent="0.3">
      <c r="A360">
        <f>Pixels!A360</f>
        <v>67500</v>
      </c>
      <c r="B360">
        <f>Reports!J360</f>
        <v>30</v>
      </c>
      <c r="C360">
        <f>Reports!K360</f>
        <v>54</v>
      </c>
      <c r="D360">
        <f>Reports!L360</f>
        <v>84</v>
      </c>
      <c r="E360">
        <f>Reports!P360</f>
        <v>3</v>
      </c>
      <c r="F360">
        <f>Reports!Q360</f>
        <v>187</v>
      </c>
      <c r="G360">
        <f>Reports!R360</f>
        <v>190</v>
      </c>
    </row>
    <row r="361" spans="1:7" x14ac:dyDescent="0.3">
      <c r="A361">
        <f>Pixels!A361</f>
        <v>30000</v>
      </c>
      <c r="B361">
        <f>Reports!J361</f>
        <v>31</v>
      </c>
      <c r="C361">
        <f>Reports!K361</f>
        <v>85</v>
      </c>
      <c r="D361">
        <f>Reports!L361</f>
        <v>116</v>
      </c>
      <c r="E361">
        <f>Reports!P361</f>
        <v>9</v>
      </c>
      <c r="F361">
        <f>Reports!Q361</f>
        <v>165</v>
      </c>
      <c r="G361">
        <f>Reports!R361</f>
        <v>174</v>
      </c>
    </row>
    <row r="362" spans="1:7" x14ac:dyDescent="0.3">
      <c r="A362">
        <f>Pixels!A362</f>
        <v>4709976</v>
      </c>
      <c r="B362">
        <f>Reports!J362</f>
        <v>301</v>
      </c>
      <c r="C362">
        <f>Reports!K362</f>
        <v>678</v>
      </c>
      <c r="D362">
        <f>Reports!L362</f>
        <v>979</v>
      </c>
      <c r="E362">
        <f>Reports!P362</f>
        <v>0</v>
      </c>
      <c r="F362">
        <f>Reports!Q362</f>
        <v>169</v>
      </c>
      <c r="G362">
        <f>Reports!R362</f>
        <v>169</v>
      </c>
    </row>
    <row r="363" spans="1:7" x14ac:dyDescent="0.3">
      <c r="A363">
        <f>Pixels!A363</f>
        <v>1177494</v>
      </c>
      <c r="B363">
        <f>Reports!J363</f>
        <v>160</v>
      </c>
      <c r="C363">
        <f>Reports!K363</f>
        <v>389</v>
      </c>
      <c r="D363">
        <f>Reports!L363</f>
        <v>549</v>
      </c>
      <c r="E363">
        <f>Reports!P363</f>
        <v>4</v>
      </c>
      <c r="F363">
        <f>Reports!Q363</f>
        <v>147</v>
      </c>
      <c r="G363">
        <f>Reports!R363</f>
        <v>151</v>
      </c>
    </row>
    <row r="364" spans="1:7" x14ac:dyDescent="0.3">
      <c r="A364">
        <f>Pixels!A364</f>
        <v>188328</v>
      </c>
      <c r="B364">
        <f>Reports!J364</f>
        <v>41</v>
      </c>
      <c r="C364">
        <f>Reports!K364</f>
        <v>50</v>
      </c>
      <c r="D364">
        <f>Reports!L364</f>
        <v>91</v>
      </c>
      <c r="E364">
        <f>Reports!P364</f>
        <v>5</v>
      </c>
      <c r="F364">
        <f>Reports!Q364</f>
        <v>153</v>
      </c>
      <c r="G364">
        <f>Reports!R364</f>
        <v>158</v>
      </c>
    </row>
    <row r="365" spans="1:7" x14ac:dyDescent="0.3">
      <c r="A365">
        <f>Pixels!A365</f>
        <v>70446</v>
      </c>
      <c r="B365">
        <f>Reports!J365</f>
        <v>84</v>
      </c>
      <c r="C365">
        <f>Reports!K365</f>
        <v>363</v>
      </c>
      <c r="D365">
        <f>Reports!L365</f>
        <v>447</v>
      </c>
      <c r="E365">
        <f>Reports!P365</f>
        <v>9</v>
      </c>
      <c r="F365">
        <f>Reports!Q365</f>
        <v>168</v>
      </c>
      <c r="G365">
        <f>Reports!R365</f>
        <v>177</v>
      </c>
    </row>
    <row r="366" spans="1:7" x14ac:dyDescent="0.3">
      <c r="A366">
        <f>Pixels!A366</f>
        <v>159068</v>
      </c>
      <c r="B366">
        <f>Reports!J366</f>
        <v>103</v>
      </c>
      <c r="C366">
        <f>Reports!K366</f>
        <v>352</v>
      </c>
      <c r="D366">
        <f>Reports!L366</f>
        <v>455</v>
      </c>
      <c r="E366">
        <f>Reports!P366</f>
        <v>3</v>
      </c>
      <c r="F366">
        <f>Reports!Q366</f>
        <v>148</v>
      </c>
      <c r="G366">
        <f>Reports!R366</f>
        <v>151</v>
      </c>
    </row>
    <row r="367" spans="1:7" x14ac:dyDescent="0.3">
      <c r="A367">
        <f>Pixels!A367</f>
        <v>4709976</v>
      </c>
      <c r="B367">
        <f>Reports!J367</f>
        <v>183</v>
      </c>
      <c r="C367">
        <f>Reports!K367</f>
        <v>195</v>
      </c>
      <c r="D367">
        <f>Reports!L367</f>
        <v>378</v>
      </c>
      <c r="E367">
        <f>Reports!P367</f>
        <v>0</v>
      </c>
      <c r="F367">
        <f>Reports!Q367</f>
        <v>157</v>
      </c>
      <c r="G367">
        <f>Reports!R367</f>
        <v>157</v>
      </c>
    </row>
    <row r="368" spans="1:7" x14ac:dyDescent="0.3">
      <c r="A368">
        <f>Pixels!A368</f>
        <v>1177494</v>
      </c>
      <c r="B368">
        <f>Reports!J368</f>
        <v>98</v>
      </c>
      <c r="C368">
        <f>Reports!K368</f>
        <v>64</v>
      </c>
      <c r="D368">
        <f>Reports!L368</f>
        <v>162</v>
      </c>
      <c r="E368">
        <f>Reports!P368</f>
        <v>0</v>
      </c>
      <c r="F368">
        <f>Reports!Q368</f>
        <v>162</v>
      </c>
      <c r="G368">
        <f>Reports!R368</f>
        <v>162</v>
      </c>
    </row>
    <row r="369" spans="1:7" x14ac:dyDescent="0.3">
      <c r="A369">
        <f>Pixels!A369</f>
        <v>188328</v>
      </c>
      <c r="B369">
        <f>Reports!J369</f>
        <v>34</v>
      </c>
      <c r="C369">
        <f>Reports!K369</f>
        <v>50</v>
      </c>
      <c r="D369">
        <f>Reports!L369</f>
        <v>84</v>
      </c>
      <c r="E369">
        <f>Reports!P369</f>
        <v>7</v>
      </c>
      <c r="F369">
        <f>Reports!Q369</f>
        <v>145</v>
      </c>
      <c r="G369">
        <f>Reports!R369</f>
        <v>152</v>
      </c>
    </row>
    <row r="370" spans="1:7" x14ac:dyDescent="0.3">
      <c r="A370">
        <f>Pixels!A370</f>
        <v>70446</v>
      </c>
      <c r="B370">
        <f>Reports!J370</f>
        <v>32</v>
      </c>
      <c r="C370">
        <f>Reports!K370</f>
        <v>50</v>
      </c>
      <c r="D370">
        <f>Reports!L370</f>
        <v>82</v>
      </c>
      <c r="E370">
        <f>Reports!P370</f>
        <v>7</v>
      </c>
      <c r="F370">
        <f>Reports!Q370</f>
        <v>154</v>
      </c>
      <c r="G370">
        <f>Reports!R370</f>
        <v>161</v>
      </c>
    </row>
    <row r="371" spans="1:7" x14ac:dyDescent="0.3">
      <c r="A371">
        <f>Pixels!A371</f>
        <v>159068</v>
      </c>
      <c r="B371">
        <f>Reports!J371</f>
        <v>33</v>
      </c>
      <c r="C371">
        <f>Reports!K371</f>
        <v>53</v>
      </c>
      <c r="D371">
        <f>Reports!L371</f>
        <v>86</v>
      </c>
      <c r="E371">
        <f>Reports!P371</f>
        <v>3</v>
      </c>
      <c r="F371">
        <f>Reports!Q371</f>
        <v>153</v>
      </c>
      <c r="G371">
        <f>Reports!R371</f>
        <v>156</v>
      </c>
    </row>
    <row r="372" spans="1:7" x14ac:dyDescent="0.3">
      <c r="A372">
        <f>Pixels!A372</f>
        <v>1080000</v>
      </c>
      <c r="B372">
        <f>Reports!J372</f>
        <v>112</v>
      </c>
      <c r="C372">
        <f>Reports!K372</f>
        <v>427</v>
      </c>
      <c r="D372">
        <f>Reports!L372</f>
        <v>539</v>
      </c>
      <c r="E372">
        <f>Reports!P372</f>
        <v>1</v>
      </c>
      <c r="F372">
        <f>Reports!Q372</f>
        <v>142</v>
      </c>
      <c r="G372">
        <f>Reports!R372</f>
        <v>143</v>
      </c>
    </row>
    <row r="373" spans="1:7" x14ac:dyDescent="0.3">
      <c r="A373">
        <f>Pixels!A373</f>
        <v>270000</v>
      </c>
      <c r="B373">
        <f>Reports!J373</f>
        <v>105</v>
      </c>
      <c r="C373">
        <f>Reports!K373</f>
        <v>370</v>
      </c>
      <c r="D373">
        <f>Reports!L373</f>
        <v>475</v>
      </c>
      <c r="E373">
        <f>Reports!P373</f>
        <v>8</v>
      </c>
      <c r="F373">
        <f>Reports!Q373</f>
        <v>172</v>
      </c>
      <c r="G373">
        <f>Reports!R373</f>
        <v>180</v>
      </c>
    </row>
    <row r="374" spans="1:7" x14ac:dyDescent="0.3">
      <c r="A374">
        <f>Pixels!A374</f>
        <v>43200</v>
      </c>
      <c r="B374">
        <f>Reports!J374</f>
        <v>31</v>
      </c>
      <c r="C374">
        <f>Reports!K374</f>
        <v>49</v>
      </c>
      <c r="D374">
        <f>Reports!L374</f>
        <v>80</v>
      </c>
      <c r="E374">
        <f>Reports!P374</f>
        <v>8</v>
      </c>
      <c r="F374">
        <f>Reports!Q374</f>
        <v>157</v>
      </c>
      <c r="G374">
        <f>Reports!R374</f>
        <v>165</v>
      </c>
    </row>
    <row r="375" spans="1:7" x14ac:dyDescent="0.3">
      <c r="A375">
        <f>Pixels!A375</f>
        <v>38400</v>
      </c>
      <c r="B375">
        <f>Reports!J375</f>
        <v>35</v>
      </c>
      <c r="C375">
        <f>Reports!K375</f>
        <v>49</v>
      </c>
      <c r="D375">
        <f>Reports!L375</f>
        <v>84</v>
      </c>
      <c r="E375">
        <f>Reports!P375</f>
        <v>9</v>
      </c>
      <c r="F375">
        <f>Reports!Q375</f>
        <v>175</v>
      </c>
      <c r="G375">
        <f>Reports!R375</f>
        <v>184</v>
      </c>
    </row>
    <row r="376" spans="1:7" x14ac:dyDescent="0.3">
      <c r="A376">
        <f>Pixels!A376</f>
        <v>21600</v>
      </c>
      <c r="B376">
        <f>Reports!J376</f>
        <v>90</v>
      </c>
      <c r="C376">
        <f>Reports!K376</f>
        <v>399</v>
      </c>
      <c r="D376">
        <f>Reports!L376</f>
        <v>489</v>
      </c>
      <c r="E376">
        <f>Reports!P376</f>
        <v>0</v>
      </c>
      <c r="F376">
        <f>Reports!Q376</f>
        <v>165</v>
      </c>
      <c r="G376">
        <f>Reports!R376</f>
        <v>165</v>
      </c>
    </row>
    <row r="377" spans="1:7" x14ac:dyDescent="0.3">
      <c r="A377">
        <f>Pixels!A377</f>
        <v>1080000</v>
      </c>
      <c r="B377">
        <f>Reports!J377</f>
        <v>66</v>
      </c>
      <c r="C377">
        <f>Reports!K377</f>
        <v>78</v>
      </c>
      <c r="D377">
        <f>Reports!L377</f>
        <v>144</v>
      </c>
      <c r="E377">
        <f>Reports!P377</f>
        <v>8</v>
      </c>
      <c r="F377">
        <f>Reports!Q377</f>
        <v>171</v>
      </c>
      <c r="G377">
        <f>Reports!R377</f>
        <v>179</v>
      </c>
    </row>
    <row r="378" spans="1:7" x14ac:dyDescent="0.3">
      <c r="A378">
        <f>Pixels!A378</f>
        <v>270000</v>
      </c>
      <c r="B378">
        <f>Reports!J378</f>
        <v>66</v>
      </c>
      <c r="C378">
        <f>Reports!K378</f>
        <v>56</v>
      </c>
      <c r="D378">
        <f>Reports!L378</f>
        <v>122</v>
      </c>
      <c r="E378">
        <f>Reports!P378</f>
        <v>1</v>
      </c>
      <c r="F378">
        <f>Reports!Q378</f>
        <v>146</v>
      </c>
      <c r="G378">
        <f>Reports!R378</f>
        <v>147</v>
      </c>
    </row>
    <row r="379" spans="1:7" x14ac:dyDescent="0.3">
      <c r="A379">
        <f>Pixels!A379</f>
        <v>43200</v>
      </c>
      <c r="B379">
        <f>Reports!J379</f>
        <v>26</v>
      </c>
      <c r="C379">
        <f>Reports!K379</f>
        <v>55</v>
      </c>
      <c r="D379">
        <f>Reports!L379</f>
        <v>81</v>
      </c>
      <c r="E379">
        <f>Reports!P379</f>
        <v>8</v>
      </c>
      <c r="F379">
        <f>Reports!Q379</f>
        <v>176</v>
      </c>
      <c r="G379">
        <f>Reports!R379</f>
        <v>184</v>
      </c>
    </row>
    <row r="380" spans="1:7" x14ac:dyDescent="0.3">
      <c r="A380">
        <f>Pixels!A380</f>
        <v>38400</v>
      </c>
      <c r="B380">
        <f>Reports!J380</f>
        <v>31</v>
      </c>
      <c r="C380">
        <f>Reports!K380</f>
        <v>60</v>
      </c>
      <c r="D380">
        <f>Reports!L380</f>
        <v>91</v>
      </c>
      <c r="E380">
        <f>Reports!P380</f>
        <v>0</v>
      </c>
      <c r="F380">
        <f>Reports!Q380</f>
        <v>156</v>
      </c>
      <c r="G380">
        <f>Reports!R380</f>
        <v>156</v>
      </c>
    </row>
    <row r="381" spans="1:7" x14ac:dyDescent="0.3">
      <c r="A381">
        <f>Pixels!A381</f>
        <v>21600</v>
      </c>
      <c r="B381">
        <f>Reports!J381</f>
        <v>41</v>
      </c>
      <c r="C381">
        <f>Reports!K381</f>
        <v>49</v>
      </c>
      <c r="D381">
        <f>Reports!L381</f>
        <v>90</v>
      </c>
      <c r="E381">
        <f>Reports!P381</f>
        <v>2</v>
      </c>
      <c r="F381">
        <f>Reports!Q381</f>
        <v>158</v>
      </c>
      <c r="G381">
        <f>Reports!R381</f>
        <v>160</v>
      </c>
    </row>
    <row r="382" spans="1:7" x14ac:dyDescent="0.3">
      <c r="A382">
        <f>Pixels!A382</f>
        <v>1115243</v>
      </c>
      <c r="B382">
        <f>Reports!J382</f>
        <v>103</v>
      </c>
      <c r="C382">
        <f>Reports!K382</f>
        <v>375</v>
      </c>
      <c r="D382">
        <f>Reports!L382</f>
        <v>478</v>
      </c>
      <c r="E382">
        <f>Reports!P382</f>
        <v>1</v>
      </c>
      <c r="F382">
        <f>Reports!Q382</f>
        <v>142</v>
      </c>
      <c r="G382">
        <f>Reports!R382</f>
        <v>143</v>
      </c>
    </row>
    <row r="383" spans="1:7" x14ac:dyDescent="0.3">
      <c r="A383">
        <f>Pixels!A383</f>
        <v>279372</v>
      </c>
      <c r="B383">
        <f>Reports!J383</f>
        <v>90</v>
      </c>
      <c r="C383">
        <f>Reports!K383</f>
        <v>355</v>
      </c>
      <c r="D383">
        <f>Reports!L383</f>
        <v>445</v>
      </c>
      <c r="E383">
        <f>Reports!P383</f>
        <v>5</v>
      </c>
      <c r="F383">
        <f>Reports!Q383</f>
        <v>150</v>
      </c>
      <c r="G383">
        <f>Reports!R383</f>
        <v>155</v>
      </c>
    </row>
    <row r="384" spans="1:7" x14ac:dyDescent="0.3">
      <c r="A384">
        <f>Pixels!A384</f>
        <v>44700</v>
      </c>
      <c r="B384">
        <f>Reports!J384</f>
        <v>42</v>
      </c>
      <c r="C384">
        <f>Reports!K384</f>
        <v>46</v>
      </c>
      <c r="D384">
        <f>Reports!L384</f>
        <v>88</v>
      </c>
      <c r="E384">
        <f>Reports!P384</f>
        <v>5</v>
      </c>
      <c r="F384">
        <f>Reports!Q384</f>
        <v>146</v>
      </c>
      <c r="G384">
        <f>Reports!R384</f>
        <v>151</v>
      </c>
    </row>
    <row r="385" spans="1:7" x14ac:dyDescent="0.3">
      <c r="A385">
        <f>Pixels!A385</f>
        <v>67500</v>
      </c>
      <c r="B385">
        <f>Reports!J385</f>
        <v>40</v>
      </c>
      <c r="C385">
        <f>Reports!K385</f>
        <v>48</v>
      </c>
      <c r="D385">
        <f>Reports!L385</f>
        <v>88</v>
      </c>
      <c r="E385">
        <f>Reports!P385</f>
        <v>8</v>
      </c>
      <c r="F385">
        <f>Reports!Q385</f>
        <v>161</v>
      </c>
      <c r="G385">
        <f>Reports!R385</f>
        <v>169</v>
      </c>
    </row>
    <row r="386" spans="1:7" x14ac:dyDescent="0.3">
      <c r="A386">
        <f>Pixels!A386</f>
        <v>16539</v>
      </c>
      <c r="B386">
        <f>Reports!J386</f>
        <v>128</v>
      </c>
      <c r="C386">
        <f>Reports!K386</f>
        <v>397</v>
      </c>
      <c r="D386">
        <f>Reports!L386</f>
        <v>525</v>
      </c>
      <c r="E386">
        <f>Reports!P386</f>
        <v>0</v>
      </c>
      <c r="F386">
        <f>Reports!Q386</f>
        <v>147</v>
      </c>
      <c r="G386">
        <f>Reports!R386</f>
        <v>147</v>
      </c>
    </row>
    <row r="387" spans="1:7" x14ac:dyDescent="0.3">
      <c r="A387">
        <f>Pixels!A387</f>
        <v>1115243</v>
      </c>
      <c r="B387">
        <f>Reports!J387</f>
        <v>50</v>
      </c>
      <c r="C387">
        <f>Reports!K387</f>
        <v>82</v>
      </c>
      <c r="D387">
        <f>Reports!L387</f>
        <v>132</v>
      </c>
      <c r="E387">
        <f>Reports!P387</f>
        <v>0</v>
      </c>
      <c r="F387">
        <f>Reports!Q387</f>
        <v>157</v>
      </c>
      <c r="G387">
        <f>Reports!R387</f>
        <v>157</v>
      </c>
    </row>
    <row r="388" spans="1:7" x14ac:dyDescent="0.3">
      <c r="A388">
        <f>Pixels!A388</f>
        <v>279372</v>
      </c>
      <c r="B388">
        <f>Reports!J388</f>
        <v>48</v>
      </c>
      <c r="C388">
        <f>Reports!K388</f>
        <v>53</v>
      </c>
      <c r="D388">
        <f>Reports!L388</f>
        <v>101</v>
      </c>
      <c r="E388">
        <f>Reports!P388</f>
        <v>6</v>
      </c>
      <c r="F388">
        <f>Reports!Q388</f>
        <v>161</v>
      </c>
      <c r="G388">
        <f>Reports!R388</f>
        <v>167</v>
      </c>
    </row>
    <row r="389" spans="1:7" x14ac:dyDescent="0.3">
      <c r="A389">
        <f>Pixels!A389</f>
        <v>44700</v>
      </c>
      <c r="B389">
        <f>Reports!J389</f>
        <v>40</v>
      </c>
      <c r="C389">
        <f>Reports!K389</f>
        <v>52</v>
      </c>
      <c r="D389">
        <f>Reports!L389</f>
        <v>92</v>
      </c>
      <c r="E389">
        <f>Reports!P389</f>
        <v>7</v>
      </c>
      <c r="F389">
        <f>Reports!Q389</f>
        <v>184</v>
      </c>
      <c r="G389">
        <f>Reports!R389</f>
        <v>191</v>
      </c>
    </row>
    <row r="390" spans="1:7" x14ac:dyDescent="0.3">
      <c r="A390">
        <f>Pixels!A390</f>
        <v>67500</v>
      </c>
      <c r="B390">
        <f>Reports!J390</f>
        <v>45</v>
      </c>
      <c r="C390">
        <f>Reports!K390</f>
        <v>53</v>
      </c>
      <c r="D390">
        <f>Reports!L390</f>
        <v>98</v>
      </c>
      <c r="E390">
        <f>Reports!P390</f>
        <v>5</v>
      </c>
      <c r="F390">
        <f>Reports!Q390</f>
        <v>156</v>
      </c>
      <c r="G390">
        <f>Reports!R390</f>
        <v>161</v>
      </c>
    </row>
    <row r="391" spans="1:7" x14ac:dyDescent="0.3">
      <c r="A391">
        <f>Pixels!A391</f>
        <v>16539</v>
      </c>
      <c r="B391">
        <f>Reports!J391</f>
        <v>31</v>
      </c>
      <c r="C391">
        <f>Reports!K391</f>
        <v>45</v>
      </c>
      <c r="D391">
        <f>Reports!L391</f>
        <v>76</v>
      </c>
      <c r="E391">
        <f>Reports!P391</f>
        <v>0</v>
      </c>
      <c r="F391">
        <f>Reports!Q391</f>
        <v>150</v>
      </c>
      <c r="G391">
        <f>Reports!R391</f>
        <v>150</v>
      </c>
    </row>
    <row r="392" spans="1:7" x14ac:dyDescent="0.3">
      <c r="A392">
        <f>Pixels!A392</f>
        <v>1000000</v>
      </c>
      <c r="B392">
        <f>Reports!J392</f>
        <v>49</v>
      </c>
      <c r="C392">
        <f>Reports!K392</f>
        <v>69</v>
      </c>
      <c r="D392">
        <f>Reports!L392</f>
        <v>118</v>
      </c>
      <c r="E392">
        <f>Reports!P392</f>
        <v>0</v>
      </c>
      <c r="F392">
        <f>Reports!Q392</f>
        <v>145</v>
      </c>
      <c r="G392">
        <f>Reports!R392</f>
        <v>145</v>
      </c>
    </row>
    <row r="393" spans="1:7" x14ac:dyDescent="0.3">
      <c r="A393">
        <f>Pixels!A393</f>
        <v>250000</v>
      </c>
      <c r="B393">
        <f>Reports!J393</f>
        <v>133</v>
      </c>
      <c r="C393">
        <f>Reports!K393</f>
        <v>372</v>
      </c>
      <c r="D393">
        <f>Reports!L393</f>
        <v>505</v>
      </c>
      <c r="E393">
        <f>Reports!P393</f>
        <v>3</v>
      </c>
      <c r="F393">
        <f>Reports!Q393</f>
        <v>148</v>
      </c>
      <c r="G393">
        <f>Reports!R393</f>
        <v>151</v>
      </c>
    </row>
    <row r="394" spans="1:7" x14ac:dyDescent="0.3">
      <c r="A394">
        <f>Pixels!A394</f>
        <v>40000</v>
      </c>
      <c r="B394">
        <f>Reports!J394</f>
        <v>36</v>
      </c>
      <c r="C394">
        <f>Reports!K394</f>
        <v>39</v>
      </c>
      <c r="D394">
        <f>Reports!L394</f>
        <v>75</v>
      </c>
      <c r="E394">
        <f>Reports!P394</f>
        <v>5</v>
      </c>
      <c r="F394">
        <f>Reports!Q394</f>
        <v>150</v>
      </c>
      <c r="G394">
        <f>Reports!R394</f>
        <v>155</v>
      </c>
    </row>
    <row r="395" spans="1:7" x14ac:dyDescent="0.3">
      <c r="A395">
        <f>Pixels!A395</f>
        <v>22400</v>
      </c>
      <c r="B395">
        <f>Reports!J395</f>
        <v>85</v>
      </c>
      <c r="C395">
        <f>Reports!K395</f>
        <v>405</v>
      </c>
      <c r="D395">
        <f>Reports!L395</f>
        <v>490</v>
      </c>
      <c r="E395">
        <f>Reports!P395</f>
        <v>8</v>
      </c>
      <c r="F395">
        <f>Reports!Q395</f>
        <v>171</v>
      </c>
      <c r="G395">
        <f>Reports!R395</f>
        <v>179</v>
      </c>
    </row>
    <row r="396" spans="1:7" x14ac:dyDescent="0.3">
      <c r="A396">
        <f>Pixels!A396</f>
        <v>22400</v>
      </c>
      <c r="B396">
        <f>Reports!J396</f>
        <v>81</v>
      </c>
      <c r="C396">
        <f>Reports!K396</f>
        <v>397</v>
      </c>
      <c r="D396">
        <f>Reports!L396</f>
        <v>478</v>
      </c>
      <c r="E396">
        <f>Reports!P396</f>
        <v>4</v>
      </c>
      <c r="F396">
        <f>Reports!Q396</f>
        <v>150</v>
      </c>
      <c r="G396">
        <f>Reports!R396</f>
        <v>154</v>
      </c>
    </row>
    <row r="397" spans="1:7" x14ac:dyDescent="0.3">
      <c r="A397">
        <f>Pixels!A397</f>
        <v>1000000</v>
      </c>
      <c r="B397">
        <f>Reports!J397</f>
        <v>51</v>
      </c>
      <c r="C397">
        <f>Reports!K397</f>
        <v>81</v>
      </c>
      <c r="D397">
        <f>Reports!L397</f>
        <v>132</v>
      </c>
      <c r="E397">
        <f>Reports!P397</f>
        <v>0</v>
      </c>
      <c r="F397">
        <f>Reports!Q397</f>
        <v>177</v>
      </c>
      <c r="G397">
        <f>Reports!R397</f>
        <v>177</v>
      </c>
    </row>
    <row r="398" spans="1:7" x14ac:dyDescent="0.3">
      <c r="A398">
        <f>Pixels!A398</f>
        <v>250000</v>
      </c>
      <c r="B398">
        <f>Reports!J398</f>
        <v>55</v>
      </c>
      <c r="C398">
        <f>Reports!K398</f>
        <v>56</v>
      </c>
      <c r="D398">
        <f>Reports!L398</f>
        <v>111</v>
      </c>
      <c r="E398">
        <f>Reports!P398</f>
        <v>0</v>
      </c>
      <c r="F398">
        <f>Reports!Q398</f>
        <v>169</v>
      </c>
      <c r="G398">
        <f>Reports!R398</f>
        <v>169</v>
      </c>
    </row>
    <row r="399" spans="1:7" x14ac:dyDescent="0.3">
      <c r="A399">
        <f>Pixels!A399</f>
        <v>40000</v>
      </c>
      <c r="B399">
        <f>Reports!J399</f>
        <v>40</v>
      </c>
      <c r="C399">
        <f>Reports!K399</f>
        <v>51</v>
      </c>
      <c r="D399">
        <f>Reports!L399</f>
        <v>91</v>
      </c>
      <c r="E399">
        <f>Reports!P399</f>
        <v>0</v>
      </c>
      <c r="F399">
        <f>Reports!Q399</f>
        <v>161</v>
      </c>
      <c r="G399">
        <f>Reports!R399</f>
        <v>161</v>
      </c>
    </row>
    <row r="400" spans="1:7" x14ac:dyDescent="0.3">
      <c r="A400">
        <f>Pixels!A400</f>
        <v>22400</v>
      </c>
      <c r="B400">
        <f>Reports!J400</f>
        <v>26</v>
      </c>
      <c r="C400">
        <f>Reports!K400</f>
        <v>47</v>
      </c>
      <c r="D400">
        <f>Reports!L400</f>
        <v>73</v>
      </c>
      <c r="E400">
        <f>Reports!P400</f>
        <v>0</v>
      </c>
      <c r="F400">
        <f>Reports!Q400</f>
        <v>172</v>
      </c>
      <c r="G400">
        <f>Reports!R400</f>
        <v>172</v>
      </c>
    </row>
    <row r="401" spans="1:7" x14ac:dyDescent="0.3">
      <c r="A401">
        <f>Pixels!A401</f>
        <v>22400</v>
      </c>
      <c r="B401">
        <f>Reports!J401</f>
        <v>33</v>
      </c>
      <c r="C401">
        <f>Reports!K401</f>
        <v>46</v>
      </c>
      <c r="D401">
        <f>Reports!L401</f>
        <v>79</v>
      </c>
      <c r="E401">
        <f>Reports!P401</f>
        <v>0</v>
      </c>
      <c r="F401">
        <f>Reports!Q401</f>
        <v>170</v>
      </c>
      <c r="G401">
        <f>Reports!R401</f>
        <v>170</v>
      </c>
    </row>
    <row r="402" spans="1:7" x14ac:dyDescent="0.3">
      <c r="A402">
        <f>Pixels!A402</f>
        <v>1101800</v>
      </c>
      <c r="B402">
        <f>Reports!J402</f>
        <v>132</v>
      </c>
      <c r="C402">
        <f>Reports!K402</f>
        <v>361</v>
      </c>
      <c r="D402">
        <f>Reports!L402</f>
        <v>493</v>
      </c>
      <c r="E402">
        <f>Reports!P402</f>
        <v>3</v>
      </c>
      <c r="F402">
        <f>Reports!Q402</f>
        <v>183</v>
      </c>
      <c r="G402">
        <f>Reports!R402</f>
        <v>186</v>
      </c>
    </row>
    <row r="403" spans="1:7" x14ac:dyDescent="0.3">
      <c r="A403">
        <f>Pixels!A403</f>
        <v>275800</v>
      </c>
      <c r="B403">
        <f>Reports!J403</f>
        <v>125</v>
      </c>
      <c r="C403">
        <f>Reports!K403</f>
        <v>391</v>
      </c>
      <c r="D403">
        <f>Reports!L403</f>
        <v>516</v>
      </c>
      <c r="E403">
        <f>Reports!P403</f>
        <v>1</v>
      </c>
      <c r="F403">
        <f>Reports!Q403</f>
        <v>147</v>
      </c>
      <c r="G403">
        <f>Reports!R403</f>
        <v>148</v>
      </c>
    </row>
    <row r="404" spans="1:7" x14ac:dyDescent="0.3">
      <c r="A404">
        <f>Pixels!A404</f>
        <v>43960</v>
      </c>
      <c r="B404">
        <f>Reports!J404</f>
        <v>41</v>
      </c>
      <c r="C404">
        <f>Reports!K404</f>
        <v>33</v>
      </c>
      <c r="D404">
        <f>Reports!L404</f>
        <v>74</v>
      </c>
      <c r="E404">
        <f>Reports!P404</f>
        <v>8</v>
      </c>
      <c r="F404">
        <f>Reports!Q404</f>
        <v>137</v>
      </c>
      <c r="G404">
        <f>Reports!R404</f>
        <v>145</v>
      </c>
    </row>
    <row r="405" spans="1:7" x14ac:dyDescent="0.3">
      <c r="A405">
        <f>Pixels!A405</f>
        <v>58800</v>
      </c>
      <c r="B405">
        <f>Reports!J405</f>
        <v>90</v>
      </c>
      <c r="C405">
        <f>Reports!K405</f>
        <v>360</v>
      </c>
      <c r="D405">
        <f>Reports!L405</f>
        <v>450</v>
      </c>
      <c r="E405">
        <f>Reports!P405</f>
        <v>8</v>
      </c>
      <c r="F405">
        <f>Reports!Q405</f>
        <v>139</v>
      </c>
      <c r="G405">
        <f>Reports!R405</f>
        <v>147</v>
      </c>
    </row>
    <row r="406" spans="1:7" x14ac:dyDescent="0.3">
      <c r="A406">
        <f>Pixels!A406</f>
        <v>18369</v>
      </c>
      <c r="B406">
        <f>Reports!J406</f>
        <v>82</v>
      </c>
      <c r="C406">
        <f>Reports!K406</f>
        <v>393</v>
      </c>
      <c r="D406">
        <f>Reports!L406</f>
        <v>475</v>
      </c>
      <c r="E406">
        <f>Reports!P406</f>
        <v>0</v>
      </c>
      <c r="F406">
        <f>Reports!Q406</f>
        <v>142</v>
      </c>
      <c r="G406">
        <f>Reports!R406</f>
        <v>142</v>
      </c>
    </row>
    <row r="407" spans="1:7" x14ac:dyDescent="0.3">
      <c r="A407">
        <f>Pixels!A407</f>
        <v>1101800</v>
      </c>
      <c r="B407">
        <f>Reports!J407</f>
        <v>33</v>
      </c>
      <c r="C407">
        <f>Reports!K407</f>
        <v>67</v>
      </c>
      <c r="D407">
        <f>Reports!L407</f>
        <v>100</v>
      </c>
      <c r="E407">
        <f>Reports!P407</f>
        <v>0</v>
      </c>
      <c r="F407">
        <f>Reports!Q407</f>
        <v>145</v>
      </c>
      <c r="G407">
        <f>Reports!R407</f>
        <v>145</v>
      </c>
    </row>
    <row r="408" spans="1:7" x14ac:dyDescent="0.3">
      <c r="A408">
        <f>Pixels!A408</f>
        <v>275800</v>
      </c>
      <c r="B408">
        <f>Reports!J408</f>
        <v>115</v>
      </c>
      <c r="C408">
        <f>Reports!K408</f>
        <v>371</v>
      </c>
      <c r="D408">
        <f>Reports!L408</f>
        <v>486</v>
      </c>
      <c r="E408">
        <f>Reports!P408</f>
        <v>7</v>
      </c>
      <c r="F408">
        <f>Reports!Q408</f>
        <v>145</v>
      </c>
      <c r="G408">
        <f>Reports!R408</f>
        <v>152</v>
      </c>
    </row>
    <row r="409" spans="1:7" x14ac:dyDescent="0.3">
      <c r="A409">
        <f>Pixels!A409</f>
        <v>43960</v>
      </c>
      <c r="B409">
        <f>Reports!J409</f>
        <v>103</v>
      </c>
      <c r="C409">
        <f>Reports!K409</f>
        <v>375</v>
      </c>
      <c r="D409">
        <f>Reports!L409</f>
        <v>478</v>
      </c>
      <c r="E409">
        <f>Reports!P409</f>
        <v>8</v>
      </c>
      <c r="F409">
        <f>Reports!Q409</f>
        <v>150</v>
      </c>
      <c r="G409">
        <f>Reports!R409</f>
        <v>158</v>
      </c>
    </row>
    <row r="410" spans="1:7" x14ac:dyDescent="0.3">
      <c r="A410">
        <f>Pixels!A410</f>
        <v>58800</v>
      </c>
      <c r="B410">
        <f>Reports!J410</f>
        <v>98</v>
      </c>
      <c r="C410">
        <f>Reports!K410</f>
        <v>370</v>
      </c>
      <c r="D410">
        <f>Reports!L410</f>
        <v>468</v>
      </c>
      <c r="E410">
        <f>Reports!P410</f>
        <v>3</v>
      </c>
      <c r="F410">
        <f>Reports!Q410</f>
        <v>145</v>
      </c>
      <c r="G410">
        <f>Reports!R410</f>
        <v>148</v>
      </c>
    </row>
    <row r="411" spans="1:7" x14ac:dyDescent="0.3">
      <c r="A411">
        <f>Pixels!A411</f>
        <v>18369</v>
      </c>
      <c r="B411">
        <f>Reports!J411</f>
        <v>98</v>
      </c>
      <c r="C411">
        <f>Reports!K411</f>
        <v>395</v>
      </c>
      <c r="D411">
        <f>Reports!L411</f>
        <v>493</v>
      </c>
      <c r="E411">
        <f>Reports!P411</f>
        <v>3</v>
      </c>
      <c r="F411">
        <f>Reports!Q411</f>
        <v>150</v>
      </c>
      <c r="G411">
        <f>Reports!R411</f>
        <v>153</v>
      </c>
    </row>
    <row r="412" spans="1:7" x14ac:dyDescent="0.3">
      <c r="A412">
        <f>Pixels!A412</f>
        <v>2073600</v>
      </c>
      <c r="B412">
        <f>Reports!J412</f>
        <v>120</v>
      </c>
      <c r="C412">
        <f>Reports!K412</f>
        <v>432</v>
      </c>
      <c r="D412">
        <f>Reports!L412</f>
        <v>552</v>
      </c>
      <c r="E412">
        <f>Reports!P412</f>
        <v>8</v>
      </c>
      <c r="F412">
        <f>Reports!Q412</f>
        <v>172</v>
      </c>
      <c r="G412">
        <f>Reports!R412</f>
        <v>180</v>
      </c>
    </row>
    <row r="413" spans="1:7" x14ac:dyDescent="0.3">
      <c r="A413">
        <f>Pixels!A413</f>
        <v>518400</v>
      </c>
      <c r="B413">
        <f>Reports!J413</f>
        <v>100</v>
      </c>
      <c r="C413">
        <f>Reports!K413</f>
        <v>371</v>
      </c>
      <c r="D413">
        <f>Reports!L413</f>
        <v>471</v>
      </c>
      <c r="E413">
        <f>Reports!P413</f>
        <v>7</v>
      </c>
      <c r="F413">
        <f>Reports!Q413</f>
        <v>153</v>
      </c>
      <c r="G413">
        <f>Reports!R413</f>
        <v>160</v>
      </c>
    </row>
    <row r="414" spans="1:7" x14ac:dyDescent="0.3">
      <c r="A414">
        <f>Pixels!A414</f>
        <v>82944</v>
      </c>
      <c r="B414">
        <f>Reports!J414</f>
        <v>40</v>
      </c>
      <c r="C414">
        <f>Reports!K414</f>
        <v>47</v>
      </c>
      <c r="D414">
        <f>Reports!L414</f>
        <v>87</v>
      </c>
      <c r="E414">
        <f>Reports!P414</f>
        <v>6</v>
      </c>
      <c r="F414">
        <f>Reports!Q414</f>
        <v>156</v>
      </c>
      <c r="G414">
        <f>Reports!R414</f>
        <v>162</v>
      </c>
    </row>
    <row r="415" spans="1:7" x14ac:dyDescent="0.3">
      <c r="A415">
        <f>Pixels!A415</f>
        <v>98304</v>
      </c>
      <c r="B415">
        <f>Reports!J415</f>
        <v>80</v>
      </c>
      <c r="C415">
        <f>Reports!K415</f>
        <v>354</v>
      </c>
      <c r="D415">
        <f>Reports!L415</f>
        <v>434</v>
      </c>
      <c r="E415">
        <f>Reports!P415</f>
        <v>4</v>
      </c>
      <c r="F415">
        <f>Reports!Q415</f>
        <v>174</v>
      </c>
      <c r="G415">
        <f>Reports!R415</f>
        <v>178</v>
      </c>
    </row>
    <row r="416" spans="1:7" x14ac:dyDescent="0.3">
      <c r="A416">
        <f>Pixels!A416</f>
        <v>31104</v>
      </c>
      <c r="B416">
        <f>Reports!J416</f>
        <v>84</v>
      </c>
      <c r="C416">
        <f>Reports!K416</f>
        <v>415</v>
      </c>
      <c r="D416">
        <f>Reports!L416</f>
        <v>499</v>
      </c>
      <c r="E416">
        <f>Reports!P416</f>
        <v>5</v>
      </c>
      <c r="F416">
        <f>Reports!Q416</f>
        <v>145</v>
      </c>
      <c r="G416">
        <f>Reports!R416</f>
        <v>150</v>
      </c>
    </row>
    <row r="417" spans="1:7" x14ac:dyDescent="0.3">
      <c r="A417">
        <f>Pixels!A417</f>
        <v>2073600</v>
      </c>
      <c r="B417">
        <f>Reports!J417</f>
        <v>69</v>
      </c>
      <c r="C417">
        <f>Reports!K417</f>
        <v>76</v>
      </c>
      <c r="D417">
        <f>Reports!L417</f>
        <v>145</v>
      </c>
      <c r="E417">
        <f>Reports!P417</f>
        <v>3</v>
      </c>
      <c r="F417">
        <f>Reports!Q417</f>
        <v>179</v>
      </c>
      <c r="G417">
        <f>Reports!R417</f>
        <v>182</v>
      </c>
    </row>
    <row r="418" spans="1:7" x14ac:dyDescent="0.3">
      <c r="A418">
        <f>Pixels!A418</f>
        <v>518400</v>
      </c>
      <c r="B418">
        <f>Reports!J418</f>
        <v>54</v>
      </c>
      <c r="C418">
        <f>Reports!K418</f>
        <v>54</v>
      </c>
      <c r="D418">
        <f>Reports!L418</f>
        <v>108</v>
      </c>
      <c r="E418">
        <f>Reports!P418</f>
        <v>8</v>
      </c>
      <c r="F418">
        <f>Reports!Q418</f>
        <v>177</v>
      </c>
      <c r="G418">
        <f>Reports!R418</f>
        <v>185</v>
      </c>
    </row>
    <row r="419" spans="1:7" x14ac:dyDescent="0.3">
      <c r="A419">
        <f>Pixels!A419</f>
        <v>82944</v>
      </c>
      <c r="B419">
        <f>Reports!J419</f>
        <v>39</v>
      </c>
      <c r="C419">
        <f>Reports!K419</f>
        <v>51</v>
      </c>
      <c r="D419">
        <f>Reports!L419</f>
        <v>90</v>
      </c>
      <c r="E419">
        <f>Reports!P419</f>
        <v>8</v>
      </c>
      <c r="F419">
        <f>Reports!Q419</f>
        <v>185</v>
      </c>
      <c r="G419">
        <f>Reports!R419</f>
        <v>193</v>
      </c>
    </row>
    <row r="420" spans="1:7" x14ac:dyDescent="0.3">
      <c r="A420">
        <f>Pixels!A420</f>
        <v>98304</v>
      </c>
      <c r="B420">
        <f>Reports!J420</f>
        <v>36</v>
      </c>
      <c r="C420">
        <f>Reports!K420</f>
        <v>55</v>
      </c>
      <c r="D420">
        <f>Reports!L420</f>
        <v>91</v>
      </c>
      <c r="E420">
        <f>Reports!P420</f>
        <v>6</v>
      </c>
      <c r="F420">
        <f>Reports!Q420</f>
        <v>157</v>
      </c>
      <c r="G420">
        <f>Reports!R420</f>
        <v>163</v>
      </c>
    </row>
    <row r="421" spans="1:7" x14ac:dyDescent="0.3">
      <c r="A421">
        <f>Pixels!A421</f>
        <v>31104</v>
      </c>
      <c r="B421">
        <f>Reports!J421</f>
        <v>30</v>
      </c>
      <c r="C421">
        <f>Reports!K421</f>
        <v>60</v>
      </c>
      <c r="D421">
        <f>Reports!L421</f>
        <v>90</v>
      </c>
      <c r="E421">
        <f>Reports!P421</f>
        <v>1</v>
      </c>
      <c r="F421">
        <f>Reports!Q421</f>
        <v>150</v>
      </c>
      <c r="G421">
        <f>Reports!R421</f>
        <v>151</v>
      </c>
    </row>
    <row r="422" spans="1:7" x14ac:dyDescent="0.3">
      <c r="A422">
        <f>Pixels!A422</f>
        <v>3154000</v>
      </c>
      <c r="B422">
        <f>Reports!J422</f>
        <v>178</v>
      </c>
      <c r="C422">
        <f>Reports!K422</f>
        <v>446</v>
      </c>
      <c r="D422">
        <f>Reports!L422</f>
        <v>624</v>
      </c>
      <c r="E422">
        <f>Reports!P422</f>
        <v>0</v>
      </c>
      <c r="F422">
        <f>Reports!Q422</f>
        <v>154</v>
      </c>
      <c r="G422">
        <f>Reports!R422</f>
        <v>154</v>
      </c>
    </row>
    <row r="423" spans="1:7" x14ac:dyDescent="0.3">
      <c r="A423">
        <f>Pixels!A423</f>
        <v>789000</v>
      </c>
      <c r="B423">
        <f>Reports!J423</f>
        <v>131</v>
      </c>
      <c r="C423">
        <f>Reports!K423</f>
        <v>373</v>
      </c>
      <c r="D423">
        <f>Reports!L423</f>
        <v>504</v>
      </c>
      <c r="E423">
        <f>Reports!P423</f>
        <v>8</v>
      </c>
      <c r="F423">
        <f>Reports!Q423</f>
        <v>156</v>
      </c>
      <c r="G423">
        <f>Reports!R423</f>
        <v>164</v>
      </c>
    </row>
    <row r="424" spans="1:7" x14ac:dyDescent="0.3">
      <c r="A424">
        <f>Pixels!A424</f>
        <v>126000</v>
      </c>
      <c r="B424">
        <f>Reports!J424</f>
        <v>43</v>
      </c>
      <c r="C424">
        <f>Reports!K424</f>
        <v>40</v>
      </c>
      <c r="D424">
        <f>Reports!L424</f>
        <v>83</v>
      </c>
      <c r="E424">
        <f>Reports!P424</f>
        <v>7</v>
      </c>
      <c r="F424">
        <f>Reports!Q424</f>
        <v>166</v>
      </c>
      <c r="G424">
        <f>Reports!R424</f>
        <v>173</v>
      </c>
    </row>
    <row r="425" spans="1:7" x14ac:dyDescent="0.3">
      <c r="A425">
        <f>Pixels!A425</f>
        <v>90000</v>
      </c>
      <c r="B425">
        <f>Reports!J425</f>
        <v>74</v>
      </c>
      <c r="C425">
        <f>Reports!K425</f>
        <v>349</v>
      </c>
      <c r="D425">
        <f>Reports!L425</f>
        <v>423</v>
      </c>
      <c r="E425">
        <f>Reports!P425</f>
        <v>5</v>
      </c>
      <c r="F425">
        <f>Reports!Q425</f>
        <v>163</v>
      </c>
      <c r="G425">
        <f>Reports!R425</f>
        <v>168</v>
      </c>
    </row>
    <row r="426" spans="1:7" x14ac:dyDescent="0.3">
      <c r="A426">
        <f>Pixels!A426</f>
        <v>55755</v>
      </c>
      <c r="B426">
        <f>Reports!J426</f>
        <v>96</v>
      </c>
      <c r="C426">
        <f>Reports!K426</f>
        <v>379</v>
      </c>
      <c r="D426">
        <f>Reports!L426</f>
        <v>475</v>
      </c>
      <c r="E426">
        <f>Reports!P426</f>
        <v>6</v>
      </c>
      <c r="F426">
        <f>Reports!Q426</f>
        <v>154</v>
      </c>
      <c r="G426">
        <f>Reports!R426</f>
        <v>160</v>
      </c>
    </row>
    <row r="427" spans="1:7" x14ac:dyDescent="0.3">
      <c r="A427">
        <f>Pixels!A427</f>
        <v>3154000</v>
      </c>
      <c r="B427">
        <f>Reports!J427</f>
        <v>75</v>
      </c>
      <c r="C427">
        <f>Reports!K427</f>
        <v>97</v>
      </c>
      <c r="D427">
        <f>Reports!L427</f>
        <v>172</v>
      </c>
      <c r="E427">
        <f>Reports!P427</f>
        <v>5</v>
      </c>
      <c r="F427">
        <f>Reports!Q427</f>
        <v>157</v>
      </c>
      <c r="G427">
        <f>Reports!R427</f>
        <v>162</v>
      </c>
    </row>
    <row r="428" spans="1:7" x14ac:dyDescent="0.3">
      <c r="A428">
        <f>Pixels!A428</f>
        <v>126000</v>
      </c>
      <c r="B428">
        <f>Reports!J428</f>
        <v>21</v>
      </c>
      <c r="C428">
        <f>Reports!K428</f>
        <v>54</v>
      </c>
      <c r="D428">
        <f>Reports!L428</f>
        <v>75</v>
      </c>
      <c r="E428">
        <f>Reports!P428</f>
        <v>4</v>
      </c>
      <c r="F428">
        <f>Reports!Q428</f>
        <v>177</v>
      </c>
      <c r="G428">
        <f>Reports!R428</f>
        <v>181</v>
      </c>
    </row>
    <row r="429" spans="1:7" x14ac:dyDescent="0.3">
      <c r="A429">
        <f>Pixels!A429</f>
        <v>90000</v>
      </c>
      <c r="B429">
        <f>Reports!J429</f>
        <v>31</v>
      </c>
      <c r="C429">
        <f>Reports!K429</f>
        <v>52</v>
      </c>
      <c r="D429">
        <f>Reports!L429</f>
        <v>83</v>
      </c>
      <c r="E429">
        <f>Reports!P429</f>
        <v>8</v>
      </c>
      <c r="F429">
        <f>Reports!Q429</f>
        <v>171</v>
      </c>
      <c r="G429">
        <f>Reports!R429</f>
        <v>179</v>
      </c>
    </row>
    <row r="430" spans="1:7" x14ac:dyDescent="0.3">
      <c r="A430">
        <f>Pixels!A430</f>
        <v>55755</v>
      </c>
      <c r="B430">
        <f>Reports!J430</f>
        <v>21</v>
      </c>
      <c r="C430">
        <f>Reports!K430</f>
        <v>52</v>
      </c>
      <c r="D430">
        <f>Reports!L430</f>
        <v>73</v>
      </c>
      <c r="E430">
        <f>Reports!P430</f>
        <v>5</v>
      </c>
      <c r="F430">
        <f>Reports!Q430</f>
        <v>148</v>
      </c>
      <c r="G430">
        <f>Reports!R430</f>
        <v>153</v>
      </c>
    </row>
    <row r="431" spans="1:7" x14ac:dyDescent="0.3">
      <c r="A431">
        <f>Pixels!A431</f>
        <v>789000</v>
      </c>
      <c r="B431">
        <f>Reports!J431</f>
        <v>72</v>
      </c>
      <c r="C431">
        <f>Reports!K431</f>
        <v>65</v>
      </c>
      <c r="D431">
        <f>Reports!L431</f>
        <v>137</v>
      </c>
      <c r="E431">
        <f>Reports!P431</f>
        <v>8</v>
      </c>
      <c r="F431">
        <f>Reports!Q431</f>
        <v>154</v>
      </c>
      <c r="G431">
        <f>Reports!R431</f>
        <v>162</v>
      </c>
    </row>
    <row r="432" spans="1:7" x14ac:dyDescent="0.3">
      <c r="A432">
        <f>Pixels!A432</f>
        <v>2177712</v>
      </c>
      <c r="B432">
        <f>Reports!J432</f>
        <v>136</v>
      </c>
      <c r="C432">
        <f>Reports!K432</f>
        <v>400</v>
      </c>
      <c r="D432">
        <f>Reports!L432</f>
        <v>536</v>
      </c>
      <c r="E432">
        <f>Reports!P432</f>
        <v>9</v>
      </c>
      <c r="F432">
        <f>Reports!Q432</f>
        <v>152</v>
      </c>
      <c r="G432">
        <f>Reports!R432</f>
        <v>161</v>
      </c>
    </row>
    <row r="433" spans="1:7" x14ac:dyDescent="0.3">
      <c r="A433">
        <f>Pixels!A433</f>
        <v>544428</v>
      </c>
      <c r="B433">
        <f>Reports!J433</f>
        <v>119</v>
      </c>
      <c r="C433">
        <f>Reports!K433</f>
        <v>388</v>
      </c>
      <c r="D433">
        <f>Reports!L433</f>
        <v>507</v>
      </c>
      <c r="E433">
        <f>Reports!P433</f>
        <v>4</v>
      </c>
      <c r="F433">
        <f>Reports!Q433</f>
        <v>159</v>
      </c>
      <c r="G433">
        <f>Reports!R433</f>
        <v>163</v>
      </c>
    </row>
    <row r="434" spans="1:7" x14ac:dyDescent="0.3">
      <c r="A434">
        <f>Pixels!A434</f>
        <v>87296</v>
      </c>
      <c r="B434">
        <f>Reports!J434</f>
        <v>37</v>
      </c>
      <c r="C434">
        <f>Reports!K434</f>
        <v>43</v>
      </c>
      <c r="D434">
        <f>Reports!L434</f>
        <v>80</v>
      </c>
      <c r="E434">
        <f>Reports!P434</f>
        <v>6</v>
      </c>
      <c r="F434">
        <f>Reports!Q434</f>
        <v>149</v>
      </c>
      <c r="G434">
        <f>Reports!R434</f>
        <v>155</v>
      </c>
    </row>
    <row r="435" spans="1:7" x14ac:dyDescent="0.3">
      <c r="A435">
        <f>Pixels!A435</f>
        <v>86955</v>
      </c>
      <c r="B435">
        <f>Reports!J435</f>
        <v>85</v>
      </c>
      <c r="C435">
        <f>Reports!K435</f>
        <v>309</v>
      </c>
      <c r="D435">
        <f>Reports!L435</f>
        <v>394</v>
      </c>
      <c r="E435">
        <f>Reports!P435</f>
        <v>4</v>
      </c>
      <c r="F435">
        <f>Reports!Q435</f>
        <v>179</v>
      </c>
      <c r="G435">
        <f>Reports!R435</f>
        <v>183</v>
      </c>
    </row>
    <row r="436" spans="1:7" x14ac:dyDescent="0.3">
      <c r="A436">
        <f>Pixels!A436</f>
        <v>49152</v>
      </c>
      <c r="B436">
        <f>Reports!J436</f>
        <v>72</v>
      </c>
      <c r="C436">
        <f>Reports!K436</f>
        <v>388</v>
      </c>
      <c r="D436">
        <f>Reports!L436</f>
        <v>460</v>
      </c>
      <c r="E436">
        <f>Reports!P436</f>
        <v>0</v>
      </c>
      <c r="F436">
        <f>Reports!Q436</f>
        <v>159</v>
      </c>
      <c r="G436">
        <f>Reports!R436</f>
        <v>159</v>
      </c>
    </row>
    <row r="437" spans="1:7" x14ac:dyDescent="0.3">
      <c r="A437">
        <f>Pixels!A437</f>
        <v>2177712</v>
      </c>
      <c r="B437">
        <f>Reports!J437</f>
        <v>67</v>
      </c>
      <c r="C437">
        <f>Reports!K437</f>
        <v>80</v>
      </c>
      <c r="D437">
        <f>Reports!L437</f>
        <v>147</v>
      </c>
      <c r="E437">
        <f>Reports!P437</f>
        <v>6</v>
      </c>
      <c r="F437">
        <f>Reports!Q437</f>
        <v>169</v>
      </c>
      <c r="G437">
        <f>Reports!R437</f>
        <v>175</v>
      </c>
    </row>
    <row r="438" spans="1:7" x14ac:dyDescent="0.3">
      <c r="A438">
        <f>Pixels!A438</f>
        <v>544428</v>
      </c>
      <c r="B438">
        <f>Reports!J438</f>
        <v>64</v>
      </c>
      <c r="C438">
        <f>Reports!K438</f>
        <v>79</v>
      </c>
      <c r="D438">
        <f>Reports!L438</f>
        <v>143</v>
      </c>
      <c r="E438">
        <f>Reports!P438</f>
        <v>4</v>
      </c>
      <c r="F438">
        <f>Reports!Q438</f>
        <v>170</v>
      </c>
      <c r="G438">
        <f>Reports!R438</f>
        <v>174</v>
      </c>
    </row>
    <row r="439" spans="1:7" x14ac:dyDescent="0.3">
      <c r="A439">
        <f>Pixels!A439</f>
        <v>87296</v>
      </c>
      <c r="B439">
        <f>Reports!J439</f>
        <v>16</v>
      </c>
      <c r="C439">
        <f>Reports!K439</f>
        <v>58</v>
      </c>
      <c r="D439">
        <f>Reports!L439</f>
        <v>74</v>
      </c>
      <c r="E439">
        <f>Reports!P439</f>
        <v>5</v>
      </c>
      <c r="F439">
        <f>Reports!Q439</f>
        <v>155</v>
      </c>
      <c r="G439">
        <f>Reports!R439</f>
        <v>160</v>
      </c>
    </row>
    <row r="440" spans="1:7" x14ac:dyDescent="0.3">
      <c r="A440">
        <f>Pixels!A440</f>
        <v>86955</v>
      </c>
      <c r="B440">
        <f>Reports!J440</f>
        <v>33</v>
      </c>
      <c r="C440">
        <f>Reports!K440</f>
        <v>50</v>
      </c>
      <c r="D440">
        <f>Reports!L440</f>
        <v>83</v>
      </c>
      <c r="E440">
        <f>Reports!P440</f>
        <v>7</v>
      </c>
      <c r="F440">
        <f>Reports!Q440</f>
        <v>150</v>
      </c>
      <c r="G440">
        <f>Reports!R440</f>
        <v>157</v>
      </c>
    </row>
    <row r="441" spans="1:7" x14ac:dyDescent="0.3">
      <c r="A441">
        <f>Pixels!A441</f>
        <v>49152</v>
      </c>
      <c r="B441">
        <f>Reports!J441</f>
        <v>28</v>
      </c>
      <c r="C441">
        <f>Reports!K441</f>
        <v>55</v>
      </c>
      <c r="D441">
        <f>Reports!L441</f>
        <v>83</v>
      </c>
      <c r="E441">
        <f>Reports!P441</f>
        <v>6</v>
      </c>
      <c r="F441">
        <f>Reports!Q441</f>
        <v>156</v>
      </c>
      <c r="G441">
        <f>Reports!R441</f>
        <v>162</v>
      </c>
    </row>
    <row r="442" spans="1:7" x14ac:dyDescent="0.3">
      <c r="A442">
        <f>Pixels!A442</f>
        <v>1707200</v>
      </c>
      <c r="B442">
        <f>Reports!J442</f>
        <v>133</v>
      </c>
      <c r="C442">
        <f>Reports!K442</f>
        <v>430</v>
      </c>
      <c r="D442">
        <f>Reports!L442</f>
        <v>563</v>
      </c>
      <c r="E442">
        <f>Reports!P442</f>
        <v>8</v>
      </c>
      <c r="F442">
        <f>Reports!Q442</f>
        <v>144</v>
      </c>
      <c r="G442">
        <f>Reports!R442</f>
        <v>152</v>
      </c>
    </row>
    <row r="443" spans="1:7" x14ac:dyDescent="0.3">
      <c r="A443">
        <f>Pixels!A443</f>
        <v>427200</v>
      </c>
      <c r="B443">
        <f>Reports!J443</f>
        <v>118</v>
      </c>
      <c r="C443">
        <f>Reports!K443</f>
        <v>372</v>
      </c>
      <c r="D443">
        <f>Reports!L443</f>
        <v>490</v>
      </c>
      <c r="E443">
        <f>Reports!P443</f>
        <v>6</v>
      </c>
      <c r="F443">
        <f>Reports!Q443</f>
        <v>157</v>
      </c>
      <c r="G443">
        <f>Reports!R443</f>
        <v>163</v>
      </c>
    </row>
    <row r="444" spans="1:7" x14ac:dyDescent="0.3">
      <c r="A444">
        <f>Pixels!A444</f>
        <v>68160</v>
      </c>
      <c r="B444">
        <f>Reports!J444</f>
        <v>32</v>
      </c>
      <c r="C444">
        <f>Reports!K444</f>
        <v>50</v>
      </c>
      <c r="D444">
        <f>Reports!L444</f>
        <v>82</v>
      </c>
      <c r="E444">
        <f>Reports!P444</f>
        <v>6</v>
      </c>
      <c r="F444">
        <f>Reports!Q444</f>
        <v>150</v>
      </c>
      <c r="G444">
        <f>Reports!R444</f>
        <v>156</v>
      </c>
    </row>
    <row r="445" spans="1:7" x14ac:dyDescent="0.3">
      <c r="A445">
        <f>Pixels!A445</f>
        <v>68160</v>
      </c>
      <c r="B445">
        <f>Reports!J445</f>
        <v>43</v>
      </c>
      <c r="C445">
        <f>Reports!K445</f>
        <v>46</v>
      </c>
      <c r="D445">
        <f>Reports!L445</f>
        <v>89</v>
      </c>
      <c r="E445">
        <f>Reports!P445</f>
        <v>6</v>
      </c>
      <c r="F445">
        <f>Reports!Q445</f>
        <v>162</v>
      </c>
      <c r="G445">
        <f>Reports!R445</f>
        <v>168</v>
      </c>
    </row>
    <row r="446" spans="1:7" x14ac:dyDescent="0.3">
      <c r="A446">
        <f>Pixels!A446</f>
        <v>30246</v>
      </c>
      <c r="B446">
        <f>Reports!J446</f>
        <v>127</v>
      </c>
      <c r="C446">
        <f>Reports!K446</f>
        <v>465</v>
      </c>
      <c r="D446">
        <f>Reports!L446</f>
        <v>592</v>
      </c>
      <c r="E446">
        <f>Reports!P446</f>
        <v>3</v>
      </c>
      <c r="F446">
        <f>Reports!Q446</f>
        <v>148</v>
      </c>
      <c r="G446">
        <f>Reports!R446</f>
        <v>151</v>
      </c>
    </row>
    <row r="447" spans="1:7" x14ac:dyDescent="0.3">
      <c r="A447">
        <f>Pixels!A447</f>
        <v>1707200</v>
      </c>
      <c r="B447">
        <f>Reports!J447</f>
        <v>80</v>
      </c>
      <c r="C447">
        <f>Reports!K447</f>
        <v>93</v>
      </c>
      <c r="D447">
        <f>Reports!L447</f>
        <v>173</v>
      </c>
      <c r="E447">
        <f>Reports!P447</f>
        <v>0</v>
      </c>
      <c r="F447">
        <f>Reports!Q447</f>
        <v>158</v>
      </c>
      <c r="G447">
        <f>Reports!R447</f>
        <v>158</v>
      </c>
    </row>
    <row r="448" spans="1:7" x14ac:dyDescent="0.3">
      <c r="A448">
        <f>Pixels!A448</f>
        <v>427200</v>
      </c>
      <c r="B448">
        <f>Reports!J448</f>
        <v>61</v>
      </c>
      <c r="C448">
        <f>Reports!K448</f>
        <v>56</v>
      </c>
      <c r="D448">
        <f>Reports!L448</f>
        <v>117</v>
      </c>
      <c r="E448">
        <f>Reports!P448</f>
        <v>5</v>
      </c>
      <c r="F448">
        <f>Reports!Q448</f>
        <v>148</v>
      </c>
      <c r="G448">
        <f>Reports!R448</f>
        <v>153</v>
      </c>
    </row>
    <row r="449" spans="1:7" x14ac:dyDescent="0.3">
      <c r="A449">
        <f>Pixels!A449</f>
        <v>68160</v>
      </c>
      <c r="B449">
        <f>Reports!J449</f>
        <v>30</v>
      </c>
      <c r="C449">
        <f>Reports!K449</f>
        <v>52</v>
      </c>
      <c r="D449">
        <f>Reports!L449</f>
        <v>82</v>
      </c>
      <c r="E449">
        <f>Reports!P449</f>
        <v>8</v>
      </c>
      <c r="F449">
        <f>Reports!Q449</f>
        <v>153</v>
      </c>
      <c r="G449">
        <f>Reports!R449</f>
        <v>161</v>
      </c>
    </row>
    <row r="450" spans="1:7" x14ac:dyDescent="0.3">
      <c r="A450">
        <f>Pixels!A450</f>
        <v>68160</v>
      </c>
      <c r="B450">
        <f>Reports!J450</f>
        <v>53</v>
      </c>
      <c r="C450">
        <f>Reports!K450</f>
        <v>49</v>
      </c>
      <c r="D450">
        <f>Reports!L450</f>
        <v>102</v>
      </c>
      <c r="E450">
        <f>Reports!P450</f>
        <v>3</v>
      </c>
      <c r="F450">
        <f>Reports!Q450</f>
        <v>156</v>
      </c>
      <c r="G450">
        <f>Reports!R450</f>
        <v>159</v>
      </c>
    </row>
    <row r="451" spans="1:7" x14ac:dyDescent="0.3">
      <c r="A451">
        <f>Pixels!A451</f>
        <v>30246</v>
      </c>
      <c r="B451">
        <f>Reports!J451</f>
        <v>30</v>
      </c>
      <c r="C451">
        <f>Reports!K451</f>
        <v>50</v>
      </c>
      <c r="D451">
        <f>Reports!L451</f>
        <v>80</v>
      </c>
      <c r="E451">
        <f>Reports!P451</f>
        <v>4</v>
      </c>
      <c r="F451">
        <f>Reports!Q451</f>
        <v>154</v>
      </c>
      <c r="G451">
        <f>Reports!R451</f>
        <v>158</v>
      </c>
    </row>
    <row r="452" spans="1:7" x14ac:dyDescent="0.3">
      <c r="A452">
        <f>Pixels!A452</f>
        <v>960000</v>
      </c>
      <c r="B452">
        <f>Reports!J452</f>
        <v>101</v>
      </c>
      <c r="C452">
        <f>Reports!K452</f>
        <v>385</v>
      </c>
      <c r="D452">
        <f>Reports!L452</f>
        <v>486</v>
      </c>
      <c r="E452">
        <f>Reports!P452</f>
        <v>5</v>
      </c>
      <c r="F452">
        <f>Reports!Q452</f>
        <v>197</v>
      </c>
      <c r="G452">
        <f>Reports!R452</f>
        <v>202</v>
      </c>
    </row>
    <row r="453" spans="1:7" x14ac:dyDescent="0.3">
      <c r="A453">
        <f>Pixels!A453</f>
        <v>240000</v>
      </c>
      <c r="B453">
        <f>Reports!J453</f>
        <v>102</v>
      </c>
      <c r="C453">
        <f>Reports!K453</f>
        <v>360</v>
      </c>
      <c r="D453">
        <f>Reports!L453</f>
        <v>462</v>
      </c>
      <c r="E453">
        <f>Reports!P453</f>
        <v>2</v>
      </c>
      <c r="F453">
        <f>Reports!Q453</f>
        <v>158</v>
      </c>
      <c r="G453">
        <f>Reports!R453</f>
        <v>160</v>
      </c>
    </row>
    <row r="454" spans="1:7" x14ac:dyDescent="0.3">
      <c r="A454">
        <f>Pixels!A454</f>
        <v>38400</v>
      </c>
      <c r="B454">
        <f>Reports!J454</f>
        <v>29</v>
      </c>
      <c r="C454">
        <f>Reports!K454</f>
        <v>42</v>
      </c>
      <c r="D454">
        <f>Reports!L454</f>
        <v>71</v>
      </c>
      <c r="E454">
        <f>Reports!P454</f>
        <v>5</v>
      </c>
      <c r="F454">
        <f>Reports!Q454</f>
        <v>151</v>
      </c>
      <c r="G454">
        <f>Reports!R454</f>
        <v>156</v>
      </c>
    </row>
    <row r="455" spans="1:7" x14ac:dyDescent="0.3">
      <c r="A455">
        <f>Pixels!A455</f>
        <v>32400</v>
      </c>
      <c r="B455">
        <f>Reports!J455</f>
        <v>99</v>
      </c>
      <c r="C455">
        <f>Reports!K455</f>
        <v>391</v>
      </c>
      <c r="D455">
        <f>Reports!L455</f>
        <v>490</v>
      </c>
      <c r="E455">
        <f>Reports!P455</f>
        <v>8</v>
      </c>
      <c r="F455">
        <f>Reports!Q455</f>
        <v>179</v>
      </c>
      <c r="G455">
        <f>Reports!R455</f>
        <v>187</v>
      </c>
    </row>
    <row r="456" spans="1:7" x14ac:dyDescent="0.3">
      <c r="A456">
        <f>Pixels!A456</f>
        <v>14400</v>
      </c>
      <c r="B456">
        <f>Reports!J456</f>
        <v>88</v>
      </c>
      <c r="C456">
        <f>Reports!K456</f>
        <v>402</v>
      </c>
      <c r="D456">
        <f>Reports!L456</f>
        <v>490</v>
      </c>
      <c r="E456">
        <f>Reports!P456</f>
        <v>3</v>
      </c>
      <c r="F456">
        <f>Reports!Q456</f>
        <v>157</v>
      </c>
      <c r="G456">
        <f>Reports!R456</f>
        <v>160</v>
      </c>
    </row>
    <row r="457" spans="1:7" x14ac:dyDescent="0.3">
      <c r="A457">
        <f>Pixels!A457</f>
        <v>960000</v>
      </c>
      <c r="B457">
        <f>Reports!J457</f>
        <v>39</v>
      </c>
      <c r="C457">
        <f>Reports!K457</f>
        <v>52</v>
      </c>
      <c r="D457">
        <f>Reports!L457</f>
        <v>91</v>
      </c>
      <c r="E457">
        <f>Reports!P457</f>
        <v>0</v>
      </c>
      <c r="F457">
        <f>Reports!Q457</f>
        <v>160</v>
      </c>
      <c r="G457">
        <f>Reports!R457</f>
        <v>160</v>
      </c>
    </row>
    <row r="458" spans="1:7" x14ac:dyDescent="0.3">
      <c r="A458">
        <f>Pixels!A458</f>
        <v>240000</v>
      </c>
      <c r="B458">
        <f>Reports!J458</f>
        <v>36</v>
      </c>
      <c r="C458">
        <f>Reports!K458</f>
        <v>55</v>
      </c>
      <c r="D458">
        <f>Reports!L458</f>
        <v>91</v>
      </c>
      <c r="E458">
        <f>Reports!P458</f>
        <v>7</v>
      </c>
      <c r="F458">
        <f>Reports!Q458</f>
        <v>154</v>
      </c>
      <c r="G458">
        <f>Reports!R458</f>
        <v>161</v>
      </c>
    </row>
    <row r="459" spans="1:7" x14ac:dyDescent="0.3">
      <c r="A459">
        <f>Pixels!A459</f>
        <v>38400</v>
      </c>
      <c r="B459">
        <f>Reports!J459</f>
        <v>45</v>
      </c>
      <c r="C459">
        <f>Reports!K459</f>
        <v>45</v>
      </c>
      <c r="D459">
        <f>Reports!L459</f>
        <v>90</v>
      </c>
      <c r="E459">
        <f>Reports!P459</f>
        <v>5</v>
      </c>
      <c r="F459">
        <f>Reports!Q459</f>
        <v>177</v>
      </c>
      <c r="G459">
        <f>Reports!R459</f>
        <v>182</v>
      </c>
    </row>
    <row r="460" spans="1:7" x14ac:dyDescent="0.3">
      <c r="A460">
        <f>Pixels!A460</f>
        <v>32400</v>
      </c>
      <c r="B460">
        <f>Reports!J460</f>
        <v>37</v>
      </c>
      <c r="C460">
        <f>Reports!K460</f>
        <v>53</v>
      </c>
      <c r="D460">
        <f>Reports!L460</f>
        <v>90</v>
      </c>
      <c r="E460">
        <f>Reports!P460</f>
        <v>2</v>
      </c>
      <c r="F460">
        <f>Reports!Q460</f>
        <v>172</v>
      </c>
      <c r="G460">
        <f>Reports!R460</f>
        <v>174</v>
      </c>
    </row>
    <row r="461" spans="1:7" x14ac:dyDescent="0.3">
      <c r="A461">
        <f>Pixels!A461</f>
        <v>14400</v>
      </c>
      <c r="B461">
        <f>Reports!J461</f>
        <v>26</v>
      </c>
      <c r="C461">
        <f>Reports!K461</f>
        <v>53</v>
      </c>
      <c r="D461">
        <f>Reports!L461</f>
        <v>79</v>
      </c>
      <c r="E461">
        <f>Reports!P461</f>
        <v>0</v>
      </c>
      <c r="F461">
        <f>Reports!Q461</f>
        <v>166</v>
      </c>
      <c r="G461">
        <f>Reports!R461</f>
        <v>166</v>
      </c>
    </row>
    <row r="462" spans="1:7" x14ac:dyDescent="0.3">
      <c r="A462">
        <f>Pixels!A462</f>
        <v>888000</v>
      </c>
      <c r="B462">
        <f>Reports!J462</f>
        <v>105</v>
      </c>
      <c r="C462">
        <f>Reports!K462</f>
        <v>408</v>
      </c>
      <c r="D462">
        <f>Reports!L462</f>
        <v>513</v>
      </c>
      <c r="E462">
        <f>Reports!P462</f>
        <v>4</v>
      </c>
      <c r="F462">
        <f>Reports!Q462</f>
        <v>143</v>
      </c>
      <c r="G462">
        <f>Reports!R462</f>
        <v>147</v>
      </c>
    </row>
    <row r="463" spans="1:7" x14ac:dyDescent="0.3">
      <c r="A463">
        <f>Pixels!A463</f>
        <v>222000</v>
      </c>
      <c r="B463">
        <f>Reports!J463</f>
        <v>101</v>
      </c>
      <c r="C463">
        <f>Reports!K463</f>
        <v>364</v>
      </c>
      <c r="D463">
        <f>Reports!L463</f>
        <v>465</v>
      </c>
      <c r="E463">
        <f>Reports!P463</f>
        <v>5</v>
      </c>
      <c r="F463">
        <f>Reports!Q463</f>
        <v>172</v>
      </c>
      <c r="G463">
        <f>Reports!R463</f>
        <v>177</v>
      </c>
    </row>
    <row r="464" spans="1:7" x14ac:dyDescent="0.3">
      <c r="A464">
        <f>Pixels!A464</f>
        <v>35520</v>
      </c>
      <c r="B464">
        <f>Reports!J464</f>
        <v>31</v>
      </c>
      <c r="C464">
        <f>Reports!K464</f>
        <v>43</v>
      </c>
      <c r="D464">
        <f>Reports!L464</f>
        <v>74</v>
      </c>
      <c r="E464">
        <f>Reports!P464</f>
        <v>4</v>
      </c>
      <c r="F464">
        <f>Reports!Q464</f>
        <v>168</v>
      </c>
      <c r="G464">
        <f>Reports!R464</f>
        <v>172</v>
      </c>
    </row>
    <row r="465" spans="1:7" x14ac:dyDescent="0.3">
      <c r="A465">
        <f>Pixels!A465</f>
        <v>43200</v>
      </c>
      <c r="B465">
        <f>Reports!J465</f>
        <v>77</v>
      </c>
      <c r="C465">
        <f>Reports!K465</f>
        <v>346</v>
      </c>
      <c r="D465">
        <f>Reports!L465</f>
        <v>423</v>
      </c>
      <c r="E465">
        <f>Reports!P465</f>
        <v>4</v>
      </c>
      <c r="F465">
        <f>Reports!Q465</f>
        <v>151</v>
      </c>
      <c r="G465">
        <f>Reports!R465</f>
        <v>155</v>
      </c>
    </row>
    <row r="466" spans="1:7" x14ac:dyDescent="0.3">
      <c r="A466">
        <f>Pixels!A466</f>
        <v>16428</v>
      </c>
      <c r="B466">
        <f>Reports!J466</f>
        <v>83</v>
      </c>
      <c r="C466">
        <f>Reports!K466</f>
        <v>385</v>
      </c>
      <c r="D466">
        <f>Reports!L466</f>
        <v>468</v>
      </c>
      <c r="E466">
        <f>Reports!P466</f>
        <v>8</v>
      </c>
      <c r="F466">
        <f>Reports!Q466</f>
        <v>164</v>
      </c>
      <c r="G466">
        <f>Reports!R466</f>
        <v>172</v>
      </c>
    </row>
    <row r="467" spans="1:7" x14ac:dyDescent="0.3">
      <c r="A467">
        <f>Pixels!A467</f>
        <v>888000</v>
      </c>
      <c r="B467">
        <f>Reports!J467</f>
        <v>33</v>
      </c>
      <c r="C467">
        <f>Reports!K467</f>
        <v>64</v>
      </c>
      <c r="D467">
        <f>Reports!L467</f>
        <v>97</v>
      </c>
      <c r="E467">
        <f>Reports!P467</f>
        <v>5</v>
      </c>
      <c r="F467">
        <f>Reports!Q467</f>
        <v>150</v>
      </c>
      <c r="G467">
        <f>Reports!R467</f>
        <v>155</v>
      </c>
    </row>
    <row r="468" spans="1:7" x14ac:dyDescent="0.3">
      <c r="A468">
        <f>Pixels!A468</f>
        <v>222000</v>
      </c>
      <c r="B468">
        <f>Reports!J468</f>
        <v>46</v>
      </c>
      <c r="C468">
        <f>Reports!K468</f>
        <v>52</v>
      </c>
      <c r="D468">
        <f>Reports!L468</f>
        <v>98</v>
      </c>
      <c r="E468">
        <f>Reports!P468</f>
        <v>7</v>
      </c>
      <c r="F468">
        <f>Reports!Q468</f>
        <v>162</v>
      </c>
      <c r="G468">
        <f>Reports!R468</f>
        <v>169</v>
      </c>
    </row>
    <row r="469" spans="1:7" x14ac:dyDescent="0.3">
      <c r="A469">
        <f>Pixels!A469</f>
        <v>35520</v>
      </c>
      <c r="B469">
        <f>Reports!J469</f>
        <v>40</v>
      </c>
      <c r="C469">
        <f>Reports!K469</f>
        <v>58</v>
      </c>
      <c r="D469">
        <f>Reports!L469</f>
        <v>98</v>
      </c>
      <c r="E469">
        <f>Reports!P469</f>
        <v>6</v>
      </c>
      <c r="F469">
        <f>Reports!Q469</f>
        <v>148</v>
      </c>
      <c r="G469">
        <f>Reports!R469</f>
        <v>154</v>
      </c>
    </row>
    <row r="470" spans="1:7" x14ac:dyDescent="0.3">
      <c r="A470">
        <f>Pixels!A470</f>
        <v>43200</v>
      </c>
      <c r="B470">
        <f>Reports!J470</f>
        <v>31</v>
      </c>
      <c r="C470">
        <f>Reports!K470</f>
        <v>49</v>
      </c>
      <c r="D470">
        <f>Reports!L470</f>
        <v>80</v>
      </c>
      <c r="E470">
        <f>Reports!P470</f>
        <v>8</v>
      </c>
      <c r="F470">
        <f>Reports!Q470</f>
        <v>168</v>
      </c>
      <c r="G470">
        <f>Reports!R470</f>
        <v>176</v>
      </c>
    </row>
    <row r="471" spans="1:7" x14ac:dyDescent="0.3">
      <c r="A471">
        <f>Pixels!A471</f>
        <v>16428</v>
      </c>
      <c r="B471">
        <f>Reports!J471</f>
        <v>33</v>
      </c>
      <c r="C471">
        <f>Reports!K471</f>
        <v>52</v>
      </c>
      <c r="D471">
        <f>Reports!L471</f>
        <v>85</v>
      </c>
      <c r="E471">
        <f>Reports!P471</f>
        <v>3</v>
      </c>
      <c r="F471">
        <f>Reports!Q471</f>
        <v>149</v>
      </c>
      <c r="G471">
        <f>Reports!R471</f>
        <v>152</v>
      </c>
    </row>
    <row r="472" spans="1:7" x14ac:dyDescent="0.3">
      <c r="A472">
        <f>Pixels!A472</f>
        <v>667000</v>
      </c>
      <c r="B472">
        <f>Reports!J472</f>
        <v>97</v>
      </c>
      <c r="C472">
        <f>Reports!K472</f>
        <v>366</v>
      </c>
      <c r="D472">
        <f>Reports!L472</f>
        <v>463</v>
      </c>
      <c r="E472">
        <f>Reports!P472</f>
        <v>6</v>
      </c>
      <c r="F472">
        <f>Reports!Q472</f>
        <v>155</v>
      </c>
      <c r="G472">
        <f>Reports!R472</f>
        <v>161</v>
      </c>
    </row>
    <row r="473" spans="1:7" x14ac:dyDescent="0.3">
      <c r="A473">
        <f>Pixels!A473</f>
        <v>167000</v>
      </c>
      <c r="B473">
        <f>Reports!J473</f>
        <v>93</v>
      </c>
      <c r="C473">
        <f>Reports!K473</f>
        <v>380</v>
      </c>
      <c r="D473">
        <f>Reports!L473</f>
        <v>473</v>
      </c>
      <c r="E473">
        <f>Reports!P473</f>
        <v>4</v>
      </c>
      <c r="F473">
        <f>Reports!Q473</f>
        <v>149</v>
      </c>
      <c r="G473">
        <f>Reports!R473</f>
        <v>153</v>
      </c>
    </row>
    <row r="474" spans="1:7" x14ac:dyDescent="0.3">
      <c r="A474">
        <f>Pixels!A474</f>
        <v>26600</v>
      </c>
      <c r="B474">
        <f>Reports!J474</f>
        <v>28</v>
      </c>
      <c r="C474">
        <f>Reports!K474</f>
        <v>41</v>
      </c>
      <c r="D474">
        <f>Reports!L474</f>
        <v>69</v>
      </c>
      <c r="E474">
        <f>Reports!P474</f>
        <v>5</v>
      </c>
      <c r="F474">
        <f>Reports!Q474</f>
        <v>162</v>
      </c>
      <c r="G474">
        <f>Reports!R474</f>
        <v>167</v>
      </c>
    </row>
    <row r="475" spans="1:7" x14ac:dyDescent="0.3">
      <c r="A475">
        <f>Pixels!A475</f>
        <v>22400</v>
      </c>
      <c r="B475">
        <f>Reports!J475</f>
        <v>81</v>
      </c>
      <c r="C475">
        <f>Reports!K475</f>
        <v>380</v>
      </c>
      <c r="D475">
        <f>Reports!L475</f>
        <v>461</v>
      </c>
      <c r="E475">
        <f>Reports!P475</f>
        <v>4</v>
      </c>
      <c r="F475">
        <f>Reports!Q475</f>
        <v>149</v>
      </c>
      <c r="G475">
        <f>Reports!R475</f>
        <v>153</v>
      </c>
    </row>
    <row r="476" spans="1:7" x14ac:dyDescent="0.3">
      <c r="A476">
        <f>Pixels!A476</f>
        <v>9842</v>
      </c>
      <c r="B476">
        <f>Reports!J476</f>
        <v>81</v>
      </c>
      <c r="C476">
        <f>Reports!K476</f>
        <v>388</v>
      </c>
      <c r="D476">
        <f>Reports!L476</f>
        <v>469</v>
      </c>
      <c r="E476">
        <f>Reports!P476</f>
        <v>0</v>
      </c>
      <c r="F476">
        <f>Reports!Q476</f>
        <v>153</v>
      </c>
      <c r="G476">
        <f>Reports!R476</f>
        <v>153</v>
      </c>
    </row>
    <row r="477" spans="1:7" x14ac:dyDescent="0.3">
      <c r="A477">
        <f>Pixels!A477</f>
        <v>667000</v>
      </c>
      <c r="B477">
        <f>Reports!J477</f>
        <v>48</v>
      </c>
      <c r="C477">
        <f>Reports!K477</f>
        <v>66</v>
      </c>
      <c r="D477">
        <f>Reports!L477</f>
        <v>114</v>
      </c>
      <c r="E477">
        <f>Reports!P477</f>
        <v>7</v>
      </c>
      <c r="F477">
        <f>Reports!Q477</f>
        <v>177</v>
      </c>
      <c r="G477">
        <f>Reports!R477</f>
        <v>184</v>
      </c>
    </row>
    <row r="478" spans="1:7" x14ac:dyDescent="0.3">
      <c r="A478">
        <f>Pixels!A478</f>
        <v>167000</v>
      </c>
      <c r="B478">
        <f>Reports!J478</f>
        <v>36</v>
      </c>
      <c r="C478">
        <f>Reports!K478</f>
        <v>48</v>
      </c>
      <c r="D478">
        <f>Reports!L478</f>
        <v>84</v>
      </c>
      <c r="E478">
        <f>Reports!P478</f>
        <v>3</v>
      </c>
      <c r="F478">
        <f>Reports!Q478</f>
        <v>162</v>
      </c>
      <c r="G478">
        <f>Reports!R478</f>
        <v>165</v>
      </c>
    </row>
    <row r="479" spans="1:7" x14ac:dyDescent="0.3">
      <c r="A479">
        <f>Pixels!A479</f>
        <v>26600</v>
      </c>
      <c r="B479">
        <f>Reports!J479</f>
        <v>41</v>
      </c>
      <c r="C479">
        <f>Reports!K479</f>
        <v>50</v>
      </c>
      <c r="D479">
        <f>Reports!L479</f>
        <v>91</v>
      </c>
      <c r="E479">
        <f>Reports!P479</f>
        <v>4</v>
      </c>
      <c r="F479">
        <f>Reports!Q479</f>
        <v>151</v>
      </c>
      <c r="G479">
        <f>Reports!R479</f>
        <v>155</v>
      </c>
    </row>
    <row r="480" spans="1:7" x14ac:dyDescent="0.3">
      <c r="A480">
        <f>Pixels!A480</f>
        <v>22400</v>
      </c>
      <c r="B480">
        <f>Reports!J480</f>
        <v>26</v>
      </c>
      <c r="C480">
        <f>Reports!K480</f>
        <v>57</v>
      </c>
      <c r="D480">
        <f>Reports!L480</f>
        <v>83</v>
      </c>
      <c r="E480">
        <f>Reports!P480</f>
        <v>4</v>
      </c>
      <c r="F480">
        <f>Reports!Q480</f>
        <v>170</v>
      </c>
      <c r="G480">
        <f>Reports!R480</f>
        <v>174</v>
      </c>
    </row>
    <row r="481" spans="1:7" x14ac:dyDescent="0.3">
      <c r="A481">
        <f>Pixels!A481</f>
        <v>9842</v>
      </c>
      <c r="B481">
        <f>Reports!J481</f>
        <v>33</v>
      </c>
      <c r="C481">
        <f>Reports!K481</f>
        <v>40</v>
      </c>
      <c r="D481">
        <f>Reports!L481</f>
        <v>73</v>
      </c>
      <c r="E481">
        <f>Reports!P481</f>
        <v>8</v>
      </c>
      <c r="F481">
        <f>Reports!Q481</f>
        <v>150</v>
      </c>
      <c r="G481">
        <f>Reports!R481</f>
        <v>158</v>
      </c>
    </row>
    <row r="482" spans="1:7" x14ac:dyDescent="0.3">
      <c r="A482">
        <f>Pixels!A482</f>
        <v>1707200</v>
      </c>
      <c r="B482">
        <f>Reports!J482</f>
        <v>56</v>
      </c>
      <c r="C482">
        <f>Reports!K482</f>
        <v>72</v>
      </c>
      <c r="D482">
        <f>Reports!L482</f>
        <v>128</v>
      </c>
      <c r="E482">
        <f>Reports!P482</f>
        <v>0</v>
      </c>
      <c r="F482">
        <f>Reports!Q482</f>
        <v>162</v>
      </c>
      <c r="G482">
        <f>Reports!R482</f>
        <v>162</v>
      </c>
    </row>
    <row r="483" spans="1:7" x14ac:dyDescent="0.3">
      <c r="A483">
        <f>Pixels!A483</f>
        <v>427200</v>
      </c>
      <c r="B483">
        <f>Reports!J483</f>
        <v>50</v>
      </c>
      <c r="C483">
        <f>Reports!K483</f>
        <v>50</v>
      </c>
      <c r="D483">
        <f>Reports!L483</f>
        <v>100</v>
      </c>
      <c r="E483">
        <f>Reports!P483</f>
        <v>0</v>
      </c>
      <c r="F483">
        <f>Reports!Q483</f>
        <v>158</v>
      </c>
      <c r="G483">
        <f>Reports!R483</f>
        <v>158</v>
      </c>
    </row>
    <row r="484" spans="1:7" x14ac:dyDescent="0.3">
      <c r="A484">
        <f>Pixels!A484</f>
        <v>68160</v>
      </c>
      <c r="B484">
        <f>Reports!J484</f>
        <v>33</v>
      </c>
      <c r="C484">
        <f>Reports!K484</f>
        <v>50</v>
      </c>
      <c r="D484">
        <f>Reports!L484</f>
        <v>83</v>
      </c>
      <c r="E484">
        <f>Reports!P484</f>
        <v>5</v>
      </c>
      <c r="F484">
        <f>Reports!Q484</f>
        <v>152</v>
      </c>
      <c r="G484">
        <f>Reports!R484</f>
        <v>157</v>
      </c>
    </row>
    <row r="485" spans="1:7" x14ac:dyDescent="0.3">
      <c r="A485">
        <f>Pixels!A485</f>
        <v>76800</v>
      </c>
      <c r="B485">
        <f>Reports!J485</f>
        <v>118</v>
      </c>
      <c r="C485">
        <f>Reports!K485</f>
        <v>400</v>
      </c>
      <c r="D485">
        <f>Reports!L485</f>
        <v>518</v>
      </c>
      <c r="E485">
        <f>Reports!P485</f>
        <v>4</v>
      </c>
      <c r="F485">
        <f>Reports!Q485</f>
        <v>160</v>
      </c>
      <c r="G485">
        <f>Reports!R485</f>
        <v>164</v>
      </c>
    </row>
    <row r="486" spans="1:7" x14ac:dyDescent="0.3">
      <c r="A486">
        <f>Pixels!A486</f>
        <v>33867</v>
      </c>
      <c r="B486">
        <f>Reports!J486</f>
        <v>92</v>
      </c>
      <c r="C486">
        <f>Reports!K486</f>
        <v>382</v>
      </c>
      <c r="D486">
        <f>Reports!L486</f>
        <v>474</v>
      </c>
      <c r="E486">
        <f>Reports!P486</f>
        <v>0</v>
      </c>
      <c r="F486">
        <f>Reports!Q486</f>
        <v>154</v>
      </c>
      <c r="G486">
        <f>Reports!R486</f>
        <v>154</v>
      </c>
    </row>
    <row r="487" spans="1:7" x14ac:dyDescent="0.3">
      <c r="A487">
        <f>Pixels!A487</f>
        <v>1707200</v>
      </c>
      <c r="B487">
        <f>Reports!J487</f>
        <v>91</v>
      </c>
      <c r="C487">
        <f>Reports!K487</f>
        <v>100</v>
      </c>
      <c r="D487">
        <f>Reports!L487</f>
        <v>191</v>
      </c>
      <c r="E487">
        <f>Reports!P487</f>
        <v>8</v>
      </c>
      <c r="F487">
        <f>Reports!Q487</f>
        <v>177</v>
      </c>
      <c r="G487">
        <f>Reports!R487</f>
        <v>185</v>
      </c>
    </row>
    <row r="488" spans="1:7" x14ac:dyDescent="0.3">
      <c r="A488">
        <f>Pixels!A488</f>
        <v>427200</v>
      </c>
      <c r="B488">
        <f>Reports!J488</f>
        <v>55</v>
      </c>
      <c r="C488">
        <f>Reports!K488</f>
        <v>50</v>
      </c>
      <c r="D488">
        <f>Reports!L488</f>
        <v>105</v>
      </c>
      <c r="E488">
        <f>Reports!P488</f>
        <v>3</v>
      </c>
      <c r="F488">
        <f>Reports!Q488</f>
        <v>146</v>
      </c>
      <c r="G488">
        <f>Reports!R488</f>
        <v>149</v>
      </c>
    </row>
    <row r="489" spans="1:7" x14ac:dyDescent="0.3">
      <c r="A489">
        <f>Pixels!A489</f>
        <v>68160</v>
      </c>
      <c r="B489">
        <f>Reports!J489</f>
        <v>16</v>
      </c>
      <c r="C489">
        <f>Reports!K489</f>
        <v>44</v>
      </c>
      <c r="D489">
        <f>Reports!L489</f>
        <v>60</v>
      </c>
      <c r="E489">
        <f>Reports!P489</f>
        <v>4</v>
      </c>
      <c r="F489">
        <f>Reports!Q489</f>
        <v>148</v>
      </c>
      <c r="G489">
        <f>Reports!R489</f>
        <v>152</v>
      </c>
    </row>
    <row r="490" spans="1:7" x14ac:dyDescent="0.3">
      <c r="A490">
        <f>Pixels!A490</f>
        <v>76800</v>
      </c>
      <c r="B490">
        <f>Reports!J490</f>
        <v>34</v>
      </c>
      <c r="C490">
        <f>Reports!K490</f>
        <v>42</v>
      </c>
      <c r="D490">
        <f>Reports!L490</f>
        <v>76</v>
      </c>
      <c r="E490">
        <f>Reports!P490</f>
        <v>8</v>
      </c>
      <c r="F490">
        <f>Reports!Q490</f>
        <v>156</v>
      </c>
      <c r="G490">
        <f>Reports!R490</f>
        <v>164</v>
      </c>
    </row>
    <row r="491" spans="1:7" x14ac:dyDescent="0.3">
      <c r="A491">
        <f>Pixels!A491</f>
        <v>33867</v>
      </c>
      <c r="B491">
        <f>Reports!J491</f>
        <v>24</v>
      </c>
      <c r="C491">
        <f>Reports!K491</f>
        <v>53</v>
      </c>
      <c r="D491">
        <f>Reports!L491</f>
        <v>77</v>
      </c>
      <c r="E491">
        <f>Reports!P491</f>
        <v>8</v>
      </c>
      <c r="F491">
        <f>Reports!Q491</f>
        <v>179</v>
      </c>
      <c r="G491">
        <f>Reports!R491</f>
        <v>187</v>
      </c>
    </row>
    <row r="492" spans="1:7" x14ac:dyDescent="0.3">
      <c r="A492">
        <f>Pixels!A492</f>
        <v>2160000</v>
      </c>
      <c r="B492">
        <f>Reports!J492</f>
        <v>80</v>
      </c>
      <c r="C492">
        <f>Reports!K492</f>
        <v>240</v>
      </c>
      <c r="D492">
        <f>Reports!L492</f>
        <v>320</v>
      </c>
      <c r="E492">
        <f>Reports!P492</f>
        <v>2</v>
      </c>
      <c r="F492">
        <f>Reports!Q492</f>
        <v>69</v>
      </c>
      <c r="G492">
        <f>Reports!R492</f>
        <v>71</v>
      </c>
    </row>
    <row r="493" spans="1:7" x14ac:dyDescent="0.3">
      <c r="A493">
        <f>Pixels!A493</f>
        <v>540000</v>
      </c>
      <c r="B493">
        <f>Reports!J493</f>
        <v>58</v>
      </c>
      <c r="C493">
        <f>Reports!K493</f>
        <v>212</v>
      </c>
      <c r="D493">
        <f>Reports!L493</f>
        <v>270</v>
      </c>
      <c r="E493">
        <f>Reports!P493</f>
        <v>2</v>
      </c>
      <c r="F493">
        <f>Reports!Q493</f>
        <v>68</v>
      </c>
      <c r="G493">
        <f>Reports!R493</f>
        <v>70</v>
      </c>
    </row>
    <row r="494" spans="1:7" x14ac:dyDescent="0.3">
      <c r="A494">
        <f>Pixels!A494</f>
        <v>32400</v>
      </c>
      <c r="B494">
        <f>Reports!J494</f>
        <v>31</v>
      </c>
      <c r="C494">
        <f>Reports!K494</f>
        <v>30</v>
      </c>
      <c r="D494">
        <f>Reports!L494</f>
        <v>61</v>
      </c>
      <c r="E494">
        <f>Reports!P494</f>
        <v>2</v>
      </c>
      <c r="F494">
        <f>Reports!Q494</f>
        <v>66</v>
      </c>
      <c r="G494">
        <f>Reports!R494</f>
        <v>68</v>
      </c>
    </row>
    <row r="495" spans="1:7" x14ac:dyDescent="0.3">
      <c r="A495">
        <f>Pixels!A495</f>
        <v>72720</v>
      </c>
      <c r="B495">
        <f>Reports!J495</f>
        <v>92</v>
      </c>
      <c r="C495">
        <f>Reports!K495</f>
        <v>176</v>
      </c>
      <c r="D495">
        <f>Reports!L495</f>
        <v>268</v>
      </c>
      <c r="E495">
        <f>Reports!P495</f>
        <v>3</v>
      </c>
      <c r="F495">
        <f>Reports!Q495</f>
        <v>71</v>
      </c>
      <c r="G495">
        <f>Reports!R495</f>
        <v>74</v>
      </c>
    </row>
    <row r="496" spans="1:7" x14ac:dyDescent="0.3">
      <c r="A496">
        <f>Pixels!A496</f>
        <v>2160000</v>
      </c>
      <c r="B496">
        <f>Reports!J496</f>
        <v>84</v>
      </c>
      <c r="C496">
        <f>Reports!K496</f>
        <v>68</v>
      </c>
      <c r="D496">
        <f>Reports!L496</f>
        <v>152</v>
      </c>
      <c r="E496">
        <f>Reports!P496</f>
        <v>2</v>
      </c>
      <c r="F496">
        <f>Reports!Q496</f>
        <v>85</v>
      </c>
      <c r="G496">
        <f>Reports!R496</f>
        <v>87</v>
      </c>
    </row>
    <row r="497" spans="1:7" x14ac:dyDescent="0.3">
      <c r="A497">
        <f>Pixels!A497</f>
        <v>540000</v>
      </c>
      <c r="B497">
        <f>Reports!J497</f>
        <v>43</v>
      </c>
      <c r="C497">
        <f>Reports!K497</f>
        <v>72</v>
      </c>
      <c r="D497">
        <f>Reports!L497</f>
        <v>115</v>
      </c>
      <c r="E497">
        <f>Reports!P497</f>
        <v>2</v>
      </c>
      <c r="F497">
        <f>Reports!Q497</f>
        <v>71</v>
      </c>
      <c r="G497">
        <f>Reports!R497</f>
        <v>73</v>
      </c>
    </row>
    <row r="498" spans="1:7" x14ac:dyDescent="0.3">
      <c r="A498">
        <f>Pixels!A498</f>
        <v>86400</v>
      </c>
      <c r="B498">
        <f>Reports!J498</f>
        <v>34</v>
      </c>
      <c r="C498">
        <f>Reports!K498</f>
        <v>23</v>
      </c>
      <c r="D498">
        <f>Reports!L498</f>
        <v>57</v>
      </c>
      <c r="E498">
        <f>Reports!P498</f>
        <v>2</v>
      </c>
      <c r="F498">
        <f>Reports!Q498</f>
        <v>73</v>
      </c>
      <c r="G498">
        <f>Reports!R498</f>
        <v>75</v>
      </c>
    </row>
    <row r="499" spans="1:7" x14ac:dyDescent="0.3">
      <c r="A499">
        <f>Pixels!A499</f>
        <v>32400</v>
      </c>
      <c r="B499">
        <f>Reports!J499</f>
        <v>24</v>
      </c>
      <c r="C499">
        <f>Reports!K499</f>
        <v>38</v>
      </c>
      <c r="D499">
        <f>Reports!L499</f>
        <v>62</v>
      </c>
      <c r="E499">
        <f>Reports!P499</f>
        <v>2</v>
      </c>
      <c r="F499">
        <f>Reports!Q499</f>
        <v>69</v>
      </c>
      <c r="G499">
        <f>Reports!R499</f>
        <v>71</v>
      </c>
    </row>
    <row r="500" spans="1:7" x14ac:dyDescent="0.3">
      <c r="A500">
        <f>Pixels!A500</f>
        <v>72720</v>
      </c>
      <c r="B500">
        <f>Reports!J500</f>
        <v>27</v>
      </c>
      <c r="C500">
        <f>Reports!K500</f>
        <v>34</v>
      </c>
      <c r="D500">
        <f>Reports!L500</f>
        <v>61</v>
      </c>
      <c r="E500">
        <f>Reports!P500</f>
        <v>3</v>
      </c>
      <c r="F500">
        <f>Reports!Q500</f>
        <v>72</v>
      </c>
      <c r="G500">
        <f>Reports!R500</f>
        <v>75</v>
      </c>
    </row>
    <row r="501" spans="1:7" x14ac:dyDescent="0.3">
      <c r="A501">
        <f>Pixels!A501</f>
        <v>86400</v>
      </c>
      <c r="B501">
        <f>Reports!J501</f>
        <v>41</v>
      </c>
      <c r="C501">
        <f>Reports!K501</f>
        <v>65</v>
      </c>
      <c r="D501">
        <f>Reports!L501</f>
        <v>106</v>
      </c>
      <c r="E501">
        <f>Reports!P501</f>
        <v>2</v>
      </c>
      <c r="F501">
        <f>Reports!Q501</f>
        <v>67</v>
      </c>
      <c r="G501">
        <f>Reports!R501</f>
        <v>69</v>
      </c>
    </row>
  </sheetData>
  <mergeCells count="1">
    <mergeCell ref="P70:S7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C45E-24AD-4DDC-81B4-93324DF76475}">
  <dimension ref="A1:AG501"/>
  <sheetViews>
    <sheetView topLeftCell="O1" workbookViewId="0">
      <selection activeCell="Q13" sqref="Q13"/>
    </sheetView>
  </sheetViews>
  <sheetFormatPr defaultRowHeight="14.4" x14ac:dyDescent="0.3"/>
  <cols>
    <col min="1" max="1" width="9.21875" style="12" customWidth="1"/>
    <col min="2" max="2" width="26.77734375" style="12" customWidth="1"/>
    <col min="3" max="5" width="8.88671875" style="12"/>
    <col min="6" max="6" width="8.88671875" style="24"/>
    <col min="7" max="7" width="8.88671875" style="12"/>
    <col min="8" max="8" width="17.88671875" style="12" customWidth="1"/>
    <col min="9" max="9" width="8.88671875" style="12"/>
    <col min="10" max="10" width="17.88671875" style="12" customWidth="1"/>
    <col min="11" max="11" width="8.88671875" style="12"/>
    <col min="12" max="12" width="17.77734375" style="12" customWidth="1"/>
    <col min="13" max="18" width="8.88671875" style="12"/>
    <col min="19" max="19" width="8.88671875" style="12" customWidth="1"/>
    <col min="20" max="16384" width="8.88671875" style="12"/>
  </cols>
  <sheetData>
    <row r="1" spans="1:33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1439</v>
      </c>
      <c r="M1" s="1" t="s">
        <v>1443</v>
      </c>
      <c r="N1" s="1" t="s">
        <v>1444</v>
      </c>
      <c r="O1" s="1" t="s">
        <v>1412</v>
      </c>
      <c r="Q1" s="1" t="s">
        <v>1445</v>
      </c>
      <c r="R1" s="1" t="s">
        <v>1440</v>
      </c>
      <c r="S1" s="1" t="s">
        <v>1441</v>
      </c>
      <c r="T1" s="1" t="s">
        <v>1446</v>
      </c>
      <c r="U1" s="1" t="s">
        <v>1447</v>
      </c>
    </row>
    <row r="2" spans="1:33" x14ac:dyDescent="0.3">
      <c r="A2" s="12" t="s">
        <v>591</v>
      </c>
      <c r="B2" s="12" t="s">
        <v>123</v>
      </c>
      <c r="C2" s="12">
        <v>1200</v>
      </c>
      <c r="D2" s="12">
        <v>1200</v>
      </c>
      <c r="E2" s="12">
        <v>1</v>
      </c>
      <c r="F2" s="23" t="s">
        <v>1125</v>
      </c>
      <c r="G2" s="12">
        <v>1</v>
      </c>
      <c r="H2" s="12" t="s">
        <v>1132</v>
      </c>
      <c r="I2" s="12">
        <v>5.73</v>
      </c>
      <c r="J2" s="12" t="s">
        <v>1241</v>
      </c>
      <c r="K2" s="12">
        <v>17.21</v>
      </c>
      <c r="L2" s="12" t="s">
        <v>1245</v>
      </c>
      <c r="M2" s="12" t="b">
        <f>ISNUMBER(SEARCH(L2,H2))</f>
        <v>0</v>
      </c>
      <c r="N2" s="12" t="b">
        <f>ISNUMBER(SEARCH(L2,J2))</f>
        <v>0</v>
      </c>
      <c r="O2" s="12">
        <f>C2*D2</f>
        <v>1440000</v>
      </c>
      <c r="Q2" s="12">
        <v>500</v>
      </c>
      <c r="R2" s="12">
        <f>COUNTIF(M2:M501, TRUE)</f>
        <v>315</v>
      </c>
      <c r="S2" s="12">
        <f>COUNTIF(N2:N501, TRUE)</f>
        <v>249</v>
      </c>
      <c r="T2" s="12">
        <f>ROUND(R2/Q2, 2)</f>
        <v>0.63</v>
      </c>
      <c r="U2" s="12">
        <f>ROUND(S2/Q2, 2)</f>
        <v>0.5</v>
      </c>
    </row>
    <row r="3" spans="1:33" x14ac:dyDescent="0.3">
      <c r="A3" s="12" t="s">
        <v>592</v>
      </c>
      <c r="B3" s="12" t="s">
        <v>124</v>
      </c>
      <c r="C3" s="12">
        <v>1200</v>
      </c>
      <c r="D3" s="12">
        <v>1200</v>
      </c>
      <c r="E3" s="12">
        <v>1</v>
      </c>
      <c r="F3" s="23" t="s">
        <v>1125</v>
      </c>
      <c r="G3" s="12">
        <v>2</v>
      </c>
      <c r="H3" s="12" t="s">
        <v>1133</v>
      </c>
      <c r="I3" s="12">
        <v>14.23</v>
      </c>
      <c r="J3" s="12" t="s">
        <v>1242</v>
      </c>
      <c r="K3" s="12">
        <v>3.31</v>
      </c>
      <c r="L3" s="12" t="s">
        <v>1245</v>
      </c>
      <c r="M3" s="12" t="b">
        <f t="shared" ref="M3:M66" si="0">ISNUMBER(SEARCH(L3,H3))</f>
        <v>0</v>
      </c>
      <c r="N3" s="12" t="b">
        <f t="shared" ref="N3:N66" si="1">ISNUMBER(SEARCH(L3,J3))</f>
        <v>0</v>
      </c>
      <c r="O3" s="12">
        <f t="shared" ref="O3:O66" si="2">C3*D3</f>
        <v>1440000</v>
      </c>
    </row>
    <row r="4" spans="1:33" x14ac:dyDescent="0.3">
      <c r="A4" s="12" t="s">
        <v>593</v>
      </c>
      <c r="B4" s="12" t="s">
        <v>125</v>
      </c>
      <c r="C4" s="12">
        <v>600</v>
      </c>
      <c r="D4" s="12">
        <v>600</v>
      </c>
      <c r="E4" s="12">
        <v>0.5</v>
      </c>
      <c r="F4" s="23" t="s">
        <v>1125</v>
      </c>
      <c r="G4" s="12">
        <v>1</v>
      </c>
      <c r="H4" s="12" t="s">
        <v>1134</v>
      </c>
      <c r="I4" s="12">
        <v>93.82</v>
      </c>
      <c r="J4" s="12" t="s">
        <v>1243</v>
      </c>
      <c r="K4" s="12">
        <v>7.89</v>
      </c>
      <c r="L4" s="12" t="s">
        <v>1245</v>
      </c>
      <c r="M4" s="12" t="b">
        <f t="shared" si="0"/>
        <v>1</v>
      </c>
      <c r="N4" s="12" t="b">
        <f t="shared" si="1"/>
        <v>0</v>
      </c>
      <c r="O4" s="12">
        <f t="shared" si="2"/>
        <v>360000</v>
      </c>
    </row>
    <row r="5" spans="1:33" x14ac:dyDescent="0.3">
      <c r="A5" s="12" t="s">
        <v>594</v>
      </c>
      <c r="B5" s="12" t="s">
        <v>126</v>
      </c>
      <c r="C5" s="12">
        <v>600</v>
      </c>
      <c r="D5" s="12">
        <v>600</v>
      </c>
      <c r="E5" s="12">
        <v>0.5</v>
      </c>
      <c r="F5" s="23" t="s">
        <v>1125</v>
      </c>
      <c r="G5" s="12">
        <v>2</v>
      </c>
      <c r="H5" s="12" t="s">
        <v>1135</v>
      </c>
      <c r="I5" s="12">
        <v>25.48</v>
      </c>
      <c r="J5" s="12" t="s">
        <v>1244</v>
      </c>
      <c r="K5" s="12">
        <v>5.61</v>
      </c>
      <c r="L5" s="12" t="s">
        <v>1245</v>
      </c>
      <c r="M5" s="12" t="b">
        <f t="shared" si="0"/>
        <v>0</v>
      </c>
      <c r="N5" s="12" t="b">
        <f t="shared" si="1"/>
        <v>0</v>
      </c>
      <c r="O5" s="12">
        <f t="shared" si="2"/>
        <v>360000</v>
      </c>
      <c r="Q5" s="10"/>
      <c r="R5" s="1" t="s">
        <v>1448</v>
      </c>
      <c r="S5" s="1" t="s">
        <v>8</v>
      </c>
      <c r="T5" s="1" t="s">
        <v>1452</v>
      </c>
      <c r="U5" s="1" t="s">
        <v>1453</v>
      </c>
      <c r="V5" s="1" t="s">
        <v>14</v>
      </c>
      <c r="W5" s="1" t="s">
        <v>1454</v>
      </c>
      <c r="X5" s="1" t="s">
        <v>1455</v>
      </c>
    </row>
    <row r="6" spans="1:33" x14ac:dyDescent="0.3">
      <c r="A6" s="12" t="s">
        <v>595</v>
      </c>
      <c r="B6" s="12" t="s">
        <v>127</v>
      </c>
      <c r="C6" s="12">
        <v>240</v>
      </c>
      <c r="D6" s="12">
        <v>240</v>
      </c>
      <c r="E6" s="12">
        <v>0.25</v>
      </c>
      <c r="F6" s="23" t="s">
        <v>1125</v>
      </c>
      <c r="G6" s="12">
        <v>1</v>
      </c>
      <c r="H6" s="12" t="s">
        <v>1134</v>
      </c>
      <c r="I6" s="12">
        <v>72.06</v>
      </c>
      <c r="J6" s="12" t="s">
        <v>1245</v>
      </c>
      <c r="K6" s="12">
        <v>97</v>
      </c>
      <c r="L6" s="12" t="s">
        <v>1245</v>
      </c>
      <c r="M6" s="12" t="b">
        <f t="shared" si="0"/>
        <v>1</v>
      </c>
      <c r="N6" s="12" t="b">
        <f t="shared" si="1"/>
        <v>1</v>
      </c>
      <c r="O6" s="12">
        <f t="shared" si="2"/>
        <v>57600</v>
      </c>
      <c r="Q6" s="19" t="s">
        <v>1449</v>
      </c>
      <c r="R6" s="12">
        <f>COUNTIF(E2:E501, 1) / 2</f>
        <v>50</v>
      </c>
      <c r="S6" s="12">
        <f>ROUND(AVERAGEIFS(I2:I501, E2:E501, 1), 2)</f>
        <v>16.23</v>
      </c>
      <c r="T6" s="12">
        <f>COUNTIFS(M2:M501, TRUE, E2:E501, 1, G2:G501, 1)</f>
        <v>1</v>
      </c>
      <c r="U6" s="12">
        <f>COUNTIFS(M2:M501, TRUE, E2:E501, 1, G2:G501, 2)</f>
        <v>0</v>
      </c>
      <c r="V6" s="12">
        <f>ROUND(AVERAGEIFS(K2:K501, E2:E501, 1), 2)</f>
        <v>23.64</v>
      </c>
      <c r="W6" s="12">
        <f>COUNTIFS(N2:N501, TRUE, E2:E501, 1, G2:G501, 1)</f>
        <v>2</v>
      </c>
      <c r="X6" s="12">
        <f>COUNTIFS(N2:N501, TRUE, E2:E501, 1, G2:G501, 2)</f>
        <v>1</v>
      </c>
    </row>
    <row r="7" spans="1:33" x14ac:dyDescent="0.3">
      <c r="A7" s="12" t="s">
        <v>596</v>
      </c>
      <c r="B7" s="12" t="s">
        <v>128</v>
      </c>
      <c r="C7" s="12">
        <v>240</v>
      </c>
      <c r="D7" s="12">
        <v>240</v>
      </c>
      <c r="E7" s="12">
        <v>0.25</v>
      </c>
      <c r="F7" s="23" t="s">
        <v>1125</v>
      </c>
      <c r="G7" s="12">
        <v>2</v>
      </c>
      <c r="H7" s="12" t="s">
        <v>1134</v>
      </c>
      <c r="I7" s="12">
        <v>40.75</v>
      </c>
      <c r="J7" s="12" t="s">
        <v>1245</v>
      </c>
      <c r="K7" s="12">
        <v>35.06</v>
      </c>
      <c r="L7" s="12" t="s">
        <v>1245</v>
      </c>
      <c r="M7" s="12" t="b">
        <f t="shared" si="0"/>
        <v>1</v>
      </c>
      <c r="N7" s="12" t="b">
        <f t="shared" si="1"/>
        <v>1</v>
      </c>
      <c r="O7" s="12">
        <f t="shared" si="2"/>
        <v>57600</v>
      </c>
      <c r="Q7" s="19" t="s">
        <v>1450</v>
      </c>
      <c r="R7" s="12">
        <f>COUNTIF(E2:E501,0.5)/2</f>
        <v>50</v>
      </c>
      <c r="S7" s="12">
        <f>ROUND(AVERAGEIFS(I2:I501, E2:E501, 0.5), 2)</f>
        <v>61.12</v>
      </c>
      <c r="T7" s="12">
        <f>COUNTIFS(M2:M501, TRUE, E2:E501, 0.5, G2:G501, 1)</f>
        <v>34</v>
      </c>
      <c r="U7" s="12">
        <f>COUNTIFS(M2:M501, TRUE, E2:E501, 0.5, G2:G501, 2)</f>
        <v>29</v>
      </c>
      <c r="V7" s="12">
        <f>ROUND(AVERAGEIFS(K2:K501, E2:E501, 0.5), 2)</f>
        <v>35.770000000000003</v>
      </c>
      <c r="W7" s="12">
        <f>COUNTIFS(N2:N501, TRUE, E2:E501, 0.5, G2:G501, 1)</f>
        <v>15</v>
      </c>
      <c r="X7" s="12">
        <f>COUNTIFS(N2:N501, TRUE, E2:E501, 0.5, G2:G501, 2)</f>
        <v>17</v>
      </c>
    </row>
    <row r="8" spans="1:33" x14ac:dyDescent="0.3">
      <c r="A8" s="12" t="s">
        <v>597</v>
      </c>
      <c r="B8" s="12" t="s">
        <v>129</v>
      </c>
      <c r="C8" s="12">
        <v>240</v>
      </c>
      <c r="D8" s="12">
        <v>135</v>
      </c>
      <c r="E8" s="12">
        <v>0.25</v>
      </c>
      <c r="F8" s="23" t="s">
        <v>1126</v>
      </c>
      <c r="G8" s="12">
        <v>1</v>
      </c>
      <c r="H8" s="12" t="s">
        <v>1134</v>
      </c>
      <c r="I8" s="12">
        <v>64.64</v>
      </c>
      <c r="J8" s="12" t="s">
        <v>1245</v>
      </c>
      <c r="K8" s="12">
        <v>91.06</v>
      </c>
      <c r="L8" s="12" t="s">
        <v>1245</v>
      </c>
      <c r="M8" s="12" t="b">
        <f t="shared" si="0"/>
        <v>1</v>
      </c>
      <c r="N8" s="12" t="b">
        <f t="shared" si="1"/>
        <v>1</v>
      </c>
      <c r="O8" s="12">
        <f t="shared" si="2"/>
        <v>32400</v>
      </c>
      <c r="Q8" s="19" t="s">
        <v>1451</v>
      </c>
      <c r="R8" s="12">
        <f>COUNTIF(E2:E501, 0.25) / 6</f>
        <v>50</v>
      </c>
      <c r="S8" s="12">
        <f>ROUND(AVERAGEIFS(I2:I501, E2:E501, 0.25, F2:F501, "Original"), 2)</f>
        <v>73.56</v>
      </c>
      <c r="T8" s="12">
        <f>COUNTIFS(M2:M501, TRUE, E2:E501, 0.25, G2:G501, 1, F2:F501, "Original")</f>
        <v>43</v>
      </c>
      <c r="U8" s="12">
        <f>COUNTIFS(M2:M501, TRUE, E2:E501, 0.25, G2:G501, 2, F2:F501, "Original")</f>
        <v>44</v>
      </c>
      <c r="V8" s="12">
        <f>ROUND(AVERAGEIFS(K2:K501, E2:E501, 0.25, F2:F501, "Original"), 2)</f>
        <v>78.41</v>
      </c>
      <c r="W8" s="12">
        <f>COUNTIFS(N2:N501, TRUE, E2:E501, 0.25, G2:G501, 1, F2:F501, "Original")</f>
        <v>43</v>
      </c>
      <c r="X8" s="12">
        <f>COUNTIFS(N2:N501, TRUE, E2:E501, 0.25, G2:G501, 2, F2:F501, "Original")</f>
        <v>45</v>
      </c>
    </row>
    <row r="9" spans="1:33" x14ac:dyDescent="0.3">
      <c r="A9" s="12" t="s">
        <v>598</v>
      </c>
      <c r="B9" s="12" t="s">
        <v>130</v>
      </c>
      <c r="C9" s="12">
        <v>240</v>
      </c>
      <c r="D9" s="12">
        <v>135</v>
      </c>
      <c r="E9" s="12">
        <v>0.25</v>
      </c>
      <c r="F9" s="23" t="s">
        <v>1126</v>
      </c>
      <c r="G9" s="12">
        <v>2</v>
      </c>
      <c r="H9" s="12" t="s">
        <v>1135</v>
      </c>
      <c r="I9" s="12">
        <v>44.64</v>
      </c>
      <c r="J9" s="12" t="s">
        <v>1246</v>
      </c>
      <c r="K9" s="12">
        <v>23.83</v>
      </c>
      <c r="L9" s="12" t="s">
        <v>1245</v>
      </c>
      <c r="M9" s="12" t="b">
        <f t="shared" si="0"/>
        <v>0</v>
      </c>
      <c r="N9" s="12" t="b">
        <f t="shared" si="1"/>
        <v>0</v>
      </c>
      <c r="O9" s="12">
        <f t="shared" si="2"/>
        <v>32400</v>
      </c>
      <c r="Q9" s="19" t="s">
        <v>1456</v>
      </c>
      <c r="R9" s="12">
        <v>100</v>
      </c>
      <c r="S9" s="25">
        <f>ROUND(AVERAGEIFS(I2:I501, E2:E501, 0.25, F2:F501, "&lt;&gt;"&amp;F2), 2)</f>
        <v>71.180000000000007</v>
      </c>
      <c r="T9" s="12">
        <f>COUNTIFS(M2:M501, TRUE, E2:E501, 0.25, F2:F501, "&lt;&gt;"&amp;F2, G2:G501, 1)</f>
        <v>85</v>
      </c>
      <c r="U9" s="12">
        <f>COUNTIFS(M2:M501, TRUE, E2:E501, 0.25, F2:F501, "&lt;&gt;"&amp;F2, G2:G501, 2)</f>
        <v>79</v>
      </c>
      <c r="V9" s="12">
        <f>ROUND(AVERAGEIFS(K2:K501, E2:E501, 0.25, F2:F501, "&lt;&gt;"&amp;F2), 2)</f>
        <v>60.11</v>
      </c>
      <c r="W9" s="12">
        <f>COUNTIFS(N2:N501, TRUE, E2:E501, 0.25, F2:F501, "&lt;&gt;"&amp;F2, G2:G501, 1)</f>
        <v>60</v>
      </c>
      <c r="X9" s="12">
        <f>COUNTIFS(N2:N501, TRUE, E2:E501, 0.25, F2:F501, "&lt;&gt;"&amp;F2, G2:G501, 2)</f>
        <v>66</v>
      </c>
    </row>
    <row r="10" spans="1:33" x14ac:dyDescent="0.3">
      <c r="A10" s="12" t="s">
        <v>599</v>
      </c>
      <c r="B10" s="12" t="s">
        <v>131</v>
      </c>
      <c r="C10" s="12">
        <v>135</v>
      </c>
      <c r="D10" s="12">
        <v>240</v>
      </c>
      <c r="E10" s="12">
        <v>0.25</v>
      </c>
      <c r="F10" s="23" t="s">
        <v>1127</v>
      </c>
      <c r="G10" s="12">
        <v>1</v>
      </c>
      <c r="H10" s="12" t="s">
        <v>1134</v>
      </c>
      <c r="I10" s="12">
        <v>81.819999999999993</v>
      </c>
      <c r="J10" s="12" t="s">
        <v>1245</v>
      </c>
      <c r="K10" s="12">
        <v>82.35</v>
      </c>
      <c r="L10" s="12" t="s">
        <v>1245</v>
      </c>
      <c r="M10" s="12" t="b">
        <f t="shared" si="0"/>
        <v>1</v>
      </c>
      <c r="N10" s="12" t="b">
        <f t="shared" si="1"/>
        <v>1</v>
      </c>
      <c r="O10" s="12">
        <f t="shared" si="2"/>
        <v>32400</v>
      </c>
    </row>
    <row r="11" spans="1:33" x14ac:dyDescent="0.3">
      <c r="A11" s="12" t="s">
        <v>600</v>
      </c>
      <c r="B11" s="12" t="s">
        <v>132</v>
      </c>
      <c r="C11" s="12">
        <v>135</v>
      </c>
      <c r="D11" s="12">
        <v>240</v>
      </c>
      <c r="E11" s="12">
        <v>0.25</v>
      </c>
      <c r="F11" s="23" t="s">
        <v>1127</v>
      </c>
      <c r="G11" s="12">
        <v>2</v>
      </c>
      <c r="H11" s="12" t="s">
        <v>1134</v>
      </c>
      <c r="I11" s="12">
        <v>28.75</v>
      </c>
      <c r="J11" s="12" t="s">
        <v>1245</v>
      </c>
      <c r="K11" s="12">
        <v>35.96</v>
      </c>
      <c r="L11" s="12" t="s">
        <v>1245</v>
      </c>
      <c r="M11" s="12" t="b">
        <f t="shared" si="0"/>
        <v>1</v>
      </c>
      <c r="N11" s="12" t="b">
        <f t="shared" si="1"/>
        <v>1</v>
      </c>
      <c r="O11" s="12">
        <f t="shared" si="2"/>
        <v>32400</v>
      </c>
    </row>
    <row r="12" spans="1:33" x14ac:dyDescent="0.3">
      <c r="A12" s="12" t="s">
        <v>601</v>
      </c>
      <c r="B12" s="12" t="s">
        <v>133</v>
      </c>
      <c r="C12" s="12">
        <v>1200</v>
      </c>
      <c r="D12" s="12">
        <v>800</v>
      </c>
      <c r="E12" s="12">
        <v>1</v>
      </c>
      <c r="F12" s="23" t="s">
        <v>1125</v>
      </c>
      <c r="G12" s="12">
        <v>1</v>
      </c>
      <c r="H12" s="12" t="s">
        <v>1136</v>
      </c>
      <c r="I12" s="12">
        <v>5.18</v>
      </c>
      <c r="J12" s="12" t="s">
        <v>1243</v>
      </c>
      <c r="K12" s="12">
        <v>88.75</v>
      </c>
      <c r="L12" s="12" t="s">
        <v>1248</v>
      </c>
      <c r="M12" s="12" t="b">
        <f t="shared" si="0"/>
        <v>0</v>
      </c>
      <c r="N12" s="12" t="b">
        <f t="shared" si="1"/>
        <v>0</v>
      </c>
      <c r="O12" s="12">
        <f t="shared" si="2"/>
        <v>960000</v>
      </c>
      <c r="Q12" s="10"/>
      <c r="R12" s="1" t="s">
        <v>1457</v>
      </c>
      <c r="S12" s="1" t="s">
        <v>1458</v>
      </c>
      <c r="T12" s="1" t="s">
        <v>1459</v>
      </c>
      <c r="U12" s="1" t="s">
        <v>1460</v>
      </c>
      <c r="V12" s="1" t="s">
        <v>1446</v>
      </c>
      <c r="W12" s="1" t="s">
        <v>1447</v>
      </c>
      <c r="X12" s="1" t="s">
        <v>1436</v>
      </c>
      <c r="Z12" s="10"/>
      <c r="AA12" s="1" t="s">
        <v>1483</v>
      </c>
      <c r="AB12" s="1" t="s">
        <v>1484</v>
      </c>
      <c r="AC12" s="1" t="s">
        <v>1485</v>
      </c>
      <c r="AD12" s="1" t="s">
        <v>1486</v>
      </c>
      <c r="AE12" s="1" t="s">
        <v>8</v>
      </c>
      <c r="AF12" s="1" t="s">
        <v>14</v>
      </c>
      <c r="AG12" s="1" t="s">
        <v>1436</v>
      </c>
    </row>
    <row r="13" spans="1:33" x14ac:dyDescent="0.3">
      <c r="A13" s="12" t="s">
        <v>602</v>
      </c>
      <c r="B13" s="12" t="s">
        <v>134</v>
      </c>
      <c r="C13" s="12">
        <v>600</v>
      </c>
      <c r="D13" s="12">
        <v>400</v>
      </c>
      <c r="E13" s="12">
        <v>0.5</v>
      </c>
      <c r="F13" s="23" t="s">
        <v>1125</v>
      </c>
      <c r="G13" s="12">
        <v>1</v>
      </c>
      <c r="H13" s="12" t="s">
        <v>1137</v>
      </c>
      <c r="I13" s="12">
        <v>38.200000000000003</v>
      </c>
      <c r="J13" s="12" t="s">
        <v>1247</v>
      </c>
      <c r="K13" s="12">
        <v>21.99</v>
      </c>
      <c r="L13" s="12" t="s">
        <v>1248</v>
      </c>
      <c r="M13" s="12" t="b">
        <f t="shared" si="0"/>
        <v>0</v>
      </c>
      <c r="N13" s="12" t="b">
        <f t="shared" si="1"/>
        <v>0</v>
      </c>
      <c r="O13" s="12">
        <f t="shared" si="2"/>
        <v>240000</v>
      </c>
      <c r="Q13" s="19" t="s">
        <v>1449</v>
      </c>
      <c r="R13" s="25">
        <f>100*(T6/R6)</f>
        <v>2</v>
      </c>
      <c r="S13" s="25">
        <f>100*(U6/R6)</f>
        <v>0</v>
      </c>
      <c r="T13" s="25">
        <f>100*(W6/R6)</f>
        <v>4</v>
      </c>
      <c r="U13" s="25">
        <f>100*(X6/R6)</f>
        <v>2</v>
      </c>
      <c r="V13" s="25">
        <f>100*((T6+U6)/(2*R6))</f>
        <v>1</v>
      </c>
      <c r="W13" s="25">
        <f>100*((W6+X6)/(2*R6))</f>
        <v>3</v>
      </c>
      <c r="X13" s="25">
        <f>V13-W13</f>
        <v>-2</v>
      </c>
      <c r="Z13" s="19" t="s">
        <v>1449</v>
      </c>
      <c r="AA13" s="25">
        <f>AVERAGEIFS(I2:I501, E2:E501, 1, G2:G501, 1)</f>
        <v>5.8937999999999997</v>
      </c>
      <c r="AB13" s="25">
        <f>AVERAGEIFS(I2:I501, E2:E501, 1, G2:G501, 2)</f>
        <v>26.566599999999998</v>
      </c>
      <c r="AC13" s="25">
        <f>AVERAGEIFS(K2:K501, E2:E501, 1, G2:G501, 1)</f>
        <v>24.956200000000003</v>
      </c>
      <c r="AD13" s="25">
        <f>AVERAGEIFS(K2:K501, E2:E501, 1, G2:G501, 2)</f>
        <v>22.326600000000003</v>
      </c>
      <c r="AE13" s="25">
        <f>S6</f>
        <v>16.23</v>
      </c>
      <c r="AF13" s="25">
        <f>V6</f>
        <v>23.64</v>
      </c>
      <c r="AG13" s="25">
        <f>AE13-AF13</f>
        <v>-7.41</v>
      </c>
    </row>
    <row r="14" spans="1:33" x14ac:dyDescent="0.3">
      <c r="A14" s="12" t="s">
        <v>603</v>
      </c>
      <c r="B14" s="12" t="s">
        <v>135</v>
      </c>
      <c r="C14" s="12">
        <v>240</v>
      </c>
      <c r="D14" s="12">
        <v>160</v>
      </c>
      <c r="E14" s="12">
        <v>0.25</v>
      </c>
      <c r="F14" s="23" t="s">
        <v>1125</v>
      </c>
      <c r="G14" s="12">
        <v>1</v>
      </c>
      <c r="H14" s="12" t="s">
        <v>1138</v>
      </c>
      <c r="I14" s="12">
        <v>31.04</v>
      </c>
      <c r="J14" s="12" t="s">
        <v>1248</v>
      </c>
      <c r="K14" s="12">
        <v>45.46</v>
      </c>
      <c r="L14" s="12" t="s">
        <v>1248</v>
      </c>
      <c r="M14" s="12" t="b">
        <f t="shared" si="0"/>
        <v>0</v>
      </c>
      <c r="N14" s="12" t="b">
        <f t="shared" si="1"/>
        <v>1</v>
      </c>
      <c r="O14" s="12">
        <f t="shared" si="2"/>
        <v>38400</v>
      </c>
      <c r="Q14" s="19" t="s">
        <v>1450</v>
      </c>
      <c r="R14" s="25">
        <f>100*(T7/R7)</f>
        <v>68</v>
      </c>
      <c r="S14" s="25">
        <f t="shared" ref="S14:S16" si="3">100*(U7/R7)</f>
        <v>57.999999999999993</v>
      </c>
      <c r="T14" s="25">
        <f t="shared" ref="T14:T16" si="4">100*(W7/R7)</f>
        <v>30</v>
      </c>
      <c r="U14" s="25">
        <f t="shared" ref="U14:U16" si="5">100*(X7/R7)</f>
        <v>34</v>
      </c>
      <c r="V14" s="25">
        <f t="shared" ref="V14:V16" si="6">100*((T7+U7)/(2*R7))</f>
        <v>63</v>
      </c>
      <c r="W14" s="25">
        <f t="shared" ref="W14:W16" si="7">100*((W7+X7)/(2*R7))</f>
        <v>32</v>
      </c>
      <c r="X14" s="25">
        <f t="shared" ref="X14:X17" si="8">V14-W14</f>
        <v>31</v>
      </c>
      <c r="Z14" s="19" t="s">
        <v>1450</v>
      </c>
      <c r="AA14" s="25">
        <f>AVERAGEIFS(I2:I501, E2:E501, 0.5, G2:G501, 1)</f>
        <v>65.470400000000012</v>
      </c>
      <c r="AB14" s="25">
        <f>AVERAGEIFS(I2:I501, E2:E501, 0.5, G2:G501, 2)</f>
        <v>56.769800000000011</v>
      </c>
      <c r="AC14" s="25">
        <f>AVERAGEIFS(K2:K501, E2:E501, 0.5, G2:G501, 1)</f>
        <v>39.041200000000003</v>
      </c>
      <c r="AD14" s="25">
        <f>AVERAGEIFS(K2:K501, E2:E501, 0.5, G2:G501, 2)</f>
        <v>32.491199999999999</v>
      </c>
      <c r="AE14" s="25">
        <f>S7</f>
        <v>61.12</v>
      </c>
      <c r="AF14" s="25">
        <f>V7</f>
        <v>35.770000000000003</v>
      </c>
      <c r="AG14" s="25">
        <f t="shared" ref="AG14:AG17" si="9">AE14-AF14</f>
        <v>25.349999999999994</v>
      </c>
    </row>
    <row r="15" spans="1:33" x14ac:dyDescent="0.3">
      <c r="A15" s="12" t="s">
        <v>604</v>
      </c>
      <c r="B15" s="12" t="s">
        <v>136</v>
      </c>
      <c r="C15" s="12">
        <v>120</v>
      </c>
      <c r="D15" s="12">
        <v>160</v>
      </c>
      <c r="E15" s="12">
        <v>0.25</v>
      </c>
      <c r="F15" s="23" t="s">
        <v>1128</v>
      </c>
      <c r="G15" s="12">
        <v>1</v>
      </c>
      <c r="H15" s="12" t="s">
        <v>1139</v>
      </c>
      <c r="I15" s="12">
        <v>28.1</v>
      </c>
      <c r="J15" s="12" t="s">
        <v>1247</v>
      </c>
      <c r="K15" s="12">
        <v>66.62</v>
      </c>
      <c r="L15" s="12" t="s">
        <v>1248</v>
      </c>
      <c r="M15" s="12" t="b">
        <f t="shared" si="0"/>
        <v>1</v>
      </c>
      <c r="N15" s="12" t="b">
        <f t="shared" si="1"/>
        <v>0</v>
      </c>
      <c r="O15" s="12">
        <f t="shared" si="2"/>
        <v>19200</v>
      </c>
      <c r="Q15" s="19" t="s">
        <v>1451</v>
      </c>
      <c r="R15" s="25">
        <f>100*(T8/R8)</f>
        <v>86</v>
      </c>
      <c r="S15" s="25">
        <f t="shared" si="3"/>
        <v>88</v>
      </c>
      <c r="T15" s="25">
        <f t="shared" si="4"/>
        <v>86</v>
      </c>
      <c r="U15" s="25">
        <f t="shared" si="5"/>
        <v>90</v>
      </c>
      <c r="V15" s="25">
        <f t="shared" si="6"/>
        <v>87</v>
      </c>
      <c r="W15" s="25">
        <f t="shared" si="7"/>
        <v>88</v>
      </c>
      <c r="X15" s="25">
        <f t="shared" si="8"/>
        <v>-1</v>
      </c>
      <c r="Z15" s="19" t="s">
        <v>1451</v>
      </c>
      <c r="AA15" s="25">
        <f>AVERAGEIFS(I2:I501, E2:E501, 0.25, F2:F501, F2,  G2:G501, 1)</f>
        <v>79.170599999999993</v>
      </c>
      <c r="AB15" s="25">
        <f>AVERAGEIFS(I2:I501, E2:E501, 0.25, F2:F501, F2,  G2:G501, 2)</f>
        <v>68.065686274509801</v>
      </c>
      <c r="AC15" s="25">
        <f>AVERAGEIFS(K2:K501, E2:E501, 0.25, F2:F501, F2,  G2:G501, 1)</f>
        <v>83.704399999999993</v>
      </c>
      <c r="AD15" s="25">
        <f>AVERAGEIFS(K2:K501, E2:E501, 0.25, F2:F501, F2,  G2:G501, 2)</f>
        <v>73.227058823529404</v>
      </c>
      <c r="AE15" s="25">
        <f>S8</f>
        <v>73.56</v>
      </c>
      <c r="AF15" s="25">
        <f>V8</f>
        <v>78.41</v>
      </c>
      <c r="AG15" s="25">
        <f t="shared" si="9"/>
        <v>-4.8499999999999943</v>
      </c>
    </row>
    <row r="16" spans="1:33" x14ac:dyDescent="0.3">
      <c r="A16" s="12" t="s">
        <v>605</v>
      </c>
      <c r="B16" s="12" t="s">
        <v>137</v>
      </c>
      <c r="C16" s="12">
        <v>240</v>
      </c>
      <c r="D16" s="12">
        <v>180</v>
      </c>
      <c r="E16" s="12">
        <v>0.25</v>
      </c>
      <c r="F16" s="23" t="s">
        <v>1129</v>
      </c>
      <c r="G16" s="12">
        <v>1</v>
      </c>
      <c r="H16" s="12" t="s">
        <v>1139</v>
      </c>
      <c r="I16" s="12">
        <v>43.94</v>
      </c>
      <c r="J16" s="12" t="s">
        <v>1247</v>
      </c>
      <c r="K16" s="12">
        <v>72.989999999999995</v>
      </c>
      <c r="L16" s="12" t="s">
        <v>1248</v>
      </c>
      <c r="M16" s="12" t="b">
        <f t="shared" si="0"/>
        <v>1</v>
      </c>
      <c r="N16" s="12" t="b">
        <f t="shared" si="1"/>
        <v>0</v>
      </c>
      <c r="O16" s="12">
        <f t="shared" si="2"/>
        <v>43200</v>
      </c>
      <c r="Q16" s="19" t="s">
        <v>1456</v>
      </c>
      <c r="R16" s="25">
        <f>100*(T9/R9)</f>
        <v>85</v>
      </c>
      <c r="S16" s="25">
        <f t="shared" si="3"/>
        <v>79</v>
      </c>
      <c r="T16" s="25">
        <f t="shared" si="4"/>
        <v>60</v>
      </c>
      <c r="U16" s="25">
        <f t="shared" si="5"/>
        <v>66</v>
      </c>
      <c r="V16" s="25">
        <f t="shared" si="6"/>
        <v>82</v>
      </c>
      <c r="W16" s="25">
        <f t="shared" si="7"/>
        <v>63</v>
      </c>
      <c r="X16" s="25">
        <f t="shared" si="8"/>
        <v>19</v>
      </c>
      <c r="Z16" s="19" t="s">
        <v>1456</v>
      </c>
      <c r="AA16" s="25">
        <f>AVERAGEIFS(I2:I501, E2:E501, 0.25, F2:F501, "&lt;&gt;"&amp;F2,  G2:G501, 1)</f>
        <v>78.078999999999979</v>
      </c>
      <c r="AB16" s="25">
        <f>AVERAGEIFS(I2:I501, E2:E501, 0.25, F2:F501, "&lt;&gt;"&amp;F2,  G2:G501, 2)</f>
        <v>64.202929292929298</v>
      </c>
      <c r="AC16" s="25">
        <f>AVERAGEIFS(K2:K501, E2:E501, 0.25, F2:F501, "&lt;&gt;"&amp;F2,  G2:G501, 1)</f>
        <v>65.10539999999996</v>
      </c>
      <c r="AD16" s="25">
        <f>AVERAGEIFS(K2:K501, E2:E501, 0.25, F2:F501, "&lt;&gt;"&amp;F2,  G2:G501, 2)</f>
        <v>55.059494949494905</v>
      </c>
      <c r="AE16" s="25">
        <f>S9</f>
        <v>71.180000000000007</v>
      </c>
      <c r="AF16" s="25">
        <f>V9</f>
        <v>60.11</v>
      </c>
      <c r="AG16" s="25">
        <f t="shared" si="9"/>
        <v>11.070000000000007</v>
      </c>
    </row>
    <row r="17" spans="1:33" x14ac:dyDescent="0.3">
      <c r="A17" s="12" t="s">
        <v>606</v>
      </c>
      <c r="B17" s="12" t="s">
        <v>138</v>
      </c>
      <c r="C17" s="12">
        <v>1200</v>
      </c>
      <c r="D17" s="12">
        <v>800</v>
      </c>
      <c r="E17" s="12">
        <v>1</v>
      </c>
      <c r="F17" s="23" t="s">
        <v>1125</v>
      </c>
      <c r="G17" s="12">
        <v>2</v>
      </c>
      <c r="H17" s="12" t="s">
        <v>1133</v>
      </c>
      <c r="I17" s="12">
        <v>19.940000000000001</v>
      </c>
      <c r="J17" s="12" t="s">
        <v>1243</v>
      </c>
      <c r="K17" s="12">
        <v>90.91</v>
      </c>
      <c r="L17" s="12" t="s">
        <v>1248</v>
      </c>
      <c r="M17" s="12" t="b">
        <f t="shared" si="0"/>
        <v>0</v>
      </c>
      <c r="N17" s="12" t="b">
        <f t="shared" si="1"/>
        <v>0</v>
      </c>
      <c r="O17" s="12">
        <f t="shared" si="2"/>
        <v>960000</v>
      </c>
      <c r="Q17" s="19" t="s">
        <v>1461</v>
      </c>
      <c r="R17" s="25">
        <f>100*(SUM(T6:T9)/SUM(R6:R9))</f>
        <v>65.2</v>
      </c>
      <c r="S17" s="25">
        <f>100*(SUM(U6:U9)/SUM(R6:R9))</f>
        <v>60.8</v>
      </c>
      <c r="T17" s="25">
        <f>100*(SUM(W6:W9)/SUM(R6:R9))</f>
        <v>48</v>
      </c>
      <c r="U17" s="25">
        <f>100*(SUM(X6:X9)/SUM(R6:R9))</f>
        <v>51.6</v>
      </c>
      <c r="V17" s="25">
        <f>100*T2</f>
        <v>63</v>
      </c>
      <c r="W17" s="25">
        <f>100*U2</f>
        <v>50</v>
      </c>
      <c r="X17" s="25">
        <f t="shared" si="8"/>
        <v>13</v>
      </c>
      <c r="Z17" s="19" t="s">
        <v>1461</v>
      </c>
      <c r="AA17" s="25">
        <f>AVERAGEIFS(I2:I501, G2:G501, 1)</f>
        <v>61.338559999999987</v>
      </c>
      <c r="AB17" s="25">
        <f>AVERAGEIFS(I2:I501, G2:G501, 2)</f>
        <v>55.977039999999981</v>
      </c>
      <c r="AC17" s="25">
        <f>AVERAGEIFS(K2:K501, G2:G501, 1)</f>
        <v>55.582520000000017</v>
      </c>
      <c r="AD17" s="25">
        <f>AVERAGEIFS(K2:K501, G2:G501, 2)</f>
        <v>47.705439999999996</v>
      </c>
      <c r="AE17" s="25">
        <f>AVERAGE(I2:I502)</f>
        <v>58.657800000000059</v>
      </c>
      <c r="AF17" s="25">
        <f>AVERAGE(K2:K502)</f>
        <v>51.643980000000049</v>
      </c>
      <c r="AG17" s="25">
        <f t="shared" si="9"/>
        <v>7.0138200000000097</v>
      </c>
    </row>
    <row r="18" spans="1:33" x14ac:dyDescent="0.3">
      <c r="A18" s="12" t="s">
        <v>607</v>
      </c>
      <c r="B18" s="12" t="s">
        <v>139</v>
      </c>
      <c r="C18" s="12">
        <v>600</v>
      </c>
      <c r="D18" s="12">
        <v>400</v>
      </c>
      <c r="E18" s="12">
        <v>0.5</v>
      </c>
      <c r="F18" s="23" t="s">
        <v>1125</v>
      </c>
      <c r="G18" s="12">
        <v>2</v>
      </c>
      <c r="H18" s="12" t="s">
        <v>1140</v>
      </c>
      <c r="I18" s="12">
        <v>56.36</v>
      </c>
      <c r="J18" s="12" t="s">
        <v>1249</v>
      </c>
      <c r="K18" s="12">
        <v>26.01</v>
      </c>
      <c r="L18" s="12" t="s">
        <v>1248</v>
      </c>
      <c r="M18" s="12" t="b">
        <f t="shared" si="0"/>
        <v>0</v>
      </c>
      <c r="N18" s="12" t="b">
        <f t="shared" si="1"/>
        <v>0</v>
      </c>
      <c r="O18" s="12">
        <f t="shared" si="2"/>
        <v>240000</v>
      </c>
    </row>
    <row r="19" spans="1:33" x14ac:dyDescent="0.3">
      <c r="A19" s="12" t="s">
        <v>608</v>
      </c>
      <c r="B19" s="12" t="s">
        <v>140</v>
      </c>
      <c r="C19" s="12">
        <v>240</v>
      </c>
      <c r="D19" s="12">
        <v>160</v>
      </c>
      <c r="E19" s="12">
        <v>0.25</v>
      </c>
      <c r="F19" s="23" t="s">
        <v>1125</v>
      </c>
      <c r="G19" s="12">
        <v>2</v>
      </c>
      <c r="H19" s="12" t="s">
        <v>1139</v>
      </c>
      <c r="I19" s="12">
        <v>31.54</v>
      </c>
      <c r="J19" s="12" t="s">
        <v>1250</v>
      </c>
      <c r="K19" s="12">
        <v>17.03</v>
      </c>
      <c r="L19" s="12" t="s">
        <v>1248</v>
      </c>
      <c r="M19" s="12" t="b">
        <f t="shared" si="0"/>
        <v>1</v>
      </c>
      <c r="N19" s="12" t="b">
        <f t="shared" si="1"/>
        <v>0</v>
      </c>
      <c r="O19" s="12">
        <f t="shared" si="2"/>
        <v>38400</v>
      </c>
    </row>
    <row r="20" spans="1:33" x14ac:dyDescent="0.3">
      <c r="A20" s="12" t="s">
        <v>609</v>
      </c>
      <c r="B20" s="12" t="s">
        <v>141</v>
      </c>
      <c r="C20" s="12">
        <v>120</v>
      </c>
      <c r="D20" s="12">
        <v>160</v>
      </c>
      <c r="E20" s="12">
        <v>0.25</v>
      </c>
      <c r="F20" s="23" t="s">
        <v>1128</v>
      </c>
      <c r="G20" s="12">
        <v>2</v>
      </c>
      <c r="H20" s="12" t="s">
        <v>1139</v>
      </c>
      <c r="I20" s="12">
        <v>26.36</v>
      </c>
      <c r="J20" s="12" t="s">
        <v>1251</v>
      </c>
      <c r="K20" s="12">
        <v>30.48</v>
      </c>
      <c r="L20" s="12" t="s">
        <v>1248</v>
      </c>
      <c r="M20" s="12" t="b">
        <f t="shared" si="0"/>
        <v>1</v>
      </c>
      <c r="N20" s="12" t="b">
        <f t="shared" si="1"/>
        <v>0</v>
      </c>
      <c r="O20" s="12">
        <f t="shared" si="2"/>
        <v>19200</v>
      </c>
      <c r="Q20" s="1" t="s">
        <v>1479</v>
      </c>
      <c r="R20" s="1" t="s">
        <v>1480</v>
      </c>
      <c r="S20" s="1" t="s">
        <v>1481</v>
      </c>
      <c r="T20" s="1" t="s">
        <v>1482</v>
      </c>
    </row>
    <row r="21" spans="1:33" x14ac:dyDescent="0.3">
      <c r="A21" s="12" t="s">
        <v>610</v>
      </c>
      <c r="B21" s="12" t="s">
        <v>142</v>
      </c>
      <c r="C21" s="12">
        <v>240</v>
      </c>
      <c r="D21" s="12">
        <v>180</v>
      </c>
      <c r="E21" s="12">
        <v>0.25</v>
      </c>
      <c r="F21" s="23" t="s">
        <v>1129</v>
      </c>
      <c r="G21" s="12">
        <v>2</v>
      </c>
      <c r="H21" s="12" t="s">
        <v>1141</v>
      </c>
      <c r="I21" s="12">
        <v>38.659999999999997</v>
      </c>
      <c r="J21" s="12" t="s">
        <v>1250</v>
      </c>
      <c r="K21" s="12">
        <v>13.93</v>
      </c>
      <c r="L21" s="12" t="s">
        <v>1248</v>
      </c>
      <c r="M21" s="12" t="b">
        <f t="shared" si="0"/>
        <v>0</v>
      </c>
      <c r="N21" s="12" t="b">
        <f t="shared" si="1"/>
        <v>0</v>
      </c>
      <c r="O21" s="12">
        <f t="shared" si="2"/>
        <v>43200</v>
      </c>
      <c r="Q21" s="12" cm="1">
        <f t="array" ref="Q21:Q120">_xlfn._xlws.FILTER(O2:O501, E2:E501=1)</f>
        <v>1440000</v>
      </c>
      <c r="R21" s="12" cm="1">
        <f t="array" ref="R21:R120">_xlfn._xlws.FILTER(O2:O501, E2:E501=0.5)</f>
        <v>360000</v>
      </c>
      <c r="S21" s="12" cm="1">
        <f t="array" ref="S21:S121">_xlfn._xlws.FILTER(O2:O501, (E2:E501=0.25)*(F2:F501="Original"))</f>
        <v>57600</v>
      </c>
      <c r="T21" s="12" cm="1">
        <f t="array" ref="T21:T219">_xlfn._xlws.FILTER(O2:O501, (E2:E501=0.25)*(F2:F501&lt;&gt;"Original"))</f>
        <v>32400</v>
      </c>
    </row>
    <row r="22" spans="1:33" x14ac:dyDescent="0.3">
      <c r="A22" s="12" t="s">
        <v>611</v>
      </c>
      <c r="B22" s="12" t="s">
        <v>143</v>
      </c>
      <c r="C22" s="12">
        <v>1280</v>
      </c>
      <c r="D22" s="12">
        <v>720</v>
      </c>
      <c r="E22" s="12">
        <v>1</v>
      </c>
      <c r="F22" s="23" t="s">
        <v>1125</v>
      </c>
      <c r="G22" s="12">
        <v>1</v>
      </c>
      <c r="H22" s="12" t="s">
        <v>1142</v>
      </c>
      <c r="I22" s="12">
        <v>12.32</v>
      </c>
      <c r="J22" s="12" t="s">
        <v>1252</v>
      </c>
      <c r="K22" s="12">
        <v>14.59</v>
      </c>
      <c r="L22" s="12" t="s">
        <v>1143</v>
      </c>
      <c r="M22" s="12" t="b">
        <f t="shared" si="0"/>
        <v>0</v>
      </c>
      <c r="N22" s="12" t="b">
        <f t="shared" si="1"/>
        <v>0</v>
      </c>
      <c r="O22" s="12">
        <f t="shared" si="2"/>
        <v>921600</v>
      </c>
      <c r="Q22" s="12">
        <v>1440000</v>
      </c>
      <c r="R22" s="12">
        <v>360000</v>
      </c>
      <c r="S22" s="12">
        <v>57600</v>
      </c>
      <c r="T22" s="12">
        <v>32400</v>
      </c>
    </row>
    <row r="23" spans="1:33" x14ac:dyDescent="0.3">
      <c r="A23" s="12" t="s">
        <v>612</v>
      </c>
      <c r="B23" s="12" t="s">
        <v>144</v>
      </c>
      <c r="C23" s="12">
        <v>640</v>
      </c>
      <c r="D23" s="12">
        <v>360</v>
      </c>
      <c r="E23" s="12">
        <v>0.5</v>
      </c>
      <c r="F23" s="23" t="s">
        <v>1125</v>
      </c>
      <c r="G23" s="12">
        <v>1</v>
      </c>
      <c r="H23" s="12" t="s">
        <v>1143</v>
      </c>
      <c r="I23" s="12">
        <v>94.07</v>
      </c>
      <c r="J23" s="12" t="s">
        <v>1253</v>
      </c>
      <c r="K23" s="12">
        <v>22.85</v>
      </c>
      <c r="L23" s="12" t="s">
        <v>1143</v>
      </c>
      <c r="M23" s="12" t="b">
        <f t="shared" si="0"/>
        <v>1</v>
      </c>
      <c r="N23" s="12" t="b">
        <f t="shared" si="1"/>
        <v>0</v>
      </c>
      <c r="O23" s="12">
        <f t="shared" si="2"/>
        <v>230400</v>
      </c>
      <c r="Q23" s="12">
        <v>960000</v>
      </c>
      <c r="R23" s="12">
        <v>240000</v>
      </c>
      <c r="S23" s="12">
        <v>38400</v>
      </c>
      <c r="T23" s="12">
        <v>32400</v>
      </c>
    </row>
    <row r="24" spans="1:33" x14ac:dyDescent="0.3">
      <c r="A24" s="12" t="s">
        <v>613</v>
      </c>
      <c r="B24" s="12" t="s">
        <v>145</v>
      </c>
      <c r="C24" s="12">
        <v>256</v>
      </c>
      <c r="D24" s="12">
        <v>144</v>
      </c>
      <c r="E24" s="12">
        <v>0.25</v>
      </c>
      <c r="F24" s="23" t="s">
        <v>1125</v>
      </c>
      <c r="G24" s="12">
        <v>1</v>
      </c>
      <c r="H24" s="12" t="s">
        <v>1143</v>
      </c>
      <c r="I24" s="12">
        <v>90.89</v>
      </c>
      <c r="J24" s="12" t="s">
        <v>1143</v>
      </c>
      <c r="K24" s="12">
        <v>77.489999999999995</v>
      </c>
      <c r="L24" s="12" t="s">
        <v>1143</v>
      </c>
      <c r="M24" s="12" t="b">
        <f t="shared" si="0"/>
        <v>1</v>
      </c>
      <c r="N24" s="12" t="b">
        <f t="shared" si="1"/>
        <v>1</v>
      </c>
      <c r="O24" s="12">
        <f t="shared" si="2"/>
        <v>36864</v>
      </c>
      <c r="Q24" s="12">
        <v>960000</v>
      </c>
      <c r="R24" s="12">
        <v>240000</v>
      </c>
      <c r="S24" s="12">
        <v>38400</v>
      </c>
      <c r="T24" s="12">
        <v>32400</v>
      </c>
    </row>
    <row r="25" spans="1:33" x14ac:dyDescent="0.3">
      <c r="A25" s="12" t="s">
        <v>614</v>
      </c>
      <c r="B25" s="12" t="s">
        <v>146</v>
      </c>
      <c r="C25" s="12">
        <v>256</v>
      </c>
      <c r="D25" s="12">
        <v>170</v>
      </c>
      <c r="E25" s="12">
        <v>0.25</v>
      </c>
      <c r="F25" s="23" t="s">
        <v>1130</v>
      </c>
      <c r="G25" s="12">
        <v>1</v>
      </c>
      <c r="H25" s="12" t="s">
        <v>1143</v>
      </c>
      <c r="I25" s="12">
        <v>99.16</v>
      </c>
      <c r="J25" s="12" t="s">
        <v>1143</v>
      </c>
      <c r="K25" s="12">
        <v>81.39</v>
      </c>
      <c r="L25" s="12" t="s">
        <v>1143</v>
      </c>
      <c r="M25" s="12" t="b">
        <f t="shared" si="0"/>
        <v>1</v>
      </c>
      <c r="N25" s="12" t="b">
        <f t="shared" si="1"/>
        <v>1</v>
      </c>
      <c r="O25" s="12">
        <f t="shared" si="2"/>
        <v>43520</v>
      </c>
      <c r="Q25" s="12">
        <v>921600</v>
      </c>
      <c r="R25" s="12">
        <v>230400</v>
      </c>
      <c r="S25" s="12">
        <v>36864</v>
      </c>
      <c r="T25" s="12">
        <v>19200</v>
      </c>
    </row>
    <row r="26" spans="1:33" x14ac:dyDescent="0.3">
      <c r="A26" s="12" t="s">
        <v>615</v>
      </c>
      <c r="B26" s="12" t="s">
        <v>147</v>
      </c>
      <c r="C26" s="12">
        <v>96</v>
      </c>
      <c r="D26" s="12">
        <v>144</v>
      </c>
      <c r="E26" s="12">
        <v>0.25</v>
      </c>
      <c r="F26" s="23" t="s">
        <v>1131</v>
      </c>
      <c r="G26" s="12">
        <v>1</v>
      </c>
      <c r="H26" s="12" t="s">
        <v>1143</v>
      </c>
      <c r="I26" s="12">
        <v>43.83</v>
      </c>
      <c r="J26" s="12" t="s">
        <v>1254</v>
      </c>
      <c r="K26" s="12">
        <v>14.39</v>
      </c>
      <c r="L26" s="12" t="s">
        <v>1143</v>
      </c>
      <c r="M26" s="12" t="b">
        <f t="shared" si="0"/>
        <v>1</v>
      </c>
      <c r="N26" s="12" t="b">
        <f t="shared" si="1"/>
        <v>0</v>
      </c>
      <c r="O26" s="12">
        <f t="shared" si="2"/>
        <v>13824</v>
      </c>
      <c r="Q26" s="12">
        <v>921600</v>
      </c>
      <c r="R26" s="12">
        <v>230400</v>
      </c>
      <c r="S26" s="12">
        <v>36864</v>
      </c>
      <c r="T26" s="12">
        <v>43200</v>
      </c>
    </row>
    <row r="27" spans="1:33" x14ac:dyDescent="0.3">
      <c r="A27" s="12" t="s">
        <v>616</v>
      </c>
      <c r="B27" s="12" t="s">
        <v>148</v>
      </c>
      <c r="C27" s="12">
        <v>1280</v>
      </c>
      <c r="D27" s="12">
        <v>720</v>
      </c>
      <c r="E27" s="12">
        <v>1</v>
      </c>
      <c r="F27" s="23" t="s">
        <v>1125</v>
      </c>
      <c r="G27" s="12">
        <v>2</v>
      </c>
      <c r="H27" s="12" t="s">
        <v>1133</v>
      </c>
      <c r="I27" s="12">
        <v>22.81</v>
      </c>
      <c r="J27" s="12" t="s">
        <v>1243</v>
      </c>
      <c r="K27" s="12">
        <v>12.53</v>
      </c>
      <c r="L27" s="12" t="s">
        <v>1143</v>
      </c>
      <c r="M27" s="12" t="b">
        <f t="shared" si="0"/>
        <v>0</v>
      </c>
      <c r="N27" s="12" t="b">
        <f t="shared" si="1"/>
        <v>0</v>
      </c>
      <c r="O27" s="12">
        <f t="shared" si="2"/>
        <v>921600</v>
      </c>
      <c r="Q27" s="12">
        <v>808000</v>
      </c>
      <c r="R27" s="12">
        <v>202000</v>
      </c>
      <c r="S27" s="12">
        <v>32400</v>
      </c>
      <c r="T27" s="12">
        <v>19200</v>
      </c>
    </row>
    <row r="28" spans="1:33" x14ac:dyDescent="0.3">
      <c r="A28" s="12" t="s">
        <v>617</v>
      </c>
      <c r="B28" s="12" t="s">
        <v>149</v>
      </c>
      <c r="C28" s="12">
        <v>640</v>
      </c>
      <c r="D28" s="12">
        <v>360</v>
      </c>
      <c r="E28" s="12">
        <v>0.5</v>
      </c>
      <c r="F28" s="23" t="s">
        <v>1125</v>
      </c>
      <c r="G28" s="12">
        <v>2</v>
      </c>
      <c r="H28" s="12" t="s">
        <v>1143</v>
      </c>
      <c r="I28" s="12">
        <v>89.84</v>
      </c>
      <c r="J28" s="12" t="s">
        <v>1253</v>
      </c>
      <c r="K28" s="12">
        <v>49.17</v>
      </c>
      <c r="L28" s="12" t="s">
        <v>1143</v>
      </c>
      <c r="M28" s="12" t="b">
        <f t="shared" si="0"/>
        <v>1</v>
      </c>
      <c r="N28" s="12" t="b">
        <f t="shared" si="1"/>
        <v>0</v>
      </c>
      <c r="O28" s="12">
        <f t="shared" si="2"/>
        <v>230400</v>
      </c>
      <c r="Q28" s="12">
        <v>808000</v>
      </c>
      <c r="R28" s="12">
        <v>202000</v>
      </c>
      <c r="S28" s="12">
        <v>32400</v>
      </c>
      <c r="T28" s="12">
        <v>43200</v>
      </c>
    </row>
    <row r="29" spans="1:33" x14ac:dyDescent="0.3">
      <c r="A29" s="12" t="s">
        <v>618</v>
      </c>
      <c r="B29" s="12" t="s">
        <v>150</v>
      </c>
      <c r="C29" s="12">
        <v>256</v>
      </c>
      <c r="D29" s="12">
        <v>144</v>
      </c>
      <c r="E29" s="12">
        <v>0.25</v>
      </c>
      <c r="F29" s="23" t="s">
        <v>1125</v>
      </c>
      <c r="G29" s="12">
        <v>2</v>
      </c>
      <c r="H29" s="12" t="s">
        <v>1143</v>
      </c>
      <c r="I29" s="12">
        <v>97.07</v>
      </c>
      <c r="J29" s="12" t="s">
        <v>1143</v>
      </c>
      <c r="K29" s="12">
        <v>95.95</v>
      </c>
      <c r="L29" s="12" t="s">
        <v>1143</v>
      </c>
      <c r="M29" s="12" t="b">
        <f t="shared" si="0"/>
        <v>1</v>
      </c>
      <c r="N29" s="12" t="b">
        <f t="shared" si="1"/>
        <v>1</v>
      </c>
      <c r="O29" s="12">
        <f t="shared" si="2"/>
        <v>36864</v>
      </c>
      <c r="Q29" s="12">
        <v>1763200</v>
      </c>
      <c r="R29" s="12">
        <v>440800</v>
      </c>
      <c r="S29" s="12">
        <v>70400</v>
      </c>
      <c r="T29" s="12">
        <v>43520</v>
      </c>
    </row>
    <row r="30" spans="1:33" x14ac:dyDescent="0.3">
      <c r="A30" s="12" t="s">
        <v>619</v>
      </c>
      <c r="B30" s="12" t="s">
        <v>151</v>
      </c>
      <c r="C30" s="12">
        <v>256</v>
      </c>
      <c r="D30" s="12">
        <v>170</v>
      </c>
      <c r="E30" s="12">
        <v>0.25</v>
      </c>
      <c r="F30" s="23" t="s">
        <v>1130</v>
      </c>
      <c r="G30" s="12">
        <v>2</v>
      </c>
      <c r="H30" s="12" t="s">
        <v>1143</v>
      </c>
      <c r="I30" s="12">
        <v>94.05</v>
      </c>
      <c r="J30" s="12" t="s">
        <v>1143</v>
      </c>
      <c r="K30" s="12">
        <v>79.680000000000007</v>
      </c>
      <c r="L30" s="12" t="s">
        <v>1143</v>
      </c>
      <c r="M30" s="12" t="b">
        <f t="shared" si="0"/>
        <v>1</v>
      </c>
      <c r="N30" s="12" t="b">
        <f t="shared" si="1"/>
        <v>1</v>
      </c>
      <c r="O30" s="12">
        <f t="shared" si="2"/>
        <v>43520</v>
      </c>
      <c r="Q30" s="12">
        <v>1763200</v>
      </c>
      <c r="R30" s="12">
        <v>440800</v>
      </c>
      <c r="S30" s="12">
        <v>70400</v>
      </c>
      <c r="T30" s="12">
        <v>13824</v>
      </c>
    </row>
    <row r="31" spans="1:33" x14ac:dyDescent="0.3">
      <c r="A31" s="12" t="s">
        <v>620</v>
      </c>
      <c r="B31" s="12" t="s">
        <v>152</v>
      </c>
      <c r="C31" s="12">
        <v>96</v>
      </c>
      <c r="D31" s="12">
        <v>144</v>
      </c>
      <c r="E31" s="12">
        <v>0.25</v>
      </c>
      <c r="F31" s="23" t="s">
        <v>1131</v>
      </c>
      <c r="G31" s="12">
        <v>2</v>
      </c>
      <c r="H31" s="12" t="s">
        <v>1143</v>
      </c>
      <c r="I31" s="12">
        <v>12.14</v>
      </c>
      <c r="J31" s="12" t="s">
        <v>1255</v>
      </c>
      <c r="K31" s="12">
        <v>10.98</v>
      </c>
      <c r="L31" s="12" t="s">
        <v>1143</v>
      </c>
      <c r="M31" s="12" t="b">
        <f t="shared" si="0"/>
        <v>1</v>
      </c>
      <c r="N31" s="12" t="b">
        <f t="shared" si="1"/>
        <v>0</v>
      </c>
      <c r="O31" s="12">
        <f t="shared" si="2"/>
        <v>13824</v>
      </c>
      <c r="Q31" s="12">
        <v>1017600</v>
      </c>
      <c r="R31" s="12">
        <v>254400</v>
      </c>
      <c r="S31" s="12">
        <v>40800</v>
      </c>
      <c r="T31" s="12">
        <v>43520</v>
      </c>
    </row>
    <row r="32" spans="1:33" x14ac:dyDescent="0.3">
      <c r="A32" s="12" t="s">
        <v>621</v>
      </c>
      <c r="B32" s="12" t="s">
        <v>153</v>
      </c>
      <c r="C32" s="12">
        <v>1000</v>
      </c>
      <c r="D32" s="12">
        <v>808</v>
      </c>
      <c r="E32" s="12">
        <v>1</v>
      </c>
      <c r="F32" s="23" t="s">
        <v>1125</v>
      </c>
      <c r="G32" s="12">
        <v>1</v>
      </c>
      <c r="H32" s="12" t="s">
        <v>1132</v>
      </c>
      <c r="I32" s="12">
        <v>3.39</v>
      </c>
      <c r="J32" s="12" t="s">
        <v>1256</v>
      </c>
      <c r="K32" s="12">
        <v>39.04</v>
      </c>
      <c r="L32" s="12" t="s">
        <v>1144</v>
      </c>
      <c r="M32" s="12" t="b">
        <f t="shared" si="0"/>
        <v>0</v>
      </c>
      <c r="N32" s="12" t="b">
        <f t="shared" si="1"/>
        <v>0</v>
      </c>
      <c r="O32" s="12">
        <f t="shared" si="2"/>
        <v>808000</v>
      </c>
      <c r="Q32" s="12">
        <v>1017600</v>
      </c>
      <c r="R32" s="12">
        <v>254400</v>
      </c>
      <c r="S32" s="12">
        <v>40800</v>
      </c>
      <c r="T32" s="12">
        <v>13824</v>
      </c>
    </row>
    <row r="33" spans="1:20" x14ac:dyDescent="0.3">
      <c r="A33" s="12" t="s">
        <v>622</v>
      </c>
      <c r="B33" s="12" t="s">
        <v>154</v>
      </c>
      <c r="C33" s="12">
        <v>500</v>
      </c>
      <c r="D33" s="12">
        <v>404</v>
      </c>
      <c r="E33" s="12">
        <v>0.5</v>
      </c>
      <c r="F33" s="23" t="s">
        <v>1125</v>
      </c>
      <c r="G33" s="12">
        <v>1</v>
      </c>
      <c r="H33" s="12" t="s">
        <v>1144</v>
      </c>
      <c r="I33" s="12">
        <v>88.31</v>
      </c>
      <c r="J33" s="12" t="s">
        <v>1257</v>
      </c>
      <c r="K33" s="12">
        <v>44.23</v>
      </c>
      <c r="L33" s="12" t="s">
        <v>1144</v>
      </c>
      <c r="M33" s="12" t="b">
        <f t="shared" si="0"/>
        <v>1</v>
      </c>
      <c r="N33" s="12" t="b">
        <f t="shared" si="1"/>
        <v>0</v>
      </c>
      <c r="O33" s="12">
        <f t="shared" si="2"/>
        <v>202000</v>
      </c>
      <c r="Q33" s="12">
        <v>1000000</v>
      </c>
      <c r="R33" s="12">
        <v>250000</v>
      </c>
      <c r="S33" s="12">
        <v>40000</v>
      </c>
      <c r="T33" s="12">
        <v>22400</v>
      </c>
    </row>
    <row r="34" spans="1:20" x14ac:dyDescent="0.3">
      <c r="A34" s="12" t="s">
        <v>623</v>
      </c>
      <c r="B34" s="12" t="s">
        <v>155</v>
      </c>
      <c r="C34" s="12">
        <v>200</v>
      </c>
      <c r="D34" s="12">
        <v>162</v>
      </c>
      <c r="E34" s="12">
        <v>0.25</v>
      </c>
      <c r="F34" s="23" t="s">
        <v>1125</v>
      </c>
      <c r="G34" s="12">
        <v>1</v>
      </c>
      <c r="H34" s="12" t="s">
        <v>1144</v>
      </c>
      <c r="I34" s="12">
        <v>91.99</v>
      </c>
      <c r="J34" s="12" t="s">
        <v>1144</v>
      </c>
      <c r="K34" s="12">
        <v>84.4</v>
      </c>
      <c r="L34" s="12" t="s">
        <v>1144</v>
      </c>
      <c r="M34" s="12" t="b">
        <f t="shared" si="0"/>
        <v>1</v>
      </c>
      <c r="N34" s="12" t="b">
        <f t="shared" si="1"/>
        <v>1</v>
      </c>
      <c r="O34" s="12">
        <f t="shared" si="2"/>
        <v>32400</v>
      </c>
      <c r="Q34" s="12">
        <v>1000000</v>
      </c>
      <c r="R34" s="12">
        <v>250000</v>
      </c>
      <c r="S34" s="12">
        <v>40000</v>
      </c>
      <c r="T34" s="12">
        <v>14742</v>
      </c>
    </row>
    <row r="35" spans="1:20" x14ac:dyDescent="0.3">
      <c r="A35" s="12" t="s">
        <v>624</v>
      </c>
      <c r="B35" s="12" t="s">
        <v>156</v>
      </c>
      <c r="C35" s="12">
        <v>200</v>
      </c>
      <c r="D35" s="12">
        <v>112</v>
      </c>
      <c r="E35" s="12">
        <v>0.25</v>
      </c>
      <c r="F35" s="23" t="s">
        <v>1126</v>
      </c>
      <c r="G35" s="12">
        <v>1</v>
      </c>
      <c r="H35" s="12" t="s">
        <v>1144</v>
      </c>
      <c r="I35" s="12">
        <v>81.12</v>
      </c>
      <c r="J35" s="12" t="s">
        <v>1144</v>
      </c>
      <c r="K35" s="12">
        <v>74.540000000000006</v>
      </c>
      <c r="L35" s="12" t="s">
        <v>1144</v>
      </c>
      <c r="M35" s="12" t="b">
        <f t="shared" si="0"/>
        <v>1</v>
      </c>
      <c r="N35" s="12" t="b">
        <f t="shared" si="1"/>
        <v>1</v>
      </c>
      <c r="O35" s="12">
        <f t="shared" si="2"/>
        <v>22400</v>
      </c>
      <c r="Q35" s="12">
        <v>2666000</v>
      </c>
      <c r="R35" s="12">
        <v>667000</v>
      </c>
      <c r="S35" s="12">
        <v>106800</v>
      </c>
      <c r="T35" s="12">
        <v>22400</v>
      </c>
    </row>
    <row r="36" spans="1:20" x14ac:dyDescent="0.3">
      <c r="A36" s="12" t="s">
        <v>625</v>
      </c>
      <c r="B36" s="12" t="s">
        <v>157</v>
      </c>
      <c r="C36" s="12">
        <v>91</v>
      </c>
      <c r="D36" s="12">
        <v>162</v>
      </c>
      <c r="E36" s="12">
        <v>0.25</v>
      </c>
      <c r="F36" s="23" t="s">
        <v>1127</v>
      </c>
      <c r="G36" s="12">
        <v>1</v>
      </c>
      <c r="H36" s="12" t="s">
        <v>1144</v>
      </c>
      <c r="I36" s="12">
        <v>46.64</v>
      </c>
      <c r="J36" s="12" t="s">
        <v>1258</v>
      </c>
      <c r="K36" s="12">
        <v>29.11</v>
      </c>
      <c r="L36" s="12" t="s">
        <v>1144</v>
      </c>
      <c r="M36" s="12" t="b">
        <f t="shared" si="0"/>
        <v>1</v>
      </c>
      <c r="N36" s="12" t="b">
        <f t="shared" si="1"/>
        <v>0</v>
      </c>
      <c r="O36" s="12">
        <f t="shared" si="2"/>
        <v>14742</v>
      </c>
      <c r="Q36" s="12">
        <v>2666000</v>
      </c>
      <c r="R36" s="12">
        <v>667000</v>
      </c>
      <c r="S36" s="12">
        <v>106800</v>
      </c>
      <c r="T36" s="12">
        <v>14742</v>
      </c>
    </row>
    <row r="37" spans="1:20" x14ac:dyDescent="0.3">
      <c r="A37" s="12" t="s">
        <v>626</v>
      </c>
      <c r="B37" s="12" t="s">
        <v>158</v>
      </c>
      <c r="C37" s="12">
        <v>1000</v>
      </c>
      <c r="D37" s="12">
        <v>808</v>
      </c>
      <c r="E37" s="12">
        <v>1</v>
      </c>
      <c r="F37" s="23" t="s">
        <v>1125</v>
      </c>
      <c r="G37" s="12">
        <v>2</v>
      </c>
      <c r="H37" s="12" t="s">
        <v>1133</v>
      </c>
      <c r="I37" s="12">
        <v>12.89</v>
      </c>
      <c r="J37" s="12" t="s">
        <v>1242</v>
      </c>
      <c r="K37" s="12">
        <v>41.83</v>
      </c>
      <c r="L37" s="12" t="s">
        <v>1144</v>
      </c>
      <c r="M37" s="12" t="b">
        <f t="shared" si="0"/>
        <v>0</v>
      </c>
      <c r="N37" s="12" t="b">
        <f t="shared" si="1"/>
        <v>0</v>
      </c>
      <c r="O37" s="12">
        <f t="shared" si="2"/>
        <v>808000</v>
      </c>
      <c r="Q37" s="12">
        <v>1440000</v>
      </c>
      <c r="R37" s="12">
        <v>360000</v>
      </c>
      <c r="S37" s="12">
        <v>57600</v>
      </c>
      <c r="T37" s="12">
        <v>76800</v>
      </c>
    </row>
    <row r="38" spans="1:20" x14ac:dyDescent="0.3">
      <c r="A38" s="12" t="s">
        <v>627</v>
      </c>
      <c r="B38" s="12" t="s">
        <v>159</v>
      </c>
      <c r="C38" s="12">
        <v>500</v>
      </c>
      <c r="D38" s="12">
        <v>404</v>
      </c>
      <c r="E38" s="12">
        <v>0.5</v>
      </c>
      <c r="F38" s="23" t="s">
        <v>1125</v>
      </c>
      <c r="G38" s="12">
        <v>2</v>
      </c>
      <c r="H38" s="12" t="s">
        <v>1144</v>
      </c>
      <c r="I38" s="12">
        <v>96.32</v>
      </c>
      <c r="J38" s="12" t="s">
        <v>1257</v>
      </c>
      <c r="K38" s="12">
        <v>12.1</v>
      </c>
      <c r="L38" s="12" t="s">
        <v>1144</v>
      </c>
      <c r="M38" s="12" t="b">
        <f t="shared" si="0"/>
        <v>1</v>
      </c>
      <c r="N38" s="12" t="b">
        <f t="shared" si="1"/>
        <v>0</v>
      </c>
      <c r="O38" s="12">
        <f t="shared" si="2"/>
        <v>202000</v>
      </c>
      <c r="Q38" s="12">
        <v>1440000</v>
      </c>
      <c r="R38" s="12">
        <v>360000</v>
      </c>
      <c r="S38" s="12">
        <v>57600</v>
      </c>
      <c r="T38" s="12">
        <v>36300</v>
      </c>
    </row>
    <row r="39" spans="1:20" x14ac:dyDescent="0.3">
      <c r="A39" s="12" t="s">
        <v>628</v>
      </c>
      <c r="B39" s="12" t="s">
        <v>160</v>
      </c>
      <c r="C39" s="12">
        <v>200</v>
      </c>
      <c r="D39" s="12">
        <v>162</v>
      </c>
      <c r="E39" s="12">
        <v>0.25</v>
      </c>
      <c r="F39" s="23" t="s">
        <v>1125</v>
      </c>
      <c r="G39" s="12">
        <v>2</v>
      </c>
      <c r="H39" s="12" t="s">
        <v>1144</v>
      </c>
      <c r="I39" s="12">
        <v>92.53</v>
      </c>
      <c r="J39" s="12" t="s">
        <v>1144</v>
      </c>
      <c r="K39" s="12">
        <v>94.08</v>
      </c>
      <c r="L39" s="12" t="s">
        <v>1144</v>
      </c>
      <c r="M39" s="12" t="b">
        <f t="shared" si="0"/>
        <v>1</v>
      </c>
      <c r="N39" s="12" t="b">
        <f t="shared" si="1"/>
        <v>1</v>
      </c>
      <c r="O39" s="12">
        <f t="shared" si="2"/>
        <v>32400</v>
      </c>
      <c r="Q39" s="12">
        <v>682110</v>
      </c>
      <c r="R39" s="12">
        <v>170820</v>
      </c>
      <c r="S39" s="12">
        <v>27378</v>
      </c>
      <c r="T39" s="12">
        <v>76800</v>
      </c>
    </row>
    <row r="40" spans="1:20" x14ac:dyDescent="0.3">
      <c r="A40" s="12" t="s">
        <v>629</v>
      </c>
      <c r="B40" s="12" t="s">
        <v>161</v>
      </c>
      <c r="C40" s="12">
        <v>200</v>
      </c>
      <c r="D40" s="12">
        <v>112</v>
      </c>
      <c r="E40" s="12">
        <v>0.25</v>
      </c>
      <c r="F40" s="23" t="s">
        <v>1126</v>
      </c>
      <c r="G40" s="12">
        <v>2</v>
      </c>
      <c r="H40" s="12" t="s">
        <v>1144</v>
      </c>
      <c r="I40" s="12">
        <v>95.08</v>
      </c>
      <c r="J40" s="12" t="s">
        <v>1144</v>
      </c>
      <c r="K40" s="12">
        <v>94.66</v>
      </c>
      <c r="L40" s="12" t="s">
        <v>1144</v>
      </c>
      <c r="M40" s="12" t="b">
        <f t="shared" si="0"/>
        <v>1</v>
      </c>
      <c r="N40" s="12" t="b">
        <f t="shared" si="1"/>
        <v>1</v>
      </c>
      <c r="O40" s="12">
        <f t="shared" si="2"/>
        <v>22400</v>
      </c>
      <c r="Q40" s="12">
        <v>682110</v>
      </c>
      <c r="R40" s="12">
        <v>170820</v>
      </c>
      <c r="S40" s="12">
        <v>27378</v>
      </c>
      <c r="T40" s="12">
        <v>36300</v>
      </c>
    </row>
    <row r="41" spans="1:20" x14ac:dyDescent="0.3">
      <c r="A41" s="12" t="s">
        <v>630</v>
      </c>
      <c r="B41" s="12" t="s">
        <v>162</v>
      </c>
      <c r="C41" s="12">
        <v>91</v>
      </c>
      <c r="D41" s="12">
        <v>162</v>
      </c>
      <c r="E41" s="12">
        <v>0.25</v>
      </c>
      <c r="F41" s="23" t="s">
        <v>1127</v>
      </c>
      <c r="G41" s="12">
        <v>2</v>
      </c>
      <c r="H41" s="12" t="s">
        <v>1144</v>
      </c>
      <c r="I41" s="12">
        <v>81.48</v>
      </c>
      <c r="J41" s="12" t="s">
        <v>1259</v>
      </c>
      <c r="K41" s="12">
        <v>24.54</v>
      </c>
      <c r="L41" s="12" t="s">
        <v>1144</v>
      </c>
      <c r="M41" s="12" t="b">
        <f t="shared" si="0"/>
        <v>1</v>
      </c>
      <c r="N41" s="12" t="b">
        <f t="shared" si="1"/>
        <v>0</v>
      </c>
      <c r="O41" s="12">
        <f t="shared" si="2"/>
        <v>14742</v>
      </c>
      <c r="Q41" s="12">
        <v>1012800</v>
      </c>
      <c r="R41" s="12">
        <v>253200</v>
      </c>
      <c r="S41" s="12">
        <v>40560</v>
      </c>
      <c r="T41" s="12">
        <v>32400</v>
      </c>
    </row>
    <row r="42" spans="1:20" x14ac:dyDescent="0.3">
      <c r="A42" s="12" t="s">
        <v>631</v>
      </c>
      <c r="B42" s="12" t="s">
        <v>163</v>
      </c>
      <c r="C42" s="12">
        <v>1600</v>
      </c>
      <c r="D42" s="12">
        <v>1102</v>
      </c>
      <c r="E42" s="12">
        <v>1</v>
      </c>
      <c r="F42" s="23" t="s">
        <v>1125</v>
      </c>
      <c r="G42" s="12">
        <v>1</v>
      </c>
      <c r="H42" s="12" t="s">
        <v>1132</v>
      </c>
      <c r="I42" s="12">
        <v>6.65</v>
      </c>
      <c r="J42" s="12" t="s">
        <v>1260</v>
      </c>
      <c r="K42" s="12">
        <v>4.83</v>
      </c>
      <c r="L42" s="12" t="s">
        <v>1261</v>
      </c>
      <c r="M42" s="12" t="b">
        <f t="shared" si="0"/>
        <v>0</v>
      </c>
      <c r="N42" s="12" t="b">
        <f t="shared" si="1"/>
        <v>0</v>
      </c>
      <c r="O42" s="12">
        <f t="shared" si="2"/>
        <v>1763200</v>
      </c>
      <c r="Q42" s="12">
        <v>1012800</v>
      </c>
      <c r="R42" s="12">
        <v>253200</v>
      </c>
      <c r="S42" s="12">
        <v>40560</v>
      </c>
      <c r="T42" s="12">
        <v>16150</v>
      </c>
    </row>
    <row r="43" spans="1:20" x14ac:dyDescent="0.3">
      <c r="A43" s="12" t="s">
        <v>632</v>
      </c>
      <c r="B43" s="12" t="s">
        <v>164</v>
      </c>
      <c r="C43" s="12">
        <v>800</v>
      </c>
      <c r="D43" s="12">
        <v>551</v>
      </c>
      <c r="E43" s="12">
        <v>0.5</v>
      </c>
      <c r="F43" s="23" t="s">
        <v>1125</v>
      </c>
      <c r="G43" s="12">
        <v>1</v>
      </c>
      <c r="H43" s="12" t="s">
        <v>1145</v>
      </c>
      <c r="I43" s="12">
        <v>97.91</v>
      </c>
      <c r="J43" s="12" t="s">
        <v>1261</v>
      </c>
      <c r="K43" s="12">
        <v>16.93</v>
      </c>
      <c r="L43" s="12" t="s">
        <v>1261</v>
      </c>
      <c r="M43" s="12" t="b">
        <f t="shared" si="0"/>
        <v>1</v>
      </c>
      <c r="N43" s="12" t="b">
        <f t="shared" si="1"/>
        <v>1</v>
      </c>
      <c r="O43" s="12">
        <f t="shared" si="2"/>
        <v>440800</v>
      </c>
      <c r="Q43" s="12">
        <v>667000</v>
      </c>
      <c r="R43" s="12">
        <v>167000</v>
      </c>
      <c r="S43" s="12">
        <v>26600</v>
      </c>
      <c r="T43" s="12">
        <v>32400</v>
      </c>
    </row>
    <row r="44" spans="1:20" x14ac:dyDescent="0.3">
      <c r="A44" s="12" t="s">
        <v>633</v>
      </c>
      <c r="B44" s="12" t="s">
        <v>165</v>
      </c>
      <c r="C44" s="12">
        <v>320</v>
      </c>
      <c r="D44" s="12">
        <v>220</v>
      </c>
      <c r="E44" s="12">
        <v>0.25</v>
      </c>
      <c r="F44" s="23" t="s">
        <v>1125</v>
      </c>
      <c r="G44" s="12">
        <v>1</v>
      </c>
      <c r="H44" s="12" t="s">
        <v>1146</v>
      </c>
      <c r="I44" s="12">
        <v>36.44</v>
      </c>
      <c r="J44" s="12" t="s">
        <v>1261</v>
      </c>
      <c r="K44" s="12">
        <v>95.47</v>
      </c>
      <c r="L44" s="12" t="s">
        <v>1261</v>
      </c>
      <c r="M44" s="12" t="b">
        <f t="shared" si="0"/>
        <v>0</v>
      </c>
      <c r="N44" s="12" t="b">
        <f t="shared" si="1"/>
        <v>1</v>
      </c>
      <c r="O44" s="12">
        <f t="shared" si="2"/>
        <v>70400</v>
      </c>
      <c r="Q44" s="12">
        <v>667000</v>
      </c>
      <c r="R44" s="12">
        <v>167000</v>
      </c>
      <c r="S44" s="12">
        <v>26600</v>
      </c>
      <c r="T44" s="12">
        <v>16150</v>
      </c>
    </row>
    <row r="45" spans="1:20" x14ac:dyDescent="0.3">
      <c r="A45" s="12" t="s">
        <v>634</v>
      </c>
      <c r="B45" s="12" t="s">
        <v>166</v>
      </c>
      <c r="C45" s="12">
        <v>320</v>
      </c>
      <c r="D45" s="12">
        <v>240</v>
      </c>
      <c r="E45" s="12">
        <v>0.25</v>
      </c>
      <c r="F45" s="23" t="s">
        <v>1128</v>
      </c>
      <c r="G45" s="12">
        <v>1</v>
      </c>
      <c r="H45" s="12" t="s">
        <v>1145</v>
      </c>
      <c r="I45" s="12">
        <v>59.66</v>
      </c>
      <c r="J45" s="12" t="s">
        <v>1261</v>
      </c>
      <c r="K45" s="12">
        <v>88.9</v>
      </c>
      <c r="L45" s="12" t="s">
        <v>1261</v>
      </c>
      <c r="M45" s="12" t="b">
        <f t="shared" si="0"/>
        <v>1</v>
      </c>
      <c r="N45" s="12" t="b">
        <f t="shared" si="1"/>
        <v>1</v>
      </c>
      <c r="O45" s="12">
        <f t="shared" si="2"/>
        <v>76800</v>
      </c>
      <c r="Q45" s="12">
        <v>2400032</v>
      </c>
      <c r="R45" s="12">
        <v>600008</v>
      </c>
      <c r="S45" s="12">
        <v>95810</v>
      </c>
      <c r="T45" s="12">
        <v>22400</v>
      </c>
    </row>
    <row r="46" spans="1:20" x14ac:dyDescent="0.3">
      <c r="A46" s="12" t="s">
        <v>635</v>
      </c>
      <c r="B46" s="12" t="s">
        <v>167</v>
      </c>
      <c r="C46" s="12">
        <v>165</v>
      </c>
      <c r="D46" s="12">
        <v>220</v>
      </c>
      <c r="E46" s="12">
        <v>0.25</v>
      </c>
      <c r="F46" s="23" t="s">
        <v>1129</v>
      </c>
      <c r="G46" s="12">
        <v>1</v>
      </c>
      <c r="H46" s="12" t="s">
        <v>1145</v>
      </c>
      <c r="I46" s="12">
        <v>71.08</v>
      </c>
      <c r="J46" s="12" t="s">
        <v>1198</v>
      </c>
      <c r="K46" s="12">
        <v>8</v>
      </c>
      <c r="L46" s="12" t="s">
        <v>1261</v>
      </c>
      <c r="M46" s="12" t="b">
        <f t="shared" si="0"/>
        <v>1</v>
      </c>
      <c r="N46" s="12" t="b">
        <f t="shared" si="1"/>
        <v>0</v>
      </c>
      <c r="O46" s="12">
        <f t="shared" si="2"/>
        <v>36300</v>
      </c>
      <c r="Q46" s="12">
        <v>2400032</v>
      </c>
      <c r="R46" s="12">
        <v>600008</v>
      </c>
      <c r="S46" s="12">
        <v>95810</v>
      </c>
      <c r="T46" s="12">
        <v>22400</v>
      </c>
    </row>
    <row r="47" spans="1:20" x14ac:dyDescent="0.3">
      <c r="A47" s="12" t="s">
        <v>636</v>
      </c>
      <c r="B47" s="12" t="s">
        <v>168</v>
      </c>
      <c r="C47" s="12">
        <v>1600</v>
      </c>
      <c r="D47" s="12">
        <v>1102</v>
      </c>
      <c r="E47" s="12">
        <v>1</v>
      </c>
      <c r="F47" s="23" t="s">
        <v>1125</v>
      </c>
      <c r="G47" s="12">
        <v>2</v>
      </c>
      <c r="H47" s="12" t="s">
        <v>1133</v>
      </c>
      <c r="I47" s="12">
        <v>27.44</v>
      </c>
      <c r="J47" s="12" t="s">
        <v>1262</v>
      </c>
      <c r="K47" s="12">
        <v>6.88</v>
      </c>
      <c r="L47" s="12" t="s">
        <v>1261</v>
      </c>
      <c r="M47" s="12" t="b">
        <f t="shared" si="0"/>
        <v>0</v>
      </c>
      <c r="N47" s="12" t="b">
        <f t="shared" si="1"/>
        <v>0</v>
      </c>
      <c r="O47" s="12">
        <f t="shared" si="2"/>
        <v>1763200</v>
      </c>
      <c r="Q47" s="12">
        <v>697686</v>
      </c>
      <c r="R47" s="12">
        <v>174592</v>
      </c>
      <c r="S47" s="12">
        <v>27880</v>
      </c>
      <c r="T47" s="12">
        <v>22400</v>
      </c>
    </row>
    <row r="48" spans="1:20" x14ac:dyDescent="0.3">
      <c r="A48" s="12" t="s">
        <v>637</v>
      </c>
      <c r="B48" s="12" t="s">
        <v>169</v>
      </c>
      <c r="C48" s="12">
        <v>800</v>
      </c>
      <c r="D48" s="12">
        <v>551</v>
      </c>
      <c r="E48" s="12">
        <v>0.5</v>
      </c>
      <c r="F48" s="23" t="s">
        <v>1125</v>
      </c>
      <c r="G48" s="12">
        <v>2</v>
      </c>
      <c r="H48" s="12" t="s">
        <v>1145</v>
      </c>
      <c r="I48" s="12">
        <v>97.31</v>
      </c>
      <c r="J48" s="12" t="s">
        <v>1263</v>
      </c>
      <c r="K48" s="12">
        <v>6.15</v>
      </c>
      <c r="L48" s="12" t="s">
        <v>1261</v>
      </c>
      <c r="M48" s="12" t="b">
        <f t="shared" si="0"/>
        <v>1</v>
      </c>
      <c r="N48" s="12" t="b">
        <f t="shared" si="1"/>
        <v>0</v>
      </c>
      <c r="O48" s="12">
        <f t="shared" si="2"/>
        <v>440800</v>
      </c>
      <c r="Q48" s="12">
        <v>697686</v>
      </c>
      <c r="R48" s="12">
        <v>174592</v>
      </c>
      <c r="S48" s="12">
        <v>27880</v>
      </c>
      <c r="T48" s="12">
        <v>22400</v>
      </c>
    </row>
    <row r="49" spans="1:20" x14ac:dyDescent="0.3">
      <c r="A49" s="12" t="s">
        <v>638</v>
      </c>
      <c r="B49" s="12" t="s">
        <v>170</v>
      </c>
      <c r="C49" s="12">
        <v>320</v>
      </c>
      <c r="D49" s="12">
        <v>220</v>
      </c>
      <c r="E49" s="12">
        <v>0.25</v>
      </c>
      <c r="F49" s="23" t="s">
        <v>1125</v>
      </c>
      <c r="G49" s="12">
        <v>2</v>
      </c>
      <c r="H49" s="12" t="s">
        <v>1146</v>
      </c>
      <c r="I49" s="12">
        <v>37.479999999999997</v>
      </c>
      <c r="J49" s="12" t="s">
        <v>1261</v>
      </c>
      <c r="K49" s="12">
        <v>72.67</v>
      </c>
      <c r="L49" s="12" t="s">
        <v>1261</v>
      </c>
      <c r="M49" s="12" t="b">
        <f t="shared" si="0"/>
        <v>0</v>
      </c>
      <c r="N49" s="12" t="b">
        <f t="shared" si="1"/>
        <v>1</v>
      </c>
      <c r="O49" s="12">
        <f t="shared" si="2"/>
        <v>70400</v>
      </c>
      <c r="Q49" s="12">
        <v>960000</v>
      </c>
      <c r="R49" s="12">
        <v>240000</v>
      </c>
      <c r="S49" s="12">
        <v>38400</v>
      </c>
      <c r="T49" s="12">
        <v>106400</v>
      </c>
    </row>
    <row r="50" spans="1:20" x14ac:dyDescent="0.3">
      <c r="A50" s="12" t="s">
        <v>639</v>
      </c>
      <c r="B50" s="12" t="s">
        <v>171</v>
      </c>
      <c r="C50" s="12">
        <v>320</v>
      </c>
      <c r="D50" s="12">
        <v>240</v>
      </c>
      <c r="E50" s="12">
        <v>0.25</v>
      </c>
      <c r="F50" s="23" t="s">
        <v>1128</v>
      </c>
      <c r="G50" s="12">
        <v>2</v>
      </c>
      <c r="H50" s="12" t="s">
        <v>1146</v>
      </c>
      <c r="I50" s="12">
        <v>23.53</v>
      </c>
      <c r="J50" s="12" t="s">
        <v>1261</v>
      </c>
      <c r="K50" s="12">
        <v>10.87</v>
      </c>
      <c r="L50" s="12" t="s">
        <v>1261</v>
      </c>
      <c r="M50" s="12" t="b">
        <f t="shared" si="0"/>
        <v>0</v>
      </c>
      <c r="N50" s="12" t="b">
        <f t="shared" si="1"/>
        <v>1</v>
      </c>
      <c r="O50" s="12">
        <f t="shared" si="2"/>
        <v>76800</v>
      </c>
      <c r="Q50" s="12">
        <v>960000</v>
      </c>
      <c r="R50" s="12">
        <v>240000</v>
      </c>
      <c r="S50" s="12">
        <v>38400</v>
      </c>
      <c r="T50" s="12">
        <v>47526</v>
      </c>
    </row>
    <row r="51" spans="1:20" x14ac:dyDescent="0.3">
      <c r="A51" s="12" t="s">
        <v>640</v>
      </c>
      <c r="B51" s="12" t="s">
        <v>172</v>
      </c>
      <c r="C51" s="12">
        <v>165</v>
      </c>
      <c r="D51" s="12">
        <v>220</v>
      </c>
      <c r="E51" s="12">
        <v>0.25</v>
      </c>
      <c r="F51" s="23" t="s">
        <v>1129</v>
      </c>
      <c r="G51" s="12">
        <v>2</v>
      </c>
      <c r="H51" s="12" t="s">
        <v>1147</v>
      </c>
      <c r="I51" s="12">
        <v>20.86</v>
      </c>
      <c r="J51" s="12" t="s">
        <v>1264</v>
      </c>
      <c r="K51" s="12">
        <v>40.520000000000003</v>
      </c>
      <c r="L51" s="12" t="s">
        <v>1261</v>
      </c>
      <c r="M51" s="12" t="b">
        <f t="shared" si="0"/>
        <v>0</v>
      </c>
      <c r="N51" s="12" t="b">
        <f t="shared" si="1"/>
        <v>0</v>
      </c>
      <c r="O51" s="12">
        <f t="shared" si="2"/>
        <v>36300</v>
      </c>
      <c r="Q51" s="12">
        <v>1492500</v>
      </c>
      <c r="R51" s="12">
        <v>373500</v>
      </c>
      <c r="S51" s="12">
        <v>59700</v>
      </c>
      <c r="T51" s="12">
        <v>106400</v>
      </c>
    </row>
    <row r="52" spans="1:20" x14ac:dyDescent="0.3">
      <c r="A52" s="12" t="s">
        <v>641</v>
      </c>
      <c r="B52" s="12" t="s">
        <v>173</v>
      </c>
      <c r="C52" s="12">
        <v>1200</v>
      </c>
      <c r="D52" s="12">
        <v>848</v>
      </c>
      <c r="E52" s="12">
        <v>1</v>
      </c>
      <c r="F52" s="23" t="s">
        <v>1125</v>
      </c>
      <c r="G52" s="12">
        <v>1</v>
      </c>
      <c r="H52" s="12" t="s">
        <v>1132</v>
      </c>
      <c r="I52" s="12">
        <v>7.13</v>
      </c>
      <c r="J52" s="12" t="s">
        <v>1265</v>
      </c>
      <c r="K52" s="12">
        <v>24.92</v>
      </c>
      <c r="L52" s="12" t="s">
        <v>1148</v>
      </c>
      <c r="M52" s="12" t="b">
        <f t="shared" si="0"/>
        <v>0</v>
      </c>
      <c r="N52" s="12" t="b">
        <f t="shared" si="1"/>
        <v>0</v>
      </c>
      <c r="O52" s="12">
        <f t="shared" si="2"/>
        <v>1017600</v>
      </c>
      <c r="Q52" s="12">
        <v>1492500</v>
      </c>
      <c r="R52" s="12">
        <v>373500</v>
      </c>
      <c r="S52" s="12">
        <v>59700</v>
      </c>
      <c r="T52" s="12">
        <v>47526</v>
      </c>
    </row>
    <row r="53" spans="1:20" x14ac:dyDescent="0.3">
      <c r="A53" s="12" t="s">
        <v>642</v>
      </c>
      <c r="B53" s="12" t="s">
        <v>174</v>
      </c>
      <c r="C53" s="12">
        <v>600</v>
      </c>
      <c r="D53" s="12">
        <v>424</v>
      </c>
      <c r="E53" s="12">
        <v>0.5</v>
      </c>
      <c r="F53" s="23" t="s">
        <v>1125</v>
      </c>
      <c r="G53" s="12">
        <v>1</v>
      </c>
      <c r="H53" s="12" t="s">
        <v>1148</v>
      </c>
      <c r="I53" s="12">
        <v>98.67</v>
      </c>
      <c r="J53" s="12" t="s">
        <v>1148</v>
      </c>
      <c r="K53" s="12">
        <v>84.59</v>
      </c>
      <c r="L53" s="12" t="s">
        <v>1148</v>
      </c>
      <c r="M53" s="12" t="b">
        <f t="shared" si="0"/>
        <v>1</v>
      </c>
      <c r="N53" s="12" t="b">
        <f t="shared" si="1"/>
        <v>1</v>
      </c>
      <c r="O53" s="12">
        <f t="shared" si="2"/>
        <v>254400</v>
      </c>
      <c r="Q53" s="12">
        <v>921600</v>
      </c>
      <c r="R53" s="12">
        <v>230400</v>
      </c>
      <c r="S53" s="12">
        <v>36864</v>
      </c>
      <c r="T53" s="12">
        <v>76800</v>
      </c>
    </row>
    <row r="54" spans="1:20" x14ac:dyDescent="0.3">
      <c r="A54" s="12" t="s">
        <v>643</v>
      </c>
      <c r="B54" s="12" t="s">
        <v>175</v>
      </c>
      <c r="C54" s="12">
        <v>240</v>
      </c>
      <c r="D54" s="12">
        <v>170</v>
      </c>
      <c r="E54" s="12">
        <v>0.25</v>
      </c>
      <c r="F54" s="23" t="s">
        <v>1125</v>
      </c>
      <c r="G54" s="12">
        <v>1</v>
      </c>
      <c r="H54" s="12" t="s">
        <v>1148</v>
      </c>
      <c r="I54" s="12">
        <v>99.23</v>
      </c>
      <c r="J54" s="12" t="s">
        <v>1148</v>
      </c>
      <c r="K54" s="12">
        <v>99.89</v>
      </c>
      <c r="L54" s="12" t="s">
        <v>1148</v>
      </c>
      <c r="M54" s="12" t="b">
        <f t="shared" si="0"/>
        <v>1</v>
      </c>
      <c r="N54" s="12" t="b">
        <f t="shared" si="1"/>
        <v>1</v>
      </c>
      <c r="O54" s="12">
        <f t="shared" si="2"/>
        <v>40800</v>
      </c>
      <c r="Q54" s="12">
        <v>921600</v>
      </c>
      <c r="R54" s="12">
        <v>230400</v>
      </c>
      <c r="S54" s="12">
        <v>36864</v>
      </c>
      <c r="T54" s="12">
        <v>24300</v>
      </c>
    </row>
    <row r="55" spans="1:20" x14ac:dyDescent="0.3">
      <c r="A55" s="12" t="s">
        <v>644</v>
      </c>
      <c r="B55" s="12" t="s">
        <v>176</v>
      </c>
      <c r="C55" s="12">
        <v>240</v>
      </c>
      <c r="D55" s="12">
        <v>135</v>
      </c>
      <c r="E55" s="12">
        <v>0.25</v>
      </c>
      <c r="F55" s="23" t="s">
        <v>1126</v>
      </c>
      <c r="G55" s="12">
        <v>1</v>
      </c>
      <c r="H55" s="12" t="s">
        <v>1148</v>
      </c>
      <c r="I55" s="12">
        <v>99.38</v>
      </c>
      <c r="J55" s="12" t="s">
        <v>1148</v>
      </c>
      <c r="K55" s="12">
        <v>99.09</v>
      </c>
      <c r="L55" s="12" t="s">
        <v>1148</v>
      </c>
      <c r="M55" s="12" t="b">
        <f t="shared" si="0"/>
        <v>1</v>
      </c>
      <c r="N55" s="12" t="b">
        <f t="shared" si="1"/>
        <v>1</v>
      </c>
      <c r="O55" s="12">
        <f t="shared" si="2"/>
        <v>32400</v>
      </c>
      <c r="Q55" s="12">
        <v>1702080</v>
      </c>
      <c r="R55" s="12">
        <v>425520</v>
      </c>
      <c r="S55" s="12">
        <v>67968</v>
      </c>
      <c r="T55" s="12">
        <v>76800</v>
      </c>
    </row>
    <row r="56" spans="1:20" x14ac:dyDescent="0.3">
      <c r="A56" s="12" t="s">
        <v>645</v>
      </c>
      <c r="B56" s="12" t="s">
        <v>177</v>
      </c>
      <c r="C56" s="12">
        <v>95</v>
      </c>
      <c r="D56" s="12">
        <v>170</v>
      </c>
      <c r="E56" s="12">
        <v>0.25</v>
      </c>
      <c r="F56" s="23" t="s">
        <v>1127</v>
      </c>
      <c r="G56" s="12">
        <v>1</v>
      </c>
      <c r="H56" s="12" t="s">
        <v>1148</v>
      </c>
      <c r="I56" s="12">
        <v>99.22</v>
      </c>
      <c r="J56" s="12" t="s">
        <v>1148</v>
      </c>
      <c r="K56" s="12">
        <v>48.77</v>
      </c>
      <c r="L56" s="12" t="s">
        <v>1148</v>
      </c>
      <c r="M56" s="12" t="b">
        <f t="shared" si="0"/>
        <v>1</v>
      </c>
      <c r="N56" s="12" t="b">
        <f t="shared" si="1"/>
        <v>1</v>
      </c>
      <c r="O56" s="12">
        <f t="shared" si="2"/>
        <v>16150</v>
      </c>
      <c r="Q56" s="12">
        <v>1702080</v>
      </c>
      <c r="R56" s="12">
        <v>425520</v>
      </c>
      <c r="S56" s="12">
        <v>67968</v>
      </c>
      <c r="T56" s="12">
        <v>24300</v>
      </c>
    </row>
    <row r="57" spans="1:20" x14ac:dyDescent="0.3">
      <c r="A57" s="12" t="s">
        <v>646</v>
      </c>
      <c r="B57" s="12" t="s">
        <v>178</v>
      </c>
      <c r="C57" s="12">
        <v>1200</v>
      </c>
      <c r="D57" s="12">
        <v>848</v>
      </c>
      <c r="E57" s="12">
        <v>1</v>
      </c>
      <c r="F57" s="23" t="s">
        <v>1125</v>
      </c>
      <c r="G57" s="12">
        <v>2</v>
      </c>
      <c r="H57" s="12" t="s">
        <v>1133</v>
      </c>
      <c r="I57" s="12">
        <v>19.399999999999999</v>
      </c>
      <c r="J57" s="12" t="s">
        <v>1266</v>
      </c>
      <c r="K57" s="12">
        <v>6.83</v>
      </c>
      <c r="L57" s="12" t="s">
        <v>1148</v>
      </c>
      <c r="M57" s="12" t="b">
        <f t="shared" si="0"/>
        <v>0</v>
      </c>
      <c r="N57" s="12" t="b">
        <f t="shared" si="1"/>
        <v>0</v>
      </c>
      <c r="O57" s="12">
        <f t="shared" si="2"/>
        <v>1017600</v>
      </c>
      <c r="Q57" s="12">
        <v>3240000</v>
      </c>
      <c r="R57" s="12">
        <v>810000</v>
      </c>
      <c r="S57" s="12">
        <v>129600</v>
      </c>
      <c r="T57" s="12">
        <v>36504</v>
      </c>
    </row>
    <row r="58" spans="1:20" x14ac:dyDescent="0.3">
      <c r="A58" s="12" t="s">
        <v>647</v>
      </c>
      <c r="B58" s="12" t="s">
        <v>179</v>
      </c>
      <c r="C58" s="12">
        <v>600</v>
      </c>
      <c r="D58" s="12">
        <v>424</v>
      </c>
      <c r="E58" s="12">
        <v>0.5</v>
      </c>
      <c r="F58" s="23" t="s">
        <v>1125</v>
      </c>
      <c r="G58" s="12">
        <v>2</v>
      </c>
      <c r="H58" s="12" t="s">
        <v>1148</v>
      </c>
      <c r="I58" s="12">
        <v>96.89</v>
      </c>
      <c r="J58" s="12" t="s">
        <v>1148</v>
      </c>
      <c r="K58" s="12">
        <v>86.66</v>
      </c>
      <c r="L58" s="12" t="s">
        <v>1148</v>
      </c>
      <c r="M58" s="12" t="b">
        <f t="shared" si="0"/>
        <v>1</v>
      </c>
      <c r="N58" s="12" t="b">
        <f t="shared" si="1"/>
        <v>1</v>
      </c>
      <c r="O58" s="12">
        <f t="shared" si="2"/>
        <v>254400</v>
      </c>
      <c r="Q58" s="12">
        <v>3240000</v>
      </c>
      <c r="R58" s="12">
        <v>810000</v>
      </c>
      <c r="S58" s="12">
        <v>129600</v>
      </c>
      <c r="T58" s="12">
        <v>9126</v>
      </c>
    </row>
    <row r="59" spans="1:20" x14ac:dyDescent="0.3">
      <c r="A59" s="12" t="s">
        <v>648</v>
      </c>
      <c r="B59" s="12" t="s">
        <v>180</v>
      </c>
      <c r="C59" s="12">
        <v>240</v>
      </c>
      <c r="D59" s="12">
        <v>170</v>
      </c>
      <c r="E59" s="12">
        <v>0.25</v>
      </c>
      <c r="F59" s="23" t="s">
        <v>1125</v>
      </c>
      <c r="G59" s="12">
        <v>2</v>
      </c>
      <c r="H59" s="12" t="s">
        <v>1148</v>
      </c>
      <c r="I59" s="12">
        <v>99.68</v>
      </c>
      <c r="J59" s="12" t="s">
        <v>1148</v>
      </c>
      <c r="K59" s="12">
        <v>99.71</v>
      </c>
      <c r="L59" s="12" t="s">
        <v>1148</v>
      </c>
      <c r="M59" s="12" t="b">
        <f t="shared" si="0"/>
        <v>1</v>
      </c>
      <c r="N59" s="12" t="b">
        <f t="shared" si="1"/>
        <v>1</v>
      </c>
      <c r="O59" s="12">
        <f t="shared" si="2"/>
        <v>40800</v>
      </c>
      <c r="Q59" s="12">
        <v>648720</v>
      </c>
      <c r="R59" s="12">
        <v>162180</v>
      </c>
      <c r="S59" s="12">
        <v>25864</v>
      </c>
      <c r="T59" s="12">
        <v>36504</v>
      </c>
    </row>
    <row r="60" spans="1:20" x14ac:dyDescent="0.3">
      <c r="A60" s="12" t="s">
        <v>649</v>
      </c>
      <c r="B60" s="12" t="s">
        <v>181</v>
      </c>
      <c r="C60" s="12">
        <v>240</v>
      </c>
      <c r="D60" s="12">
        <v>135</v>
      </c>
      <c r="E60" s="12">
        <v>0.25</v>
      </c>
      <c r="F60" s="23" t="s">
        <v>1126</v>
      </c>
      <c r="G60" s="12">
        <v>2</v>
      </c>
      <c r="H60" s="12" t="s">
        <v>1148</v>
      </c>
      <c r="I60" s="12">
        <v>95.15</v>
      </c>
      <c r="J60" s="12" t="s">
        <v>1148</v>
      </c>
      <c r="K60" s="12">
        <v>99.5</v>
      </c>
      <c r="L60" s="12" t="s">
        <v>1148</v>
      </c>
      <c r="M60" s="12" t="b">
        <f t="shared" si="0"/>
        <v>1</v>
      </c>
      <c r="N60" s="12" t="b">
        <f t="shared" si="1"/>
        <v>1</v>
      </c>
      <c r="O60" s="12">
        <f t="shared" si="2"/>
        <v>32400</v>
      </c>
      <c r="Q60" s="12">
        <v>648720</v>
      </c>
      <c r="R60" s="12">
        <v>162180</v>
      </c>
      <c r="S60" s="12">
        <v>25864</v>
      </c>
      <c r="T60" s="12">
        <v>9126</v>
      </c>
    </row>
    <row r="61" spans="1:20" x14ac:dyDescent="0.3">
      <c r="A61" s="12" t="s">
        <v>650</v>
      </c>
      <c r="B61" s="12" t="s">
        <v>182</v>
      </c>
      <c r="C61" s="12">
        <v>95</v>
      </c>
      <c r="D61" s="12">
        <v>170</v>
      </c>
      <c r="E61" s="12">
        <v>0.25</v>
      </c>
      <c r="F61" s="23" t="s">
        <v>1127</v>
      </c>
      <c r="G61" s="12">
        <v>2</v>
      </c>
      <c r="H61" s="12" t="s">
        <v>1148</v>
      </c>
      <c r="I61" s="12">
        <v>99.97</v>
      </c>
      <c r="J61" s="12" t="s">
        <v>1148</v>
      </c>
      <c r="K61" s="12">
        <v>84.41</v>
      </c>
      <c r="L61" s="12" t="s">
        <v>1148</v>
      </c>
      <c r="M61" s="12" t="b">
        <f t="shared" si="0"/>
        <v>1</v>
      </c>
      <c r="N61" s="12" t="b">
        <f t="shared" si="1"/>
        <v>1</v>
      </c>
      <c r="O61" s="12">
        <f t="shared" si="2"/>
        <v>16150</v>
      </c>
      <c r="Q61" s="12">
        <v>1500000</v>
      </c>
      <c r="R61" s="12">
        <v>375000</v>
      </c>
      <c r="S61" s="12">
        <v>60000</v>
      </c>
      <c r="T61" s="12">
        <v>32400</v>
      </c>
    </row>
    <row r="62" spans="1:20" x14ac:dyDescent="0.3">
      <c r="A62" s="12" t="s">
        <v>651</v>
      </c>
      <c r="B62" s="12" t="s">
        <v>183</v>
      </c>
      <c r="C62" s="12">
        <v>1000</v>
      </c>
      <c r="D62" s="12">
        <v>1000</v>
      </c>
      <c r="E62" s="12">
        <v>1</v>
      </c>
      <c r="F62" s="23" t="s">
        <v>1125</v>
      </c>
      <c r="G62" s="12">
        <v>1</v>
      </c>
      <c r="H62" s="12" t="s">
        <v>1132</v>
      </c>
      <c r="I62" s="12">
        <v>3.08</v>
      </c>
      <c r="J62" s="12" t="s">
        <v>1267</v>
      </c>
      <c r="K62" s="12">
        <v>4.1100000000000003</v>
      </c>
      <c r="L62" s="12" t="s">
        <v>1271</v>
      </c>
      <c r="M62" s="12" t="b">
        <f t="shared" si="0"/>
        <v>0</v>
      </c>
      <c r="N62" s="12" t="b">
        <f t="shared" si="1"/>
        <v>0</v>
      </c>
      <c r="O62" s="12">
        <f t="shared" si="2"/>
        <v>1000000</v>
      </c>
      <c r="Q62" s="12">
        <v>1500000</v>
      </c>
      <c r="R62" s="12">
        <v>375000</v>
      </c>
      <c r="S62" s="12">
        <v>60000</v>
      </c>
      <c r="T62" s="12">
        <v>16055</v>
      </c>
    </row>
    <row r="63" spans="1:20" x14ac:dyDescent="0.3">
      <c r="A63" s="12" t="s">
        <v>652</v>
      </c>
      <c r="B63" s="12" t="s">
        <v>184</v>
      </c>
      <c r="C63" s="12">
        <v>500</v>
      </c>
      <c r="D63" s="12">
        <v>500</v>
      </c>
      <c r="E63" s="12">
        <v>0.5</v>
      </c>
      <c r="F63" s="23" t="s">
        <v>1125</v>
      </c>
      <c r="G63" s="12">
        <v>1</v>
      </c>
      <c r="H63" s="12" t="s">
        <v>1149</v>
      </c>
      <c r="I63" s="12">
        <v>78.72</v>
      </c>
      <c r="J63" s="12" t="s">
        <v>1268</v>
      </c>
      <c r="K63" s="12">
        <v>25.85</v>
      </c>
      <c r="L63" s="12" t="s">
        <v>1271</v>
      </c>
      <c r="M63" s="12" t="b">
        <f t="shared" si="0"/>
        <v>1</v>
      </c>
      <c r="N63" s="12" t="b">
        <f t="shared" si="1"/>
        <v>0</v>
      </c>
      <c r="O63" s="12">
        <f t="shared" si="2"/>
        <v>250000</v>
      </c>
      <c r="Q63" s="12">
        <v>800400</v>
      </c>
      <c r="R63" s="12">
        <v>200400</v>
      </c>
      <c r="S63" s="12">
        <v>31920</v>
      </c>
      <c r="T63" s="12">
        <v>32400</v>
      </c>
    </row>
    <row r="64" spans="1:20" x14ac:dyDescent="0.3">
      <c r="A64" s="12" t="s">
        <v>653</v>
      </c>
      <c r="B64" s="12" t="s">
        <v>185</v>
      </c>
      <c r="C64" s="12">
        <v>200</v>
      </c>
      <c r="D64" s="12">
        <v>200</v>
      </c>
      <c r="E64" s="12">
        <v>0.25</v>
      </c>
      <c r="F64" s="23" t="s">
        <v>1125</v>
      </c>
      <c r="G64" s="12">
        <v>1</v>
      </c>
      <c r="H64" s="12" t="s">
        <v>1149</v>
      </c>
      <c r="I64" s="12">
        <v>77.89</v>
      </c>
      <c r="J64" s="12" t="s">
        <v>1173</v>
      </c>
      <c r="K64" s="12">
        <v>40.200000000000003</v>
      </c>
      <c r="L64" s="12" t="s">
        <v>1271</v>
      </c>
      <c r="M64" s="12" t="b">
        <f t="shared" si="0"/>
        <v>1</v>
      </c>
      <c r="N64" s="12" t="b">
        <f t="shared" si="1"/>
        <v>0</v>
      </c>
      <c r="O64" s="12">
        <f t="shared" si="2"/>
        <v>40000</v>
      </c>
      <c r="Q64" s="12">
        <v>800400</v>
      </c>
      <c r="R64" s="12">
        <v>200400</v>
      </c>
      <c r="S64" s="12">
        <v>31920</v>
      </c>
      <c r="T64" s="12">
        <v>16055</v>
      </c>
    </row>
    <row r="65" spans="1:20" x14ac:dyDescent="0.3">
      <c r="A65" s="12" t="s">
        <v>654</v>
      </c>
      <c r="B65" s="12" t="s">
        <v>186</v>
      </c>
      <c r="C65" s="12">
        <v>200</v>
      </c>
      <c r="D65" s="12">
        <v>112</v>
      </c>
      <c r="E65" s="12">
        <v>0.25</v>
      </c>
      <c r="F65" s="23" t="s">
        <v>1126</v>
      </c>
      <c r="G65" s="12">
        <v>1</v>
      </c>
      <c r="H65" s="12" t="s">
        <v>1149</v>
      </c>
      <c r="I65" s="12">
        <v>25.48</v>
      </c>
      <c r="J65" s="12" t="s">
        <v>1174</v>
      </c>
      <c r="K65" s="12">
        <v>44.75</v>
      </c>
      <c r="L65" s="12" t="s">
        <v>1271</v>
      </c>
      <c r="M65" s="12" t="b">
        <f t="shared" si="0"/>
        <v>1</v>
      </c>
      <c r="N65" s="12" t="b">
        <f t="shared" si="1"/>
        <v>0</v>
      </c>
      <c r="O65" s="12">
        <f t="shared" si="2"/>
        <v>22400</v>
      </c>
      <c r="Q65" s="12">
        <v>2313600</v>
      </c>
      <c r="R65" s="12">
        <v>578880</v>
      </c>
      <c r="S65" s="12">
        <v>92544</v>
      </c>
      <c r="T65" s="12">
        <v>30000</v>
      </c>
    </row>
    <row r="66" spans="1:20" x14ac:dyDescent="0.3">
      <c r="A66" s="12" t="s">
        <v>655</v>
      </c>
      <c r="B66" s="12" t="s">
        <v>187</v>
      </c>
      <c r="C66" s="12">
        <v>112</v>
      </c>
      <c r="D66" s="12">
        <v>200</v>
      </c>
      <c r="E66" s="12">
        <v>0.25</v>
      </c>
      <c r="F66" s="23" t="s">
        <v>1127</v>
      </c>
      <c r="G66" s="12">
        <v>1</v>
      </c>
      <c r="H66" s="12" t="s">
        <v>1149</v>
      </c>
      <c r="I66" s="12">
        <v>64.39</v>
      </c>
      <c r="J66" s="12" t="s">
        <v>1174</v>
      </c>
      <c r="K66" s="12">
        <v>15.96</v>
      </c>
      <c r="L66" s="12" t="s">
        <v>1271</v>
      </c>
      <c r="M66" s="12" t="b">
        <f t="shared" si="0"/>
        <v>1</v>
      </c>
      <c r="N66" s="12" t="b">
        <f t="shared" si="1"/>
        <v>0</v>
      </c>
      <c r="O66" s="12">
        <f t="shared" si="2"/>
        <v>22400</v>
      </c>
      <c r="Q66" s="12">
        <v>2313600</v>
      </c>
      <c r="R66" s="12">
        <v>578880</v>
      </c>
      <c r="S66" s="12">
        <v>92544</v>
      </c>
      <c r="T66" s="12">
        <v>13167</v>
      </c>
    </row>
    <row r="67" spans="1:20" x14ac:dyDescent="0.3">
      <c r="A67" s="12" t="s">
        <v>656</v>
      </c>
      <c r="B67" s="12" t="s">
        <v>188</v>
      </c>
      <c r="C67" s="12">
        <v>1000</v>
      </c>
      <c r="D67" s="12">
        <v>1000</v>
      </c>
      <c r="E67" s="12">
        <v>1</v>
      </c>
      <c r="F67" s="23" t="s">
        <v>1125</v>
      </c>
      <c r="G67" s="12">
        <v>2</v>
      </c>
      <c r="H67" s="12" t="s">
        <v>1133</v>
      </c>
      <c r="I67" s="12">
        <v>35.630000000000003</v>
      </c>
      <c r="J67" s="12" t="s">
        <v>1269</v>
      </c>
      <c r="K67" s="12">
        <v>8.56</v>
      </c>
      <c r="L67" s="12" t="s">
        <v>1271</v>
      </c>
      <c r="M67" s="12" t="b">
        <f t="shared" ref="M67:M130" si="10">ISNUMBER(SEARCH(L67,H67))</f>
        <v>0</v>
      </c>
      <c r="N67" s="12" t="b">
        <f t="shared" ref="N67:N130" si="11">ISNUMBER(SEARCH(L67,J67))</f>
        <v>0</v>
      </c>
      <c r="O67" s="12">
        <f t="shared" ref="O67:O130" si="12">C67*D67</f>
        <v>1000000</v>
      </c>
      <c r="Q67" s="12">
        <v>1440000</v>
      </c>
      <c r="R67" s="12">
        <v>360000</v>
      </c>
      <c r="S67" s="12">
        <v>57600</v>
      </c>
      <c r="T67" s="12">
        <v>30000</v>
      </c>
    </row>
    <row r="68" spans="1:20" x14ac:dyDescent="0.3">
      <c r="A68" s="12" t="s">
        <v>657</v>
      </c>
      <c r="B68" s="12" t="s">
        <v>189</v>
      </c>
      <c r="C68" s="12">
        <v>500</v>
      </c>
      <c r="D68" s="12">
        <v>500</v>
      </c>
      <c r="E68" s="12">
        <v>0.5</v>
      </c>
      <c r="F68" s="23" t="s">
        <v>1125</v>
      </c>
      <c r="G68" s="12">
        <v>2</v>
      </c>
      <c r="H68" s="12" t="s">
        <v>1149</v>
      </c>
      <c r="I68" s="12">
        <v>59.01</v>
      </c>
      <c r="J68" s="12" t="s">
        <v>1270</v>
      </c>
      <c r="K68" s="12">
        <v>21.94</v>
      </c>
      <c r="L68" s="12" t="s">
        <v>1271</v>
      </c>
      <c r="M68" s="12" t="b">
        <f t="shared" si="10"/>
        <v>1</v>
      </c>
      <c r="N68" s="12" t="b">
        <f t="shared" si="11"/>
        <v>0</v>
      </c>
      <c r="O68" s="12">
        <f t="shared" si="12"/>
        <v>250000</v>
      </c>
      <c r="Q68" s="12">
        <v>1440000</v>
      </c>
      <c r="R68" s="12">
        <v>360000</v>
      </c>
      <c r="S68" s="12">
        <v>57600</v>
      </c>
      <c r="T68" s="12">
        <v>13167</v>
      </c>
    </row>
    <row r="69" spans="1:20" x14ac:dyDescent="0.3">
      <c r="A69" s="12" t="s">
        <v>658</v>
      </c>
      <c r="B69" s="12" t="s">
        <v>190</v>
      </c>
      <c r="C69" s="12">
        <v>200</v>
      </c>
      <c r="D69" s="12">
        <v>200</v>
      </c>
      <c r="E69" s="12">
        <v>0.25</v>
      </c>
      <c r="F69" s="23" t="s">
        <v>1125</v>
      </c>
      <c r="G69" s="12">
        <v>2</v>
      </c>
      <c r="H69" s="12" t="s">
        <v>1149</v>
      </c>
      <c r="I69" s="12">
        <v>63.94</v>
      </c>
      <c r="J69" s="12" t="s">
        <v>1271</v>
      </c>
      <c r="K69" s="12">
        <v>31.14</v>
      </c>
      <c r="L69" s="12" t="s">
        <v>1271</v>
      </c>
      <c r="M69" s="12" t="b">
        <f t="shared" si="10"/>
        <v>1</v>
      </c>
      <c r="N69" s="12" t="b">
        <f t="shared" si="11"/>
        <v>1</v>
      </c>
      <c r="O69" s="12">
        <f t="shared" si="12"/>
        <v>40000</v>
      </c>
      <c r="Q69" s="12">
        <v>1920000</v>
      </c>
      <c r="R69" s="12">
        <v>480000</v>
      </c>
      <c r="S69" s="12">
        <v>76800</v>
      </c>
      <c r="T69" s="12">
        <v>74705</v>
      </c>
    </row>
    <row r="70" spans="1:20" x14ac:dyDescent="0.3">
      <c r="A70" s="12" t="s">
        <v>659</v>
      </c>
      <c r="B70" s="12" t="s">
        <v>191</v>
      </c>
      <c r="C70" s="12">
        <v>200</v>
      </c>
      <c r="D70" s="12">
        <v>112</v>
      </c>
      <c r="E70" s="12">
        <v>0.25</v>
      </c>
      <c r="F70" s="23" t="s">
        <v>1126</v>
      </c>
      <c r="G70" s="12">
        <v>2</v>
      </c>
      <c r="H70" s="12" t="s">
        <v>1149</v>
      </c>
      <c r="I70" s="12">
        <v>30.58</v>
      </c>
      <c r="J70" s="12" t="s">
        <v>1271</v>
      </c>
      <c r="K70" s="12">
        <v>44.11</v>
      </c>
      <c r="L70" s="12" t="s">
        <v>1271</v>
      </c>
      <c r="M70" s="12" t="b">
        <f t="shared" si="10"/>
        <v>1</v>
      </c>
      <c r="N70" s="12" t="b">
        <f t="shared" si="11"/>
        <v>1</v>
      </c>
      <c r="O70" s="12">
        <f t="shared" si="12"/>
        <v>22400</v>
      </c>
      <c r="Q70" s="12">
        <v>1920000</v>
      </c>
      <c r="R70" s="12">
        <v>480000</v>
      </c>
      <c r="S70" s="12">
        <v>76800</v>
      </c>
      <c r="T70" s="12">
        <v>54340</v>
      </c>
    </row>
    <row r="71" spans="1:20" x14ac:dyDescent="0.3">
      <c r="A71" s="12" t="s">
        <v>660</v>
      </c>
      <c r="B71" s="12" t="s">
        <v>192</v>
      </c>
      <c r="C71" s="12">
        <v>112</v>
      </c>
      <c r="D71" s="12">
        <v>200</v>
      </c>
      <c r="E71" s="12">
        <v>0.25</v>
      </c>
      <c r="F71" s="23" t="s">
        <v>1127</v>
      </c>
      <c r="G71" s="12">
        <v>2</v>
      </c>
      <c r="H71" s="12" t="s">
        <v>1149</v>
      </c>
      <c r="I71" s="12">
        <v>57.68</v>
      </c>
      <c r="J71" s="12" t="s">
        <v>1271</v>
      </c>
      <c r="K71" s="12">
        <v>49.02</v>
      </c>
      <c r="L71" s="12" t="s">
        <v>1271</v>
      </c>
      <c r="M71" s="12" t="b">
        <f t="shared" si="10"/>
        <v>1</v>
      </c>
      <c r="N71" s="12" t="b">
        <f t="shared" si="11"/>
        <v>1</v>
      </c>
      <c r="O71" s="12">
        <f t="shared" si="12"/>
        <v>22400</v>
      </c>
      <c r="Q71" s="12">
        <v>556500</v>
      </c>
      <c r="R71" s="12">
        <v>139125</v>
      </c>
      <c r="S71" s="12">
        <v>22260</v>
      </c>
      <c r="T71" s="12">
        <v>74705</v>
      </c>
    </row>
    <row r="72" spans="1:20" x14ac:dyDescent="0.3">
      <c r="A72" s="12" t="s">
        <v>661</v>
      </c>
      <c r="B72" s="12" t="s">
        <v>193</v>
      </c>
      <c r="C72" s="12">
        <v>2000</v>
      </c>
      <c r="D72" s="12">
        <v>1333</v>
      </c>
      <c r="E72" s="12">
        <v>1</v>
      </c>
      <c r="F72" s="23" t="s">
        <v>1125</v>
      </c>
      <c r="G72" s="12">
        <v>1</v>
      </c>
      <c r="H72" s="12" t="s">
        <v>1132</v>
      </c>
      <c r="I72" s="12">
        <v>6.72</v>
      </c>
      <c r="J72" s="12" t="s">
        <v>1272</v>
      </c>
      <c r="K72" s="12">
        <v>6.59</v>
      </c>
      <c r="L72" s="12" t="s">
        <v>1151</v>
      </c>
      <c r="M72" s="12" t="b">
        <f t="shared" si="10"/>
        <v>0</v>
      </c>
      <c r="N72" s="12" t="b">
        <f t="shared" si="11"/>
        <v>0</v>
      </c>
      <c r="O72" s="12">
        <f t="shared" si="12"/>
        <v>2666000</v>
      </c>
      <c r="Q72" s="12">
        <v>556500</v>
      </c>
      <c r="R72" s="12">
        <v>139125</v>
      </c>
      <c r="S72" s="12">
        <v>22260</v>
      </c>
      <c r="T72" s="12">
        <v>54340</v>
      </c>
    </row>
    <row r="73" spans="1:20" x14ac:dyDescent="0.3">
      <c r="A73" s="12" t="s">
        <v>662</v>
      </c>
      <c r="B73" s="12" t="s">
        <v>194</v>
      </c>
      <c r="C73" s="12">
        <v>1000</v>
      </c>
      <c r="D73" s="12">
        <v>667</v>
      </c>
      <c r="E73" s="12">
        <v>0.5</v>
      </c>
      <c r="F73" s="23" t="s">
        <v>1125</v>
      </c>
      <c r="G73" s="12">
        <v>1</v>
      </c>
      <c r="H73" s="12" t="s">
        <v>1150</v>
      </c>
      <c r="I73" s="12">
        <v>47.72</v>
      </c>
      <c r="J73" s="12" t="s">
        <v>1273</v>
      </c>
      <c r="K73" s="12">
        <v>9.76</v>
      </c>
      <c r="L73" s="12" t="s">
        <v>1151</v>
      </c>
      <c r="M73" s="12" t="b">
        <f t="shared" si="10"/>
        <v>0</v>
      </c>
      <c r="N73" s="12" t="b">
        <f t="shared" si="11"/>
        <v>0</v>
      </c>
      <c r="O73" s="12">
        <f t="shared" si="12"/>
        <v>667000</v>
      </c>
      <c r="Q73" s="12">
        <v>4369920</v>
      </c>
      <c r="R73" s="12">
        <v>1093120</v>
      </c>
      <c r="S73" s="12">
        <v>174592</v>
      </c>
      <c r="T73" s="12">
        <v>23575</v>
      </c>
    </row>
    <row r="74" spans="1:20" x14ac:dyDescent="0.3">
      <c r="A74" s="12" t="s">
        <v>663</v>
      </c>
      <c r="B74" s="12" t="s">
        <v>195</v>
      </c>
      <c r="C74" s="12">
        <v>400</v>
      </c>
      <c r="D74" s="12">
        <v>267</v>
      </c>
      <c r="E74" s="12">
        <v>0.25</v>
      </c>
      <c r="F74" s="23" t="s">
        <v>1125</v>
      </c>
      <c r="G74" s="12">
        <v>1</v>
      </c>
      <c r="H74" s="12" t="s">
        <v>1151</v>
      </c>
      <c r="I74" s="12">
        <v>94.87</v>
      </c>
      <c r="J74" s="12" t="s">
        <v>1151</v>
      </c>
      <c r="K74" s="12">
        <v>99.98</v>
      </c>
      <c r="L74" s="12" t="s">
        <v>1151</v>
      </c>
      <c r="M74" s="12" t="b">
        <f t="shared" si="10"/>
        <v>1</v>
      </c>
      <c r="N74" s="12" t="b">
        <f t="shared" si="11"/>
        <v>1</v>
      </c>
      <c r="O74" s="12">
        <f t="shared" si="12"/>
        <v>106800</v>
      </c>
      <c r="Q74" s="12">
        <v>4369920</v>
      </c>
      <c r="R74" s="12">
        <v>1093120</v>
      </c>
      <c r="S74" s="12">
        <v>174592</v>
      </c>
      <c r="T74" s="12">
        <v>10336</v>
      </c>
    </row>
    <row r="75" spans="1:20" x14ac:dyDescent="0.3">
      <c r="A75" s="12" t="s">
        <v>664</v>
      </c>
      <c r="B75" s="12" t="s">
        <v>196</v>
      </c>
      <c r="C75" s="12">
        <v>400</v>
      </c>
      <c r="D75" s="12">
        <v>266</v>
      </c>
      <c r="E75" s="12">
        <v>0.25</v>
      </c>
      <c r="F75" s="23" t="s">
        <v>1130</v>
      </c>
      <c r="G75" s="12">
        <v>1</v>
      </c>
      <c r="H75" s="12" t="s">
        <v>1151</v>
      </c>
      <c r="I75" s="12">
        <v>96.25</v>
      </c>
      <c r="J75" s="12" t="s">
        <v>1151</v>
      </c>
      <c r="K75" s="12">
        <v>99.97</v>
      </c>
      <c r="L75" s="12" t="s">
        <v>1151</v>
      </c>
      <c r="M75" s="12" t="b">
        <f t="shared" si="10"/>
        <v>1</v>
      </c>
      <c r="N75" s="12" t="b">
        <f t="shared" si="11"/>
        <v>1</v>
      </c>
      <c r="O75" s="12">
        <f t="shared" si="12"/>
        <v>106400</v>
      </c>
      <c r="Q75" s="12">
        <v>1255864</v>
      </c>
      <c r="R75" s="12">
        <v>314324</v>
      </c>
      <c r="S75" s="12">
        <v>50050</v>
      </c>
      <c r="T75" s="12">
        <v>23575</v>
      </c>
    </row>
    <row r="76" spans="1:20" x14ac:dyDescent="0.3">
      <c r="A76" s="12" t="s">
        <v>665</v>
      </c>
      <c r="B76" s="12" t="s">
        <v>197</v>
      </c>
      <c r="C76" s="12">
        <v>178</v>
      </c>
      <c r="D76" s="12">
        <v>267</v>
      </c>
      <c r="E76" s="12">
        <v>0.25</v>
      </c>
      <c r="F76" s="23" t="s">
        <v>1131</v>
      </c>
      <c r="G76" s="12">
        <v>1</v>
      </c>
      <c r="H76" s="12" t="s">
        <v>1151</v>
      </c>
      <c r="I76" s="12">
        <v>92.27</v>
      </c>
      <c r="J76" s="12" t="s">
        <v>1274</v>
      </c>
      <c r="K76" s="12">
        <v>41.77</v>
      </c>
      <c r="L76" s="12" t="s">
        <v>1151</v>
      </c>
      <c r="M76" s="12" t="b">
        <f t="shared" si="10"/>
        <v>1</v>
      </c>
      <c r="N76" s="12" t="b">
        <f t="shared" si="11"/>
        <v>0</v>
      </c>
      <c r="O76" s="12">
        <f t="shared" si="12"/>
        <v>47526</v>
      </c>
      <c r="Q76" s="12">
        <v>1255864</v>
      </c>
      <c r="R76" s="12">
        <v>314324</v>
      </c>
      <c r="S76" s="12">
        <v>50050</v>
      </c>
      <c r="T76" s="12">
        <v>10336</v>
      </c>
    </row>
    <row r="77" spans="1:20" x14ac:dyDescent="0.3">
      <c r="A77" s="12" t="s">
        <v>666</v>
      </c>
      <c r="B77" s="12" t="s">
        <v>198</v>
      </c>
      <c r="C77" s="12">
        <v>2000</v>
      </c>
      <c r="D77" s="12">
        <v>1333</v>
      </c>
      <c r="E77" s="12">
        <v>1</v>
      </c>
      <c r="F77" s="23" t="s">
        <v>1125</v>
      </c>
      <c r="G77" s="12">
        <v>2</v>
      </c>
      <c r="H77" s="12" t="s">
        <v>1133</v>
      </c>
      <c r="I77" s="12">
        <v>23.18</v>
      </c>
      <c r="J77" s="12" t="s">
        <v>1273</v>
      </c>
      <c r="K77" s="12">
        <v>10.35</v>
      </c>
      <c r="L77" s="12" t="s">
        <v>1151</v>
      </c>
      <c r="M77" s="12" t="b">
        <f t="shared" si="10"/>
        <v>0</v>
      </c>
      <c r="N77" s="12" t="b">
        <f t="shared" si="11"/>
        <v>0</v>
      </c>
      <c r="O77" s="12">
        <f t="shared" si="12"/>
        <v>2666000</v>
      </c>
      <c r="Q77" s="12">
        <v>2476800</v>
      </c>
      <c r="R77" s="12">
        <v>619200</v>
      </c>
      <c r="S77" s="12">
        <v>99072</v>
      </c>
      <c r="T77" s="12">
        <v>43200</v>
      </c>
    </row>
    <row r="78" spans="1:20" x14ac:dyDescent="0.3">
      <c r="A78" s="12" t="s">
        <v>667</v>
      </c>
      <c r="B78" s="12" t="s">
        <v>199</v>
      </c>
      <c r="C78" s="12">
        <v>1000</v>
      </c>
      <c r="D78" s="12">
        <v>667</v>
      </c>
      <c r="E78" s="12">
        <v>0.5</v>
      </c>
      <c r="F78" s="23" t="s">
        <v>1125</v>
      </c>
      <c r="G78" s="12">
        <v>2</v>
      </c>
      <c r="H78" s="12" t="s">
        <v>1152</v>
      </c>
      <c r="I78" s="12">
        <v>27.68</v>
      </c>
      <c r="J78" s="12" t="s">
        <v>1273</v>
      </c>
      <c r="K78" s="12">
        <v>13.81</v>
      </c>
      <c r="L78" s="12" t="s">
        <v>1151</v>
      </c>
      <c r="M78" s="12" t="b">
        <f t="shared" si="10"/>
        <v>0</v>
      </c>
      <c r="N78" s="12" t="b">
        <f t="shared" si="11"/>
        <v>0</v>
      </c>
      <c r="O78" s="12">
        <f t="shared" si="12"/>
        <v>667000</v>
      </c>
      <c r="Q78" s="12">
        <v>2476800</v>
      </c>
      <c r="R78" s="12">
        <v>619200</v>
      </c>
      <c r="S78" s="12">
        <v>99072</v>
      </c>
      <c r="T78" s="12">
        <v>19200</v>
      </c>
    </row>
    <row r="79" spans="1:20" x14ac:dyDescent="0.3">
      <c r="A79" s="12" t="s">
        <v>668</v>
      </c>
      <c r="B79" s="12" t="s">
        <v>200</v>
      </c>
      <c r="C79" s="12">
        <v>400</v>
      </c>
      <c r="D79" s="12">
        <v>267</v>
      </c>
      <c r="E79" s="12">
        <v>0.25</v>
      </c>
      <c r="F79" s="23" t="s">
        <v>1125</v>
      </c>
      <c r="G79" s="12">
        <v>2</v>
      </c>
      <c r="H79" s="12" t="s">
        <v>1151</v>
      </c>
      <c r="I79" s="12">
        <v>90.88</v>
      </c>
      <c r="J79" s="12" t="s">
        <v>1151</v>
      </c>
      <c r="K79" s="12">
        <v>78.569999999999993</v>
      </c>
      <c r="L79" s="12" t="s">
        <v>1151</v>
      </c>
      <c r="M79" s="12" t="b">
        <f t="shared" si="10"/>
        <v>1</v>
      </c>
      <c r="N79" s="12" t="b">
        <f t="shared" si="11"/>
        <v>1</v>
      </c>
      <c r="O79" s="12">
        <f t="shared" si="12"/>
        <v>106800</v>
      </c>
      <c r="Q79" s="12">
        <v>1689600</v>
      </c>
      <c r="R79" s="12">
        <v>422400</v>
      </c>
      <c r="S79" s="12">
        <v>67520</v>
      </c>
      <c r="T79" s="12">
        <v>43200</v>
      </c>
    </row>
    <row r="80" spans="1:20" x14ac:dyDescent="0.3">
      <c r="A80" s="12" t="s">
        <v>669</v>
      </c>
      <c r="B80" s="12" t="s">
        <v>201</v>
      </c>
      <c r="C80" s="12">
        <v>400</v>
      </c>
      <c r="D80" s="12">
        <v>266</v>
      </c>
      <c r="E80" s="12">
        <v>0.25</v>
      </c>
      <c r="F80" s="23" t="s">
        <v>1130</v>
      </c>
      <c r="G80" s="12">
        <v>2</v>
      </c>
      <c r="H80" s="12" t="s">
        <v>1151</v>
      </c>
      <c r="I80" s="12">
        <v>68.069999999999993</v>
      </c>
      <c r="J80" s="12" t="s">
        <v>1151</v>
      </c>
      <c r="K80" s="12">
        <v>73.790000000000006</v>
      </c>
      <c r="L80" s="12" t="s">
        <v>1151</v>
      </c>
      <c r="M80" s="12" t="b">
        <f t="shared" si="10"/>
        <v>1</v>
      </c>
      <c r="N80" s="12" t="b">
        <f t="shared" si="11"/>
        <v>1</v>
      </c>
      <c r="O80" s="12">
        <f t="shared" si="12"/>
        <v>106400</v>
      </c>
      <c r="Q80" s="12">
        <v>1689600</v>
      </c>
      <c r="R80" s="12">
        <v>422400</v>
      </c>
      <c r="S80" s="12">
        <v>67520</v>
      </c>
      <c r="T80" s="12">
        <v>19200</v>
      </c>
    </row>
    <row r="81" spans="1:20" x14ac:dyDescent="0.3">
      <c r="A81" s="12" t="s">
        <v>670</v>
      </c>
      <c r="B81" s="12" t="s">
        <v>202</v>
      </c>
      <c r="C81" s="12">
        <v>178</v>
      </c>
      <c r="D81" s="12">
        <v>267</v>
      </c>
      <c r="E81" s="12">
        <v>0.25</v>
      </c>
      <c r="F81" s="23" t="s">
        <v>1131</v>
      </c>
      <c r="G81" s="12">
        <v>2</v>
      </c>
      <c r="H81" s="12" t="s">
        <v>1151</v>
      </c>
      <c r="I81" s="12">
        <v>68.88</v>
      </c>
      <c r="J81" s="12" t="s">
        <v>1275</v>
      </c>
      <c r="K81" s="12">
        <v>39.47</v>
      </c>
      <c r="L81" s="12" t="s">
        <v>1151</v>
      </c>
      <c r="M81" s="12" t="b">
        <f t="shared" si="10"/>
        <v>1</v>
      </c>
      <c r="N81" s="12" t="b">
        <f t="shared" si="11"/>
        <v>0</v>
      </c>
      <c r="O81" s="12">
        <f t="shared" si="12"/>
        <v>47526</v>
      </c>
      <c r="Q81" s="12">
        <v>753600</v>
      </c>
      <c r="R81" s="12">
        <v>188400</v>
      </c>
      <c r="S81" s="12">
        <v>30240</v>
      </c>
      <c r="T81" s="12">
        <v>60000</v>
      </c>
    </row>
    <row r="82" spans="1:20" x14ac:dyDescent="0.3">
      <c r="A82" s="12" t="s">
        <v>671</v>
      </c>
      <c r="B82" s="12" t="s">
        <v>203</v>
      </c>
      <c r="C82" s="12">
        <v>1600</v>
      </c>
      <c r="D82" s="12">
        <v>900</v>
      </c>
      <c r="E82" s="12">
        <v>1</v>
      </c>
      <c r="F82" s="23" t="s">
        <v>1125</v>
      </c>
      <c r="G82" s="12">
        <v>1</v>
      </c>
      <c r="H82" s="12" t="s">
        <v>1132</v>
      </c>
      <c r="I82" s="12">
        <v>2.84</v>
      </c>
      <c r="J82" s="12" t="s">
        <v>1276</v>
      </c>
      <c r="K82" s="12">
        <v>20.399999999999999</v>
      </c>
      <c r="L82" s="12" t="s">
        <v>1277</v>
      </c>
      <c r="M82" s="12" t="b">
        <f t="shared" si="10"/>
        <v>0</v>
      </c>
      <c r="N82" s="12" t="b">
        <f t="shared" si="11"/>
        <v>0</v>
      </c>
      <c r="O82" s="12">
        <f t="shared" si="12"/>
        <v>1440000</v>
      </c>
      <c r="Q82" s="12">
        <v>753600</v>
      </c>
      <c r="R82" s="12">
        <v>188400</v>
      </c>
      <c r="S82" s="12">
        <v>30240</v>
      </c>
      <c r="T82" s="12">
        <v>26268</v>
      </c>
    </row>
    <row r="83" spans="1:20" x14ac:dyDescent="0.3">
      <c r="A83" s="12" t="s">
        <v>672</v>
      </c>
      <c r="B83" s="12" t="s">
        <v>204</v>
      </c>
      <c r="C83" s="12">
        <v>800</v>
      </c>
      <c r="D83" s="12">
        <v>450</v>
      </c>
      <c r="E83" s="12">
        <v>0.5</v>
      </c>
      <c r="F83" s="23" t="s">
        <v>1125</v>
      </c>
      <c r="G83" s="12">
        <v>1</v>
      </c>
      <c r="H83" s="12" t="s">
        <v>1153</v>
      </c>
      <c r="I83" s="12">
        <v>98.06</v>
      </c>
      <c r="J83" s="12" t="s">
        <v>1276</v>
      </c>
      <c r="K83" s="12">
        <v>19.97</v>
      </c>
      <c r="L83" s="12" t="s">
        <v>1277</v>
      </c>
      <c r="M83" s="12" t="b">
        <f t="shared" si="10"/>
        <v>1</v>
      </c>
      <c r="N83" s="12" t="b">
        <f t="shared" si="11"/>
        <v>0</v>
      </c>
      <c r="O83" s="12">
        <f t="shared" si="12"/>
        <v>360000</v>
      </c>
      <c r="Q83" s="12">
        <v>1500000</v>
      </c>
      <c r="R83" s="12">
        <v>375000</v>
      </c>
      <c r="S83" s="12">
        <v>60000</v>
      </c>
      <c r="T83" s="12">
        <v>60000</v>
      </c>
    </row>
    <row r="84" spans="1:20" x14ac:dyDescent="0.3">
      <c r="A84" s="12" t="s">
        <v>673</v>
      </c>
      <c r="B84" s="12" t="s">
        <v>205</v>
      </c>
      <c r="C84" s="12">
        <v>320</v>
      </c>
      <c r="D84" s="12">
        <v>180</v>
      </c>
      <c r="E84" s="12">
        <v>0.25</v>
      </c>
      <c r="F84" s="23" t="s">
        <v>1125</v>
      </c>
      <c r="G84" s="12">
        <v>1</v>
      </c>
      <c r="H84" s="12" t="s">
        <v>1153</v>
      </c>
      <c r="I84" s="12">
        <v>98.25</v>
      </c>
      <c r="J84" s="12" t="s">
        <v>1277</v>
      </c>
      <c r="K84" s="12">
        <v>97.04</v>
      </c>
      <c r="L84" s="12" t="s">
        <v>1277</v>
      </c>
      <c r="M84" s="12" t="b">
        <f t="shared" si="10"/>
        <v>1</v>
      </c>
      <c r="N84" s="12" t="b">
        <f t="shared" si="11"/>
        <v>1</v>
      </c>
      <c r="O84" s="12">
        <f t="shared" si="12"/>
        <v>57600</v>
      </c>
      <c r="Q84" s="12">
        <v>1500000</v>
      </c>
      <c r="R84" s="12">
        <v>375000</v>
      </c>
      <c r="S84" s="12">
        <v>60000</v>
      </c>
      <c r="T84" s="12">
        <v>26268</v>
      </c>
    </row>
    <row r="85" spans="1:20" x14ac:dyDescent="0.3">
      <c r="A85" s="12" t="s">
        <v>674</v>
      </c>
      <c r="B85" s="12" t="s">
        <v>206</v>
      </c>
      <c r="C85" s="12">
        <v>320</v>
      </c>
      <c r="D85" s="12">
        <v>240</v>
      </c>
      <c r="E85" s="12">
        <v>0.25</v>
      </c>
      <c r="F85" s="23" t="s">
        <v>1128</v>
      </c>
      <c r="G85" s="12">
        <v>1</v>
      </c>
      <c r="H85" s="12" t="s">
        <v>1153</v>
      </c>
      <c r="I85" s="12">
        <v>96.48</v>
      </c>
      <c r="J85" s="12" t="s">
        <v>1277</v>
      </c>
      <c r="K85" s="12">
        <v>95.89</v>
      </c>
      <c r="L85" s="12" t="s">
        <v>1277</v>
      </c>
      <c r="M85" s="12" t="b">
        <f t="shared" si="10"/>
        <v>1</v>
      </c>
      <c r="N85" s="12" t="b">
        <f t="shared" si="11"/>
        <v>1</v>
      </c>
      <c r="O85" s="12">
        <f t="shared" si="12"/>
        <v>76800</v>
      </c>
      <c r="Q85" s="12">
        <v>2017600</v>
      </c>
      <c r="R85" s="12">
        <v>504800</v>
      </c>
      <c r="S85" s="12">
        <v>80640</v>
      </c>
      <c r="T85" s="12">
        <v>36864</v>
      </c>
    </row>
    <row r="86" spans="1:20" x14ac:dyDescent="0.3">
      <c r="A86" s="12" t="s">
        <v>675</v>
      </c>
      <c r="B86" s="12" t="s">
        <v>207</v>
      </c>
      <c r="C86" s="12">
        <v>135</v>
      </c>
      <c r="D86" s="12">
        <v>180</v>
      </c>
      <c r="E86" s="12">
        <v>0.25</v>
      </c>
      <c r="F86" s="23" t="s">
        <v>1129</v>
      </c>
      <c r="G86" s="12">
        <v>1</v>
      </c>
      <c r="H86" s="12" t="s">
        <v>1153</v>
      </c>
      <c r="I86" s="12">
        <v>72.39</v>
      </c>
      <c r="J86" s="12" t="s">
        <v>1278</v>
      </c>
      <c r="K86" s="12">
        <v>42.38</v>
      </c>
      <c r="L86" s="12" t="s">
        <v>1277</v>
      </c>
      <c r="M86" s="12" t="b">
        <f t="shared" si="10"/>
        <v>1</v>
      </c>
      <c r="N86" s="12" t="b">
        <f t="shared" si="11"/>
        <v>0</v>
      </c>
      <c r="O86" s="12">
        <f t="shared" si="12"/>
        <v>24300</v>
      </c>
      <c r="Q86" s="12">
        <v>2017600</v>
      </c>
      <c r="R86" s="12">
        <v>504800</v>
      </c>
      <c r="S86" s="12">
        <v>80640</v>
      </c>
      <c r="T86" s="12">
        <v>11664</v>
      </c>
    </row>
    <row r="87" spans="1:20" x14ac:dyDescent="0.3">
      <c r="A87" s="12" t="s">
        <v>676</v>
      </c>
      <c r="B87" s="12" t="s">
        <v>208</v>
      </c>
      <c r="C87" s="12">
        <v>1600</v>
      </c>
      <c r="D87" s="12">
        <v>900</v>
      </c>
      <c r="E87" s="12">
        <v>1</v>
      </c>
      <c r="F87" s="23" t="s">
        <v>1125</v>
      </c>
      <c r="G87" s="12">
        <v>2</v>
      </c>
      <c r="H87" s="12" t="s">
        <v>1133</v>
      </c>
      <c r="I87" s="12">
        <v>22.32</v>
      </c>
      <c r="J87" s="12" t="s">
        <v>1276</v>
      </c>
      <c r="K87" s="12">
        <v>21.01</v>
      </c>
      <c r="L87" s="12" t="s">
        <v>1277</v>
      </c>
      <c r="M87" s="12" t="b">
        <f t="shared" si="10"/>
        <v>0</v>
      </c>
      <c r="N87" s="12" t="b">
        <f t="shared" si="11"/>
        <v>0</v>
      </c>
      <c r="O87" s="12">
        <f t="shared" si="12"/>
        <v>1440000</v>
      </c>
      <c r="Q87" s="12">
        <v>2147664</v>
      </c>
      <c r="R87" s="12">
        <v>536916</v>
      </c>
      <c r="S87" s="12">
        <v>85668</v>
      </c>
      <c r="T87" s="12">
        <v>36864</v>
      </c>
    </row>
    <row r="88" spans="1:20" x14ac:dyDescent="0.3">
      <c r="A88" s="12" t="s">
        <v>677</v>
      </c>
      <c r="B88" s="12" t="s">
        <v>209</v>
      </c>
      <c r="C88" s="12">
        <v>800</v>
      </c>
      <c r="D88" s="12">
        <v>450</v>
      </c>
      <c r="E88" s="12">
        <v>0.5</v>
      </c>
      <c r="F88" s="23" t="s">
        <v>1125</v>
      </c>
      <c r="G88" s="12">
        <v>2</v>
      </c>
      <c r="H88" s="12" t="s">
        <v>1153</v>
      </c>
      <c r="I88" s="12">
        <v>64.67</v>
      </c>
      <c r="J88" s="12" t="s">
        <v>1279</v>
      </c>
      <c r="K88" s="12">
        <v>25.85</v>
      </c>
      <c r="L88" s="12" t="s">
        <v>1277</v>
      </c>
      <c r="M88" s="12" t="b">
        <f t="shared" si="10"/>
        <v>1</v>
      </c>
      <c r="N88" s="12" t="b">
        <f t="shared" si="11"/>
        <v>0</v>
      </c>
      <c r="O88" s="12">
        <f t="shared" si="12"/>
        <v>360000</v>
      </c>
      <c r="Q88" s="12">
        <v>2147664</v>
      </c>
      <c r="R88" s="12">
        <v>536916</v>
      </c>
      <c r="S88" s="12">
        <v>85668</v>
      </c>
      <c r="T88" s="12">
        <v>11664</v>
      </c>
    </row>
    <row r="89" spans="1:20" x14ac:dyDescent="0.3">
      <c r="A89" s="12" t="s">
        <v>678</v>
      </c>
      <c r="B89" s="12" t="s">
        <v>210</v>
      </c>
      <c r="C89" s="12">
        <v>320</v>
      </c>
      <c r="D89" s="12">
        <v>180</v>
      </c>
      <c r="E89" s="12">
        <v>0.25</v>
      </c>
      <c r="F89" s="23" t="s">
        <v>1125</v>
      </c>
      <c r="G89" s="12">
        <v>2</v>
      </c>
      <c r="H89" s="12" t="s">
        <v>1153</v>
      </c>
      <c r="I89" s="12">
        <v>49.96</v>
      </c>
      <c r="J89" s="12" t="s">
        <v>1277</v>
      </c>
      <c r="K89" s="12">
        <v>78.5</v>
      </c>
      <c r="L89" s="12" t="s">
        <v>1277</v>
      </c>
      <c r="M89" s="12" t="b">
        <f t="shared" si="10"/>
        <v>1</v>
      </c>
      <c r="N89" s="12" t="b">
        <f t="shared" si="11"/>
        <v>1</v>
      </c>
      <c r="O89" s="12">
        <f t="shared" si="12"/>
        <v>57600</v>
      </c>
      <c r="Q89" s="12">
        <v>3774464</v>
      </c>
      <c r="R89" s="12">
        <v>944128</v>
      </c>
      <c r="S89" s="12">
        <v>151290</v>
      </c>
      <c r="T89" s="12">
        <v>55296</v>
      </c>
    </row>
    <row r="90" spans="1:20" x14ac:dyDescent="0.3">
      <c r="A90" s="12" t="s">
        <v>679</v>
      </c>
      <c r="B90" s="12" t="s">
        <v>211</v>
      </c>
      <c r="C90" s="12">
        <v>320</v>
      </c>
      <c r="D90" s="12">
        <v>240</v>
      </c>
      <c r="E90" s="12">
        <v>0.25</v>
      </c>
      <c r="F90" s="23" t="s">
        <v>1128</v>
      </c>
      <c r="G90" s="12">
        <v>2</v>
      </c>
      <c r="H90" s="12" t="s">
        <v>1154</v>
      </c>
      <c r="I90" s="12">
        <v>73.13</v>
      </c>
      <c r="J90" s="12" t="s">
        <v>1277</v>
      </c>
      <c r="K90" s="12">
        <v>45.42</v>
      </c>
      <c r="L90" s="12" t="s">
        <v>1277</v>
      </c>
      <c r="M90" s="12" t="b">
        <f t="shared" si="10"/>
        <v>0</v>
      </c>
      <c r="N90" s="12" t="b">
        <f t="shared" si="11"/>
        <v>1</v>
      </c>
      <c r="O90" s="12">
        <f t="shared" si="12"/>
        <v>76800</v>
      </c>
      <c r="Q90" s="12">
        <v>3774464</v>
      </c>
      <c r="R90" s="12">
        <v>944128</v>
      </c>
      <c r="S90" s="12">
        <v>151290</v>
      </c>
      <c r="T90" s="12">
        <v>37052</v>
      </c>
    </row>
    <row r="91" spans="1:20" x14ac:dyDescent="0.3">
      <c r="A91" s="12" t="s">
        <v>680</v>
      </c>
      <c r="B91" s="12" t="s">
        <v>212</v>
      </c>
      <c r="C91" s="12">
        <v>135</v>
      </c>
      <c r="D91" s="12">
        <v>180</v>
      </c>
      <c r="E91" s="12">
        <v>0.25</v>
      </c>
      <c r="F91" s="23" t="s">
        <v>1129</v>
      </c>
      <c r="G91" s="12">
        <v>2</v>
      </c>
      <c r="H91" s="12" t="s">
        <v>1154</v>
      </c>
      <c r="I91" s="12">
        <v>46.27</v>
      </c>
      <c r="J91" s="12" t="s">
        <v>1277</v>
      </c>
      <c r="K91" s="12">
        <v>44.75</v>
      </c>
      <c r="L91" s="12" t="s">
        <v>1277</v>
      </c>
      <c r="M91" s="12" t="b">
        <f t="shared" si="10"/>
        <v>0</v>
      </c>
      <c r="N91" s="12" t="b">
        <f t="shared" si="11"/>
        <v>1</v>
      </c>
      <c r="O91" s="12">
        <f t="shared" si="12"/>
        <v>24300</v>
      </c>
      <c r="Q91" s="12">
        <v>1500000</v>
      </c>
      <c r="R91" s="12">
        <v>375000</v>
      </c>
      <c r="S91" s="12">
        <v>60000</v>
      </c>
      <c r="T91" s="12">
        <v>55296</v>
      </c>
    </row>
    <row r="92" spans="1:20" x14ac:dyDescent="0.3">
      <c r="A92" s="12" t="s">
        <v>681</v>
      </c>
      <c r="B92" s="12" t="s">
        <v>213</v>
      </c>
      <c r="C92" s="12">
        <v>1170</v>
      </c>
      <c r="D92" s="12">
        <v>583</v>
      </c>
      <c r="E92" s="12">
        <v>1</v>
      </c>
      <c r="F92" s="23" t="s">
        <v>1125</v>
      </c>
      <c r="G92" s="12">
        <v>1</v>
      </c>
      <c r="H92" s="12" t="s">
        <v>1155</v>
      </c>
      <c r="I92" s="12">
        <v>5.86</v>
      </c>
      <c r="J92" s="12" t="s">
        <v>1280</v>
      </c>
      <c r="K92" s="12">
        <v>13.96</v>
      </c>
      <c r="L92" s="12" t="s">
        <v>1156</v>
      </c>
      <c r="M92" s="12" t="b">
        <f t="shared" si="10"/>
        <v>0</v>
      </c>
      <c r="N92" s="12" t="b">
        <f t="shared" si="11"/>
        <v>0</v>
      </c>
      <c r="O92" s="12">
        <f t="shared" si="12"/>
        <v>682110</v>
      </c>
      <c r="Q92" s="12">
        <v>1500000</v>
      </c>
      <c r="R92" s="12">
        <v>375000</v>
      </c>
      <c r="S92" s="12">
        <v>60000</v>
      </c>
      <c r="T92" s="12">
        <v>37052</v>
      </c>
    </row>
    <row r="93" spans="1:20" x14ac:dyDescent="0.3">
      <c r="A93" s="12" t="s">
        <v>682</v>
      </c>
      <c r="B93" s="12" t="s">
        <v>214</v>
      </c>
      <c r="C93" s="12">
        <v>585</v>
      </c>
      <c r="D93" s="12">
        <v>292</v>
      </c>
      <c r="E93" s="12">
        <v>0.5</v>
      </c>
      <c r="F93" s="23" t="s">
        <v>1125</v>
      </c>
      <c r="G93" s="12">
        <v>1</v>
      </c>
      <c r="H93" s="12" t="s">
        <v>1156</v>
      </c>
      <c r="I93" s="12">
        <v>99.35</v>
      </c>
      <c r="J93" s="12" t="s">
        <v>1156</v>
      </c>
      <c r="K93" s="12">
        <v>86.35</v>
      </c>
      <c r="L93" s="12" t="s">
        <v>1156</v>
      </c>
      <c r="M93" s="12" t="b">
        <f t="shared" si="10"/>
        <v>1</v>
      </c>
      <c r="N93" s="12" t="b">
        <f t="shared" si="11"/>
        <v>1</v>
      </c>
      <c r="O93" s="12">
        <f t="shared" si="12"/>
        <v>170820</v>
      </c>
      <c r="Q93" s="12">
        <v>4709976</v>
      </c>
      <c r="R93" s="12">
        <v>1177494</v>
      </c>
      <c r="S93" s="12">
        <v>188328</v>
      </c>
      <c r="T93" s="12">
        <v>97200</v>
      </c>
    </row>
    <row r="94" spans="1:20" x14ac:dyDescent="0.3">
      <c r="A94" s="12" t="s">
        <v>683</v>
      </c>
      <c r="B94" s="12" t="s">
        <v>215</v>
      </c>
      <c r="C94" s="12">
        <v>234</v>
      </c>
      <c r="D94" s="12">
        <v>117</v>
      </c>
      <c r="E94" s="12">
        <v>0.25</v>
      </c>
      <c r="F94" s="23" t="s">
        <v>1125</v>
      </c>
      <c r="G94" s="12">
        <v>1</v>
      </c>
      <c r="H94" s="12" t="s">
        <v>1156</v>
      </c>
      <c r="I94" s="12">
        <v>70.44</v>
      </c>
      <c r="J94" s="12" t="s">
        <v>1156</v>
      </c>
      <c r="K94" s="12">
        <v>99.76</v>
      </c>
      <c r="L94" s="12" t="s">
        <v>1156</v>
      </c>
      <c r="M94" s="12" t="b">
        <f t="shared" si="10"/>
        <v>1</v>
      </c>
      <c r="N94" s="12" t="b">
        <f t="shared" si="11"/>
        <v>1</v>
      </c>
      <c r="O94" s="12">
        <f t="shared" si="12"/>
        <v>27378</v>
      </c>
      <c r="Q94" s="12">
        <v>4709976</v>
      </c>
      <c r="R94" s="12">
        <v>1177494</v>
      </c>
      <c r="S94" s="12">
        <v>188328</v>
      </c>
      <c r="T94" s="12">
        <v>97200</v>
      </c>
    </row>
    <row r="95" spans="1:20" x14ac:dyDescent="0.3">
      <c r="A95" s="12" t="s">
        <v>684</v>
      </c>
      <c r="B95" s="12" t="s">
        <v>216</v>
      </c>
      <c r="C95" s="12">
        <v>234</v>
      </c>
      <c r="D95" s="12">
        <v>156</v>
      </c>
      <c r="E95" s="12">
        <v>0.25</v>
      </c>
      <c r="F95" s="23" t="s">
        <v>1130</v>
      </c>
      <c r="G95" s="12">
        <v>1</v>
      </c>
      <c r="H95" s="12" t="s">
        <v>1156</v>
      </c>
      <c r="I95" s="12">
        <v>95.79</v>
      </c>
      <c r="J95" s="12" t="s">
        <v>1156</v>
      </c>
      <c r="K95" s="12">
        <v>99.66</v>
      </c>
      <c r="L95" s="12" t="s">
        <v>1156</v>
      </c>
      <c r="M95" s="12" t="b">
        <f t="shared" si="10"/>
        <v>1</v>
      </c>
      <c r="N95" s="12" t="b">
        <f t="shared" si="11"/>
        <v>1</v>
      </c>
      <c r="O95" s="12">
        <f t="shared" si="12"/>
        <v>36504</v>
      </c>
      <c r="Q95" s="12">
        <v>1080000</v>
      </c>
      <c r="R95" s="12">
        <v>270000</v>
      </c>
      <c r="S95" s="12">
        <v>43200</v>
      </c>
      <c r="T95" s="12">
        <v>97200</v>
      </c>
    </row>
    <row r="96" spans="1:20" x14ac:dyDescent="0.3">
      <c r="A96" s="12" t="s">
        <v>685</v>
      </c>
      <c r="B96" s="12" t="s">
        <v>217</v>
      </c>
      <c r="C96" s="12">
        <v>78</v>
      </c>
      <c r="D96" s="12">
        <v>117</v>
      </c>
      <c r="E96" s="12">
        <v>0.25</v>
      </c>
      <c r="F96" s="23" t="s">
        <v>1131</v>
      </c>
      <c r="G96" s="12">
        <v>1</v>
      </c>
      <c r="H96" s="12" t="s">
        <v>1157</v>
      </c>
      <c r="I96" s="12">
        <v>10.3</v>
      </c>
      <c r="J96" s="12" t="s">
        <v>1281</v>
      </c>
      <c r="K96" s="12">
        <v>11.22</v>
      </c>
      <c r="L96" s="12" t="s">
        <v>1156</v>
      </c>
      <c r="M96" s="12" t="b">
        <f t="shared" si="10"/>
        <v>0</v>
      </c>
      <c r="N96" s="12" t="b">
        <f t="shared" si="11"/>
        <v>0</v>
      </c>
      <c r="O96" s="12">
        <f t="shared" si="12"/>
        <v>9126</v>
      </c>
      <c r="Q96" s="12">
        <v>1080000</v>
      </c>
      <c r="R96" s="12">
        <v>270000</v>
      </c>
      <c r="S96" s="12">
        <v>43200</v>
      </c>
      <c r="T96" s="12">
        <v>97200</v>
      </c>
    </row>
    <row r="97" spans="1:20" x14ac:dyDescent="0.3">
      <c r="A97" s="12" t="s">
        <v>686</v>
      </c>
      <c r="B97" s="12" t="s">
        <v>218</v>
      </c>
      <c r="C97" s="12">
        <v>1170</v>
      </c>
      <c r="D97" s="12">
        <v>583</v>
      </c>
      <c r="E97" s="12">
        <v>1</v>
      </c>
      <c r="F97" s="23" t="s">
        <v>1125</v>
      </c>
      <c r="G97" s="12">
        <v>2</v>
      </c>
      <c r="H97" s="12" t="s">
        <v>1133</v>
      </c>
      <c r="I97" s="12">
        <v>25.91</v>
      </c>
      <c r="J97" s="12" t="s">
        <v>1243</v>
      </c>
      <c r="K97" s="12">
        <v>13.16</v>
      </c>
      <c r="L97" s="12" t="s">
        <v>1156</v>
      </c>
      <c r="M97" s="12" t="b">
        <f t="shared" si="10"/>
        <v>0</v>
      </c>
      <c r="N97" s="12" t="b">
        <f t="shared" si="11"/>
        <v>0</v>
      </c>
      <c r="O97" s="12">
        <f t="shared" si="12"/>
        <v>682110</v>
      </c>
      <c r="Q97" s="12">
        <v>1115243</v>
      </c>
      <c r="R97" s="12">
        <v>279372</v>
      </c>
      <c r="S97" s="12">
        <v>44700</v>
      </c>
      <c r="T97" s="12">
        <v>29892</v>
      </c>
    </row>
    <row r="98" spans="1:20" x14ac:dyDescent="0.3">
      <c r="A98" s="12" t="s">
        <v>687</v>
      </c>
      <c r="B98" s="12" t="s">
        <v>219</v>
      </c>
      <c r="C98" s="12">
        <v>585</v>
      </c>
      <c r="D98" s="12">
        <v>292</v>
      </c>
      <c r="E98" s="12">
        <v>0.5</v>
      </c>
      <c r="F98" s="23" t="s">
        <v>1125</v>
      </c>
      <c r="G98" s="12">
        <v>2</v>
      </c>
      <c r="H98" s="12" t="s">
        <v>1156</v>
      </c>
      <c r="I98" s="12">
        <v>90.01</v>
      </c>
      <c r="J98" s="12" t="s">
        <v>1156</v>
      </c>
      <c r="K98" s="12">
        <v>39.65</v>
      </c>
      <c r="L98" s="12" t="s">
        <v>1156</v>
      </c>
      <c r="M98" s="12" t="b">
        <f t="shared" si="10"/>
        <v>1</v>
      </c>
      <c r="N98" s="12" t="b">
        <f t="shared" si="11"/>
        <v>1</v>
      </c>
      <c r="O98" s="12">
        <f t="shared" si="12"/>
        <v>170820</v>
      </c>
      <c r="Q98" s="12">
        <v>1115243</v>
      </c>
      <c r="R98" s="12">
        <v>279372</v>
      </c>
      <c r="S98" s="12">
        <v>44700</v>
      </c>
      <c r="T98" s="12">
        <v>9882</v>
      </c>
    </row>
    <row r="99" spans="1:20" x14ac:dyDescent="0.3">
      <c r="A99" s="12" t="s">
        <v>688</v>
      </c>
      <c r="B99" s="12" t="s">
        <v>220</v>
      </c>
      <c r="C99" s="12">
        <v>234</v>
      </c>
      <c r="D99" s="12">
        <v>117</v>
      </c>
      <c r="E99" s="12">
        <v>0.25</v>
      </c>
      <c r="F99" s="23" t="s">
        <v>1125</v>
      </c>
      <c r="G99" s="12">
        <v>2</v>
      </c>
      <c r="H99" s="12" t="s">
        <v>1156</v>
      </c>
      <c r="I99" s="12">
        <v>81.319999999999993</v>
      </c>
      <c r="J99" s="12" t="s">
        <v>1156</v>
      </c>
      <c r="K99" s="12">
        <v>91.91</v>
      </c>
      <c r="L99" s="12" t="s">
        <v>1156</v>
      </c>
      <c r="M99" s="12" t="b">
        <f t="shared" si="10"/>
        <v>1</v>
      </c>
      <c r="N99" s="12" t="b">
        <f t="shared" si="11"/>
        <v>1</v>
      </c>
      <c r="O99" s="12">
        <f t="shared" si="12"/>
        <v>27378</v>
      </c>
      <c r="Q99" s="12">
        <v>1000000</v>
      </c>
      <c r="R99" s="12">
        <v>250000</v>
      </c>
      <c r="S99" s="12">
        <v>40000</v>
      </c>
      <c r="T99" s="12">
        <v>29892</v>
      </c>
    </row>
    <row r="100" spans="1:20" x14ac:dyDescent="0.3">
      <c r="A100" s="12" t="s">
        <v>689</v>
      </c>
      <c r="B100" s="12" t="s">
        <v>221</v>
      </c>
      <c r="C100" s="12">
        <v>234</v>
      </c>
      <c r="D100" s="12">
        <v>156</v>
      </c>
      <c r="E100" s="12">
        <v>0.25</v>
      </c>
      <c r="F100" s="23" t="s">
        <v>1130</v>
      </c>
      <c r="G100" s="12">
        <v>2</v>
      </c>
      <c r="H100" s="12" t="s">
        <v>1156</v>
      </c>
      <c r="I100" s="12">
        <v>91.99</v>
      </c>
      <c r="J100" s="12" t="s">
        <v>1156</v>
      </c>
      <c r="K100" s="12">
        <v>94.4</v>
      </c>
      <c r="L100" s="12" t="s">
        <v>1156</v>
      </c>
      <c r="M100" s="12" t="b">
        <f t="shared" si="10"/>
        <v>1</v>
      </c>
      <c r="N100" s="12" t="b">
        <f t="shared" si="11"/>
        <v>1</v>
      </c>
      <c r="O100" s="12">
        <f t="shared" si="12"/>
        <v>36504</v>
      </c>
      <c r="Q100" s="12">
        <v>1000000</v>
      </c>
      <c r="R100" s="12">
        <v>250000</v>
      </c>
      <c r="S100" s="12">
        <v>40000</v>
      </c>
      <c r="T100" s="12">
        <v>9882</v>
      </c>
    </row>
    <row r="101" spans="1:20" x14ac:dyDescent="0.3">
      <c r="A101" s="12" t="s">
        <v>690</v>
      </c>
      <c r="B101" s="12" t="s">
        <v>222</v>
      </c>
      <c r="C101" s="12">
        <v>78</v>
      </c>
      <c r="D101" s="12">
        <v>117</v>
      </c>
      <c r="E101" s="12">
        <v>0.25</v>
      </c>
      <c r="F101" s="23" t="s">
        <v>1131</v>
      </c>
      <c r="G101" s="12">
        <v>2</v>
      </c>
      <c r="H101" s="12" t="s">
        <v>1158</v>
      </c>
      <c r="I101" s="12">
        <v>15.75</v>
      </c>
      <c r="J101" s="12" t="s">
        <v>1282</v>
      </c>
      <c r="K101" s="12">
        <v>8.5500000000000007</v>
      </c>
      <c r="L101" s="12" t="s">
        <v>1156</v>
      </c>
      <c r="M101" s="12" t="b">
        <f t="shared" si="10"/>
        <v>0</v>
      </c>
      <c r="N101" s="12" t="b">
        <f t="shared" si="11"/>
        <v>0</v>
      </c>
      <c r="O101" s="12">
        <f t="shared" si="12"/>
        <v>9126</v>
      </c>
      <c r="Q101" s="12">
        <v>1101800</v>
      </c>
      <c r="R101" s="12">
        <v>275800</v>
      </c>
      <c r="S101" s="12">
        <v>43960</v>
      </c>
      <c r="T101" s="12">
        <v>67500</v>
      </c>
    </row>
    <row r="102" spans="1:20" x14ac:dyDescent="0.3">
      <c r="A102" s="12" t="s">
        <v>691</v>
      </c>
      <c r="B102" s="12" t="s">
        <v>223</v>
      </c>
      <c r="C102" s="12">
        <v>1200</v>
      </c>
      <c r="D102" s="12">
        <v>844</v>
      </c>
      <c r="E102" s="12">
        <v>1</v>
      </c>
      <c r="F102" s="23" t="s">
        <v>1125</v>
      </c>
      <c r="G102" s="12">
        <v>1</v>
      </c>
      <c r="H102" s="12" t="s">
        <v>1132</v>
      </c>
      <c r="I102" s="12">
        <v>3.19</v>
      </c>
      <c r="J102" s="12" t="s">
        <v>1267</v>
      </c>
      <c r="K102" s="12">
        <v>4.1100000000000003</v>
      </c>
      <c r="L102" s="12" t="s">
        <v>1284</v>
      </c>
      <c r="M102" s="12" t="b">
        <f t="shared" si="10"/>
        <v>0</v>
      </c>
      <c r="N102" s="12" t="b">
        <f t="shared" si="11"/>
        <v>0</v>
      </c>
      <c r="O102" s="12">
        <f t="shared" si="12"/>
        <v>1012800</v>
      </c>
      <c r="Q102" s="12">
        <v>1101800</v>
      </c>
      <c r="R102" s="12">
        <v>275800</v>
      </c>
      <c r="S102" s="12">
        <v>43960</v>
      </c>
      <c r="T102" s="12">
        <v>30000</v>
      </c>
    </row>
    <row r="103" spans="1:20" x14ac:dyDescent="0.3">
      <c r="A103" s="12" t="s">
        <v>692</v>
      </c>
      <c r="B103" s="12" t="s">
        <v>224</v>
      </c>
      <c r="C103" s="12">
        <v>600</v>
      </c>
      <c r="D103" s="12">
        <v>422</v>
      </c>
      <c r="E103" s="12">
        <v>0.5</v>
      </c>
      <c r="F103" s="23" t="s">
        <v>1125</v>
      </c>
      <c r="G103" s="12">
        <v>1</v>
      </c>
      <c r="H103" s="12" t="s">
        <v>1159</v>
      </c>
      <c r="I103" s="12">
        <v>28.71</v>
      </c>
      <c r="J103" s="12" t="s">
        <v>1283</v>
      </c>
      <c r="K103" s="12">
        <v>29.7</v>
      </c>
      <c r="L103" s="12" t="s">
        <v>1284</v>
      </c>
      <c r="M103" s="12" t="b">
        <f t="shared" si="10"/>
        <v>1</v>
      </c>
      <c r="N103" s="12" t="b">
        <f t="shared" si="11"/>
        <v>0</v>
      </c>
      <c r="O103" s="12">
        <f t="shared" si="12"/>
        <v>253200</v>
      </c>
      <c r="Q103" s="12">
        <v>2073600</v>
      </c>
      <c r="R103" s="12">
        <v>518400</v>
      </c>
      <c r="S103" s="12">
        <v>82944</v>
      </c>
      <c r="T103" s="12">
        <v>67500</v>
      </c>
    </row>
    <row r="104" spans="1:20" x14ac:dyDescent="0.3">
      <c r="A104" s="12" t="s">
        <v>693</v>
      </c>
      <c r="B104" s="12" t="s">
        <v>225</v>
      </c>
      <c r="C104" s="12">
        <v>240</v>
      </c>
      <c r="D104" s="12">
        <v>169</v>
      </c>
      <c r="E104" s="12">
        <v>0.25</v>
      </c>
      <c r="F104" s="23" t="s">
        <v>1125</v>
      </c>
      <c r="G104" s="12">
        <v>1</v>
      </c>
      <c r="H104" s="12" t="s">
        <v>1159</v>
      </c>
      <c r="I104" s="12">
        <v>80.739999999999995</v>
      </c>
      <c r="J104" s="12" t="s">
        <v>1284</v>
      </c>
      <c r="K104" s="12">
        <v>52.08</v>
      </c>
      <c r="L104" s="12" t="s">
        <v>1284</v>
      </c>
      <c r="M104" s="12" t="b">
        <f t="shared" si="10"/>
        <v>1</v>
      </c>
      <c r="N104" s="12" t="b">
        <f t="shared" si="11"/>
        <v>1</v>
      </c>
      <c r="O104" s="12">
        <f t="shared" si="12"/>
        <v>40560</v>
      </c>
      <c r="Q104" s="12">
        <v>2073600</v>
      </c>
      <c r="R104" s="12">
        <v>518400</v>
      </c>
      <c r="S104" s="12">
        <v>82944</v>
      </c>
      <c r="T104" s="12">
        <v>30000</v>
      </c>
    </row>
    <row r="105" spans="1:20" x14ac:dyDescent="0.3">
      <c r="A105" s="12" t="s">
        <v>694</v>
      </c>
      <c r="B105" s="12" t="s">
        <v>226</v>
      </c>
      <c r="C105" s="12">
        <v>240</v>
      </c>
      <c r="D105" s="12">
        <v>135</v>
      </c>
      <c r="E105" s="12">
        <v>0.25</v>
      </c>
      <c r="F105" s="23" t="s">
        <v>1126</v>
      </c>
      <c r="G105" s="12">
        <v>1</v>
      </c>
      <c r="H105" s="12" t="s">
        <v>1159</v>
      </c>
      <c r="I105" s="12">
        <v>81.41</v>
      </c>
      <c r="J105" s="12" t="s">
        <v>1284</v>
      </c>
      <c r="K105" s="12">
        <v>92.95</v>
      </c>
      <c r="L105" s="12" t="s">
        <v>1284</v>
      </c>
      <c r="M105" s="12" t="b">
        <f t="shared" si="10"/>
        <v>1</v>
      </c>
      <c r="N105" s="12" t="b">
        <f t="shared" si="11"/>
        <v>1</v>
      </c>
      <c r="O105" s="12">
        <f t="shared" si="12"/>
        <v>32400</v>
      </c>
      <c r="Q105" s="12">
        <v>3154000</v>
      </c>
      <c r="R105" s="12">
        <v>789000</v>
      </c>
      <c r="S105" s="12">
        <v>126000</v>
      </c>
      <c r="T105" s="12">
        <v>32400</v>
      </c>
    </row>
    <row r="106" spans="1:20" x14ac:dyDescent="0.3">
      <c r="A106" s="12" t="s">
        <v>695</v>
      </c>
      <c r="B106" s="12" t="s">
        <v>227</v>
      </c>
      <c r="C106" s="12">
        <v>95</v>
      </c>
      <c r="D106" s="12">
        <v>169</v>
      </c>
      <c r="E106" s="12">
        <v>0.25</v>
      </c>
      <c r="F106" s="23" t="s">
        <v>1127</v>
      </c>
      <c r="G106" s="12">
        <v>1</v>
      </c>
      <c r="H106" s="12" t="s">
        <v>1159</v>
      </c>
      <c r="I106" s="12">
        <v>52.86</v>
      </c>
      <c r="J106" s="12" t="s">
        <v>1285</v>
      </c>
      <c r="K106" s="12">
        <v>24.31</v>
      </c>
      <c r="L106" s="12" t="s">
        <v>1284</v>
      </c>
      <c r="M106" s="12" t="b">
        <f t="shared" si="10"/>
        <v>1</v>
      </c>
      <c r="N106" s="12" t="b">
        <f t="shared" si="11"/>
        <v>0</v>
      </c>
      <c r="O106" s="12">
        <f t="shared" si="12"/>
        <v>16055</v>
      </c>
      <c r="Q106" s="12">
        <v>3154000</v>
      </c>
      <c r="R106" s="12">
        <v>789000</v>
      </c>
      <c r="S106" s="12">
        <v>126000</v>
      </c>
      <c r="T106" s="12">
        <v>9842</v>
      </c>
    </row>
    <row r="107" spans="1:20" x14ac:dyDescent="0.3">
      <c r="A107" s="12" t="s">
        <v>696</v>
      </c>
      <c r="B107" s="12" t="s">
        <v>228</v>
      </c>
      <c r="C107" s="12">
        <v>1200</v>
      </c>
      <c r="D107" s="12">
        <v>844</v>
      </c>
      <c r="E107" s="12">
        <v>1</v>
      </c>
      <c r="F107" s="23" t="s">
        <v>1125</v>
      </c>
      <c r="G107" s="12">
        <v>2</v>
      </c>
      <c r="H107" s="12" t="s">
        <v>1133</v>
      </c>
      <c r="I107" s="12">
        <v>32.08</v>
      </c>
      <c r="J107" s="12" t="s">
        <v>1269</v>
      </c>
      <c r="K107" s="12">
        <v>8.56</v>
      </c>
      <c r="L107" s="12" t="s">
        <v>1284</v>
      </c>
      <c r="M107" s="12" t="b">
        <f t="shared" si="10"/>
        <v>0</v>
      </c>
      <c r="N107" s="12" t="b">
        <f t="shared" si="11"/>
        <v>0</v>
      </c>
      <c r="O107" s="12">
        <f t="shared" si="12"/>
        <v>1012800</v>
      </c>
      <c r="Q107" s="12">
        <v>2177712</v>
      </c>
      <c r="R107" s="12">
        <v>544428</v>
      </c>
      <c r="S107" s="12">
        <v>90000</v>
      </c>
      <c r="T107" s="12">
        <v>32400</v>
      </c>
    </row>
    <row r="108" spans="1:20" x14ac:dyDescent="0.3">
      <c r="A108" s="12" t="s">
        <v>697</v>
      </c>
      <c r="B108" s="12" t="s">
        <v>229</v>
      </c>
      <c r="C108" s="12">
        <v>600</v>
      </c>
      <c r="D108" s="12">
        <v>422</v>
      </c>
      <c r="E108" s="12">
        <v>0.5</v>
      </c>
      <c r="F108" s="23" t="s">
        <v>1125</v>
      </c>
      <c r="G108" s="12">
        <v>2</v>
      </c>
      <c r="H108" s="12" t="s">
        <v>1160</v>
      </c>
      <c r="I108" s="12">
        <v>37.32</v>
      </c>
      <c r="J108" s="12" t="s">
        <v>1286</v>
      </c>
      <c r="K108" s="12">
        <v>60.88</v>
      </c>
      <c r="L108" s="12" t="s">
        <v>1284</v>
      </c>
      <c r="M108" s="12" t="b">
        <f t="shared" si="10"/>
        <v>0</v>
      </c>
      <c r="N108" s="12" t="b">
        <f t="shared" si="11"/>
        <v>0</v>
      </c>
      <c r="O108" s="12">
        <f t="shared" si="12"/>
        <v>253200</v>
      </c>
      <c r="Q108" s="12">
        <v>2177712</v>
      </c>
      <c r="R108" s="12">
        <v>544428</v>
      </c>
      <c r="S108" s="12">
        <v>87296</v>
      </c>
      <c r="T108" s="12">
        <v>9842</v>
      </c>
    </row>
    <row r="109" spans="1:20" x14ac:dyDescent="0.3">
      <c r="A109" s="12" t="s">
        <v>698</v>
      </c>
      <c r="B109" s="12" t="s">
        <v>230</v>
      </c>
      <c r="C109" s="12">
        <v>240</v>
      </c>
      <c r="D109" s="12">
        <v>169</v>
      </c>
      <c r="E109" s="12">
        <v>0.25</v>
      </c>
      <c r="F109" s="23" t="s">
        <v>1125</v>
      </c>
      <c r="G109" s="12">
        <v>2</v>
      </c>
      <c r="H109" s="12" t="s">
        <v>1159</v>
      </c>
      <c r="I109" s="12">
        <v>71.680000000000007</v>
      </c>
      <c r="J109" s="12" t="s">
        <v>1284</v>
      </c>
      <c r="K109" s="12">
        <v>79.72</v>
      </c>
      <c r="L109" s="12" t="s">
        <v>1284</v>
      </c>
      <c r="M109" s="12" t="b">
        <f t="shared" si="10"/>
        <v>1</v>
      </c>
      <c r="N109" s="12" t="b">
        <f t="shared" si="11"/>
        <v>1</v>
      </c>
      <c r="O109" s="12">
        <f t="shared" si="12"/>
        <v>40560</v>
      </c>
      <c r="Q109" s="12">
        <v>1707200</v>
      </c>
      <c r="R109" s="12">
        <v>427200</v>
      </c>
      <c r="S109" s="12">
        <v>87296</v>
      </c>
      <c r="T109" s="12">
        <v>98304</v>
      </c>
    </row>
    <row r="110" spans="1:20" x14ac:dyDescent="0.3">
      <c r="A110" s="12" t="s">
        <v>699</v>
      </c>
      <c r="B110" s="12" t="s">
        <v>231</v>
      </c>
      <c r="C110" s="12">
        <v>240</v>
      </c>
      <c r="D110" s="12">
        <v>135</v>
      </c>
      <c r="E110" s="12">
        <v>0.25</v>
      </c>
      <c r="F110" s="23" t="s">
        <v>1126</v>
      </c>
      <c r="G110" s="12">
        <v>2</v>
      </c>
      <c r="H110" s="12" t="s">
        <v>1159</v>
      </c>
      <c r="I110" s="12">
        <v>69.28</v>
      </c>
      <c r="J110" s="12" t="s">
        <v>1284</v>
      </c>
      <c r="K110" s="12">
        <v>84</v>
      </c>
      <c r="L110" s="12" t="s">
        <v>1284</v>
      </c>
      <c r="M110" s="12" t="b">
        <f t="shared" si="10"/>
        <v>1</v>
      </c>
      <c r="N110" s="12" t="b">
        <f t="shared" si="11"/>
        <v>1</v>
      </c>
      <c r="O110" s="12">
        <f t="shared" si="12"/>
        <v>32400</v>
      </c>
      <c r="Q110" s="12">
        <v>1707200</v>
      </c>
      <c r="R110" s="12">
        <v>427200</v>
      </c>
      <c r="S110" s="12">
        <v>68160</v>
      </c>
      <c r="T110" s="12">
        <v>38560</v>
      </c>
    </row>
    <row r="111" spans="1:20" x14ac:dyDescent="0.3">
      <c r="A111" s="12" t="s">
        <v>700</v>
      </c>
      <c r="B111" s="12" t="s">
        <v>232</v>
      </c>
      <c r="C111" s="12">
        <v>95</v>
      </c>
      <c r="D111" s="12">
        <v>169</v>
      </c>
      <c r="E111" s="12">
        <v>0.25</v>
      </c>
      <c r="F111" s="23" t="s">
        <v>1127</v>
      </c>
      <c r="G111" s="12">
        <v>2</v>
      </c>
      <c r="H111" s="12" t="s">
        <v>1159</v>
      </c>
      <c r="I111" s="12">
        <v>55.3</v>
      </c>
      <c r="J111" s="12" t="s">
        <v>1285</v>
      </c>
      <c r="K111" s="12">
        <v>8.1199999999999992</v>
      </c>
      <c r="L111" s="12" t="s">
        <v>1284</v>
      </c>
      <c r="M111" s="12" t="b">
        <f t="shared" si="10"/>
        <v>1</v>
      </c>
      <c r="N111" s="12" t="b">
        <f t="shared" si="11"/>
        <v>0</v>
      </c>
      <c r="O111" s="12">
        <f t="shared" si="12"/>
        <v>16055</v>
      </c>
      <c r="Q111" s="12">
        <v>960000</v>
      </c>
      <c r="R111" s="12">
        <v>240000</v>
      </c>
      <c r="S111" s="12">
        <v>68160</v>
      </c>
      <c r="T111" s="12">
        <v>98304</v>
      </c>
    </row>
    <row r="112" spans="1:20" x14ac:dyDescent="0.3">
      <c r="A112" s="12" t="s">
        <v>701</v>
      </c>
      <c r="B112" s="12" t="s">
        <v>233</v>
      </c>
      <c r="C112" s="12">
        <v>1000</v>
      </c>
      <c r="D112" s="12">
        <v>667</v>
      </c>
      <c r="E112" s="12">
        <v>1</v>
      </c>
      <c r="F112" s="23" t="s">
        <v>1125</v>
      </c>
      <c r="G112" s="12">
        <v>1</v>
      </c>
      <c r="H112" s="12" t="s">
        <v>1132</v>
      </c>
      <c r="I112" s="12">
        <v>19.18</v>
      </c>
      <c r="J112" s="12" t="s">
        <v>1243</v>
      </c>
      <c r="K112" s="12">
        <v>49.32</v>
      </c>
      <c r="L112" s="12" t="s">
        <v>1161</v>
      </c>
      <c r="M112" s="12" t="b">
        <f t="shared" si="10"/>
        <v>0</v>
      </c>
      <c r="N112" s="12" t="b">
        <f t="shared" si="11"/>
        <v>0</v>
      </c>
      <c r="O112" s="12">
        <f t="shared" si="12"/>
        <v>667000</v>
      </c>
      <c r="Q112" s="12">
        <v>960000</v>
      </c>
      <c r="R112" s="12">
        <v>240000</v>
      </c>
      <c r="S112" s="12">
        <v>38400</v>
      </c>
      <c r="T112" s="12">
        <v>38560</v>
      </c>
    </row>
    <row r="113" spans="1:20" x14ac:dyDescent="0.3">
      <c r="A113" s="12" t="s">
        <v>702</v>
      </c>
      <c r="B113" s="12" t="s">
        <v>234</v>
      </c>
      <c r="C113" s="12">
        <v>500</v>
      </c>
      <c r="D113" s="12">
        <v>334</v>
      </c>
      <c r="E113" s="12">
        <v>0.5</v>
      </c>
      <c r="F113" s="23" t="s">
        <v>1125</v>
      </c>
      <c r="G113" s="12">
        <v>1</v>
      </c>
      <c r="H113" s="12" t="s">
        <v>1161</v>
      </c>
      <c r="I113" s="12">
        <v>99.18</v>
      </c>
      <c r="J113" s="12" t="s">
        <v>1161</v>
      </c>
      <c r="K113" s="12">
        <v>96.81</v>
      </c>
      <c r="L113" s="12" t="s">
        <v>1161</v>
      </c>
      <c r="M113" s="12" t="b">
        <f t="shared" si="10"/>
        <v>1</v>
      </c>
      <c r="N113" s="12" t="b">
        <f t="shared" si="11"/>
        <v>1</v>
      </c>
      <c r="O113" s="12">
        <f t="shared" si="12"/>
        <v>167000</v>
      </c>
      <c r="Q113" s="12">
        <v>888000</v>
      </c>
      <c r="R113" s="12">
        <v>222000</v>
      </c>
      <c r="S113" s="12">
        <v>38400</v>
      </c>
      <c r="T113" s="12">
        <v>76800</v>
      </c>
    </row>
    <row r="114" spans="1:20" x14ac:dyDescent="0.3">
      <c r="A114" s="12" t="s">
        <v>703</v>
      </c>
      <c r="B114" s="12" t="s">
        <v>235</v>
      </c>
      <c r="C114" s="12">
        <v>200</v>
      </c>
      <c r="D114" s="12">
        <v>133</v>
      </c>
      <c r="E114" s="12">
        <v>0.25</v>
      </c>
      <c r="F114" s="23" t="s">
        <v>1125</v>
      </c>
      <c r="G114" s="12">
        <v>1</v>
      </c>
      <c r="H114" s="12" t="s">
        <v>1161</v>
      </c>
      <c r="I114" s="12">
        <v>99.86</v>
      </c>
      <c r="J114" s="12" t="s">
        <v>1161</v>
      </c>
      <c r="K114" s="12">
        <v>99.86</v>
      </c>
      <c r="L114" s="12" t="s">
        <v>1161</v>
      </c>
      <c r="M114" s="12" t="b">
        <f t="shared" si="10"/>
        <v>1</v>
      </c>
      <c r="N114" s="12" t="b">
        <f t="shared" si="11"/>
        <v>1</v>
      </c>
      <c r="O114" s="12">
        <f t="shared" si="12"/>
        <v>26600</v>
      </c>
      <c r="Q114" s="12">
        <v>888000</v>
      </c>
      <c r="R114" s="12">
        <v>222000</v>
      </c>
      <c r="S114" s="12">
        <v>35520</v>
      </c>
      <c r="T114" s="12">
        <v>24300</v>
      </c>
    </row>
    <row r="115" spans="1:20" x14ac:dyDescent="0.3">
      <c r="A115" s="12" t="s">
        <v>704</v>
      </c>
      <c r="B115" s="12" t="s">
        <v>236</v>
      </c>
      <c r="C115" s="12">
        <v>200</v>
      </c>
      <c r="D115" s="12">
        <v>150</v>
      </c>
      <c r="E115" s="12">
        <v>0.25</v>
      </c>
      <c r="F115" s="23" t="s">
        <v>1128</v>
      </c>
      <c r="G115" s="12">
        <v>1</v>
      </c>
      <c r="H115" s="12" t="s">
        <v>1161</v>
      </c>
      <c r="I115" s="12">
        <v>99.89</v>
      </c>
      <c r="J115" s="12" t="s">
        <v>1161</v>
      </c>
      <c r="K115" s="12">
        <v>99.95</v>
      </c>
      <c r="L115" s="12" t="s">
        <v>1161</v>
      </c>
      <c r="M115" s="12" t="b">
        <f t="shared" si="10"/>
        <v>1</v>
      </c>
      <c r="N115" s="12" t="b">
        <f t="shared" si="11"/>
        <v>1</v>
      </c>
      <c r="O115" s="12">
        <f t="shared" si="12"/>
        <v>30000</v>
      </c>
      <c r="Q115" s="12">
        <v>667000</v>
      </c>
      <c r="R115" s="12">
        <v>167000</v>
      </c>
      <c r="S115" s="12">
        <v>35520</v>
      </c>
      <c r="T115" s="12">
        <v>76800</v>
      </c>
    </row>
    <row r="116" spans="1:20" x14ac:dyDescent="0.3">
      <c r="A116" s="12" t="s">
        <v>705</v>
      </c>
      <c r="B116" s="12" t="s">
        <v>237</v>
      </c>
      <c r="C116" s="12">
        <v>99</v>
      </c>
      <c r="D116" s="12">
        <v>133</v>
      </c>
      <c r="E116" s="12">
        <v>0.25</v>
      </c>
      <c r="F116" s="23" t="s">
        <v>1129</v>
      </c>
      <c r="G116" s="12">
        <v>1</v>
      </c>
      <c r="H116" s="12" t="s">
        <v>1161</v>
      </c>
      <c r="I116" s="12">
        <v>99.37</v>
      </c>
      <c r="J116" s="12" t="s">
        <v>1161</v>
      </c>
      <c r="K116" s="12">
        <v>70.52</v>
      </c>
      <c r="L116" s="12" t="s">
        <v>1161</v>
      </c>
      <c r="M116" s="12" t="b">
        <f t="shared" si="10"/>
        <v>1</v>
      </c>
      <c r="N116" s="12" t="b">
        <f t="shared" si="11"/>
        <v>1</v>
      </c>
      <c r="O116" s="12">
        <f t="shared" si="12"/>
        <v>13167</v>
      </c>
      <c r="Q116" s="12">
        <v>667000</v>
      </c>
      <c r="R116" s="12">
        <v>167000</v>
      </c>
      <c r="S116" s="12">
        <v>26600</v>
      </c>
      <c r="T116" s="12">
        <v>24300</v>
      </c>
    </row>
    <row r="117" spans="1:20" x14ac:dyDescent="0.3">
      <c r="A117" s="12" t="s">
        <v>706</v>
      </c>
      <c r="B117" s="12" t="s">
        <v>238</v>
      </c>
      <c r="C117" s="12">
        <v>1000</v>
      </c>
      <c r="D117" s="12">
        <v>667</v>
      </c>
      <c r="E117" s="12">
        <v>1</v>
      </c>
      <c r="F117" s="23" t="s">
        <v>1125</v>
      </c>
      <c r="G117" s="12">
        <v>2</v>
      </c>
      <c r="H117" s="12" t="s">
        <v>1133</v>
      </c>
      <c r="I117" s="12">
        <v>12.36</v>
      </c>
      <c r="J117" s="12" t="s">
        <v>1243</v>
      </c>
      <c r="K117" s="12">
        <v>65.709999999999994</v>
      </c>
      <c r="L117" s="12" t="s">
        <v>1161</v>
      </c>
      <c r="M117" s="12" t="b">
        <f t="shared" si="10"/>
        <v>0</v>
      </c>
      <c r="N117" s="12" t="b">
        <f t="shared" si="11"/>
        <v>0</v>
      </c>
      <c r="O117" s="12">
        <f t="shared" si="12"/>
        <v>667000</v>
      </c>
      <c r="Q117" s="12">
        <v>1707200</v>
      </c>
      <c r="R117" s="12">
        <v>427200</v>
      </c>
      <c r="S117" s="12">
        <v>26600</v>
      </c>
      <c r="T117" s="12">
        <v>32400</v>
      </c>
    </row>
    <row r="118" spans="1:20" x14ac:dyDescent="0.3">
      <c r="A118" s="12" t="s">
        <v>707</v>
      </c>
      <c r="B118" s="12" t="s">
        <v>239</v>
      </c>
      <c r="C118" s="12">
        <v>500</v>
      </c>
      <c r="D118" s="12">
        <v>334</v>
      </c>
      <c r="E118" s="12">
        <v>0.5</v>
      </c>
      <c r="F118" s="23" t="s">
        <v>1125</v>
      </c>
      <c r="G118" s="12">
        <v>2</v>
      </c>
      <c r="H118" s="12" t="s">
        <v>1161</v>
      </c>
      <c r="I118" s="12">
        <v>52.32</v>
      </c>
      <c r="J118" s="12" t="s">
        <v>1161</v>
      </c>
      <c r="K118" s="12">
        <v>62.47</v>
      </c>
      <c r="L118" s="12" t="s">
        <v>1161</v>
      </c>
      <c r="M118" s="12" t="b">
        <f t="shared" si="10"/>
        <v>1</v>
      </c>
      <c r="N118" s="12" t="b">
        <f t="shared" si="11"/>
        <v>1</v>
      </c>
      <c r="O118" s="12">
        <f t="shared" si="12"/>
        <v>167000</v>
      </c>
      <c r="Q118" s="12">
        <v>1707200</v>
      </c>
      <c r="R118" s="12">
        <v>427200</v>
      </c>
      <c r="S118" s="12">
        <v>68160</v>
      </c>
      <c r="T118" s="12">
        <v>57600</v>
      </c>
    </row>
    <row r="119" spans="1:20" x14ac:dyDescent="0.3">
      <c r="A119" s="12" t="s">
        <v>708</v>
      </c>
      <c r="B119" s="12" t="s">
        <v>240</v>
      </c>
      <c r="C119" s="12">
        <v>200</v>
      </c>
      <c r="D119" s="12">
        <v>133</v>
      </c>
      <c r="E119" s="12">
        <v>0.25</v>
      </c>
      <c r="F119" s="23" t="s">
        <v>1125</v>
      </c>
      <c r="G119" s="12">
        <v>2</v>
      </c>
      <c r="H119" s="12" t="s">
        <v>1161</v>
      </c>
      <c r="I119" s="12">
        <v>92.18</v>
      </c>
      <c r="J119" s="12" t="s">
        <v>1161</v>
      </c>
      <c r="K119" s="12">
        <v>98.04</v>
      </c>
      <c r="L119" s="12" t="s">
        <v>1161</v>
      </c>
      <c r="M119" s="12" t="b">
        <f t="shared" si="10"/>
        <v>1</v>
      </c>
      <c r="N119" s="12" t="b">
        <f t="shared" si="11"/>
        <v>1</v>
      </c>
      <c r="O119" s="12">
        <f t="shared" si="12"/>
        <v>26600</v>
      </c>
      <c r="Q119" s="12">
        <v>2160000</v>
      </c>
      <c r="R119" s="12">
        <v>540000</v>
      </c>
      <c r="S119" s="12">
        <v>68160</v>
      </c>
      <c r="T119" s="12">
        <v>32400</v>
      </c>
    </row>
    <row r="120" spans="1:20" x14ac:dyDescent="0.3">
      <c r="A120" s="12" t="s">
        <v>709</v>
      </c>
      <c r="B120" s="12" t="s">
        <v>241</v>
      </c>
      <c r="C120" s="12">
        <v>200</v>
      </c>
      <c r="D120" s="12">
        <v>150</v>
      </c>
      <c r="E120" s="12">
        <v>0.25</v>
      </c>
      <c r="F120" s="23" t="s">
        <v>1128</v>
      </c>
      <c r="G120" s="12">
        <v>2</v>
      </c>
      <c r="H120" s="12" t="s">
        <v>1161</v>
      </c>
      <c r="I120" s="12">
        <v>92.53</v>
      </c>
      <c r="J120" s="12" t="s">
        <v>1161</v>
      </c>
      <c r="K120" s="12">
        <v>98.5</v>
      </c>
      <c r="L120" s="12" t="s">
        <v>1161</v>
      </c>
      <c r="M120" s="12" t="b">
        <f t="shared" si="10"/>
        <v>1</v>
      </c>
      <c r="N120" s="12" t="b">
        <f t="shared" si="11"/>
        <v>1</v>
      </c>
      <c r="O120" s="12">
        <f t="shared" si="12"/>
        <v>30000</v>
      </c>
      <c r="Q120" s="12">
        <v>2160000</v>
      </c>
      <c r="R120" s="12">
        <v>540000</v>
      </c>
      <c r="S120" s="12">
        <v>86400</v>
      </c>
      <c r="T120" s="12">
        <v>57600</v>
      </c>
    </row>
    <row r="121" spans="1:20" x14ac:dyDescent="0.3">
      <c r="A121" s="12" t="s">
        <v>710</v>
      </c>
      <c r="B121" s="12" t="s">
        <v>242</v>
      </c>
      <c r="C121" s="12">
        <v>99</v>
      </c>
      <c r="D121" s="12">
        <v>133</v>
      </c>
      <c r="E121" s="12">
        <v>0.25</v>
      </c>
      <c r="F121" s="23" t="s">
        <v>1129</v>
      </c>
      <c r="G121" s="12">
        <v>2</v>
      </c>
      <c r="H121" s="12" t="s">
        <v>1161</v>
      </c>
      <c r="I121" s="12">
        <v>95.89</v>
      </c>
      <c r="J121" s="12" t="s">
        <v>1161</v>
      </c>
      <c r="K121" s="12">
        <v>15.36</v>
      </c>
      <c r="L121" s="12" t="s">
        <v>1161</v>
      </c>
      <c r="M121" s="12" t="b">
        <f t="shared" si="10"/>
        <v>1</v>
      </c>
      <c r="N121" s="12" t="b">
        <f t="shared" si="11"/>
        <v>1</v>
      </c>
      <c r="O121" s="12">
        <f t="shared" si="12"/>
        <v>13167</v>
      </c>
      <c r="S121" s="12">
        <v>86400</v>
      </c>
      <c r="T121" s="12">
        <v>29400</v>
      </c>
    </row>
    <row r="122" spans="1:20" x14ac:dyDescent="0.3">
      <c r="A122" s="12" t="s">
        <v>711</v>
      </c>
      <c r="B122" s="12" t="s">
        <v>243</v>
      </c>
      <c r="C122" s="12">
        <v>1676</v>
      </c>
      <c r="D122" s="12">
        <v>1432</v>
      </c>
      <c r="E122" s="12">
        <v>1</v>
      </c>
      <c r="F122" s="23" t="s">
        <v>1125</v>
      </c>
      <c r="G122" s="12">
        <v>1</v>
      </c>
      <c r="H122" s="12" t="s">
        <v>1132</v>
      </c>
      <c r="I122" s="12">
        <v>4.51</v>
      </c>
      <c r="J122" s="12" t="s">
        <v>1243</v>
      </c>
      <c r="K122" s="12">
        <v>32.49</v>
      </c>
      <c r="L122" s="12" t="s">
        <v>1163</v>
      </c>
      <c r="M122" s="12" t="b">
        <f t="shared" si="10"/>
        <v>0</v>
      </c>
      <c r="N122" s="12" t="b">
        <f t="shared" si="11"/>
        <v>0</v>
      </c>
      <c r="O122" s="12">
        <f t="shared" si="12"/>
        <v>2400032</v>
      </c>
      <c r="T122" s="12">
        <v>7420</v>
      </c>
    </row>
    <row r="123" spans="1:20" x14ac:dyDescent="0.3">
      <c r="A123" s="12" t="s">
        <v>712</v>
      </c>
      <c r="B123" s="12" t="s">
        <v>244</v>
      </c>
      <c r="C123" s="12">
        <v>838</v>
      </c>
      <c r="D123" s="12">
        <v>716</v>
      </c>
      <c r="E123" s="12">
        <v>0.5</v>
      </c>
      <c r="F123" s="23" t="s">
        <v>1125</v>
      </c>
      <c r="G123" s="12">
        <v>1</v>
      </c>
      <c r="H123" s="12" t="s">
        <v>1162</v>
      </c>
      <c r="I123" s="12">
        <v>16.149999999999999</v>
      </c>
      <c r="J123" s="12" t="s">
        <v>1243</v>
      </c>
      <c r="K123" s="12">
        <v>7.62</v>
      </c>
      <c r="L123" s="12" t="s">
        <v>1163</v>
      </c>
      <c r="M123" s="12" t="b">
        <f t="shared" si="10"/>
        <v>0</v>
      </c>
      <c r="N123" s="12" t="b">
        <f t="shared" si="11"/>
        <v>0</v>
      </c>
      <c r="O123" s="12">
        <f t="shared" si="12"/>
        <v>600008</v>
      </c>
      <c r="T123" s="12">
        <v>29400</v>
      </c>
    </row>
    <row r="124" spans="1:20" x14ac:dyDescent="0.3">
      <c r="A124" s="12" t="s">
        <v>713</v>
      </c>
      <c r="B124" s="12" t="s">
        <v>245</v>
      </c>
      <c r="C124" s="12">
        <v>335</v>
      </c>
      <c r="D124" s="12">
        <v>286</v>
      </c>
      <c r="E124" s="12">
        <v>0.25</v>
      </c>
      <c r="F124" s="23" t="s">
        <v>1125</v>
      </c>
      <c r="G124" s="12">
        <v>1</v>
      </c>
      <c r="H124" s="12" t="s">
        <v>1163</v>
      </c>
      <c r="I124" s="12">
        <v>95.11</v>
      </c>
      <c r="J124" s="12" t="s">
        <v>1163</v>
      </c>
      <c r="K124" s="12">
        <v>90.96</v>
      </c>
      <c r="L124" s="12" t="s">
        <v>1163</v>
      </c>
      <c r="M124" s="12" t="b">
        <f t="shared" si="10"/>
        <v>1</v>
      </c>
      <c r="N124" s="12" t="b">
        <f t="shared" si="11"/>
        <v>1</v>
      </c>
      <c r="O124" s="12">
        <f t="shared" si="12"/>
        <v>95810</v>
      </c>
      <c r="T124" s="12">
        <v>7420</v>
      </c>
    </row>
    <row r="125" spans="1:20" x14ac:dyDescent="0.3">
      <c r="A125" s="12" t="s">
        <v>714</v>
      </c>
      <c r="B125" s="12" t="s">
        <v>246</v>
      </c>
      <c r="C125" s="12">
        <v>335</v>
      </c>
      <c r="D125" s="12">
        <v>223</v>
      </c>
      <c r="E125" s="12">
        <v>0.25</v>
      </c>
      <c r="F125" s="23" t="s">
        <v>1130</v>
      </c>
      <c r="G125" s="12">
        <v>1</v>
      </c>
      <c r="H125" s="12" t="s">
        <v>1163</v>
      </c>
      <c r="I125" s="12">
        <v>81.84</v>
      </c>
      <c r="J125" s="12" t="s">
        <v>1163</v>
      </c>
      <c r="K125" s="12">
        <v>89.37</v>
      </c>
      <c r="L125" s="12" t="s">
        <v>1163</v>
      </c>
      <c r="M125" s="12" t="b">
        <f t="shared" si="10"/>
        <v>1</v>
      </c>
      <c r="N125" s="12" t="b">
        <f t="shared" si="11"/>
        <v>1</v>
      </c>
      <c r="O125" s="12">
        <f t="shared" si="12"/>
        <v>74705</v>
      </c>
      <c r="T125" s="12">
        <v>196608</v>
      </c>
    </row>
    <row r="126" spans="1:20" x14ac:dyDescent="0.3">
      <c r="A126" s="12" t="s">
        <v>715</v>
      </c>
      <c r="B126" s="12" t="s">
        <v>247</v>
      </c>
      <c r="C126" s="12">
        <v>190</v>
      </c>
      <c r="D126" s="12">
        <v>286</v>
      </c>
      <c r="E126" s="12">
        <v>0.25</v>
      </c>
      <c r="F126" s="23" t="s">
        <v>1131</v>
      </c>
      <c r="G126" s="12">
        <v>1</v>
      </c>
      <c r="H126" s="12" t="s">
        <v>1163</v>
      </c>
      <c r="I126" s="12">
        <v>73.489999999999995</v>
      </c>
      <c r="J126" s="12" t="s">
        <v>1163</v>
      </c>
      <c r="K126" s="12">
        <v>51.65</v>
      </c>
      <c r="L126" s="12" t="s">
        <v>1163</v>
      </c>
      <c r="M126" s="12" t="b">
        <f t="shared" si="10"/>
        <v>1</v>
      </c>
      <c r="N126" s="12" t="b">
        <f t="shared" si="11"/>
        <v>1</v>
      </c>
      <c r="O126" s="12">
        <f t="shared" si="12"/>
        <v>54340</v>
      </c>
      <c r="T126" s="12">
        <v>86955</v>
      </c>
    </row>
    <row r="127" spans="1:20" x14ac:dyDescent="0.3">
      <c r="A127" s="12" t="s">
        <v>716</v>
      </c>
      <c r="B127" s="12" t="s">
        <v>248</v>
      </c>
      <c r="C127" s="12">
        <v>1676</v>
      </c>
      <c r="D127" s="12">
        <v>1432</v>
      </c>
      <c r="E127" s="12">
        <v>1</v>
      </c>
      <c r="F127" s="23" t="s">
        <v>1125</v>
      </c>
      <c r="G127" s="12">
        <v>2</v>
      </c>
      <c r="H127" s="12" t="s">
        <v>1133</v>
      </c>
      <c r="I127" s="12">
        <v>18.97</v>
      </c>
      <c r="J127" s="12" t="s">
        <v>1243</v>
      </c>
      <c r="K127" s="12">
        <v>83.95</v>
      </c>
      <c r="L127" s="12" t="s">
        <v>1163</v>
      </c>
      <c r="M127" s="12" t="b">
        <f t="shared" si="10"/>
        <v>0</v>
      </c>
      <c r="N127" s="12" t="b">
        <f t="shared" si="11"/>
        <v>0</v>
      </c>
      <c r="O127" s="12">
        <f t="shared" si="12"/>
        <v>2400032</v>
      </c>
      <c r="T127" s="12">
        <v>196608</v>
      </c>
    </row>
    <row r="128" spans="1:20" x14ac:dyDescent="0.3">
      <c r="A128" s="12" t="s">
        <v>717</v>
      </c>
      <c r="B128" s="12" t="s">
        <v>249</v>
      </c>
      <c r="C128" s="12">
        <v>838</v>
      </c>
      <c r="D128" s="12">
        <v>716</v>
      </c>
      <c r="E128" s="12">
        <v>0.5</v>
      </c>
      <c r="F128" s="23" t="s">
        <v>1125</v>
      </c>
      <c r="G128" s="12">
        <v>2</v>
      </c>
      <c r="H128" s="12" t="s">
        <v>1133</v>
      </c>
      <c r="I128" s="12">
        <v>13.33</v>
      </c>
      <c r="J128" s="12" t="s">
        <v>1243</v>
      </c>
      <c r="K128" s="12">
        <v>52.27</v>
      </c>
      <c r="L128" s="12" t="s">
        <v>1163</v>
      </c>
      <c r="M128" s="12" t="b">
        <f t="shared" si="10"/>
        <v>0</v>
      </c>
      <c r="N128" s="12" t="b">
        <f t="shared" si="11"/>
        <v>0</v>
      </c>
      <c r="O128" s="12">
        <f t="shared" si="12"/>
        <v>600008</v>
      </c>
      <c r="T128" s="12">
        <v>86955</v>
      </c>
    </row>
    <row r="129" spans="1:20" x14ac:dyDescent="0.3">
      <c r="A129" s="12" t="s">
        <v>718</v>
      </c>
      <c r="B129" s="12" t="s">
        <v>250</v>
      </c>
      <c r="C129" s="12">
        <v>335</v>
      </c>
      <c r="D129" s="12">
        <v>286</v>
      </c>
      <c r="E129" s="12">
        <v>0.25</v>
      </c>
      <c r="F129" s="23" t="s">
        <v>1125</v>
      </c>
      <c r="G129" s="12">
        <v>2</v>
      </c>
      <c r="H129" s="12" t="s">
        <v>1163</v>
      </c>
      <c r="I129" s="12">
        <v>73.569999999999993</v>
      </c>
      <c r="J129" s="12" t="s">
        <v>1163</v>
      </c>
      <c r="K129" s="12">
        <v>51.77</v>
      </c>
      <c r="L129" s="12" t="s">
        <v>1163</v>
      </c>
      <c r="M129" s="12" t="b">
        <f t="shared" si="10"/>
        <v>1</v>
      </c>
      <c r="N129" s="12" t="b">
        <f t="shared" si="11"/>
        <v>1</v>
      </c>
      <c r="O129" s="12">
        <f t="shared" si="12"/>
        <v>95810</v>
      </c>
      <c r="T129" s="12">
        <v>45760</v>
      </c>
    </row>
    <row r="130" spans="1:20" x14ac:dyDescent="0.3">
      <c r="A130" s="12" t="s">
        <v>719</v>
      </c>
      <c r="B130" s="12" t="s">
        <v>251</v>
      </c>
      <c r="C130" s="12">
        <v>335</v>
      </c>
      <c r="D130" s="12">
        <v>223</v>
      </c>
      <c r="E130" s="12">
        <v>0.25</v>
      </c>
      <c r="F130" s="23" t="s">
        <v>1130</v>
      </c>
      <c r="G130" s="12">
        <v>2</v>
      </c>
      <c r="H130" s="12" t="s">
        <v>1163</v>
      </c>
      <c r="I130" s="12">
        <v>39.770000000000003</v>
      </c>
      <c r="J130" s="12" t="s">
        <v>1163</v>
      </c>
      <c r="K130" s="12">
        <v>69.16</v>
      </c>
      <c r="L130" s="12" t="s">
        <v>1163</v>
      </c>
      <c r="M130" s="12" t="b">
        <f t="shared" si="10"/>
        <v>1</v>
      </c>
      <c r="N130" s="12" t="b">
        <f t="shared" si="11"/>
        <v>1</v>
      </c>
      <c r="O130" s="12">
        <f t="shared" si="12"/>
        <v>74705</v>
      </c>
      <c r="T130" s="12">
        <v>17150</v>
      </c>
    </row>
    <row r="131" spans="1:20" x14ac:dyDescent="0.3">
      <c r="A131" s="12" t="s">
        <v>720</v>
      </c>
      <c r="B131" s="12" t="s">
        <v>252</v>
      </c>
      <c r="C131" s="12">
        <v>190</v>
      </c>
      <c r="D131" s="12">
        <v>286</v>
      </c>
      <c r="E131" s="12">
        <v>0.25</v>
      </c>
      <c r="F131" s="23" t="s">
        <v>1131</v>
      </c>
      <c r="G131" s="12">
        <v>2</v>
      </c>
      <c r="H131" s="12" t="s">
        <v>1163</v>
      </c>
      <c r="I131" s="12">
        <v>87.45</v>
      </c>
      <c r="J131" s="12" t="s">
        <v>1163</v>
      </c>
      <c r="K131" s="12">
        <v>22.68</v>
      </c>
      <c r="L131" s="12" t="s">
        <v>1163</v>
      </c>
      <c r="M131" s="12" t="b">
        <f t="shared" ref="M131:M194" si="13">ISNUMBER(SEARCH(L131,H131))</f>
        <v>1</v>
      </c>
      <c r="N131" s="12" t="b">
        <f t="shared" ref="N131:N194" si="14">ISNUMBER(SEARCH(L131,J131))</f>
        <v>1</v>
      </c>
      <c r="O131" s="12">
        <f t="shared" ref="O131:O194" si="15">C131*D131</f>
        <v>54340</v>
      </c>
      <c r="T131" s="12">
        <v>45760</v>
      </c>
    </row>
    <row r="132" spans="1:20" x14ac:dyDescent="0.3">
      <c r="A132" s="12" t="s">
        <v>721</v>
      </c>
      <c r="B132" s="12" t="s">
        <v>253</v>
      </c>
      <c r="C132" s="12">
        <v>1023</v>
      </c>
      <c r="D132" s="12">
        <v>682</v>
      </c>
      <c r="E132" s="12">
        <v>1</v>
      </c>
      <c r="F132" s="23" t="s">
        <v>1125</v>
      </c>
      <c r="G132" s="12">
        <v>1</v>
      </c>
      <c r="H132" s="12" t="s">
        <v>1132</v>
      </c>
      <c r="I132" s="12">
        <v>3.54</v>
      </c>
      <c r="J132" s="12" t="s">
        <v>1287</v>
      </c>
      <c r="K132" s="12">
        <v>51.4</v>
      </c>
      <c r="L132" s="12" t="s">
        <v>1288</v>
      </c>
      <c r="M132" s="12" t="b">
        <f t="shared" si="13"/>
        <v>0</v>
      </c>
      <c r="N132" s="12" t="b">
        <f t="shared" si="14"/>
        <v>0</v>
      </c>
      <c r="O132" s="12">
        <f t="shared" si="15"/>
        <v>697686</v>
      </c>
      <c r="T132" s="12">
        <v>17150</v>
      </c>
    </row>
    <row r="133" spans="1:20" x14ac:dyDescent="0.3">
      <c r="A133" s="12" t="s">
        <v>722</v>
      </c>
      <c r="B133" s="12" t="s">
        <v>254</v>
      </c>
      <c r="C133" s="12">
        <v>512</v>
      </c>
      <c r="D133" s="12">
        <v>341</v>
      </c>
      <c r="E133" s="12">
        <v>0.5</v>
      </c>
      <c r="F133" s="23" t="s">
        <v>1125</v>
      </c>
      <c r="G133" s="12">
        <v>1</v>
      </c>
      <c r="H133" s="12" t="s">
        <v>1164</v>
      </c>
      <c r="I133" s="12">
        <v>84.09</v>
      </c>
      <c r="J133" s="12" t="s">
        <v>1288</v>
      </c>
      <c r="K133" s="12">
        <v>81.61</v>
      </c>
      <c r="L133" s="12" t="s">
        <v>1288</v>
      </c>
      <c r="M133" s="12" t="b">
        <f t="shared" si="13"/>
        <v>1</v>
      </c>
      <c r="N133" s="12" t="b">
        <f t="shared" si="14"/>
        <v>1</v>
      </c>
      <c r="O133" s="12">
        <f t="shared" si="15"/>
        <v>174592</v>
      </c>
      <c r="T133" s="12">
        <v>98304</v>
      </c>
    </row>
    <row r="134" spans="1:20" x14ac:dyDescent="0.3">
      <c r="A134" s="12" t="s">
        <v>723</v>
      </c>
      <c r="B134" s="12" t="s">
        <v>255</v>
      </c>
      <c r="C134" s="12">
        <v>205</v>
      </c>
      <c r="D134" s="12">
        <v>136</v>
      </c>
      <c r="E134" s="12">
        <v>0.25</v>
      </c>
      <c r="F134" s="23" t="s">
        <v>1125</v>
      </c>
      <c r="G134" s="12">
        <v>1</v>
      </c>
      <c r="H134" s="12" t="s">
        <v>1164</v>
      </c>
      <c r="I134" s="12">
        <v>87.35</v>
      </c>
      <c r="J134" s="12" t="s">
        <v>1288</v>
      </c>
      <c r="K134" s="12">
        <v>97.92</v>
      </c>
      <c r="L134" s="12" t="s">
        <v>1288</v>
      </c>
      <c r="M134" s="12" t="b">
        <f t="shared" si="13"/>
        <v>1</v>
      </c>
      <c r="N134" s="12" t="b">
        <f t="shared" si="14"/>
        <v>1</v>
      </c>
      <c r="O134" s="12">
        <f t="shared" si="15"/>
        <v>27880</v>
      </c>
      <c r="T134" s="12">
        <v>44376</v>
      </c>
    </row>
    <row r="135" spans="1:20" x14ac:dyDescent="0.3">
      <c r="A135" s="12" t="s">
        <v>724</v>
      </c>
      <c r="B135" s="12" t="s">
        <v>256</v>
      </c>
      <c r="C135" s="12">
        <v>205</v>
      </c>
      <c r="D135" s="12">
        <v>115</v>
      </c>
      <c r="E135" s="12">
        <v>0.25</v>
      </c>
      <c r="F135" s="23" t="s">
        <v>1126</v>
      </c>
      <c r="G135" s="12">
        <v>1</v>
      </c>
      <c r="H135" s="12" t="s">
        <v>1164</v>
      </c>
      <c r="I135" s="12">
        <v>94.38</v>
      </c>
      <c r="J135" s="12" t="s">
        <v>1288</v>
      </c>
      <c r="K135" s="12">
        <v>96.06</v>
      </c>
      <c r="L135" s="12" t="s">
        <v>1288</v>
      </c>
      <c r="M135" s="12" t="b">
        <f t="shared" si="13"/>
        <v>1</v>
      </c>
      <c r="N135" s="12" t="b">
        <f t="shared" si="14"/>
        <v>1</v>
      </c>
      <c r="O135" s="12">
        <f t="shared" si="15"/>
        <v>23575</v>
      </c>
      <c r="T135" s="12">
        <v>98304</v>
      </c>
    </row>
    <row r="136" spans="1:20" x14ac:dyDescent="0.3">
      <c r="A136" s="12" t="s">
        <v>725</v>
      </c>
      <c r="B136" s="12" t="s">
        <v>257</v>
      </c>
      <c r="C136" s="12">
        <v>76</v>
      </c>
      <c r="D136" s="12">
        <v>136</v>
      </c>
      <c r="E136" s="12">
        <v>0.25</v>
      </c>
      <c r="F136" s="23" t="s">
        <v>1127</v>
      </c>
      <c r="G136" s="12">
        <v>1</v>
      </c>
      <c r="H136" s="12" t="s">
        <v>1164</v>
      </c>
      <c r="I136" s="12">
        <v>51.18</v>
      </c>
      <c r="J136" s="12" t="s">
        <v>1288</v>
      </c>
      <c r="K136" s="12">
        <v>51.73</v>
      </c>
      <c r="L136" s="12" t="s">
        <v>1288</v>
      </c>
      <c r="M136" s="12" t="b">
        <f t="shared" si="13"/>
        <v>1</v>
      </c>
      <c r="N136" s="12" t="b">
        <f t="shared" si="14"/>
        <v>1</v>
      </c>
      <c r="O136" s="12">
        <f t="shared" si="15"/>
        <v>10336</v>
      </c>
      <c r="T136" s="12">
        <v>44376</v>
      </c>
    </row>
    <row r="137" spans="1:20" x14ac:dyDescent="0.3">
      <c r="A137" s="12" t="s">
        <v>726</v>
      </c>
      <c r="B137" s="12" t="s">
        <v>258</v>
      </c>
      <c r="C137" s="12">
        <v>1023</v>
      </c>
      <c r="D137" s="12">
        <v>682</v>
      </c>
      <c r="E137" s="12">
        <v>1</v>
      </c>
      <c r="F137" s="23" t="s">
        <v>1125</v>
      </c>
      <c r="G137" s="12">
        <v>2</v>
      </c>
      <c r="H137" s="12" t="s">
        <v>1133</v>
      </c>
      <c r="I137" s="12">
        <v>33.799999999999997</v>
      </c>
      <c r="J137" s="12" t="s">
        <v>1289</v>
      </c>
      <c r="K137" s="12">
        <v>50.78</v>
      </c>
      <c r="L137" s="12" t="s">
        <v>1288</v>
      </c>
      <c r="M137" s="12" t="b">
        <f t="shared" si="13"/>
        <v>0</v>
      </c>
      <c r="N137" s="12" t="b">
        <f t="shared" si="14"/>
        <v>0</v>
      </c>
      <c r="O137" s="12">
        <f t="shared" si="15"/>
        <v>697686</v>
      </c>
      <c r="T137" s="12">
        <v>76800</v>
      </c>
    </row>
    <row r="138" spans="1:20" x14ac:dyDescent="0.3">
      <c r="A138" s="12" t="s">
        <v>727</v>
      </c>
      <c r="B138" s="12" t="s">
        <v>259</v>
      </c>
      <c r="C138" s="12">
        <v>512</v>
      </c>
      <c r="D138" s="12">
        <v>341</v>
      </c>
      <c r="E138" s="12">
        <v>0.5</v>
      </c>
      <c r="F138" s="23" t="s">
        <v>1125</v>
      </c>
      <c r="G138" s="12">
        <v>2</v>
      </c>
      <c r="H138" s="12" t="s">
        <v>1164</v>
      </c>
      <c r="I138" s="12">
        <v>83.13</v>
      </c>
      <c r="J138" s="12" t="s">
        <v>1288</v>
      </c>
      <c r="K138" s="12">
        <v>41.56</v>
      </c>
      <c r="L138" s="12" t="s">
        <v>1288</v>
      </c>
      <c r="M138" s="12" t="b">
        <f t="shared" si="13"/>
        <v>1</v>
      </c>
      <c r="N138" s="12" t="b">
        <f t="shared" si="14"/>
        <v>1</v>
      </c>
      <c r="O138" s="12">
        <f t="shared" si="15"/>
        <v>174592</v>
      </c>
      <c r="T138" s="12">
        <v>33338</v>
      </c>
    </row>
    <row r="139" spans="1:20" x14ac:dyDescent="0.3">
      <c r="A139" s="12" t="s">
        <v>728</v>
      </c>
      <c r="B139" s="12" t="s">
        <v>260</v>
      </c>
      <c r="C139" s="12">
        <v>205</v>
      </c>
      <c r="D139" s="12">
        <v>115</v>
      </c>
      <c r="E139" s="12">
        <v>0.25</v>
      </c>
      <c r="F139" s="23" t="s">
        <v>1126</v>
      </c>
      <c r="G139" s="12">
        <v>2</v>
      </c>
      <c r="H139" s="12" t="s">
        <v>1164</v>
      </c>
      <c r="I139" s="12">
        <v>55.66</v>
      </c>
      <c r="J139" s="12" t="s">
        <v>1288</v>
      </c>
      <c r="K139" s="12">
        <v>83.18</v>
      </c>
      <c r="L139" s="12" t="s">
        <v>1288</v>
      </c>
      <c r="M139" s="12" t="b">
        <f t="shared" si="13"/>
        <v>1</v>
      </c>
      <c r="N139" s="12" t="b">
        <f t="shared" si="14"/>
        <v>1</v>
      </c>
      <c r="O139" s="12">
        <f t="shared" si="15"/>
        <v>23575</v>
      </c>
      <c r="T139" s="12">
        <v>76800</v>
      </c>
    </row>
    <row r="140" spans="1:20" x14ac:dyDescent="0.3">
      <c r="A140" s="12" t="s">
        <v>729</v>
      </c>
      <c r="B140" s="12" t="s">
        <v>261</v>
      </c>
      <c r="C140" s="12">
        <v>76</v>
      </c>
      <c r="D140" s="12">
        <v>136</v>
      </c>
      <c r="E140" s="12">
        <v>0.25</v>
      </c>
      <c r="F140" s="23" t="s">
        <v>1127</v>
      </c>
      <c r="G140" s="12">
        <v>2</v>
      </c>
      <c r="H140" s="12" t="s">
        <v>1164</v>
      </c>
      <c r="I140" s="12">
        <v>83.85</v>
      </c>
      <c r="J140" s="12" t="s">
        <v>1287</v>
      </c>
      <c r="K140" s="12">
        <v>12.47</v>
      </c>
      <c r="L140" s="12" t="s">
        <v>1288</v>
      </c>
      <c r="M140" s="12" t="b">
        <f t="shared" si="13"/>
        <v>1</v>
      </c>
      <c r="N140" s="12" t="b">
        <f t="shared" si="14"/>
        <v>0</v>
      </c>
      <c r="O140" s="12">
        <f t="shared" si="15"/>
        <v>10336</v>
      </c>
      <c r="T140" s="12">
        <v>33338</v>
      </c>
    </row>
    <row r="141" spans="1:20" x14ac:dyDescent="0.3">
      <c r="A141" s="12" t="s">
        <v>730</v>
      </c>
      <c r="B141" s="12" t="s">
        <v>262</v>
      </c>
      <c r="C141" s="12">
        <v>205</v>
      </c>
      <c r="D141" s="12">
        <v>136</v>
      </c>
      <c r="E141" s="12">
        <v>0.25</v>
      </c>
      <c r="F141" s="23" t="s">
        <v>1125</v>
      </c>
      <c r="G141" s="12">
        <v>2</v>
      </c>
      <c r="H141" s="12" t="s">
        <v>1164</v>
      </c>
      <c r="I141" s="12">
        <v>62.05</v>
      </c>
      <c r="J141" s="12" t="s">
        <v>1288</v>
      </c>
      <c r="K141" s="12">
        <v>75.88</v>
      </c>
      <c r="L141" s="12" t="s">
        <v>1288</v>
      </c>
      <c r="M141" s="12" t="b">
        <f t="shared" si="13"/>
        <v>1</v>
      </c>
      <c r="N141" s="12" t="b">
        <f t="shared" si="14"/>
        <v>1</v>
      </c>
      <c r="O141" s="12">
        <f t="shared" si="15"/>
        <v>27880</v>
      </c>
      <c r="T141" s="12">
        <v>38400</v>
      </c>
    </row>
    <row r="142" spans="1:20" x14ac:dyDescent="0.3">
      <c r="A142" s="12" t="s">
        <v>731</v>
      </c>
      <c r="B142" s="12" t="s">
        <v>263</v>
      </c>
      <c r="C142" s="12">
        <v>1200</v>
      </c>
      <c r="D142" s="12">
        <v>800</v>
      </c>
      <c r="E142" s="12">
        <v>1</v>
      </c>
      <c r="F142" s="23" t="s">
        <v>1125</v>
      </c>
      <c r="G142" s="12">
        <v>1</v>
      </c>
      <c r="H142" s="12" t="s">
        <v>1132</v>
      </c>
      <c r="I142" s="12">
        <v>4.6900000000000004</v>
      </c>
      <c r="J142" s="12" t="s">
        <v>1252</v>
      </c>
      <c r="K142" s="12">
        <v>19.57</v>
      </c>
      <c r="L142" s="12" t="s">
        <v>1290</v>
      </c>
      <c r="M142" s="12" t="b">
        <f t="shared" si="13"/>
        <v>0</v>
      </c>
      <c r="N142" s="12" t="b">
        <f t="shared" si="14"/>
        <v>0</v>
      </c>
      <c r="O142" s="12">
        <f t="shared" si="15"/>
        <v>960000</v>
      </c>
      <c r="T142" s="12">
        <v>10584</v>
      </c>
    </row>
    <row r="143" spans="1:20" x14ac:dyDescent="0.3">
      <c r="A143" s="12" t="s">
        <v>732</v>
      </c>
      <c r="B143" s="12" t="s">
        <v>264</v>
      </c>
      <c r="C143" s="12">
        <v>600</v>
      </c>
      <c r="D143" s="12">
        <v>400</v>
      </c>
      <c r="E143" s="12">
        <v>0.5</v>
      </c>
      <c r="F143" s="23" t="s">
        <v>1125</v>
      </c>
      <c r="G143" s="12">
        <v>1</v>
      </c>
      <c r="H143" s="12" t="s">
        <v>1165</v>
      </c>
      <c r="I143" s="12">
        <v>99.71</v>
      </c>
      <c r="J143" s="12" t="s">
        <v>1280</v>
      </c>
      <c r="K143" s="12">
        <v>6.22</v>
      </c>
      <c r="L143" s="12" t="s">
        <v>1290</v>
      </c>
      <c r="M143" s="12" t="b">
        <f t="shared" si="13"/>
        <v>1</v>
      </c>
      <c r="N143" s="12" t="b">
        <f t="shared" si="14"/>
        <v>0</v>
      </c>
      <c r="O143" s="12">
        <f t="shared" si="15"/>
        <v>240000</v>
      </c>
      <c r="T143" s="12">
        <v>38400</v>
      </c>
    </row>
    <row r="144" spans="1:20" x14ac:dyDescent="0.3">
      <c r="A144" s="12" t="s">
        <v>733</v>
      </c>
      <c r="B144" s="12" t="s">
        <v>265</v>
      </c>
      <c r="C144" s="12">
        <v>240</v>
      </c>
      <c r="D144" s="12">
        <v>160</v>
      </c>
      <c r="E144" s="12">
        <v>0.25</v>
      </c>
      <c r="F144" s="23" t="s">
        <v>1125</v>
      </c>
      <c r="G144" s="12">
        <v>1</v>
      </c>
      <c r="H144" s="12" t="s">
        <v>1165</v>
      </c>
      <c r="I144" s="12">
        <v>96.51</v>
      </c>
      <c r="J144" s="12" t="s">
        <v>1290</v>
      </c>
      <c r="K144" s="12">
        <v>99.92</v>
      </c>
      <c r="L144" s="12" t="s">
        <v>1290</v>
      </c>
      <c r="M144" s="12" t="b">
        <f t="shared" si="13"/>
        <v>1</v>
      </c>
      <c r="N144" s="12" t="b">
        <f t="shared" si="14"/>
        <v>1</v>
      </c>
      <c r="O144" s="12">
        <f t="shared" si="15"/>
        <v>38400</v>
      </c>
      <c r="T144" s="12">
        <v>10584</v>
      </c>
    </row>
    <row r="145" spans="1:20" x14ac:dyDescent="0.3">
      <c r="A145" s="12" t="s">
        <v>734</v>
      </c>
      <c r="B145" s="12" t="s">
        <v>266</v>
      </c>
      <c r="C145" s="12">
        <v>240</v>
      </c>
      <c r="D145" s="12">
        <v>180</v>
      </c>
      <c r="E145" s="12">
        <v>0.25</v>
      </c>
      <c r="F145" s="23" t="s">
        <v>1128</v>
      </c>
      <c r="G145" s="12">
        <v>1</v>
      </c>
      <c r="H145" s="12" t="s">
        <v>1165</v>
      </c>
      <c r="I145" s="12">
        <v>94.39</v>
      </c>
      <c r="J145" s="12" t="s">
        <v>1290</v>
      </c>
      <c r="K145" s="12">
        <v>99.84</v>
      </c>
      <c r="L145" s="12" t="s">
        <v>1290</v>
      </c>
      <c r="M145" s="12" t="b">
        <f t="shared" si="13"/>
        <v>1</v>
      </c>
      <c r="N145" s="12" t="b">
        <f t="shared" si="14"/>
        <v>1</v>
      </c>
      <c r="O145" s="12">
        <f t="shared" si="15"/>
        <v>43200</v>
      </c>
      <c r="T145" s="12">
        <v>67500</v>
      </c>
    </row>
    <row r="146" spans="1:20" x14ac:dyDescent="0.3">
      <c r="A146" s="12" t="s">
        <v>735</v>
      </c>
      <c r="B146" s="12" t="s">
        <v>267</v>
      </c>
      <c r="C146" s="12">
        <v>120</v>
      </c>
      <c r="D146" s="12">
        <v>160</v>
      </c>
      <c r="E146" s="12">
        <v>0.25</v>
      </c>
      <c r="F146" s="23" t="s">
        <v>1129</v>
      </c>
      <c r="G146" s="12">
        <v>1</v>
      </c>
      <c r="H146" s="12" t="s">
        <v>1165</v>
      </c>
      <c r="I146" s="12">
        <v>98.32</v>
      </c>
      <c r="J146" s="12" t="s">
        <v>1290</v>
      </c>
      <c r="K146" s="12">
        <v>35.18</v>
      </c>
      <c r="L146" s="12" t="s">
        <v>1290</v>
      </c>
      <c r="M146" s="12" t="b">
        <f t="shared" si="13"/>
        <v>1</v>
      </c>
      <c r="N146" s="12" t="b">
        <f t="shared" si="14"/>
        <v>1</v>
      </c>
      <c r="O146" s="12">
        <f t="shared" si="15"/>
        <v>19200</v>
      </c>
      <c r="T146" s="12">
        <v>30000</v>
      </c>
    </row>
    <row r="147" spans="1:20" x14ac:dyDescent="0.3">
      <c r="A147" s="12" t="s">
        <v>736</v>
      </c>
      <c r="B147" s="12" t="s">
        <v>268</v>
      </c>
      <c r="C147" s="12">
        <v>1200</v>
      </c>
      <c r="D147" s="12">
        <v>800</v>
      </c>
      <c r="E147" s="12">
        <v>1</v>
      </c>
      <c r="F147" s="23" t="s">
        <v>1125</v>
      </c>
      <c r="G147" s="12">
        <v>2</v>
      </c>
      <c r="H147" s="12" t="s">
        <v>1133</v>
      </c>
      <c r="I147" s="12">
        <v>30.77</v>
      </c>
      <c r="J147" s="12" t="s">
        <v>1243</v>
      </c>
      <c r="K147" s="12">
        <v>7.44</v>
      </c>
      <c r="L147" s="12" t="s">
        <v>1290</v>
      </c>
      <c r="M147" s="12" t="b">
        <f t="shared" si="13"/>
        <v>0</v>
      </c>
      <c r="N147" s="12" t="b">
        <f t="shared" si="14"/>
        <v>0</v>
      </c>
      <c r="O147" s="12">
        <f t="shared" si="15"/>
        <v>960000</v>
      </c>
      <c r="T147" s="12">
        <v>67500</v>
      </c>
    </row>
    <row r="148" spans="1:20" x14ac:dyDescent="0.3">
      <c r="A148" s="12" t="s">
        <v>737</v>
      </c>
      <c r="B148" s="12" t="s">
        <v>269</v>
      </c>
      <c r="C148" s="12">
        <v>600</v>
      </c>
      <c r="D148" s="12">
        <v>400</v>
      </c>
      <c r="E148" s="12">
        <v>0.5</v>
      </c>
      <c r="F148" s="23" t="s">
        <v>1125</v>
      </c>
      <c r="G148" s="12">
        <v>2</v>
      </c>
      <c r="H148" s="12" t="s">
        <v>1165</v>
      </c>
      <c r="I148" s="12">
        <v>61.75</v>
      </c>
      <c r="J148" s="12" t="s">
        <v>1291</v>
      </c>
      <c r="K148" s="12">
        <v>5.39</v>
      </c>
      <c r="L148" s="12" t="s">
        <v>1290</v>
      </c>
      <c r="M148" s="12" t="b">
        <f t="shared" si="13"/>
        <v>1</v>
      </c>
      <c r="N148" s="12" t="b">
        <f t="shared" si="14"/>
        <v>0</v>
      </c>
      <c r="O148" s="12">
        <f t="shared" si="15"/>
        <v>240000</v>
      </c>
      <c r="T148" s="12">
        <v>30000</v>
      </c>
    </row>
    <row r="149" spans="1:20" x14ac:dyDescent="0.3">
      <c r="A149" s="12" t="s">
        <v>738</v>
      </c>
      <c r="B149" s="12" t="s">
        <v>270</v>
      </c>
      <c r="C149" s="12">
        <v>240</v>
      </c>
      <c r="D149" s="12">
        <v>160</v>
      </c>
      <c r="E149" s="12">
        <v>0.25</v>
      </c>
      <c r="F149" s="23" t="s">
        <v>1125</v>
      </c>
      <c r="G149" s="12">
        <v>2</v>
      </c>
      <c r="H149" s="12" t="s">
        <v>1165</v>
      </c>
      <c r="I149" s="12">
        <v>87.02</v>
      </c>
      <c r="J149" s="12" t="s">
        <v>1290</v>
      </c>
      <c r="K149" s="12">
        <v>73.959999999999994</v>
      </c>
      <c r="L149" s="12" t="s">
        <v>1290</v>
      </c>
      <c r="M149" s="12" t="b">
        <f t="shared" si="13"/>
        <v>1</v>
      </c>
      <c r="N149" s="12" t="b">
        <f t="shared" si="14"/>
        <v>1</v>
      </c>
      <c r="O149" s="12">
        <f t="shared" si="15"/>
        <v>38400</v>
      </c>
      <c r="T149" s="12">
        <v>35532</v>
      </c>
    </row>
    <row r="150" spans="1:20" x14ac:dyDescent="0.3">
      <c r="A150" s="12" t="s">
        <v>739</v>
      </c>
      <c r="B150" s="12" t="s">
        <v>271</v>
      </c>
      <c r="C150" s="12">
        <v>240</v>
      </c>
      <c r="D150" s="12">
        <v>180</v>
      </c>
      <c r="E150" s="12">
        <v>0.25</v>
      </c>
      <c r="F150" s="23" t="s">
        <v>1128</v>
      </c>
      <c r="G150" s="12">
        <v>2</v>
      </c>
      <c r="H150" s="12" t="s">
        <v>1165</v>
      </c>
      <c r="I150" s="12">
        <v>81.42</v>
      </c>
      <c r="J150" s="12" t="s">
        <v>1290</v>
      </c>
      <c r="K150" s="12">
        <v>77.42</v>
      </c>
      <c r="L150" s="12" t="s">
        <v>1290</v>
      </c>
      <c r="M150" s="12" t="b">
        <f t="shared" si="13"/>
        <v>1</v>
      </c>
      <c r="N150" s="12" t="b">
        <f t="shared" si="14"/>
        <v>1</v>
      </c>
      <c r="O150" s="12">
        <f t="shared" si="15"/>
        <v>43200</v>
      </c>
      <c r="T150" s="12">
        <v>57600</v>
      </c>
    </row>
    <row r="151" spans="1:20" x14ac:dyDescent="0.3">
      <c r="A151" s="12" t="s">
        <v>740</v>
      </c>
      <c r="B151" s="12" t="s">
        <v>272</v>
      </c>
      <c r="C151" s="12">
        <v>120</v>
      </c>
      <c r="D151" s="12">
        <v>160</v>
      </c>
      <c r="E151" s="12">
        <v>0.25</v>
      </c>
      <c r="F151" s="23" t="s">
        <v>1129</v>
      </c>
      <c r="G151" s="12">
        <v>2</v>
      </c>
      <c r="H151" s="12" t="s">
        <v>1165</v>
      </c>
      <c r="I151" s="12">
        <v>84.03</v>
      </c>
      <c r="J151" s="12" t="s">
        <v>1290</v>
      </c>
      <c r="K151" s="12">
        <v>67.2</v>
      </c>
      <c r="L151" s="12" t="s">
        <v>1290</v>
      </c>
      <c r="M151" s="12" t="b">
        <f t="shared" si="13"/>
        <v>1</v>
      </c>
      <c r="N151" s="12" t="b">
        <f t="shared" si="14"/>
        <v>1</v>
      </c>
      <c r="O151" s="12">
        <f t="shared" si="15"/>
        <v>19200</v>
      </c>
      <c r="T151" s="12">
        <v>35532</v>
      </c>
    </row>
    <row r="152" spans="1:20" x14ac:dyDescent="0.3">
      <c r="A152" s="12" t="s">
        <v>741</v>
      </c>
      <c r="B152" s="12" t="s">
        <v>273</v>
      </c>
      <c r="C152" s="12">
        <v>1500</v>
      </c>
      <c r="D152" s="12">
        <v>995</v>
      </c>
      <c r="E152" s="12">
        <v>1</v>
      </c>
      <c r="F152" s="23" t="s">
        <v>1125</v>
      </c>
      <c r="G152" s="12">
        <v>1</v>
      </c>
      <c r="H152" s="12" t="s">
        <v>1166</v>
      </c>
      <c r="I152" s="12">
        <v>3.02</v>
      </c>
      <c r="J152" s="12" t="s">
        <v>1260</v>
      </c>
      <c r="K152" s="12">
        <v>7.83</v>
      </c>
      <c r="L152" s="12" t="s">
        <v>1292</v>
      </c>
      <c r="M152" s="12" t="b">
        <f t="shared" si="13"/>
        <v>0</v>
      </c>
      <c r="N152" s="12" t="b">
        <f t="shared" si="14"/>
        <v>0</v>
      </c>
      <c r="O152" s="12">
        <f t="shared" si="15"/>
        <v>1492500</v>
      </c>
      <c r="T152" s="12">
        <v>57600</v>
      </c>
    </row>
    <row r="153" spans="1:20" x14ac:dyDescent="0.3">
      <c r="A153" s="12" t="s">
        <v>742</v>
      </c>
      <c r="B153" s="12" t="s">
        <v>274</v>
      </c>
      <c r="C153" s="12">
        <v>750</v>
      </c>
      <c r="D153" s="12">
        <v>498</v>
      </c>
      <c r="E153" s="12">
        <v>0.5</v>
      </c>
      <c r="F153" s="23" t="s">
        <v>1125</v>
      </c>
      <c r="G153" s="12">
        <v>1</v>
      </c>
      <c r="H153" s="12" t="s">
        <v>1167</v>
      </c>
      <c r="I153" s="12">
        <v>67.849999999999994</v>
      </c>
      <c r="J153" s="12" t="s">
        <v>1273</v>
      </c>
      <c r="K153" s="12">
        <v>4.78</v>
      </c>
      <c r="L153" s="12" t="s">
        <v>1292</v>
      </c>
      <c r="M153" s="12" t="b">
        <f t="shared" si="13"/>
        <v>1</v>
      </c>
      <c r="N153" s="12" t="b">
        <f t="shared" si="14"/>
        <v>0</v>
      </c>
      <c r="O153" s="12">
        <f t="shared" si="15"/>
        <v>373500</v>
      </c>
      <c r="T153" s="12">
        <v>83544</v>
      </c>
    </row>
    <row r="154" spans="1:20" x14ac:dyDescent="0.3">
      <c r="A154" s="12" t="s">
        <v>743</v>
      </c>
      <c r="B154" s="12" t="s">
        <v>275</v>
      </c>
      <c r="C154" s="12">
        <v>300</v>
      </c>
      <c r="D154" s="12">
        <v>199</v>
      </c>
      <c r="E154" s="12">
        <v>0.25</v>
      </c>
      <c r="F154" s="23" t="s">
        <v>1125</v>
      </c>
      <c r="G154" s="12">
        <v>1</v>
      </c>
      <c r="H154" s="12" t="s">
        <v>1168</v>
      </c>
      <c r="I154" s="12">
        <v>84.33</v>
      </c>
      <c r="J154" s="12" t="s">
        <v>1292</v>
      </c>
      <c r="K154" s="12">
        <v>95.36</v>
      </c>
      <c r="L154" s="12" t="s">
        <v>1292</v>
      </c>
      <c r="M154" s="12" t="b">
        <f t="shared" si="13"/>
        <v>0</v>
      </c>
      <c r="N154" s="12" t="b">
        <f t="shared" si="14"/>
        <v>1</v>
      </c>
      <c r="O154" s="12">
        <f t="shared" si="15"/>
        <v>59700</v>
      </c>
      <c r="T154" s="12">
        <v>38962</v>
      </c>
    </row>
    <row r="155" spans="1:20" x14ac:dyDescent="0.3">
      <c r="A155" s="12" t="s">
        <v>744</v>
      </c>
      <c r="B155" s="12" t="s">
        <v>276</v>
      </c>
      <c r="C155" s="12">
        <v>300</v>
      </c>
      <c r="D155" s="12">
        <v>200</v>
      </c>
      <c r="E155" s="12">
        <v>0.25</v>
      </c>
      <c r="F155" s="23" t="s">
        <v>1130</v>
      </c>
      <c r="G155" s="12">
        <v>1</v>
      </c>
      <c r="H155" s="12" t="s">
        <v>1168</v>
      </c>
      <c r="I155" s="12">
        <v>89.5</v>
      </c>
      <c r="J155" s="12" t="s">
        <v>1292</v>
      </c>
      <c r="K155" s="12">
        <v>92.12</v>
      </c>
      <c r="L155" s="12" t="s">
        <v>1292</v>
      </c>
      <c r="M155" s="12" t="b">
        <f t="shared" si="13"/>
        <v>0</v>
      </c>
      <c r="N155" s="12" t="b">
        <f t="shared" si="14"/>
        <v>1</v>
      </c>
      <c r="O155" s="12">
        <f t="shared" si="15"/>
        <v>60000</v>
      </c>
      <c r="T155" s="12">
        <v>83544</v>
      </c>
    </row>
    <row r="156" spans="1:20" x14ac:dyDescent="0.3">
      <c r="A156" s="12" t="s">
        <v>745</v>
      </c>
      <c r="B156" s="12" t="s">
        <v>277</v>
      </c>
      <c r="C156" s="12">
        <v>132</v>
      </c>
      <c r="D156" s="12">
        <v>199</v>
      </c>
      <c r="E156" s="12">
        <v>0.25</v>
      </c>
      <c r="F156" s="23" t="s">
        <v>1131</v>
      </c>
      <c r="G156" s="12">
        <v>1</v>
      </c>
      <c r="H156" s="12" t="s">
        <v>1168</v>
      </c>
      <c r="I156" s="12">
        <v>56.38</v>
      </c>
      <c r="J156" s="12" t="s">
        <v>1293</v>
      </c>
      <c r="K156" s="12">
        <v>22.52</v>
      </c>
      <c r="L156" s="12" t="s">
        <v>1292</v>
      </c>
      <c r="M156" s="12" t="b">
        <f t="shared" si="13"/>
        <v>0</v>
      </c>
      <c r="N156" s="12" t="b">
        <f t="shared" si="14"/>
        <v>0</v>
      </c>
      <c r="O156" s="12">
        <f t="shared" si="15"/>
        <v>26268</v>
      </c>
      <c r="T156" s="12">
        <v>38962</v>
      </c>
    </row>
    <row r="157" spans="1:20" x14ac:dyDescent="0.3">
      <c r="A157" s="12" t="s">
        <v>746</v>
      </c>
      <c r="B157" s="12" t="s">
        <v>278</v>
      </c>
      <c r="C157" s="12">
        <v>1500</v>
      </c>
      <c r="D157" s="12">
        <v>995</v>
      </c>
      <c r="E157" s="12">
        <v>1</v>
      </c>
      <c r="F157" s="23" t="s">
        <v>1125</v>
      </c>
      <c r="G157" s="12">
        <v>2</v>
      </c>
      <c r="H157" s="12" t="s">
        <v>1133</v>
      </c>
      <c r="I157" s="12">
        <v>27.3</v>
      </c>
      <c r="J157" s="12" t="s">
        <v>1294</v>
      </c>
      <c r="K157" s="12">
        <v>24.83</v>
      </c>
      <c r="L157" s="12" t="s">
        <v>1292</v>
      </c>
      <c r="M157" s="12" t="b">
        <f t="shared" si="13"/>
        <v>0</v>
      </c>
      <c r="N157" s="12" t="b">
        <f t="shared" si="14"/>
        <v>0</v>
      </c>
      <c r="O157" s="12">
        <f t="shared" si="15"/>
        <v>1492500</v>
      </c>
      <c r="T157" s="12">
        <v>94300</v>
      </c>
    </row>
    <row r="158" spans="1:20" x14ac:dyDescent="0.3">
      <c r="A158" s="12" t="s">
        <v>747</v>
      </c>
      <c r="B158" s="12" t="s">
        <v>279</v>
      </c>
      <c r="C158" s="12">
        <v>750</v>
      </c>
      <c r="D158" s="12">
        <v>498</v>
      </c>
      <c r="E158" s="12">
        <v>0.5</v>
      </c>
      <c r="F158" s="23" t="s">
        <v>1125</v>
      </c>
      <c r="G158" s="12">
        <v>2</v>
      </c>
      <c r="H158" s="12" t="s">
        <v>1167</v>
      </c>
      <c r="I158" s="12">
        <v>78.61</v>
      </c>
      <c r="J158" s="12" t="s">
        <v>1260</v>
      </c>
      <c r="K158" s="12">
        <v>17.22</v>
      </c>
      <c r="L158" s="12" t="s">
        <v>1292</v>
      </c>
      <c r="M158" s="12" t="b">
        <f t="shared" si="13"/>
        <v>1</v>
      </c>
      <c r="N158" s="12" t="b">
        <f t="shared" si="14"/>
        <v>0</v>
      </c>
      <c r="O158" s="12">
        <f t="shared" si="15"/>
        <v>373500</v>
      </c>
      <c r="T158" s="12">
        <v>76383</v>
      </c>
    </row>
    <row r="159" spans="1:20" x14ac:dyDescent="0.3">
      <c r="A159" s="12" t="s">
        <v>748</v>
      </c>
      <c r="B159" s="12" t="s">
        <v>280</v>
      </c>
      <c r="C159" s="12">
        <v>300</v>
      </c>
      <c r="D159" s="12">
        <v>199</v>
      </c>
      <c r="E159" s="12">
        <v>0.25</v>
      </c>
      <c r="F159" s="23" t="s">
        <v>1125</v>
      </c>
      <c r="G159" s="12">
        <v>2</v>
      </c>
      <c r="H159" s="12" t="s">
        <v>1167</v>
      </c>
      <c r="I159" s="12">
        <v>38.44</v>
      </c>
      <c r="J159" s="12" t="s">
        <v>1292</v>
      </c>
      <c r="K159" s="12">
        <v>77.180000000000007</v>
      </c>
      <c r="L159" s="12" t="s">
        <v>1292</v>
      </c>
      <c r="M159" s="12" t="b">
        <f t="shared" si="13"/>
        <v>1</v>
      </c>
      <c r="N159" s="12" t="b">
        <f t="shared" si="14"/>
        <v>1</v>
      </c>
      <c r="O159" s="12">
        <f t="shared" si="15"/>
        <v>59700</v>
      </c>
      <c r="T159" s="12">
        <v>94300</v>
      </c>
    </row>
    <row r="160" spans="1:20" x14ac:dyDescent="0.3">
      <c r="A160" s="12" t="s">
        <v>749</v>
      </c>
      <c r="B160" s="12" t="s">
        <v>281</v>
      </c>
      <c r="C160" s="12">
        <v>300</v>
      </c>
      <c r="D160" s="12">
        <v>200</v>
      </c>
      <c r="E160" s="12">
        <v>0.25</v>
      </c>
      <c r="F160" s="23" t="s">
        <v>1130</v>
      </c>
      <c r="G160" s="12">
        <v>2</v>
      </c>
      <c r="H160" s="12" t="s">
        <v>1167</v>
      </c>
      <c r="I160" s="12">
        <v>57.34</v>
      </c>
      <c r="J160" s="12" t="s">
        <v>1292</v>
      </c>
      <c r="K160" s="12">
        <v>71.5</v>
      </c>
      <c r="L160" s="12" t="s">
        <v>1292</v>
      </c>
      <c r="M160" s="12" t="b">
        <f t="shared" si="13"/>
        <v>1</v>
      </c>
      <c r="N160" s="12" t="b">
        <f t="shared" si="14"/>
        <v>1</v>
      </c>
      <c r="O160" s="12">
        <f t="shared" si="15"/>
        <v>60000</v>
      </c>
      <c r="T160" s="12">
        <v>76383</v>
      </c>
    </row>
    <row r="161" spans="1:20" x14ac:dyDescent="0.3">
      <c r="A161" s="12" t="s">
        <v>750</v>
      </c>
      <c r="B161" s="12" t="s">
        <v>282</v>
      </c>
      <c r="C161" s="12">
        <v>132</v>
      </c>
      <c r="D161" s="12">
        <v>199</v>
      </c>
      <c r="E161" s="12">
        <v>0.25</v>
      </c>
      <c r="F161" s="23" t="s">
        <v>1131</v>
      </c>
      <c r="G161" s="12">
        <v>2</v>
      </c>
      <c r="H161" s="12" t="s">
        <v>1167</v>
      </c>
      <c r="I161" s="12">
        <v>29.43</v>
      </c>
      <c r="J161" s="12" t="s">
        <v>1295</v>
      </c>
      <c r="K161" s="12">
        <v>12.85</v>
      </c>
      <c r="L161" s="12" t="s">
        <v>1292</v>
      </c>
      <c r="M161" s="12" t="b">
        <f t="shared" si="13"/>
        <v>1</v>
      </c>
      <c r="N161" s="12" t="b">
        <f t="shared" si="14"/>
        <v>0</v>
      </c>
      <c r="O161" s="12">
        <f t="shared" si="15"/>
        <v>26268</v>
      </c>
      <c r="T161" s="12">
        <v>67500</v>
      </c>
    </row>
    <row r="162" spans="1:20" x14ac:dyDescent="0.3">
      <c r="A162" s="12" t="s">
        <v>751</v>
      </c>
      <c r="B162" s="12" t="s">
        <v>283</v>
      </c>
      <c r="C162" s="12">
        <v>1280</v>
      </c>
      <c r="D162" s="12">
        <v>720</v>
      </c>
      <c r="E162" s="12">
        <v>1</v>
      </c>
      <c r="F162" s="23" t="s">
        <v>1125</v>
      </c>
      <c r="G162" s="12">
        <v>1</v>
      </c>
      <c r="H162" s="12" t="s">
        <v>1142</v>
      </c>
      <c r="I162" s="12">
        <v>4.84</v>
      </c>
      <c r="J162" s="12" t="s">
        <v>1296</v>
      </c>
      <c r="K162" s="12">
        <v>5.34</v>
      </c>
      <c r="L162" s="12" t="s">
        <v>1297</v>
      </c>
      <c r="M162" s="12" t="b">
        <f t="shared" si="13"/>
        <v>0</v>
      </c>
      <c r="N162" s="12" t="b">
        <f t="shared" si="14"/>
        <v>0</v>
      </c>
      <c r="O162" s="12">
        <f t="shared" si="15"/>
        <v>921600</v>
      </c>
      <c r="T162" s="12">
        <v>30000</v>
      </c>
    </row>
    <row r="163" spans="1:20" x14ac:dyDescent="0.3">
      <c r="A163" s="12" t="s">
        <v>752</v>
      </c>
      <c r="B163" s="12" t="s">
        <v>284</v>
      </c>
      <c r="C163" s="12">
        <v>640</v>
      </c>
      <c r="D163" s="12">
        <v>360</v>
      </c>
      <c r="E163" s="12">
        <v>0.5</v>
      </c>
      <c r="F163" s="23" t="s">
        <v>1125</v>
      </c>
      <c r="G163" s="12">
        <v>1</v>
      </c>
      <c r="H163" s="12" t="s">
        <v>1169</v>
      </c>
      <c r="I163" s="12">
        <v>73.989999999999995</v>
      </c>
      <c r="J163" s="12" t="s">
        <v>1297</v>
      </c>
      <c r="K163" s="12">
        <v>65.319999999999993</v>
      </c>
      <c r="L163" s="12" t="s">
        <v>1297</v>
      </c>
      <c r="M163" s="12" t="b">
        <f t="shared" si="13"/>
        <v>1</v>
      </c>
      <c r="N163" s="12" t="b">
        <f t="shared" si="14"/>
        <v>1</v>
      </c>
      <c r="O163" s="12">
        <f t="shared" si="15"/>
        <v>230400</v>
      </c>
      <c r="T163" s="12">
        <v>67500</v>
      </c>
    </row>
    <row r="164" spans="1:20" x14ac:dyDescent="0.3">
      <c r="A164" s="12" t="s">
        <v>753</v>
      </c>
      <c r="B164" s="12" t="s">
        <v>285</v>
      </c>
      <c r="C164" s="12">
        <v>256</v>
      </c>
      <c r="D164" s="12">
        <v>144</v>
      </c>
      <c r="E164" s="12">
        <v>0.25</v>
      </c>
      <c r="F164" s="23" t="s">
        <v>1125</v>
      </c>
      <c r="G164" s="12">
        <v>1</v>
      </c>
      <c r="H164" s="12" t="s">
        <v>1169</v>
      </c>
      <c r="I164" s="12">
        <v>48.02</v>
      </c>
      <c r="J164" s="12" t="s">
        <v>1170</v>
      </c>
      <c r="K164" s="12">
        <v>42.35</v>
      </c>
      <c r="L164" s="12" t="s">
        <v>1297</v>
      </c>
      <c r="M164" s="12" t="b">
        <f t="shared" si="13"/>
        <v>1</v>
      </c>
      <c r="N164" s="12" t="b">
        <f t="shared" si="14"/>
        <v>0</v>
      </c>
      <c r="O164" s="12">
        <f t="shared" si="15"/>
        <v>36864</v>
      </c>
      <c r="T164" s="12">
        <v>30000</v>
      </c>
    </row>
    <row r="165" spans="1:20" x14ac:dyDescent="0.3">
      <c r="A165" s="12" t="s">
        <v>754</v>
      </c>
      <c r="B165" s="12" t="s">
        <v>286</v>
      </c>
      <c r="C165" s="12">
        <v>256</v>
      </c>
      <c r="D165" s="12">
        <v>144</v>
      </c>
      <c r="E165" s="12">
        <v>0.25</v>
      </c>
      <c r="F165" s="23" t="s">
        <v>1126</v>
      </c>
      <c r="G165" s="12">
        <v>1</v>
      </c>
      <c r="H165" s="12" t="s">
        <v>1169</v>
      </c>
      <c r="I165" s="12">
        <v>48.02</v>
      </c>
      <c r="J165" s="12" t="s">
        <v>1170</v>
      </c>
      <c r="K165" s="12">
        <v>42.35</v>
      </c>
      <c r="L165" s="12" t="s">
        <v>1297</v>
      </c>
      <c r="M165" s="12" t="b">
        <f t="shared" si="13"/>
        <v>1</v>
      </c>
      <c r="N165" s="12" t="b">
        <f t="shared" si="14"/>
        <v>0</v>
      </c>
      <c r="O165" s="12">
        <f t="shared" si="15"/>
        <v>36864</v>
      </c>
      <c r="T165" s="12">
        <v>70446</v>
      </c>
    </row>
    <row r="166" spans="1:20" x14ac:dyDescent="0.3">
      <c r="A166" s="12" t="s">
        <v>755</v>
      </c>
      <c r="B166" s="12" t="s">
        <v>287</v>
      </c>
      <c r="C166" s="12">
        <v>81</v>
      </c>
      <c r="D166" s="12">
        <v>144</v>
      </c>
      <c r="E166" s="12">
        <v>0.25</v>
      </c>
      <c r="F166" s="23" t="s">
        <v>1127</v>
      </c>
      <c r="G166" s="12">
        <v>1</v>
      </c>
      <c r="H166" s="12" t="s">
        <v>1169</v>
      </c>
      <c r="I166" s="12">
        <v>84.88</v>
      </c>
      <c r="J166" s="12" t="s">
        <v>1170</v>
      </c>
      <c r="K166" s="12">
        <v>4.51</v>
      </c>
      <c r="L166" s="12" t="s">
        <v>1297</v>
      </c>
      <c r="M166" s="12" t="b">
        <f t="shared" si="13"/>
        <v>1</v>
      </c>
      <c r="N166" s="12" t="b">
        <f t="shared" si="14"/>
        <v>0</v>
      </c>
      <c r="O166" s="12">
        <f t="shared" si="15"/>
        <v>11664</v>
      </c>
      <c r="T166" s="12">
        <v>159068</v>
      </c>
    </row>
    <row r="167" spans="1:20" x14ac:dyDescent="0.3">
      <c r="A167" s="12" t="s">
        <v>756</v>
      </c>
      <c r="B167" s="12" t="s">
        <v>288</v>
      </c>
      <c r="C167" s="12">
        <v>1280</v>
      </c>
      <c r="D167" s="12">
        <v>720</v>
      </c>
      <c r="E167" s="12">
        <v>1</v>
      </c>
      <c r="F167" s="23" t="s">
        <v>1125</v>
      </c>
      <c r="G167" s="12">
        <v>2</v>
      </c>
      <c r="H167" s="12" t="s">
        <v>1133</v>
      </c>
      <c r="I167" s="12">
        <v>28.75</v>
      </c>
      <c r="J167" s="12" t="s">
        <v>1296</v>
      </c>
      <c r="K167" s="12">
        <v>16.61</v>
      </c>
      <c r="L167" s="12" t="s">
        <v>1297</v>
      </c>
      <c r="M167" s="12" t="b">
        <f t="shared" si="13"/>
        <v>0</v>
      </c>
      <c r="N167" s="12" t="b">
        <f t="shared" si="14"/>
        <v>0</v>
      </c>
      <c r="O167" s="12">
        <f t="shared" si="15"/>
        <v>921600</v>
      </c>
      <c r="T167" s="12">
        <v>70446</v>
      </c>
    </row>
    <row r="168" spans="1:20" x14ac:dyDescent="0.3">
      <c r="A168" s="12" t="s">
        <v>757</v>
      </c>
      <c r="B168" s="12" t="s">
        <v>289</v>
      </c>
      <c r="C168" s="12">
        <v>640</v>
      </c>
      <c r="D168" s="12">
        <v>360</v>
      </c>
      <c r="E168" s="12">
        <v>0.5</v>
      </c>
      <c r="F168" s="23" t="s">
        <v>1125</v>
      </c>
      <c r="G168" s="12">
        <v>2</v>
      </c>
      <c r="H168" s="12" t="s">
        <v>1170</v>
      </c>
      <c r="I168" s="12">
        <v>33.53</v>
      </c>
      <c r="J168" s="12" t="s">
        <v>1297</v>
      </c>
      <c r="K168" s="12">
        <v>67.010000000000005</v>
      </c>
      <c r="L168" s="12" t="s">
        <v>1297</v>
      </c>
      <c r="M168" s="12" t="b">
        <f t="shared" si="13"/>
        <v>0</v>
      </c>
      <c r="N168" s="12" t="b">
        <f t="shared" si="14"/>
        <v>1</v>
      </c>
      <c r="O168" s="12">
        <f t="shared" si="15"/>
        <v>230400</v>
      </c>
      <c r="T168" s="12">
        <v>159068</v>
      </c>
    </row>
    <row r="169" spans="1:20" x14ac:dyDescent="0.3">
      <c r="A169" s="12" t="s">
        <v>758</v>
      </c>
      <c r="B169" s="12" t="s">
        <v>290</v>
      </c>
      <c r="C169" s="12">
        <v>256</v>
      </c>
      <c r="D169" s="12">
        <v>144</v>
      </c>
      <c r="E169" s="12">
        <v>0.25</v>
      </c>
      <c r="F169" s="23" t="s">
        <v>1125</v>
      </c>
      <c r="G169" s="12">
        <v>2</v>
      </c>
      <c r="H169" s="12" t="s">
        <v>1169</v>
      </c>
      <c r="I169" s="12">
        <v>31.37</v>
      </c>
      <c r="J169" s="12" t="s">
        <v>1297</v>
      </c>
      <c r="K169" s="12">
        <v>24.61</v>
      </c>
      <c r="L169" s="12" t="s">
        <v>1297</v>
      </c>
      <c r="M169" s="12" t="b">
        <f t="shared" si="13"/>
        <v>1</v>
      </c>
      <c r="N169" s="12" t="b">
        <f t="shared" si="14"/>
        <v>1</v>
      </c>
      <c r="O169" s="12">
        <f t="shared" si="15"/>
        <v>36864</v>
      </c>
      <c r="T169" s="12">
        <v>38400</v>
      </c>
    </row>
    <row r="170" spans="1:20" x14ac:dyDescent="0.3">
      <c r="A170" s="12" t="s">
        <v>759</v>
      </c>
      <c r="B170" s="12" t="s">
        <v>291</v>
      </c>
      <c r="C170" s="12">
        <v>256</v>
      </c>
      <c r="D170" s="12">
        <v>144</v>
      </c>
      <c r="E170" s="12">
        <v>0.25</v>
      </c>
      <c r="F170" s="23" t="s">
        <v>1126</v>
      </c>
      <c r="G170" s="12">
        <v>2</v>
      </c>
      <c r="H170" s="12" t="s">
        <v>1169</v>
      </c>
      <c r="I170" s="12">
        <v>31.37</v>
      </c>
      <c r="J170" s="12" t="s">
        <v>1297</v>
      </c>
      <c r="K170" s="12">
        <v>24.61</v>
      </c>
      <c r="L170" s="12" t="s">
        <v>1297</v>
      </c>
      <c r="M170" s="12" t="b">
        <f t="shared" si="13"/>
        <v>1</v>
      </c>
      <c r="N170" s="12" t="b">
        <f t="shared" si="14"/>
        <v>1</v>
      </c>
      <c r="O170" s="12">
        <f t="shared" si="15"/>
        <v>36864</v>
      </c>
      <c r="T170" s="12">
        <v>21600</v>
      </c>
    </row>
    <row r="171" spans="1:20" x14ac:dyDescent="0.3">
      <c r="A171" s="12" t="s">
        <v>760</v>
      </c>
      <c r="B171" s="12" t="s">
        <v>292</v>
      </c>
      <c r="C171" s="12">
        <v>81</v>
      </c>
      <c r="D171" s="12">
        <v>144</v>
      </c>
      <c r="E171" s="12">
        <v>0.25</v>
      </c>
      <c r="F171" s="23" t="s">
        <v>1127</v>
      </c>
      <c r="G171" s="12">
        <v>2</v>
      </c>
      <c r="H171" s="12" t="s">
        <v>1171</v>
      </c>
      <c r="I171" s="12">
        <v>18.850000000000001</v>
      </c>
      <c r="J171" s="12" t="s">
        <v>1298</v>
      </c>
      <c r="K171" s="12">
        <v>8.44</v>
      </c>
      <c r="L171" s="12" t="s">
        <v>1297</v>
      </c>
      <c r="M171" s="12" t="b">
        <f t="shared" si="13"/>
        <v>0</v>
      </c>
      <c r="N171" s="12" t="b">
        <f t="shared" si="14"/>
        <v>0</v>
      </c>
      <c r="O171" s="12">
        <f t="shared" si="15"/>
        <v>11664</v>
      </c>
      <c r="T171" s="12">
        <v>38400</v>
      </c>
    </row>
    <row r="172" spans="1:20" x14ac:dyDescent="0.3">
      <c r="A172" s="12" t="s">
        <v>761</v>
      </c>
      <c r="B172" s="12" t="s">
        <v>293</v>
      </c>
      <c r="C172" s="12">
        <v>1440</v>
      </c>
      <c r="D172" s="12">
        <v>1182</v>
      </c>
      <c r="E172" s="12">
        <v>1</v>
      </c>
      <c r="F172" s="23" t="s">
        <v>1125</v>
      </c>
      <c r="G172" s="12">
        <v>1</v>
      </c>
      <c r="H172" s="12" t="s">
        <v>1172</v>
      </c>
      <c r="I172" s="12">
        <v>2.62</v>
      </c>
      <c r="J172" s="12" t="s">
        <v>1299</v>
      </c>
      <c r="K172" s="12">
        <v>19.73</v>
      </c>
      <c r="L172" s="12" t="s">
        <v>1173</v>
      </c>
      <c r="M172" s="12" t="b">
        <f t="shared" si="13"/>
        <v>0</v>
      </c>
      <c r="N172" s="12" t="b">
        <f t="shared" si="14"/>
        <v>0</v>
      </c>
      <c r="O172" s="12">
        <f t="shared" si="15"/>
        <v>1702080</v>
      </c>
      <c r="T172" s="12">
        <v>21600</v>
      </c>
    </row>
    <row r="173" spans="1:20" x14ac:dyDescent="0.3">
      <c r="A173" s="12" t="s">
        <v>762</v>
      </c>
      <c r="B173" s="12" t="s">
        <v>294</v>
      </c>
      <c r="C173" s="12">
        <v>720</v>
      </c>
      <c r="D173" s="12">
        <v>591</v>
      </c>
      <c r="E173" s="12">
        <v>0.5</v>
      </c>
      <c r="F173" s="23" t="s">
        <v>1125</v>
      </c>
      <c r="G173" s="12">
        <v>1</v>
      </c>
      <c r="H173" s="12" t="s">
        <v>1173</v>
      </c>
      <c r="I173" s="12">
        <v>63.25</v>
      </c>
      <c r="J173" s="12" t="s">
        <v>1300</v>
      </c>
      <c r="K173" s="12">
        <v>14.48</v>
      </c>
      <c r="L173" s="12" t="s">
        <v>1173</v>
      </c>
      <c r="M173" s="12" t="b">
        <f t="shared" si="13"/>
        <v>1</v>
      </c>
      <c r="N173" s="12" t="b">
        <f t="shared" si="14"/>
        <v>0</v>
      </c>
      <c r="O173" s="12">
        <f t="shared" si="15"/>
        <v>425520</v>
      </c>
      <c r="T173" s="12">
        <v>67500</v>
      </c>
    </row>
    <row r="174" spans="1:20" x14ac:dyDescent="0.3">
      <c r="A174" s="12" t="s">
        <v>763</v>
      </c>
      <c r="B174" s="12" t="s">
        <v>295</v>
      </c>
      <c r="C174" s="12">
        <v>288</v>
      </c>
      <c r="D174" s="12">
        <v>236</v>
      </c>
      <c r="E174" s="12">
        <v>0.25</v>
      </c>
      <c r="F174" s="23" t="s">
        <v>1125</v>
      </c>
      <c r="G174" s="12">
        <v>1</v>
      </c>
      <c r="H174" s="12" t="s">
        <v>1173</v>
      </c>
      <c r="I174" s="12">
        <v>68.290000000000006</v>
      </c>
      <c r="J174" s="12" t="s">
        <v>1173</v>
      </c>
      <c r="K174" s="12">
        <v>87.19</v>
      </c>
      <c r="L174" s="12" t="s">
        <v>1173</v>
      </c>
      <c r="M174" s="12" t="b">
        <f t="shared" si="13"/>
        <v>1</v>
      </c>
      <c r="N174" s="12" t="b">
        <f t="shared" si="14"/>
        <v>1</v>
      </c>
      <c r="O174" s="12">
        <f t="shared" si="15"/>
        <v>67968</v>
      </c>
      <c r="T174" s="12">
        <v>16539</v>
      </c>
    </row>
    <row r="175" spans="1:20" x14ac:dyDescent="0.3">
      <c r="A175" s="12" t="s">
        <v>764</v>
      </c>
      <c r="B175" s="12" t="s">
        <v>296</v>
      </c>
      <c r="C175" s="12">
        <v>288</v>
      </c>
      <c r="D175" s="12">
        <v>192</v>
      </c>
      <c r="E175" s="12">
        <v>0.25</v>
      </c>
      <c r="F175" s="23" t="s">
        <v>1130</v>
      </c>
      <c r="G175" s="12">
        <v>1</v>
      </c>
      <c r="H175" s="12" t="s">
        <v>1174</v>
      </c>
      <c r="I175" s="12">
        <v>52.01</v>
      </c>
      <c r="J175" s="12" t="s">
        <v>1173</v>
      </c>
      <c r="K175" s="12">
        <v>57.89</v>
      </c>
      <c r="L175" s="12" t="s">
        <v>1173</v>
      </c>
      <c r="M175" s="12" t="b">
        <f t="shared" si="13"/>
        <v>0</v>
      </c>
      <c r="N175" s="12" t="b">
        <f t="shared" si="14"/>
        <v>1</v>
      </c>
      <c r="O175" s="12">
        <f t="shared" si="15"/>
        <v>55296</v>
      </c>
      <c r="T175" s="12">
        <v>67500</v>
      </c>
    </row>
    <row r="176" spans="1:20" x14ac:dyDescent="0.3">
      <c r="A176" s="12" t="s">
        <v>765</v>
      </c>
      <c r="B176" s="12" t="s">
        <v>297</v>
      </c>
      <c r="C176" s="12">
        <v>157</v>
      </c>
      <c r="D176" s="12">
        <v>236</v>
      </c>
      <c r="E176" s="12">
        <v>0.25</v>
      </c>
      <c r="F176" s="23" t="s">
        <v>1131</v>
      </c>
      <c r="G176" s="12">
        <v>1</v>
      </c>
      <c r="H176" s="12" t="s">
        <v>1173</v>
      </c>
      <c r="I176" s="12">
        <v>65.930000000000007</v>
      </c>
      <c r="J176" s="12" t="s">
        <v>1301</v>
      </c>
      <c r="K176" s="12">
        <v>11.72</v>
      </c>
      <c r="L176" s="12" t="s">
        <v>1173</v>
      </c>
      <c r="M176" s="12" t="b">
        <f t="shared" si="13"/>
        <v>1</v>
      </c>
      <c r="N176" s="12" t="b">
        <f t="shared" si="14"/>
        <v>0</v>
      </c>
      <c r="O176" s="12">
        <f t="shared" si="15"/>
        <v>37052</v>
      </c>
      <c r="T176" s="12">
        <v>16539</v>
      </c>
    </row>
    <row r="177" spans="1:20" x14ac:dyDescent="0.3">
      <c r="A177" s="12" t="s">
        <v>766</v>
      </c>
      <c r="B177" s="12" t="s">
        <v>298</v>
      </c>
      <c r="C177" s="12">
        <v>1440</v>
      </c>
      <c r="D177" s="12">
        <v>1182</v>
      </c>
      <c r="E177" s="12">
        <v>1</v>
      </c>
      <c r="F177" s="23" t="s">
        <v>1125</v>
      </c>
      <c r="G177" s="12">
        <v>2</v>
      </c>
      <c r="H177" s="12" t="s">
        <v>1133</v>
      </c>
      <c r="I177" s="12">
        <v>30.79</v>
      </c>
      <c r="J177" s="12" t="s">
        <v>1302</v>
      </c>
      <c r="K177" s="12">
        <v>8.14</v>
      </c>
      <c r="L177" s="12" t="s">
        <v>1173</v>
      </c>
      <c r="M177" s="12" t="b">
        <f t="shared" si="13"/>
        <v>0</v>
      </c>
      <c r="N177" s="12" t="b">
        <f t="shared" si="14"/>
        <v>0</v>
      </c>
      <c r="O177" s="12">
        <f t="shared" si="15"/>
        <v>1702080</v>
      </c>
      <c r="T177" s="12">
        <v>22400</v>
      </c>
    </row>
    <row r="178" spans="1:20" x14ac:dyDescent="0.3">
      <c r="A178" s="12" t="s">
        <v>767</v>
      </c>
      <c r="B178" s="12" t="s">
        <v>299</v>
      </c>
      <c r="C178" s="12">
        <v>720</v>
      </c>
      <c r="D178" s="12">
        <v>591</v>
      </c>
      <c r="E178" s="12">
        <v>0.5</v>
      </c>
      <c r="F178" s="23" t="s">
        <v>1125</v>
      </c>
      <c r="G178" s="12">
        <v>2</v>
      </c>
      <c r="H178" s="12" t="s">
        <v>1173</v>
      </c>
      <c r="I178" s="12">
        <v>71.02</v>
      </c>
      <c r="J178" s="12" t="s">
        <v>1173</v>
      </c>
      <c r="K178" s="12">
        <v>27.66</v>
      </c>
      <c r="L178" s="12" t="s">
        <v>1173</v>
      </c>
      <c r="M178" s="12" t="b">
        <f t="shared" si="13"/>
        <v>1</v>
      </c>
      <c r="N178" s="12" t="b">
        <f t="shared" si="14"/>
        <v>1</v>
      </c>
      <c r="O178" s="12">
        <f t="shared" si="15"/>
        <v>425520</v>
      </c>
      <c r="T178" s="12">
        <v>22400</v>
      </c>
    </row>
    <row r="179" spans="1:20" x14ac:dyDescent="0.3">
      <c r="A179" s="12" t="s">
        <v>768</v>
      </c>
      <c r="B179" s="12" t="s">
        <v>300</v>
      </c>
      <c r="C179" s="12">
        <v>288</v>
      </c>
      <c r="D179" s="12">
        <v>236</v>
      </c>
      <c r="E179" s="12">
        <v>0.25</v>
      </c>
      <c r="F179" s="23" t="s">
        <v>1125</v>
      </c>
      <c r="G179" s="12">
        <v>2</v>
      </c>
      <c r="H179" s="12" t="s">
        <v>1173</v>
      </c>
      <c r="I179" s="12">
        <v>45.67</v>
      </c>
      <c r="J179" s="12" t="s">
        <v>1173</v>
      </c>
      <c r="K179" s="12">
        <v>86.22</v>
      </c>
      <c r="L179" s="12" t="s">
        <v>1173</v>
      </c>
      <c r="M179" s="12" t="b">
        <f t="shared" si="13"/>
        <v>1</v>
      </c>
      <c r="N179" s="12" t="b">
        <f t="shared" si="14"/>
        <v>1</v>
      </c>
      <c r="O179" s="12">
        <f t="shared" si="15"/>
        <v>67968</v>
      </c>
      <c r="T179" s="12">
        <v>22400</v>
      </c>
    </row>
    <row r="180" spans="1:20" x14ac:dyDescent="0.3">
      <c r="A180" s="12" t="s">
        <v>769</v>
      </c>
      <c r="B180" s="12" t="s">
        <v>301</v>
      </c>
      <c r="C180" s="12">
        <v>288</v>
      </c>
      <c r="D180" s="12">
        <v>192</v>
      </c>
      <c r="E180" s="12">
        <v>0.25</v>
      </c>
      <c r="F180" s="23" t="s">
        <v>1130</v>
      </c>
      <c r="G180" s="12">
        <v>2</v>
      </c>
      <c r="H180" s="12" t="s">
        <v>1173</v>
      </c>
      <c r="I180" s="12">
        <v>73.53</v>
      </c>
      <c r="J180" s="12" t="s">
        <v>1173</v>
      </c>
      <c r="K180" s="12">
        <v>78.849999999999994</v>
      </c>
      <c r="L180" s="12" t="s">
        <v>1173</v>
      </c>
      <c r="M180" s="12" t="b">
        <f t="shared" si="13"/>
        <v>1</v>
      </c>
      <c r="N180" s="12" t="b">
        <f t="shared" si="14"/>
        <v>1</v>
      </c>
      <c r="O180" s="12">
        <f t="shared" si="15"/>
        <v>55296</v>
      </c>
      <c r="T180" s="12">
        <v>22400</v>
      </c>
    </row>
    <row r="181" spans="1:20" x14ac:dyDescent="0.3">
      <c r="A181" s="12" t="s">
        <v>770</v>
      </c>
      <c r="B181" s="12" t="s">
        <v>302</v>
      </c>
      <c r="C181" s="12">
        <v>157</v>
      </c>
      <c r="D181" s="12">
        <v>236</v>
      </c>
      <c r="E181" s="12">
        <v>0.25</v>
      </c>
      <c r="F181" s="23" t="s">
        <v>1131</v>
      </c>
      <c r="G181" s="12">
        <v>2</v>
      </c>
      <c r="H181" s="12" t="s">
        <v>1154</v>
      </c>
      <c r="I181" s="12">
        <v>10.62</v>
      </c>
      <c r="J181" s="12" t="s">
        <v>1303</v>
      </c>
      <c r="K181" s="12">
        <v>11.38</v>
      </c>
      <c r="L181" s="12" t="s">
        <v>1173</v>
      </c>
      <c r="M181" s="12" t="b">
        <f t="shared" si="13"/>
        <v>0</v>
      </c>
      <c r="N181" s="12" t="b">
        <f t="shared" si="14"/>
        <v>0</v>
      </c>
      <c r="O181" s="12">
        <f t="shared" si="15"/>
        <v>37052</v>
      </c>
      <c r="T181" s="12">
        <v>58800</v>
      </c>
    </row>
    <row r="182" spans="1:20" x14ac:dyDescent="0.3">
      <c r="A182" s="12" t="s">
        <v>771</v>
      </c>
      <c r="B182" s="12" t="s">
        <v>303</v>
      </c>
      <c r="C182" s="12">
        <v>1800</v>
      </c>
      <c r="D182" s="12">
        <v>1800</v>
      </c>
      <c r="E182" s="12">
        <v>1</v>
      </c>
      <c r="F182" s="23" t="s">
        <v>1125</v>
      </c>
      <c r="G182" s="12">
        <v>1</v>
      </c>
      <c r="H182" s="12" t="s">
        <v>1142</v>
      </c>
      <c r="I182" s="12">
        <v>3.82</v>
      </c>
      <c r="J182" s="12" t="s">
        <v>1243</v>
      </c>
      <c r="K182" s="12">
        <v>30.83</v>
      </c>
      <c r="L182" s="12" t="s">
        <v>1175</v>
      </c>
      <c r="M182" s="12" t="b">
        <f t="shared" si="13"/>
        <v>0</v>
      </c>
      <c r="N182" s="12" t="b">
        <f t="shared" si="14"/>
        <v>0</v>
      </c>
      <c r="O182" s="12">
        <f t="shared" si="15"/>
        <v>3240000</v>
      </c>
      <c r="T182" s="12">
        <v>18369</v>
      </c>
    </row>
    <row r="183" spans="1:20" x14ac:dyDescent="0.3">
      <c r="A183" s="12" t="s">
        <v>772</v>
      </c>
      <c r="B183" s="12" t="s">
        <v>304</v>
      </c>
      <c r="C183" s="12">
        <v>900</v>
      </c>
      <c r="D183" s="12">
        <v>900</v>
      </c>
      <c r="E183" s="12">
        <v>0.5</v>
      </c>
      <c r="F183" s="23" t="s">
        <v>1125</v>
      </c>
      <c r="G183" s="12">
        <v>1</v>
      </c>
      <c r="H183" s="12" t="s">
        <v>1175</v>
      </c>
      <c r="I183" s="12">
        <v>64.540000000000006</v>
      </c>
      <c r="J183" s="12" t="s">
        <v>1241</v>
      </c>
      <c r="K183" s="12">
        <v>26.73</v>
      </c>
      <c r="L183" s="12" t="s">
        <v>1175</v>
      </c>
      <c r="M183" s="12" t="b">
        <f t="shared" si="13"/>
        <v>1</v>
      </c>
      <c r="N183" s="12" t="b">
        <f t="shared" si="14"/>
        <v>0</v>
      </c>
      <c r="O183" s="12">
        <f t="shared" si="15"/>
        <v>810000</v>
      </c>
      <c r="T183" s="12">
        <v>58800</v>
      </c>
    </row>
    <row r="184" spans="1:20" x14ac:dyDescent="0.3">
      <c r="A184" s="12" t="s">
        <v>773</v>
      </c>
      <c r="B184" s="12" t="s">
        <v>305</v>
      </c>
      <c r="C184" s="12">
        <v>360</v>
      </c>
      <c r="D184" s="12">
        <v>360</v>
      </c>
      <c r="E184" s="12">
        <v>0.25</v>
      </c>
      <c r="F184" s="23" t="s">
        <v>1125</v>
      </c>
      <c r="G184" s="12">
        <v>1</v>
      </c>
      <c r="H184" s="12" t="s">
        <v>1175</v>
      </c>
      <c r="I184" s="12">
        <v>90.67</v>
      </c>
      <c r="J184" s="12" t="s">
        <v>1175</v>
      </c>
      <c r="K184" s="12">
        <v>60.48</v>
      </c>
      <c r="L184" s="12" t="s">
        <v>1175</v>
      </c>
      <c r="M184" s="12" t="b">
        <f t="shared" si="13"/>
        <v>1</v>
      </c>
      <c r="N184" s="12" t="b">
        <f t="shared" si="14"/>
        <v>1</v>
      </c>
      <c r="O184" s="12">
        <f t="shared" si="15"/>
        <v>129600</v>
      </c>
      <c r="T184" s="12">
        <v>18369</v>
      </c>
    </row>
    <row r="185" spans="1:20" x14ac:dyDescent="0.3">
      <c r="A185" s="12" t="s">
        <v>774</v>
      </c>
      <c r="B185" s="12" t="s">
        <v>306</v>
      </c>
      <c r="C185" s="12">
        <v>360</v>
      </c>
      <c r="D185" s="12">
        <v>270</v>
      </c>
      <c r="E185" s="12">
        <v>0.25</v>
      </c>
      <c r="F185" s="23" t="s">
        <v>1128</v>
      </c>
      <c r="G185" s="12">
        <v>1</v>
      </c>
      <c r="H185" s="12" t="s">
        <v>1175</v>
      </c>
      <c r="I185" s="12">
        <v>95.28</v>
      </c>
      <c r="J185" s="12" t="s">
        <v>1175</v>
      </c>
      <c r="K185" s="12">
        <v>66.900000000000006</v>
      </c>
      <c r="L185" s="12" t="s">
        <v>1175</v>
      </c>
      <c r="M185" s="12" t="b">
        <f t="shared" si="13"/>
        <v>1</v>
      </c>
      <c r="N185" s="12" t="b">
        <f t="shared" si="14"/>
        <v>1</v>
      </c>
      <c r="O185" s="12">
        <f t="shared" si="15"/>
        <v>97200</v>
      </c>
      <c r="T185" s="12">
        <v>98304</v>
      </c>
    </row>
    <row r="186" spans="1:20" x14ac:dyDescent="0.3">
      <c r="A186" s="12" t="s">
        <v>775</v>
      </c>
      <c r="B186" s="12" t="s">
        <v>307</v>
      </c>
      <c r="C186" s="12">
        <v>270</v>
      </c>
      <c r="D186" s="12">
        <v>360</v>
      </c>
      <c r="E186" s="12">
        <v>0.25</v>
      </c>
      <c r="F186" s="23" t="s">
        <v>1129</v>
      </c>
      <c r="G186" s="12">
        <v>1</v>
      </c>
      <c r="H186" s="12" t="s">
        <v>1175</v>
      </c>
      <c r="I186" s="12">
        <v>88.41</v>
      </c>
      <c r="J186" s="12" t="s">
        <v>1304</v>
      </c>
      <c r="K186" s="12">
        <v>37.43</v>
      </c>
      <c r="L186" s="12" t="s">
        <v>1175</v>
      </c>
      <c r="M186" s="12" t="b">
        <f t="shared" si="13"/>
        <v>1</v>
      </c>
      <c r="N186" s="12" t="b">
        <f t="shared" si="14"/>
        <v>0</v>
      </c>
      <c r="O186" s="12">
        <f t="shared" si="15"/>
        <v>97200</v>
      </c>
      <c r="T186" s="12">
        <v>31104</v>
      </c>
    </row>
    <row r="187" spans="1:20" x14ac:dyDescent="0.3">
      <c r="A187" s="12" t="s">
        <v>776</v>
      </c>
      <c r="B187" s="12" t="s">
        <v>308</v>
      </c>
      <c r="C187" s="12">
        <v>1800</v>
      </c>
      <c r="D187" s="12">
        <v>1800</v>
      </c>
      <c r="E187" s="12">
        <v>1</v>
      </c>
      <c r="F187" s="23" t="s">
        <v>1125</v>
      </c>
      <c r="G187" s="12">
        <v>2</v>
      </c>
      <c r="H187" s="12" t="s">
        <v>1133</v>
      </c>
      <c r="I187" s="12">
        <v>38.68</v>
      </c>
      <c r="J187" s="12" t="s">
        <v>1243</v>
      </c>
      <c r="K187" s="12">
        <v>55.74</v>
      </c>
      <c r="L187" s="12" t="s">
        <v>1175</v>
      </c>
      <c r="M187" s="12" t="b">
        <f t="shared" si="13"/>
        <v>0</v>
      </c>
      <c r="N187" s="12" t="b">
        <f t="shared" si="14"/>
        <v>0</v>
      </c>
      <c r="O187" s="12">
        <f t="shared" si="15"/>
        <v>3240000</v>
      </c>
      <c r="T187" s="12">
        <v>98304</v>
      </c>
    </row>
    <row r="188" spans="1:20" x14ac:dyDescent="0.3">
      <c r="A188" s="12" t="s">
        <v>777</v>
      </c>
      <c r="B188" s="12" t="s">
        <v>309</v>
      </c>
      <c r="C188" s="12">
        <v>900</v>
      </c>
      <c r="D188" s="12">
        <v>900</v>
      </c>
      <c r="E188" s="12">
        <v>0.5</v>
      </c>
      <c r="F188" s="23" t="s">
        <v>1125</v>
      </c>
      <c r="G188" s="12">
        <v>2</v>
      </c>
      <c r="H188" s="12" t="s">
        <v>1175</v>
      </c>
      <c r="I188" s="12">
        <v>30.12</v>
      </c>
      <c r="J188" s="12" t="s">
        <v>1253</v>
      </c>
      <c r="K188" s="12">
        <v>64.22</v>
      </c>
      <c r="L188" s="12" t="s">
        <v>1175</v>
      </c>
      <c r="M188" s="12" t="b">
        <f t="shared" si="13"/>
        <v>1</v>
      </c>
      <c r="N188" s="12" t="b">
        <f t="shared" si="14"/>
        <v>0</v>
      </c>
      <c r="O188" s="12">
        <f t="shared" si="15"/>
        <v>810000</v>
      </c>
      <c r="T188" s="12">
        <v>31104</v>
      </c>
    </row>
    <row r="189" spans="1:20" x14ac:dyDescent="0.3">
      <c r="A189" s="12" t="s">
        <v>778</v>
      </c>
      <c r="B189" s="12" t="s">
        <v>310</v>
      </c>
      <c r="C189" s="12">
        <v>360</v>
      </c>
      <c r="D189" s="12">
        <v>360</v>
      </c>
      <c r="E189" s="12">
        <v>0.25</v>
      </c>
      <c r="F189" s="23" t="s">
        <v>1125</v>
      </c>
      <c r="G189" s="12">
        <v>2</v>
      </c>
      <c r="H189" s="12" t="s">
        <v>1175</v>
      </c>
      <c r="I189" s="12">
        <v>61.02</v>
      </c>
      <c r="J189" s="12" t="s">
        <v>1175</v>
      </c>
      <c r="K189" s="12">
        <v>75.95</v>
      </c>
      <c r="L189" s="12" t="s">
        <v>1175</v>
      </c>
      <c r="M189" s="12" t="b">
        <f t="shared" si="13"/>
        <v>1</v>
      </c>
      <c r="N189" s="12" t="b">
        <f t="shared" si="14"/>
        <v>1</v>
      </c>
      <c r="O189" s="12">
        <f t="shared" si="15"/>
        <v>129600</v>
      </c>
      <c r="T189" s="12">
        <v>90000</v>
      </c>
    </row>
    <row r="190" spans="1:20" x14ac:dyDescent="0.3">
      <c r="A190" s="12" t="s">
        <v>779</v>
      </c>
      <c r="B190" s="12" t="s">
        <v>311</v>
      </c>
      <c r="C190" s="12">
        <v>360</v>
      </c>
      <c r="D190" s="12">
        <v>270</v>
      </c>
      <c r="E190" s="12">
        <v>0.25</v>
      </c>
      <c r="F190" s="23" t="s">
        <v>1128</v>
      </c>
      <c r="G190" s="12">
        <v>2</v>
      </c>
      <c r="H190" s="12" t="s">
        <v>1175</v>
      </c>
      <c r="I190" s="12">
        <v>54.11</v>
      </c>
      <c r="J190" s="12" t="s">
        <v>1175</v>
      </c>
      <c r="K190" s="12">
        <v>74.739999999999995</v>
      </c>
      <c r="L190" s="12" t="s">
        <v>1175</v>
      </c>
      <c r="M190" s="12" t="b">
        <f t="shared" si="13"/>
        <v>1</v>
      </c>
      <c r="N190" s="12" t="b">
        <f t="shared" si="14"/>
        <v>1</v>
      </c>
      <c r="O190" s="12">
        <f t="shared" si="15"/>
        <v>97200</v>
      </c>
      <c r="T190" s="12">
        <v>55755</v>
      </c>
    </row>
    <row r="191" spans="1:20" x14ac:dyDescent="0.3">
      <c r="A191" s="12" t="s">
        <v>780</v>
      </c>
      <c r="B191" s="12" t="s">
        <v>312</v>
      </c>
      <c r="C191" s="12">
        <v>270</v>
      </c>
      <c r="D191" s="12">
        <v>360</v>
      </c>
      <c r="E191" s="12">
        <v>0.25</v>
      </c>
      <c r="F191" s="23" t="s">
        <v>1129</v>
      </c>
      <c r="G191" s="12">
        <v>2</v>
      </c>
      <c r="H191" s="12" t="s">
        <v>1175</v>
      </c>
      <c r="I191" s="12">
        <v>51.17</v>
      </c>
      <c r="J191" s="12" t="s">
        <v>1175</v>
      </c>
      <c r="K191" s="12">
        <v>71.5</v>
      </c>
      <c r="L191" s="12" t="s">
        <v>1175</v>
      </c>
      <c r="M191" s="12" t="b">
        <f t="shared" si="13"/>
        <v>1</v>
      </c>
      <c r="N191" s="12" t="b">
        <f t="shared" si="14"/>
        <v>1</v>
      </c>
      <c r="O191" s="12">
        <f t="shared" si="15"/>
        <v>97200</v>
      </c>
      <c r="T191" s="12">
        <v>55755</v>
      </c>
    </row>
    <row r="192" spans="1:20" x14ac:dyDescent="0.3">
      <c r="A192" s="12" t="s">
        <v>781</v>
      </c>
      <c r="B192" s="12" t="s">
        <v>313</v>
      </c>
      <c r="C192" s="12">
        <v>1060</v>
      </c>
      <c r="D192" s="12">
        <v>612</v>
      </c>
      <c r="E192" s="12">
        <v>1</v>
      </c>
      <c r="F192" s="23" t="s">
        <v>1125</v>
      </c>
      <c r="G192" s="12">
        <v>1</v>
      </c>
      <c r="H192" s="12" t="s">
        <v>1136</v>
      </c>
      <c r="I192" s="12">
        <v>7.93</v>
      </c>
      <c r="J192" s="12" t="s">
        <v>1305</v>
      </c>
      <c r="K192" s="12">
        <v>23.49</v>
      </c>
      <c r="L192" s="12" t="s">
        <v>1176</v>
      </c>
      <c r="M192" s="12" t="b">
        <f t="shared" si="13"/>
        <v>0</v>
      </c>
      <c r="N192" s="12" t="b">
        <f t="shared" si="14"/>
        <v>0</v>
      </c>
      <c r="O192" s="12">
        <f t="shared" si="15"/>
        <v>648720</v>
      </c>
      <c r="T192" s="12">
        <v>86955</v>
      </c>
    </row>
    <row r="193" spans="1:20" x14ac:dyDescent="0.3">
      <c r="A193" s="12" t="s">
        <v>782</v>
      </c>
      <c r="B193" s="12" t="s">
        <v>314</v>
      </c>
      <c r="C193" s="12">
        <v>530</v>
      </c>
      <c r="D193" s="12">
        <v>306</v>
      </c>
      <c r="E193" s="12">
        <v>0.5</v>
      </c>
      <c r="F193" s="23" t="s">
        <v>1125</v>
      </c>
      <c r="G193" s="12">
        <v>1</v>
      </c>
      <c r="H193" s="12" t="s">
        <v>1176</v>
      </c>
      <c r="I193" s="12">
        <v>93.22</v>
      </c>
      <c r="J193" s="12" t="s">
        <v>1176</v>
      </c>
      <c r="K193" s="12">
        <v>95.02</v>
      </c>
      <c r="L193" s="12" t="s">
        <v>1176</v>
      </c>
      <c r="M193" s="12" t="b">
        <f t="shared" si="13"/>
        <v>1</v>
      </c>
      <c r="N193" s="12" t="b">
        <f t="shared" si="14"/>
        <v>1</v>
      </c>
      <c r="O193" s="12">
        <f t="shared" si="15"/>
        <v>162180</v>
      </c>
      <c r="T193" s="12">
        <v>49152</v>
      </c>
    </row>
    <row r="194" spans="1:20" x14ac:dyDescent="0.3">
      <c r="A194" s="12" t="s">
        <v>783</v>
      </c>
      <c r="B194" s="12" t="s">
        <v>315</v>
      </c>
      <c r="C194" s="12">
        <v>212</v>
      </c>
      <c r="D194" s="12">
        <v>122</v>
      </c>
      <c r="E194" s="12">
        <v>0.25</v>
      </c>
      <c r="F194" s="23" t="s">
        <v>1125</v>
      </c>
      <c r="G194" s="12">
        <v>1</v>
      </c>
      <c r="H194" s="12" t="s">
        <v>1176</v>
      </c>
      <c r="I194" s="12">
        <v>93.51</v>
      </c>
      <c r="J194" s="12" t="s">
        <v>1176</v>
      </c>
      <c r="K194" s="12">
        <v>90.22</v>
      </c>
      <c r="L194" s="12" t="s">
        <v>1176</v>
      </c>
      <c r="M194" s="12" t="b">
        <f t="shared" si="13"/>
        <v>1</v>
      </c>
      <c r="N194" s="12" t="b">
        <f t="shared" si="14"/>
        <v>1</v>
      </c>
      <c r="O194" s="12">
        <f t="shared" si="15"/>
        <v>25864</v>
      </c>
      <c r="T194" s="12">
        <v>86955</v>
      </c>
    </row>
    <row r="195" spans="1:20" x14ac:dyDescent="0.3">
      <c r="A195" s="12" t="s">
        <v>784</v>
      </c>
      <c r="B195" s="12" t="s">
        <v>316</v>
      </c>
      <c r="C195" s="12">
        <v>212</v>
      </c>
      <c r="D195" s="12">
        <v>141</v>
      </c>
      <c r="E195" s="12">
        <v>0.25</v>
      </c>
      <c r="F195" s="23" t="s">
        <v>1130</v>
      </c>
      <c r="G195" s="12">
        <v>1</v>
      </c>
      <c r="H195" s="12" t="s">
        <v>1176</v>
      </c>
      <c r="I195" s="12">
        <v>95.61</v>
      </c>
      <c r="J195" s="12" t="s">
        <v>1176</v>
      </c>
      <c r="K195" s="12">
        <v>90.72</v>
      </c>
      <c r="L195" s="12" t="s">
        <v>1176</v>
      </c>
      <c r="M195" s="12" t="b">
        <f t="shared" ref="M195:M258" si="16">ISNUMBER(SEARCH(L195,H195))</f>
        <v>1</v>
      </c>
      <c r="N195" s="12" t="b">
        <f t="shared" ref="N195:N258" si="17">ISNUMBER(SEARCH(L195,J195))</f>
        <v>1</v>
      </c>
      <c r="O195" s="12">
        <f t="shared" ref="O195:O258" si="18">C195*D195</f>
        <v>29892</v>
      </c>
      <c r="T195" s="12">
        <v>49152</v>
      </c>
    </row>
    <row r="196" spans="1:20" x14ac:dyDescent="0.3">
      <c r="A196" s="12" t="s">
        <v>785</v>
      </c>
      <c r="B196" s="12" t="s">
        <v>317</v>
      </c>
      <c r="C196" s="12">
        <v>81</v>
      </c>
      <c r="D196" s="12">
        <v>122</v>
      </c>
      <c r="E196" s="12">
        <v>0.25</v>
      </c>
      <c r="F196" s="23" t="s">
        <v>1131</v>
      </c>
      <c r="G196" s="12">
        <v>1</v>
      </c>
      <c r="H196" s="12" t="s">
        <v>1177</v>
      </c>
      <c r="I196" s="12">
        <v>46.16</v>
      </c>
      <c r="J196" s="12" t="s">
        <v>1305</v>
      </c>
      <c r="K196" s="12">
        <v>55.91</v>
      </c>
      <c r="L196" s="12" t="s">
        <v>1176</v>
      </c>
      <c r="M196" s="12" t="b">
        <f t="shared" si="16"/>
        <v>0</v>
      </c>
      <c r="N196" s="12" t="b">
        <f t="shared" si="17"/>
        <v>0</v>
      </c>
      <c r="O196" s="12">
        <f t="shared" si="18"/>
        <v>9882</v>
      </c>
      <c r="T196" s="12">
        <v>68160</v>
      </c>
    </row>
    <row r="197" spans="1:20" x14ac:dyDescent="0.3">
      <c r="A197" s="12" t="s">
        <v>786</v>
      </c>
      <c r="B197" s="12" t="s">
        <v>318</v>
      </c>
      <c r="C197" s="12">
        <v>1060</v>
      </c>
      <c r="D197" s="12">
        <v>612</v>
      </c>
      <c r="E197" s="12">
        <v>1</v>
      </c>
      <c r="F197" s="23" t="s">
        <v>1125</v>
      </c>
      <c r="G197" s="12">
        <v>2</v>
      </c>
      <c r="H197" s="12" t="s">
        <v>1133</v>
      </c>
      <c r="I197" s="12">
        <v>37.35</v>
      </c>
      <c r="J197" s="12" t="s">
        <v>1305</v>
      </c>
      <c r="K197" s="12">
        <v>7.85</v>
      </c>
      <c r="L197" s="12" t="s">
        <v>1176</v>
      </c>
      <c r="M197" s="12" t="b">
        <f t="shared" si="16"/>
        <v>0</v>
      </c>
      <c r="N197" s="12" t="b">
        <f t="shared" si="17"/>
        <v>0</v>
      </c>
      <c r="O197" s="12">
        <f t="shared" si="18"/>
        <v>648720</v>
      </c>
      <c r="T197" s="12">
        <v>30246</v>
      </c>
    </row>
    <row r="198" spans="1:20" x14ac:dyDescent="0.3">
      <c r="A198" s="12" t="s">
        <v>787</v>
      </c>
      <c r="B198" s="12" t="s">
        <v>319</v>
      </c>
      <c r="C198" s="12">
        <v>530</v>
      </c>
      <c r="D198" s="12">
        <v>306</v>
      </c>
      <c r="E198" s="12">
        <v>0.5</v>
      </c>
      <c r="F198" s="23" t="s">
        <v>1125</v>
      </c>
      <c r="G198" s="12">
        <v>2</v>
      </c>
      <c r="H198" s="12" t="s">
        <v>1176</v>
      </c>
      <c r="I198" s="12">
        <v>47.39</v>
      </c>
      <c r="J198" s="12" t="s">
        <v>1176</v>
      </c>
      <c r="K198" s="12">
        <v>36.090000000000003</v>
      </c>
      <c r="L198" s="12" t="s">
        <v>1176</v>
      </c>
      <c r="M198" s="12" t="b">
        <f t="shared" si="16"/>
        <v>1</v>
      </c>
      <c r="N198" s="12" t="b">
        <f t="shared" si="17"/>
        <v>1</v>
      </c>
      <c r="O198" s="12">
        <f t="shared" si="18"/>
        <v>162180</v>
      </c>
      <c r="T198" s="12">
        <v>68160</v>
      </c>
    </row>
    <row r="199" spans="1:20" x14ac:dyDescent="0.3">
      <c r="A199" s="12" t="s">
        <v>788</v>
      </c>
      <c r="B199" s="12" t="s">
        <v>320</v>
      </c>
      <c r="C199" s="12">
        <v>212</v>
      </c>
      <c r="D199" s="12">
        <v>122</v>
      </c>
      <c r="E199" s="12">
        <v>0.25</v>
      </c>
      <c r="F199" s="23" t="s">
        <v>1125</v>
      </c>
      <c r="G199" s="12">
        <v>2</v>
      </c>
      <c r="H199" s="12" t="s">
        <v>1176</v>
      </c>
      <c r="I199" s="12">
        <v>88.23</v>
      </c>
      <c r="J199" s="12" t="s">
        <v>1176</v>
      </c>
      <c r="K199" s="12">
        <v>85.63</v>
      </c>
      <c r="L199" s="12" t="s">
        <v>1176</v>
      </c>
      <c r="M199" s="12" t="b">
        <f t="shared" si="16"/>
        <v>1</v>
      </c>
      <c r="N199" s="12" t="b">
        <f t="shared" si="17"/>
        <v>1</v>
      </c>
      <c r="O199" s="12">
        <f t="shared" si="18"/>
        <v>25864</v>
      </c>
      <c r="T199" s="12">
        <v>30246</v>
      </c>
    </row>
    <row r="200" spans="1:20" x14ac:dyDescent="0.3">
      <c r="A200" s="12" t="s">
        <v>789</v>
      </c>
      <c r="B200" s="12" t="s">
        <v>321</v>
      </c>
      <c r="C200" s="12">
        <v>212</v>
      </c>
      <c r="D200" s="12">
        <v>141</v>
      </c>
      <c r="E200" s="12">
        <v>0.25</v>
      </c>
      <c r="F200" s="23" t="s">
        <v>1130</v>
      </c>
      <c r="G200" s="12">
        <v>2</v>
      </c>
      <c r="H200" s="12" t="s">
        <v>1176</v>
      </c>
      <c r="I200" s="12">
        <v>87.34</v>
      </c>
      <c r="J200" s="12" t="s">
        <v>1176</v>
      </c>
      <c r="K200" s="12">
        <v>83.45</v>
      </c>
      <c r="L200" s="12" t="s">
        <v>1176</v>
      </c>
      <c r="M200" s="12" t="b">
        <f t="shared" si="16"/>
        <v>1</v>
      </c>
      <c r="N200" s="12" t="b">
        <f t="shared" si="17"/>
        <v>1</v>
      </c>
      <c r="O200" s="12">
        <f t="shared" si="18"/>
        <v>29892</v>
      </c>
      <c r="T200" s="12">
        <v>32400</v>
      </c>
    </row>
    <row r="201" spans="1:20" x14ac:dyDescent="0.3">
      <c r="A201" s="12" t="s">
        <v>790</v>
      </c>
      <c r="B201" s="12" t="s">
        <v>322</v>
      </c>
      <c r="C201" s="12">
        <v>81</v>
      </c>
      <c r="D201" s="12">
        <v>122</v>
      </c>
      <c r="E201" s="12">
        <v>0.25</v>
      </c>
      <c r="F201" s="23" t="s">
        <v>1131</v>
      </c>
      <c r="G201" s="12">
        <v>2</v>
      </c>
      <c r="H201" s="12" t="s">
        <v>1176</v>
      </c>
      <c r="I201" s="12">
        <v>68.099999999999994</v>
      </c>
      <c r="J201" s="12" t="s">
        <v>1152</v>
      </c>
      <c r="K201" s="12">
        <v>44.52</v>
      </c>
      <c r="L201" s="12" t="s">
        <v>1176</v>
      </c>
      <c r="M201" s="12" t="b">
        <f t="shared" si="16"/>
        <v>1</v>
      </c>
      <c r="N201" s="12" t="b">
        <f t="shared" si="17"/>
        <v>0</v>
      </c>
      <c r="O201" s="12">
        <f t="shared" si="18"/>
        <v>9882</v>
      </c>
      <c r="T201" s="12">
        <v>14400</v>
      </c>
    </row>
    <row r="202" spans="1:20" x14ac:dyDescent="0.3">
      <c r="A202" s="12" t="s">
        <v>791</v>
      </c>
      <c r="B202" s="12" t="s">
        <v>323</v>
      </c>
      <c r="C202" s="12">
        <v>1500</v>
      </c>
      <c r="D202" s="12">
        <v>1000</v>
      </c>
      <c r="E202" s="12">
        <v>1</v>
      </c>
      <c r="F202" s="23" t="s">
        <v>1125</v>
      </c>
      <c r="G202" s="12">
        <v>1</v>
      </c>
      <c r="H202" s="12" t="s">
        <v>1132</v>
      </c>
      <c r="I202" s="12">
        <v>2.1800000000000002</v>
      </c>
      <c r="J202" s="12" t="s">
        <v>1306</v>
      </c>
      <c r="K202" s="12">
        <v>31.95</v>
      </c>
      <c r="L202" s="12" t="s">
        <v>1307</v>
      </c>
      <c r="M202" s="12" t="b">
        <f t="shared" si="16"/>
        <v>0</v>
      </c>
      <c r="N202" s="12" t="b">
        <f t="shared" si="17"/>
        <v>0</v>
      </c>
      <c r="O202" s="12">
        <f t="shared" si="18"/>
        <v>1500000</v>
      </c>
      <c r="T202" s="12">
        <v>32400</v>
      </c>
    </row>
    <row r="203" spans="1:20" x14ac:dyDescent="0.3">
      <c r="A203" s="12" t="s">
        <v>792</v>
      </c>
      <c r="B203" s="12" t="s">
        <v>324</v>
      </c>
      <c r="C203" s="12">
        <v>750</v>
      </c>
      <c r="D203" s="12">
        <v>500</v>
      </c>
      <c r="E203" s="12">
        <v>0.5</v>
      </c>
      <c r="F203" s="23" t="s">
        <v>1125</v>
      </c>
      <c r="G203" s="12">
        <v>1</v>
      </c>
      <c r="H203" s="12" t="s">
        <v>1178</v>
      </c>
      <c r="I203" s="12">
        <v>99.48</v>
      </c>
      <c r="J203" s="12" t="s">
        <v>1307</v>
      </c>
      <c r="K203" s="12">
        <v>70.95</v>
      </c>
      <c r="L203" s="12" t="s">
        <v>1307</v>
      </c>
      <c r="M203" s="12" t="b">
        <f t="shared" si="16"/>
        <v>1</v>
      </c>
      <c r="N203" s="12" t="b">
        <f t="shared" si="17"/>
        <v>1</v>
      </c>
      <c r="O203" s="12">
        <f t="shared" si="18"/>
        <v>375000</v>
      </c>
      <c r="T203" s="12">
        <v>14400</v>
      </c>
    </row>
    <row r="204" spans="1:20" x14ac:dyDescent="0.3">
      <c r="A204" s="12" t="s">
        <v>793</v>
      </c>
      <c r="B204" s="12" t="s">
        <v>325</v>
      </c>
      <c r="C204" s="12">
        <v>300</v>
      </c>
      <c r="D204" s="12">
        <v>200</v>
      </c>
      <c r="E204" s="12">
        <v>0.25</v>
      </c>
      <c r="F204" s="23" t="s">
        <v>1125</v>
      </c>
      <c r="G204" s="12">
        <v>1</v>
      </c>
      <c r="H204" s="12" t="s">
        <v>1178</v>
      </c>
      <c r="I204" s="12">
        <v>94.92</v>
      </c>
      <c r="J204" s="12" t="s">
        <v>1307</v>
      </c>
      <c r="K204" s="12">
        <v>99.95</v>
      </c>
      <c r="L204" s="12" t="s">
        <v>1307</v>
      </c>
      <c r="M204" s="12" t="b">
        <f t="shared" si="16"/>
        <v>1</v>
      </c>
      <c r="N204" s="12" t="b">
        <f t="shared" si="17"/>
        <v>1</v>
      </c>
      <c r="O204" s="12">
        <f t="shared" si="18"/>
        <v>60000</v>
      </c>
      <c r="T204" s="12">
        <v>43200</v>
      </c>
    </row>
    <row r="205" spans="1:20" x14ac:dyDescent="0.3">
      <c r="A205" s="12" t="s">
        <v>794</v>
      </c>
      <c r="B205" s="12" t="s">
        <v>326</v>
      </c>
      <c r="C205" s="12">
        <v>300</v>
      </c>
      <c r="D205" s="12">
        <v>225</v>
      </c>
      <c r="E205" s="12">
        <v>0.25</v>
      </c>
      <c r="F205" s="23" t="s">
        <v>1128</v>
      </c>
      <c r="G205" s="12">
        <v>1</v>
      </c>
      <c r="H205" s="12" t="s">
        <v>1178</v>
      </c>
      <c r="I205" s="12">
        <v>81.78</v>
      </c>
      <c r="J205" s="12" t="s">
        <v>1307</v>
      </c>
      <c r="K205" s="12">
        <v>99.88</v>
      </c>
      <c r="L205" s="12" t="s">
        <v>1307</v>
      </c>
      <c r="M205" s="12" t="b">
        <f t="shared" si="16"/>
        <v>1</v>
      </c>
      <c r="N205" s="12" t="b">
        <f t="shared" si="17"/>
        <v>1</v>
      </c>
      <c r="O205" s="12">
        <f t="shared" si="18"/>
        <v>67500</v>
      </c>
      <c r="T205" s="12">
        <v>16428</v>
      </c>
    </row>
    <row r="206" spans="1:20" x14ac:dyDescent="0.3">
      <c r="A206" s="12" t="s">
        <v>795</v>
      </c>
      <c r="B206" s="12" t="s">
        <v>327</v>
      </c>
      <c r="C206" s="12">
        <v>150</v>
      </c>
      <c r="D206" s="12">
        <v>200</v>
      </c>
      <c r="E206" s="12">
        <v>0.25</v>
      </c>
      <c r="F206" s="23" t="s">
        <v>1129</v>
      </c>
      <c r="G206" s="12">
        <v>1</v>
      </c>
      <c r="H206" s="12" t="s">
        <v>1178</v>
      </c>
      <c r="I206" s="12">
        <v>93.51</v>
      </c>
      <c r="J206" s="12" t="s">
        <v>1307</v>
      </c>
      <c r="K206" s="12">
        <v>98.24</v>
      </c>
      <c r="L206" s="12" t="s">
        <v>1307</v>
      </c>
      <c r="M206" s="12" t="b">
        <f t="shared" si="16"/>
        <v>1</v>
      </c>
      <c r="N206" s="12" t="b">
        <f t="shared" si="17"/>
        <v>1</v>
      </c>
      <c r="O206" s="12">
        <f t="shared" si="18"/>
        <v>30000</v>
      </c>
      <c r="T206" s="12">
        <v>43200</v>
      </c>
    </row>
    <row r="207" spans="1:20" x14ac:dyDescent="0.3">
      <c r="A207" s="12" t="s">
        <v>796</v>
      </c>
      <c r="B207" s="12" t="s">
        <v>328</v>
      </c>
      <c r="C207" s="12">
        <v>1500</v>
      </c>
      <c r="D207" s="12">
        <v>1000</v>
      </c>
      <c r="E207" s="12">
        <v>1</v>
      </c>
      <c r="F207" s="23" t="s">
        <v>1125</v>
      </c>
      <c r="G207" s="12">
        <v>2</v>
      </c>
      <c r="H207" s="12" t="s">
        <v>1133</v>
      </c>
      <c r="I207" s="12">
        <v>36.75</v>
      </c>
      <c r="J207" s="12" t="s">
        <v>1308</v>
      </c>
      <c r="K207" s="12">
        <v>12.24</v>
      </c>
      <c r="L207" s="12" t="s">
        <v>1307</v>
      </c>
      <c r="M207" s="12" t="b">
        <f t="shared" si="16"/>
        <v>0</v>
      </c>
      <c r="N207" s="12" t="b">
        <f t="shared" si="17"/>
        <v>0</v>
      </c>
      <c r="O207" s="12">
        <f t="shared" si="18"/>
        <v>1500000</v>
      </c>
      <c r="T207" s="12">
        <v>16428</v>
      </c>
    </row>
    <row r="208" spans="1:20" x14ac:dyDescent="0.3">
      <c r="A208" s="12" t="s">
        <v>797</v>
      </c>
      <c r="B208" s="12" t="s">
        <v>329</v>
      </c>
      <c r="C208" s="12">
        <v>750</v>
      </c>
      <c r="D208" s="12">
        <v>500</v>
      </c>
      <c r="E208" s="12">
        <v>0.5</v>
      </c>
      <c r="F208" s="23" t="s">
        <v>1125</v>
      </c>
      <c r="G208" s="12">
        <v>2</v>
      </c>
      <c r="H208" s="12" t="s">
        <v>1178</v>
      </c>
      <c r="I208" s="12">
        <v>99.18</v>
      </c>
      <c r="J208" s="12" t="s">
        <v>1307</v>
      </c>
      <c r="K208" s="12">
        <v>69.099999999999994</v>
      </c>
      <c r="L208" s="12" t="s">
        <v>1307</v>
      </c>
      <c r="M208" s="12" t="b">
        <f t="shared" si="16"/>
        <v>1</v>
      </c>
      <c r="N208" s="12" t="b">
        <f t="shared" si="17"/>
        <v>1</v>
      </c>
      <c r="O208" s="12">
        <f t="shared" si="18"/>
        <v>375000</v>
      </c>
      <c r="T208" s="12">
        <v>22400</v>
      </c>
    </row>
    <row r="209" spans="1:20" x14ac:dyDescent="0.3">
      <c r="A209" s="12" t="s">
        <v>798</v>
      </c>
      <c r="B209" s="12" t="s">
        <v>330</v>
      </c>
      <c r="C209" s="12">
        <v>300</v>
      </c>
      <c r="D209" s="12">
        <v>200</v>
      </c>
      <c r="E209" s="12">
        <v>0.25</v>
      </c>
      <c r="F209" s="23" t="s">
        <v>1125</v>
      </c>
      <c r="G209" s="12">
        <v>2</v>
      </c>
      <c r="H209" s="12" t="s">
        <v>1178</v>
      </c>
      <c r="I209" s="12">
        <v>99.49</v>
      </c>
      <c r="J209" s="12" t="s">
        <v>1307</v>
      </c>
      <c r="K209" s="12">
        <v>99.3</v>
      </c>
      <c r="L209" s="12" t="s">
        <v>1307</v>
      </c>
      <c r="M209" s="12" t="b">
        <f t="shared" si="16"/>
        <v>1</v>
      </c>
      <c r="N209" s="12" t="b">
        <f t="shared" si="17"/>
        <v>1</v>
      </c>
      <c r="O209" s="12">
        <f t="shared" si="18"/>
        <v>60000</v>
      </c>
      <c r="T209" s="12">
        <v>9842</v>
      </c>
    </row>
    <row r="210" spans="1:20" x14ac:dyDescent="0.3">
      <c r="A210" s="12" t="s">
        <v>799</v>
      </c>
      <c r="B210" s="12" t="s">
        <v>331</v>
      </c>
      <c r="C210" s="12">
        <v>300</v>
      </c>
      <c r="D210" s="12">
        <v>225</v>
      </c>
      <c r="E210" s="12">
        <v>0.25</v>
      </c>
      <c r="F210" s="23" t="s">
        <v>1128</v>
      </c>
      <c r="G210" s="12">
        <v>2</v>
      </c>
      <c r="H210" s="12" t="s">
        <v>1178</v>
      </c>
      <c r="I210" s="12">
        <v>98.99</v>
      </c>
      <c r="J210" s="12" t="s">
        <v>1307</v>
      </c>
      <c r="K210" s="12">
        <v>99.06</v>
      </c>
      <c r="L210" s="12" t="s">
        <v>1307</v>
      </c>
      <c r="M210" s="12" t="b">
        <f t="shared" si="16"/>
        <v>1</v>
      </c>
      <c r="N210" s="12" t="b">
        <f t="shared" si="17"/>
        <v>1</v>
      </c>
      <c r="O210" s="12">
        <f t="shared" si="18"/>
        <v>67500</v>
      </c>
      <c r="T210" s="12">
        <v>22400</v>
      </c>
    </row>
    <row r="211" spans="1:20" x14ac:dyDescent="0.3">
      <c r="A211" s="12" t="s">
        <v>800</v>
      </c>
      <c r="B211" s="12" t="s">
        <v>332</v>
      </c>
      <c r="C211" s="12">
        <v>150</v>
      </c>
      <c r="D211" s="12">
        <v>200</v>
      </c>
      <c r="E211" s="12">
        <v>0.25</v>
      </c>
      <c r="F211" s="23" t="s">
        <v>1129</v>
      </c>
      <c r="G211" s="12">
        <v>2</v>
      </c>
      <c r="H211" s="12" t="s">
        <v>1178</v>
      </c>
      <c r="I211" s="12">
        <v>97.37</v>
      </c>
      <c r="J211" s="12" t="s">
        <v>1307</v>
      </c>
      <c r="K211" s="12">
        <v>92.46</v>
      </c>
      <c r="L211" s="12" t="s">
        <v>1307</v>
      </c>
      <c r="M211" s="12" t="b">
        <f t="shared" si="16"/>
        <v>1</v>
      </c>
      <c r="N211" s="12" t="b">
        <f t="shared" si="17"/>
        <v>1</v>
      </c>
      <c r="O211" s="12">
        <f t="shared" si="18"/>
        <v>30000</v>
      </c>
      <c r="T211" s="12">
        <v>9842</v>
      </c>
    </row>
    <row r="212" spans="1:20" x14ac:dyDescent="0.3">
      <c r="A212" s="12" t="s">
        <v>801</v>
      </c>
      <c r="B212" s="12" t="s">
        <v>333</v>
      </c>
      <c r="C212" s="12">
        <v>1200</v>
      </c>
      <c r="D212" s="12">
        <v>667</v>
      </c>
      <c r="E212" s="12">
        <v>1</v>
      </c>
      <c r="F212" s="23" t="s">
        <v>1125</v>
      </c>
      <c r="G212" s="12">
        <v>1</v>
      </c>
      <c r="H212" s="12" t="s">
        <v>1155</v>
      </c>
      <c r="I212" s="12">
        <v>12.52</v>
      </c>
      <c r="J212" s="12" t="s">
        <v>1198</v>
      </c>
      <c r="K212" s="12">
        <v>8.67</v>
      </c>
      <c r="L212" s="12" t="s">
        <v>1179</v>
      </c>
      <c r="M212" s="12" t="b">
        <f t="shared" si="16"/>
        <v>0</v>
      </c>
      <c r="N212" s="12" t="b">
        <f t="shared" si="17"/>
        <v>0</v>
      </c>
      <c r="O212" s="12">
        <f t="shared" si="18"/>
        <v>800400</v>
      </c>
      <c r="T212" s="12">
        <v>76800</v>
      </c>
    </row>
    <row r="213" spans="1:20" x14ac:dyDescent="0.3">
      <c r="A213" s="12" t="s">
        <v>802</v>
      </c>
      <c r="B213" s="12" t="s">
        <v>334</v>
      </c>
      <c r="C213" s="12">
        <v>600</v>
      </c>
      <c r="D213" s="12">
        <v>334</v>
      </c>
      <c r="E213" s="12">
        <v>0.5</v>
      </c>
      <c r="F213" s="23" t="s">
        <v>1125</v>
      </c>
      <c r="G213" s="12">
        <v>1</v>
      </c>
      <c r="H213" s="12" t="s">
        <v>1179</v>
      </c>
      <c r="I213" s="12">
        <v>99.29</v>
      </c>
      <c r="J213" s="12" t="s">
        <v>1179</v>
      </c>
      <c r="K213" s="12">
        <v>99.79</v>
      </c>
      <c r="L213" s="12" t="s">
        <v>1179</v>
      </c>
      <c r="M213" s="12" t="b">
        <f t="shared" si="16"/>
        <v>1</v>
      </c>
      <c r="N213" s="12" t="b">
        <f t="shared" si="17"/>
        <v>1</v>
      </c>
      <c r="O213" s="12">
        <f t="shared" si="18"/>
        <v>200400</v>
      </c>
      <c r="T213" s="12">
        <v>33867</v>
      </c>
    </row>
    <row r="214" spans="1:20" x14ac:dyDescent="0.3">
      <c r="A214" s="12" t="s">
        <v>803</v>
      </c>
      <c r="B214" s="12" t="s">
        <v>335</v>
      </c>
      <c r="C214" s="12">
        <v>240</v>
      </c>
      <c r="D214" s="12">
        <v>133</v>
      </c>
      <c r="E214" s="12">
        <v>0.25</v>
      </c>
      <c r="F214" s="23" t="s">
        <v>1125</v>
      </c>
      <c r="G214" s="12">
        <v>1</v>
      </c>
      <c r="H214" s="12" t="s">
        <v>1179</v>
      </c>
      <c r="I214" s="12">
        <v>99.89</v>
      </c>
      <c r="J214" s="12" t="s">
        <v>1179</v>
      </c>
      <c r="K214" s="12">
        <v>99.89</v>
      </c>
      <c r="L214" s="12" t="s">
        <v>1179</v>
      </c>
      <c r="M214" s="12" t="b">
        <f t="shared" si="16"/>
        <v>1</v>
      </c>
      <c r="N214" s="12" t="b">
        <f t="shared" si="17"/>
        <v>1</v>
      </c>
      <c r="O214" s="12">
        <f t="shared" si="18"/>
        <v>31920</v>
      </c>
      <c r="T214" s="12">
        <v>76800</v>
      </c>
    </row>
    <row r="215" spans="1:20" x14ac:dyDescent="0.3">
      <c r="A215" s="12" t="s">
        <v>804</v>
      </c>
      <c r="B215" s="12" t="s">
        <v>336</v>
      </c>
      <c r="C215" s="12">
        <v>240</v>
      </c>
      <c r="D215" s="12">
        <v>135</v>
      </c>
      <c r="E215" s="12">
        <v>0.25</v>
      </c>
      <c r="F215" s="23" t="s">
        <v>1126</v>
      </c>
      <c r="G215" s="12">
        <v>1</v>
      </c>
      <c r="H215" s="12" t="s">
        <v>1179</v>
      </c>
      <c r="I215" s="12">
        <v>99.88</v>
      </c>
      <c r="J215" s="12" t="s">
        <v>1179</v>
      </c>
      <c r="K215" s="12">
        <v>99.9</v>
      </c>
      <c r="L215" s="12" t="s">
        <v>1179</v>
      </c>
      <c r="M215" s="12" t="b">
        <f t="shared" si="16"/>
        <v>1</v>
      </c>
      <c r="N215" s="12" t="b">
        <f t="shared" si="17"/>
        <v>1</v>
      </c>
      <c r="O215" s="12">
        <f t="shared" si="18"/>
        <v>32400</v>
      </c>
      <c r="T215" s="12">
        <v>33867</v>
      </c>
    </row>
    <row r="216" spans="1:20" x14ac:dyDescent="0.3">
      <c r="A216" s="12" t="s">
        <v>805</v>
      </c>
      <c r="B216" s="12" t="s">
        <v>337</v>
      </c>
      <c r="C216" s="12">
        <v>74</v>
      </c>
      <c r="D216" s="12">
        <v>133</v>
      </c>
      <c r="E216" s="12">
        <v>0.25</v>
      </c>
      <c r="F216" s="23" t="s">
        <v>1127</v>
      </c>
      <c r="G216" s="12">
        <v>1</v>
      </c>
      <c r="H216" s="12" t="s">
        <v>1179</v>
      </c>
      <c r="I216" s="12">
        <v>99.84</v>
      </c>
      <c r="J216" s="12" t="s">
        <v>1309</v>
      </c>
      <c r="K216" s="12">
        <v>28.41</v>
      </c>
      <c r="L216" s="12" t="s">
        <v>1179</v>
      </c>
      <c r="M216" s="12" t="b">
        <f t="shared" si="16"/>
        <v>1</v>
      </c>
      <c r="N216" s="12" t="b">
        <f t="shared" si="17"/>
        <v>0</v>
      </c>
      <c r="O216" s="12">
        <f t="shared" si="18"/>
        <v>9842</v>
      </c>
      <c r="T216" s="12">
        <v>32400</v>
      </c>
    </row>
    <row r="217" spans="1:20" x14ac:dyDescent="0.3">
      <c r="A217" s="12" t="s">
        <v>806</v>
      </c>
      <c r="B217" s="12" t="s">
        <v>338</v>
      </c>
      <c r="C217" s="12">
        <v>1200</v>
      </c>
      <c r="D217" s="12">
        <v>667</v>
      </c>
      <c r="E217" s="12">
        <v>1</v>
      </c>
      <c r="F217" s="23" t="s">
        <v>1125</v>
      </c>
      <c r="G217" s="12">
        <v>2</v>
      </c>
      <c r="H217" s="12" t="s">
        <v>1133</v>
      </c>
      <c r="I217" s="12">
        <v>25.83</v>
      </c>
      <c r="J217" s="12" t="s">
        <v>1305</v>
      </c>
      <c r="K217" s="12">
        <v>9.27</v>
      </c>
      <c r="L217" s="12" t="s">
        <v>1179</v>
      </c>
      <c r="M217" s="12" t="b">
        <f t="shared" si="16"/>
        <v>0</v>
      </c>
      <c r="N217" s="12" t="b">
        <f t="shared" si="17"/>
        <v>0</v>
      </c>
      <c r="O217" s="12">
        <f t="shared" si="18"/>
        <v>800400</v>
      </c>
      <c r="T217" s="12">
        <v>72720</v>
      </c>
    </row>
    <row r="218" spans="1:20" x14ac:dyDescent="0.3">
      <c r="A218" s="12" t="s">
        <v>807</v>
      </c>
      <c r="B218" s="12" t="s">
        <v>339</v>
      </c>
      <c r="C218" s="12">
        <v>600</v>
      </c>
      <c r="D218" s="12">
        <v>334</v>
      </c>
      <c r="E218" s="12">
        <v>0.5</v>
      </c>
      <c r="F218" s="23" t="s">
        <v>1125</v>
      </c>
      <c r="G218" s="12">
        <v>2</v>
      </c>
      <c r="H218" s="12" t="s">
        <v>1179</v>
      </c>
      <c r="I218" s="12">
        <v>86.89</v>
      </c>
      <c r="J218" s="12" t="s">
        <v>1179</v>
      </c>
      <c r="K218" s="12">
        <v>83.41</v>
      </c>
      <c r="L218" s="12" t="s">
        <v>1179</v>
      </c>
      <c r="M218" s="12" t="b">
        <f t="shared" si="16"/>
        <v>1</v>
      </c>
      <c r="N218" s="12" t="b">
        <f t="shared" si="17"/>
        <v>1</v>
      </c>
      <c r="O218" s="12">
        <f t="shared" si="18"/>
        <v>200400</v>
      </c>
      <c r="T218" s="12">
        <v>32400</v>
      </c>
    </row>
    <row r="219" spans="1:20" x14ac:dyDescent="0.3">
      <c r="A219" s="12" t="s">
        <v>808</v>
      </c>
      <c r="B219" s="12" t="s">
        <v>340</v>
      </c>
      <c r="C219" s="12">
        <v>240</v>
      </c>
      <c r="D219" s="12">
        <v>133</v>
      </c>
      <c r="E219" s="12">
        <v>0.25</v>
      </c>
      <c r="F219" s="23" t="s">
        <v>1125</v>
      </c>
      <c r="G219" s="12">
        <v>2</v>
      </c>
      <c r="H219" s="12" t="s">
        <v>1179</v>
      </c>
      <c r="I219" s="12">
        <v>90.98</v>
      </c>
      <c r="J219" s="12" t="s">
        <v>1179</v>
      </c>
      <c r="K219" s="12">
        <v>93.2</v>
      </c>
      <c r="L219" s="12" t="s">
        <v>1179</v>
      </c>
      <c r="M219" s="12" t="b">
        <f t="shared" si="16"/>
        <v>1</v>
      </c>
      <c r="N219" s="12" t="b">
        <f t="shared" si="17"/>
        <v>1</v>
      </c>
      <c r="O219" s="12">
        <f t="shared" si="18"/>
        <v>31920</v>
      </c>
      <c r="T219" s="12">
        <v>72720</v>
      </c>
    </row>
    <row r="220" spans="1:20" x14ac:dyDescent="0.3">
      <c r="A220" s="12" t="s">
        <v>809</v>
      </c>
      <c r="B220" s="12" t="s">
        <v>341</v>
      </c>
      <c r="C220" s="12">
        <v>240</v>
      </c>
      <c r="D220" s="12">
        <v>135</v>
      </c>
      <c r="E220" s="12">
        <v>0.25</v>
      </c>
      <c r="F220" s="23" t="s">
        <v>1126</v>
      </c>
      <c r="G220" s="12">
        <v>2</v>
      </c>
      <c r="H220" s="12" t="s">
        <v>1179</v>
      </c>
      <c r="I220" s="12">
        <v>90.58</v>
      </c>
      <c r="J220" s="12" t="s">
        <v>1179</v>
      </c>
      <c r="K220" s="12">
        <v>94.22</v>
      </c>
      <c r="L220" s="12" t="s">
        <v>1179</v>
      </c>
      <c r="M220" s="12" t="b">
        <f t="shared" si="16"/>
        <v>1</v>
      </c>
      <c r="N220" s="12" t="b">
        <f t="shared" si="17"/>
        <v>1</v>
      </c>
      <c r="O220" s="12">
        <f t="shared" si="18"/>
        <v>32400</v>
      </c>
    </row>
    <row r="221" spans="1:20" x14ac:dyDescent="0.3">
      <c r="A221" s="12" t="s">
        <v>810</v>
      </c>
      <c r="B221" s="12" t="s">
        <v>342</v>
      </c>
      <c r="C221" s="12">
        <v>74</v>
      </c>
      <c r="D221" s="12">
        <v>133</v>
      </c>
      <c r="E221" s="12">
        <v>0.25</v>
      </c>
      <c r="F221" s="23" t="s">
        <v>1127</v>
      </c>
      <c r="G221" s="12">
        <v>2</v>
      </c>
      <c r="H221" s="12" t="s">
        <v>1179</v>
      </c>
      <c r="I221" s="12">
        <v>92.7</v>
      </c>
      <c r="J221" s="12" t="s">
        <v>1310</v>
      </c>
      <c r="K221" s="12">
        <v>14.08</v>
      </c>
      <c r="L221" s="12" t="s">
        <v>1179</v>
      </c>
      <c r="M221" s="12" t="b">
        <f t="shared" si="16"/>
        <v>1</v>
      </c>
      <c r="N221" s="12" t="b">
        <f t="shared" si="17"/>
        <v>0</v>
      </c>
      <c r="O221" s="12">
        <f t="shared" si="18"/>
        <v>9842</v>
      </c>
    </row>
    <row r="222" spans="1:20" x14ac:dyDescent="0.3">
      <c r="A222" s="12" t="s">
        <v>811</v>
      </c>
      <c r="B222" s="12" t="s">
        <v>343</v>
      </c>
      <c r="C222" s="12">
        <v>1920</v>
      </c>
      <c r="D222" s="12">
        <v>1205</v>
      </c>
      <c r="E222" s="12">
        <v>1</v>
      </c>
      <c r="F222" s="23" t="s">
        <v>1125</v>
      </c>
      <c r="G222" s="12">
        <v>1</v>
      </c>
      <c r="H222" s="12" t="s">
        <v>1132</v>
      </c>
      <c r="I222" s="12">
        <v>6.98</v>
      </c>
      <c r="J222" s="12" t="s">
        <v>1311</v>
      </c>
      <c r="K222" s="12">
        <v>18.54</v>
      </c>
      <c r="L222" s="12" t="s">
        <v>1313</v>
      </c>
      <c r="M222" s="12" t="b">
        <f t="shared" si="16"/>
        <v>0</v>
      </c>
      <c r="N222" s="12" t="b">
        <f t="shared" si="17"/>
        <v>0</v>
      </c>
      <c r="O222" s="12">
        <f t="shared" si="18"/>
        <v>2313600</v>
      </c>
    </row>
    <row r="223" spans="1:20" x14ac:dyDescent="0.3">
      <c r="A223" s="12" t="s">
        <v>812</v>
      </c>
      <c r="B223" s="12" t="s">
        <v>344</v>
      </c>
      <c r="C223" s="12">
        <v>960</v>
      </c>
      <c r="D223" s="12">
        <v>603</v>
      </c>
      <c r="E223" s="12">
        <v>0.5</v>
      </c>
      <c r="F223" s="23" t="s">
        <v>1125</v>
      </c>
      <c r="G223" s="12">
        <v>1</v>
      </c>
      <c r="H223" s="12" t="s">
        <v>1180</v>
      </c>
      <c r="I223" s="12">
        <v>47.88</v>
      </c>
      <c r="J223" s="12" t="s">
        <v>1312</v>
      </c>
      <c r="K223" s="12">
        <v>55.23</v>
      </c>
      <c r="L223" s="12" t="s">
        <v>1313</v>
      </c>
      <c r="M223" s="12" t="b">
        <f t="shared" si="16"/>
        <v>0</v>
      </c>
      <c r="N223" s="12" t="b">
        <f t="shared" si="17"/>
        <v>0</v>
      </c>
      <c r="O223" s="12">
        <f t="shared" si="18"/>
        <v>578880</v>
      </c>
    </row>
    <row r="224" spans="1:20" x14ac:dyDescent="0.3">
      <c r="A224" s="12" t="s">
        <v>813</v>
      </c>
      <c r="B224" s="12" t="s">
        <v>345</v>
      </c>
      <c r="C224" s="12">
        <v>384</v>
      </c>
      <c r="D224" s="12">
        <v>241</v>
      </c>
      <c r="E224" s="12">
        <v>0.25</v>
      </c>
      <c r="F224" s="23" t="s">
        <v>1125</v>
      </c>
      <c r="G224" s="12">
        <v>1</v>
      </c>
      <c r="H224" s="12" t="s">
        <v>1181</v>
      </c>
      <c r="I224" s="12">
        <v>45.51</v>
      </c>
      <c r="J224" s="12" t="s">
        <v>1313</v>
      </c>
      <c r="K224" s="12">
        <v>99.36</v>
      </c>
      <c r="L224" s="12" t="s">
        <v>1313</v>
      </c>
      <c r="M224" s="12" t="b">
        <f t="shared" si="16"/>
        <v>0</v>
      </c>
      <c r="N224" s="12" t="b">
        <f t="shared" si="17"/>
        <v>1</v>
      </c>
      <c r="O224" s="12">
        <f t="shared" si="18"/>
        <v>92544</v>
      </c>
    </row>
    <row r="225" spans="1:15" x14ac:dyDescent="0.3">
      <c r="A225" s="12" t="s">
        <v>814</v>
      </c>
      <c r="B225" s="12" t="s">
        <v>346</v>
      </c>
      <c r="C225" s="12">
        <v>384</v>
      </c>
      <c r="D225" s="12">
        <v>256</v>
      </c>
      <c r="E225" s="12">
        <v>0.25</v>
      </c>
      <c r="F225" s="23" t="s">
        <v>1130</v>
      </c>
      <c r="G225" s="12">
        <v>1</v>
      </c>
      <c r="H225" s="12" t="s">
        <v>1181</v>
      </c>
      <c r="I225" s="12">
        <v>90.02</v>
      </c>
      <c r="J225" s="12" t="s">
        <v>1313</v>
      </c>
      <c r="K225" s="12">
        <v>79.260000000000005</v>
      </c>
      <c r="L225" s="12" t="s">
        <v>1313</v>
      </c>
      <c r="M225" s="12" t="b">
        <f t="shared" si="16"/>
        <v>0</v>
      </c>
      <c r="N225" s="12" t="b">
        <f t="shared" si="17"/>
        <v>1</v>
      </c>
      <c r="O225" s="12">
        <f t="shared" si="18"/>
        <v>98304</v>
      </c>
    </row>
    <row r="226" spans="1:15" x14ac:dyDescent="0.3">
      <c r="A226" s="12" t="s">
        <v>815</v>
      </c>
      <c r="B226" s="12" t="s">
        <v>347</v>
      </c>
      <c r="C226" s="12">
        <v>160</v>
      </c>
      <c r="D226" s="12">
        <v>241</v>
      </c>
      <c r="E226" s="12">
        <v>0.25</v>
      </c>
      <c r="F226" s="23" t="s">
        <v>1131</v>
      </c>
      <c r="G226" s="12">
        <v>1</v>
      </c>
      <c r="H226" s="12" t="s">
        <v>1181</v>
      </c>
      <c r="I226" s="12">
        <v>83.82</v>
      </c>
      <c r="J226" s="12" t="s">
        <v>1314</v>
      </c>
      <c r="K226" s="12">
        <v>26.14</v>
      </c>
      <c r="L226" s="12" t="s">
        <v>1313</v>
      </c>
      <c r="M226" s="12" t="b">
        <f t="shared" si="16"/>
        <v>0</v>
      </c>
      <c r="N226" s="12" t="b">
        <f t="shared" si="17"/>
        <v>0</v>
      </c>
      <c r="O226" s="12">
        <f t="shared" si="18"/>
        <v>38560</v>
      </c>
    </row>
    <row r="227" spans="1:15" x14ac:dyDescent="0.3">
      <c r="A227" s="12" t="s">
        <v>816</v>
      </c>
      <c r="B227" s="12" t="s">
        <v>348</v>
      </c>
      <c r="C227" s="12">
        <v>1920</v>
      </c>
      <c r="D227" s="12">
        <v>1205</v>
      </c>
      <c r="E227" s="12">
        <v>1</v>
      </c>
      <c r="F227" s="23" t="s">
        <v>1125</v>
      </c>
      <c r="G227" s="12">
        <v>2</v>
      </c>
      <c r="H227" s="12" t="s">
        <v>1133</v>
      </c>
      <c r="I227" s="12">
        <v>23.6</v>
      </c>
      <c r="J227" s="12" t="s">
        <v>1315</v>
      </c>
      <c r="K227" s="12">
        <v>9.6300000000000008</v>
      </c>
      <c r="L227" s="12" t="s">
        <v>1313</v>
      </c>
      <c r="M227" s="12" t="b">
        <f t="shared" si="16"/>
        <v>0</v>
      </c>
      <c r="N227" s="12" t="b">
        <f t="shared" si="17"/>
        <v>0</v>
      </c>
      <c r="O227" s="12">
        <f t="shared" si="18"/>
        <v>2313600</v>
      </c>
    </row>
    <row r="228" spans="1:15" x14ac:dyDescent="0.3">
      <c r="A228" s="12" t="s">
        <v>817</v>
      </c>
      <c r="B228" s="12" t="s">
        <v>349</v>
      </c>
      <c r="C228" s="12">
        <v>960</v>
      </c>
      <c r="D228" s="12">
        <v>603</v>
      </c>
      <c r="E228" s="12">
        <v>0.5</v>
      </c>
      <c r="F228" s="23" t="s">
        <v>1125</v>
      </c>
      <c r="G228" s="12">
        <v>2</v>
      </c>
      <c r="H228" s="12" t="s">
        <v>1182</v>
      </c>
      <c r="I228" s="12">
        <v>24.6</v>
      </c>
      <c r="J228" s="12" t="s">
        <v>1316</v>
      </c>
      <c r="K228" s="12">
        <v>21.24</v>
      </c>
      <c r="L228" s="12" t="s">
        <v>1313</v>
      </c>
      <c r="M228" s="12" t="b">
        <f t="shared" si="16"/>
        <v>0</v>
      </c>
      <c r="N228" s="12" t="b">
        <f t="shared" si="17"/>
        <v>0</v>
      </c>
      <c r="O228" s="12">
        <f t="shared" si="18"/>
        <v>578880</v>
      </c>
    </row>
    <row r="229" spans="1:15" x14ac:dyDescent="0.3">
      <c r="A229" s="12" t="s">
        <v>818</v>
      </c>
      <c r="B229" s="12" t="s">
        <v>350</v>
      </c>
      <c r="C229" s="12">
        <v>384</v>
      </c>
      <c r="D229" s="12">
        <v>241</v>
      </c>
      <c r="E229" s="12">
        <v>0.25</v>
      </c>
      <c r="F229" s="23" t="s">
        <v>1125</v>
      </c>
      <c r="G229" s="12">
        <v>2</v>
      </c>
      <c r="H229" s="12" t="s">
        <v>1183</v>
      </c>
      <c r="I229" s="12">
        <v>82.21</v>
      </c>
      <c r="J229" s="12" t="s">
        <v>1313</v>
      </c>
      <c r="K229" s="12">
        <v>78.62</v>
      </c>
      <c r="L229" s="12" t="s">
        <v>1313</v>
      </c>
      <c r="M229" s="12" t="b">
        <f t="shared" si="16"/>
        <v>1</v>
      </c>
      <c r="N229" s="12" t="b">
        <f t="shared" si="17"/>
        <v>1</v>
      </c>
      <c r="O229" s="12">
        <f t="shared" si="18"/>
        <v>92544</v>
      </c>
    </row>
    <row r="230" spans="1:15" x14ac:dyDescent="0.3">
      <c r="A230" s="12" t="s">
        <v>819</v>
      </c>
      <c r="B230" s="12" t="s">
        <v>351</v>
      </c>
      <c r="C230" s="12">
        <v>384</v>
      </c>
      <c r="D230" s="12">
        <v>256</v>
      </c>
      <c r="E230" s="12">
        <v>0.25</v>
      </c>
      <c r="F230" s="23" t="s">
        <v>1130</v>
      </c>
      <c r="G230" s="12">
        <v>2</v>
      </c>
      <c r="H230" s="12" t="s">
        <v>1183</v>
      </c>
      <c r="I230" s="12">
        <v>90.48</v>
      </c>
      <c r="J230" s="12" t="s">
        <v>1313</v>
      </c>
      <c r="K230" s="12">
        <v>84.81</v>
      </c>
      <c r="L230" s="12" t="s">
        <v>1313</v>
      </c>
      <c r="M230" s="12" t="b">
        <f t="shared" si="16"/>
        <v>1</v>
      </c>
      <c r="N230" s="12" t="b">
        <f t="shared" si="17"/>
        <v>1</v>
      </c>
      <c r="O230" s="12">
        <f t="shared" si="18"/>
        <v>98304</v>
      </c>
    </row>
    <row r="231" spans="1:15" x14ac:dyDescent="0.3">
      <c r="A231" s="12" t="s">
        <v>820</v>
      </c>
      <c r="B231" s="12" t="s">
        <v>352</v>
      </c>
      <c r="C231" s="12">
        <v>160</v>
      </c>
      <c r="D231" s="12">
        <v>241</v>
      </c>
      <c r="E231" s="12">
        <v>0.25</v>
      </c>
      <c r="F231" s="23" t="s">
        <v>1131</v>
      </c>
      <c r="G231" s="12">
        <v>2</v>
      </c>
      <c r="H231" s="12" t="s">
        <v>1181</v>
      </c>
      <c r="I231" s="12">
        <v>45</v>
      </c>
      <c r="J231" s="12" t="s">
        <v>1313</v>
      </c>
      <c r="K231" s="12">
        <v>30.73</v>
      </c>
      <c r="L231" s="12" t="s">
        <v>1313</v>
      </c>
      <c r="M231" s="12" t="b">
        <f t="shared" si="16"/>
        <v>0</v>
      </c>
      <c r="N231" s="12" t="b">
        <f t="shared" si="17"/>
        <v>1</v>
      </c>
      <c r="O231" s="12">
        <f t="shared" si="18"/>
        <v>38560</v>
      </c>
    </row>
    <row r="232" spans="1:15" x14ac:dyDescent="0.3">
      <c r="A232" s="12" t="s">
        <v>821</v>
      </c>
      <c r="B232" s="12" t="s">
        <v>353</v>
      </c>
      <c r="C232" s="12">
        <v>1600</v>
      </c>
      <c r="D232" s="12">
        <v>900</v>
      </c>
      <c r="E232" s="12">
        <v>1</v>
      </c>
      <c r="F232" s="23" t="s">
        <v>1125</v>
      </c>
      <c r="G232" s="12">
        <v>1</v>
      </c>
      <c r="H232" s="12" t="s">
        <v>1132</v>
      </c>
      <c r="I232" s="12">
        <v>4.9400000000000004</v>
      </c>
      <c r="J232" s="12" t="s">
        <v>1317</v>
      </c>
      <c r="K232" s="12">
        <v>17.73</v>
      </c>
      <c r="L232" s="12" t="s">
        <v>1319</v>
      </c>
      <c r="M232" s="12" t="b">
        <f t="shared" si="16"/>
        <v>0</v>
      </c>
      <c r="N232" s="12" t="b">
        <f t="shared" si="17"/>
        <v>0</v>
      </c>
      <c r="O232" s="12">
        <f t="shared" si="18"/>
        <v>1440000</v>
      </c>
    </row>
    <row r="233" spans="1:15" x14ac:dyDescent="0.3">
      <c r="A233" s="12" t="s">
        <v>822</v>
      </c>
      <c r="B233" s="12" t="s">
        <v>354</v>
      </c>
      <c r="C233" s="12">
        <v>800</v>
      </c>
      <c r="D233" s="12">
        <v>450</v>
      </c>
      <c r="E233" s="12">
        <v>0.5</v>
      </c>
      <c r="F233" s="23" t="s">
        <v>1125</v>
      </c>
      <c r="G233" s="12">
        <v>1</v>
      </c>
      <c r="H233" s="12" t="s">
        <v>1184</v>
      </c>
      <c r="I233" s="12">
        <v>99.42</v>
      </c>
      <c r="J233" s="12" t="s">
        <v>1318</v>
      </c>
      <c r="K233" s="12">
        <v>87.07</v>
      </c>
      <c r="L233" s="12" t="s">
        <v>1319</v>
      </c>
      <c r="M233" s="12" t="b">
        <f t="shared" si="16"/>
        <v>1</v>
      </c>
      <c r="N233" s="12" t="b">
        <f t="shared" si="17"/>
        <v>0</v>
      </c>
      <c r="O233" s="12">
        <f t="shared" si="18"/>
        <v>360000</v>
      </c>
    </row>
    <row r="234" spans="1:15" x14ac:dyDescent="0.3">
      <c r="A234" s="12" t="s">
        <v>823</v>
      </c>
      <c r="B234" s="12" t="s">
        <v>355</v>
      </c>
      <c r="C234" s="12">
        <v>320</v>
      </c>
      <c r="D234" s="12">
        <v>180</v>
      </c>
      <c r="E234" s="12">
        <v>0.25</v>
      </c>
      <c r="F234" s="23" t="s">
        <v>1125</v>
      </c>
      <c r="G234" s="12">
        <v>1</v>
      </c>
      <c r="H234" s="12" t="s">
        <v>1184</v>
      </c>
      <c r="I234" s="12">
        <v>62.82</v>
      </c>
      <c r="J234" s="12" t="s">
        <v>1319</v>
      </c>
      <c r="K234" s="12">
        <v>99.94</v>
      </c>
      <c r="L234" s="12" t="s">
        <v>1319</v>
      </c>
      <c r="M234" s="12" t="b">
        <f t="shared" si="16"/>
        <v>1</v>
      </c>
      <c r="N234" s="12" t="b">
        <f t="shared" si="17"/>
        <v>1</v>
      </c>
      <c r="O234" s="12">
        <f t="shared" si="18"/>
        <v>57600</v>
      </c>
    </row>
    <row r="235" spans="1:15" x14ac:dyDescent="0.3">
      <c r="A235" s="12" t="s">
        <v>824</v>
      </c>
      <c r="B235" s="12" t="s">
        <v>356</v>
      </c>
      <c r="C235" s="12">
        <v>320</v>
      </c>
      <c r="D235" s="12">
        <v>240</v>
      </c>
      <c r="E235" s="12">
        <v>0.25</v>
      </c>
      <c r="F235" s="23" t="s">
        <v>1128</v>
      </c>
      <c r="G235" s="12">
        <v>1</v>
      </c>
      <c r="H235" s="12" t="s">
        <v>1185</v>
      </c>
      <c r="I235" s="12">
        <v>36.380000000000003</v>
      </c>
      <c r="J235" s="12" t="s">
        <v>1319</v>
      </c>
      <c r="K235" s="12">
        <v>87.82</v>
      </c>
      <c r="L235" s="12" t="s">
        <v>1319</v>
      </c>
      <c r="M235" s="12" t="b">
        <f t="shared" si="16"/>
        <v>0</v>
      </c>
      <c r="N235" s="12" t="b">
        <f t="shared" si="17"/>
        <v>1</v>
      </c>
      <c r="O235" s="12">
        <f t="shared" si="18"/>
        <v>76800</v>
      </c>
    </row>
    <row r="236" spans="1:15" x14ac:dyDescent="0.3">
      <c r="A236" s="12" t="s">
        <v>825</v>
      </c>
      <c r="B236" s="12" t="s">
        <v>357</v>
      </c>
      <c r="C236" s="12">
        <v>135</v>
      </c>
      <c r="D236" s="12">
        <v>180</v>
      </c>
      <c r="E236" s="12">
        <v>0.25</v>
      </c>
      <c r="F236" s="23" t="s">
        <v>1129</v>
      </c>
      <c r="G236" s="12">
        <v>1</v>
      </c>
      <c r="H236" s="12" t="s">
        <v>1184</v>
      </c>
      <c r="I236" s="12">
        <v>64.349999999999994</v>
      </c>
      <c r="J236" s="12" t="s">
        <v>1294</v>
      </c>
      <c r="K236" s="12">
        <v>17.86</v>
      </c>
      <c r="L236" s="12" t="s">
        <v>1319</v>
      </c>
      <c r="M236" s="12" t="b">
        <f t="shared" si="16"/>
        <v>1</v>
      </c>
      <c r="N236" s="12" t="b">
        <f t="shared" si="17"/>
        <v>0</v>
      </c>
      <c r="O236" s="12">
        <f t="shared" si="18"/>
        <v>24300</v>
      </c>
    </row>
    <row r="237" spans="1:15" x14ac:dyDescent="0.3">
      <c r="A237" s="12" t="s">
        <v>826</v>
      </c>
      <c r="B237" s="12" t="s">
        <v>358</v>
      </c>
      <c r="C237" s="12">
        <v>1600</v>
      </c>
      <c r="D237" s="12">
        <v>900</v>
      </c>
      <c r="E237" s="12">
        <v>1</v>
      </c>
      <c r="F237" s="23" t="s">
        <v>1125</v>
      </c>
      <c r="G237" s="12">
        <v>2</v>
      </c>
      <c r="H237" s="12" t="s">
        <v>1133</v>
      </c>
      <c r="I237" s="12">
        <v>19.57</v>
      </c>
      <c r="J237" s="12" t="s">
        <v>1320</v>
      </c>
      <c r="K237" s="12">
        <v>9.73</v>
      </c>
      <c r="L237" s="12" t="s">
        <v>1319</v>
      </c>
      <c r="M237" s="12" t="b">
        <f t="shared" si="16"/>
        <v>0</v>
      </c>
      <c r="N237" s="12" t="b">
        <f t="shared" si="17"/>
        <v>0</v>
      </c>
      <c r="O237" s="12">
        <f t="shared" si="18"/>
        <v>1440000</v>
      </c>
    </row>
    <row r="238" spans="1:15" x14ac:dyDescent="0.3">
      <c r="A238" s="12" t="s">
        <v>827</v>
      </c>
      <c r="B238" s="12" t="s">
        <v>359</v>
      </c>
      <c r="C238" s="12">
        <v>800</v>
      </c>
      <c r="D238" s="12">
        <v>450</v>
      </c>
      <c r="E238" s="12">
        <v>0.5</v>
      </c>
      <c r="F238" s="23" t="s">
        <v>1125</v>
      </c>
      <c r="G238" s="12">
        <v>2</v>
      </c>
      <c r="H238" s="12" t="s">
        <v>1184</v>
      </c>
      <c r="I238" s="12">
        <v>71.78</v>
      </c>
      <c r="J238" s="12" t="s">
        <v>1318</v>
      </c>
      <c r="K238" s="12">
        <v>21.47</v>
      </c>
      <c r="L238" s="12" t="s">
        <v>1319</v>
      </c>
      <c r="M238" s="12" t="b">
        <f t="shared" si="16"/>
        <v>1</v>
      </c>
      <c r="N238" s="12" t="b">
        <f t="shared" si="17"/>
        <v>0</v>
      </c>
      <c r="O238" s="12">
        <f t="shared" si="18"/>
        <v>360000</v>
      </c>
    </row>
    <row r="239" spans="1:15" x14ac:dyDescent="0.3">
      <c r="A239" s="12" t="s">
        <v>828</v>
      </c>
      <c r="B239" s="12" t="s">
        <v>360</v>
      </c>
      <c r="C239" s="12">
        <v>320</v>
      </c>
      <c r="D239" s="12">
        <v>180</v>
      </c>
      <c r="E239" s="12">
        <v>0.25</v>
      </c>
      <c r="F239" s="23" t="s">
        <v>1125</v>
      </c>
      <c r="G239" s="12">
        <v>2</v>
      </c>
      <c r="H239" s="12" t="s">
        <v>1184</v>
      </c>
      <c r="I239" s="12">
        <v>36.479999999999997</v>
      </c>
      <c r="J239" s="12" t="s">
        <v>1319</v>
      </c>
      <c r="K239" s="12">
        <v>78.23</v>
      </c>
      <c r="L239" s="12" t="s">
        <v>1319</v>
      </c>
      <c r="M239" s="12" t="b">
        <f t="shared" si="16"/>
        <v>1</v>
      </c>
      <c r="N239" s="12" t="b">
        <f t="shared" si="17"/>
        <v>1</v>
      </c>
      <c r="O239" s="12">
        <f t="shared" si="18"/>
        <v>57600</v>
      </c>
    </row>
    <row r="240" spans="1:15" x14ac:dyDescent="0.3">
      <c r="A240" s="12" t="s">
        <v>829</v>
      </c>
      <c r="B240" s="12" t="s">
        <v>361</v>
      </c>
      <c r="C240" s="12">
        <v>320</v>
      </c>
      <c r="D240" s="12">
        <v>240</v>
      </c>
      <c r="E240" s="12">
        <v>0.25</v>
      </c>
      <c r="F240" s="23" t="s">
        <v>1128</v>
      </c>
      <c r="G240" s="12">
        <v>2</v>
      </c>
      <c r="H240" s="12" t="s">
        <v>1186</v>
      </c>
      <c r="I240" s="12">
        <v>33.92</v>
      </c>
      <c r="J240" s="12" t="s">
        <v>1319</v>
      </c>
      <c r="K240" s="12">
        <v>23</v>
      </c>
      <c r="L240" s="12" t="s">
        <v>1319</v>
      </c>
      <c r="M240" s="12" t="b">
        <f t="shared" si="16"/>
        <v>0</v>
      </c>
      <c r="N240" s="12" t="b">
        <f t="shared" si="17"/>
        <v>1</v>
      </c>
      <c r="O240" s="12">
        <f t="shared" si="18"/>
        <v>76800</v>
      </c>
    </row>
    <row r="241" spans="1:15" x14ac:dyDescent="0.3">
      <c r="A241" s="12" t="s">
        <v>830</v>
      </c>
      <c r="B241" s="12" t="s">
        <v>362</v>
      </c>
      <c r="C241" s="12">
        <v>135</v>
      </c>
      <c r="D241" s="12">
        <v>180</v>
      </c>
      <c r="E241" s="12">
        <v>0.25</v>
      </c>
      <c r="F241" s="23" t="s">
        <v>1129</v>
      </c>
      <c r="G241" s="12">
        <v>2</v>
      </c>
      <c r="H241" s="12" t="s">
        <v>1184</v>
      </c>
      <c r="I241" s="12">
        <v>26.73</v>
      </c>
      <c r="J241" s="12" t="s">
        <v>1318</v>
      </c>
      <c r="K241" s="12">
        <v>52.98</v>
      </c>
      <c r="L241" s="12" t="s">
        <v>1319</v>
      </c>
      <c r="M241" s="12" t="b">
        <f t="shared" si="16"/>
        <v>1</v>
      </c>
      <c r="N241" s="12" t="b">
        <f t="shared" si="17"/>
        <v>0</v>
      </c>
      <c r="O241" s="12">
        <f t="shared" si="18"/>
        <v>24300</v>
      </c>
    </row>
    <row r="242" spans="1:15" x14ac:dyDescent="0.3">
      <c r="A242" s="12" t="s">
        <v>831</v>
      </c>
      <c r="B242" s="12" t="s">
        <v>363</v>
      </c>
      <c r="C242" s="12">
        <v>1200</v>
      </c>
      <c r="D242" s="12">
        <v>1600</v>
      </c>
      <c r="E242" s="12">
        <v>1</v>
      </c>
      <c r="F242" s="23" t="s">
        <v>1125</v>
      </c>
      <c r="G242" s="12">
        <v>1</v>
      </c>
      <c r="H242" s="12" t="s">
        <v>1166</v>
      </c>
      <c r="I242" s="12">
        <v>7.04</v>
      </c>
      <c r="J242" s="12" t="s">
        <v>1243</v>
      </c>
      <c r="K242" s="12">
        <v>15.91</v>
      </c>
      <c r="L242" s="12" t="s">
        <v>1187</v>
      </c>
      <c r="M242" s="12" t="b">
        <f t="shared" si="16"/>
        <v>0</v>
      </c>
      <c r="N242" s="12" t="b">
        <f t="shared" si="17"/>
        <v>0</v>
      </c>
      <c r="O242" s="12">
        <f t="shared" si="18"/>
        <v>1920000</v>
      </c>
    </row>
    <row r="243" spans="1:15" x14ac:dyDescent="0.3">
      <c r="A243" s="12" t="s">
        <v>832</v>
      </c>
      <c r="B243" s="12" t="s">
        <v>364</v>
      </c>
      <c r="C243" s="12">
        <v>600</v>
      </c>
      <c r="D243" s="12">
        <v>800</v>
      </c>
      <c r="E243" s="12">
        <v>0.5</v>
      </c>
      <c r="F243" s="23" t="s">
        <v>1125</v>
      </c>
      <c r="G243" s="12">
        <v>1</v>
      </c>
      <c r="H243" s="12" t="s">
        <v>1187</v>
      </c>
      <c r="I243" s="12">
        <v>99.52</v>
      </c>
      <c r="J243" s="12" t="s">
        <v>1321</v>
      </c>
      <c r="K243" s="12">
        <v>14.61</v>
      </c>
      <c r="L243" s="12" t="s">
        <v>1187</v>
      </c>
      <c r="M243" s="12" t="b">
        <f t="shared" si="16"/>
        <v>1</v>
      </c>
      <c r="N243" s="12" t="b">
        <f t="shared" si="17"/>
        <v>0</v>
      </c>
      <c r="O243" s="12">
        <f t="shared" si="18"/>
        <v>480000</v>
      </c>
    </row>
    <row r="244" spans="1:15" x14ac:dyDescent="0.3">
      <c r="A244" s="12" t="s">
        <v>833</v>
      </c>
      <c r="B244" s="12" t="s">
        <v>365</v>
      </c>
      <c r="C244" s="12">
        <v>240</v>
      </c>
      <c r="D244" s="12">
        <v>320</v>
      </c>
      <c r="E244" s="12">
        <v>0.25</v>
      </c>
      <c r="F244" s="23" t="s">
        <v>1125</v>
      </c>
      <c r="G244" s="12">
        <v>1</v>
      </c>
      <c r="H244" s="12" t="s">
        <v>1187</v>
      </c>
      <c r="I244" s="12">
        <v>34.56</v>
      </c>
      <c r="J244" s="12" t="s">
        <v>1187</v>
      </c>
      <c r="K244" s="12">
        <v>89.35</v>
      </c>
      <c r="L244" s="12" t="s">
        <v>1187</v>
      </c>
      <c r="M244" s="12" t="b">
        <f t="shared" si="16"/>
        <v>1</v>
      </c>
      <c r="N244" s="12" t="b">
        <f t="shared" si="17"/>
        <v>1</v>
      </c>
      <c r="O244" s="12">
        <f t="shared" si="18"/>
        <v>76800</v>
      </c>
    </row>
    <row r="245" spans="1:15" x14ac:dyDescent="0.3">
      <c r="A245" s="12" t="s">
        <v>834</v>
      </c>
      <c r="B245" s="12" t="s">
        <v>366</v>
      </c>
      <c r="C245" s="12">
        <v>240</v>
      </c>
      <c r="D245" s="12">
        <v>135</v>
      </c>
      <c r="E245" s="12">
        <v>0.25</v>
      </c>
      <c r="F245" s="23" t="s">
        <v>1126</v>
      </c>
      <c r="G245" s="12">
        <v>1</v>
      </c>
      <c r="H245" s="12" t="s">
        <v>1187</v>
      </c>
      <c r="I245" s="12">
        <v>95.72</v>
      </c>
      <c r="J245" s="12" t="s">
        <v>1187</v>
      </c>
      <c r="K245" s="12">
        <v>94.21</v>
      </c>
      <c r="L245" s="12" t="s">
        <v>1187</v>
      </c>
      <c r="M245" s="12" t="b">
        <f t="shared" si="16"/>
        <v>1</v>
      </c>
      <c r="N245" s="12" t="b">
        <f t="shared" si="17"/>
        <v>1</v>
      </c>
      <c r="O245" s="12">
        <f t="shared" si="18"/>
        <v>32400</v>
      </c>
    </row>
    <row r="246" spans="1:15" x14ac:dyDescent="0.3">
      <c r="A246" s="12" t="s">
        <v>835</v>
      </c>
      <c r="B246" s="12" t="s">
        <v>367</v>
      </c>
      <c r="C246" s="12">
        <v>180</v>
      </c>
      <c r="D246" s="12">
        <v>320</v>
      </c>
      <c r="E246" s="12">
        <v>0.25</v>
      </c>
      <c r="F246" s="23" t="s">
        <v>1127</v>
      </c>
      <c r="G246" s="12">
        <v>1</v>
      </c>
      <c r="H246" s="12" t="s">
        <v>1187</v>
      </c>
      <c r="I246" s="12">
        <v>41.4</v>
      </c>
      <c r="J246" s="12" t="s">
        <v>1187</v>
      </c>
      <c r="K246" s="12">
        <v>84.14</v>
      </c>
      <c r="L246" s="12" t="s">
        <v>1187</v>
      </c>
      <c r="M246" s="12" t="b">
        <f t="shared" si="16"/>
        <v>1</v>
      </c>
      <c r="N246" s="12" t="b">
        <f t="shared" si="17"/>
        <v>1</v>
      </c>
      <c r="O246" s="12">
        <f t="shared" si="18"/>
        <v>57600</v>
      </c>
    </row>
    <row r="247" spans="1:15" x14ac:dyDescent="0.3">
      <c r="A247" s="12" t="s">
        <v>836</v>
      </c>
      <c r="B247" s="12" t="s">
        <v>368</v>
      </c>
      <c r="C247" s="12">
        <v>1200</v>
      </c>
      <c r="D247" s="12">
        <v>1600</v>
      </c>
      <c r="E247" s="12">
        <v>1</v>
      </c>
      <c r="F247" s="23" t="s">
        <v>1125</v>
      </c>
      <c r="G247" s="12">
        <v>2</v>
      </c>
      <c r="H247" s="12" t="s">
        <v>1133</v>
      </c>
      <c r="I247" s="12">
        <v>19.489999999999998</v>
      </c>
      <c r="J247" s="12" t="s">
        <v>1243</v>
      </c>
      <c r="K247" s="12">
        <v>19.5</v>
      </c>
      <c r="L247" s="12" t="s">
        <v>1187</v>
      </c>
      <c r="M247" s="12" t="b">
        <f t="shared" si="16"/>
        <v>0</v>
      </c>
      <c r="N247" s="12" t="b">
        <f t="shared" si="17"/>
        <v>0</v>
      </c>
      <c r="O247" s="12">
        <f t="shared" si="18"/>
        <v>1920000</v>
      </c>
    </row>
    <row r="248" spans="1:15" x14ac:dyDescent="0.3">
      <c r="A248" s="12" t="s">
        <v>837</v>
      </c>
      <c r="B248" s="12" t="s">
        <v>369</v>
      </c>
      <c r="C248" s="12">
        <v>600</v>
      </c>
      <c r="D248" s="12">
        <v>800</v>
      </c>
      <c r="E248" s="12">
        <v>0.5</v>
      </c>
      <c r="F248" s="23" t="s">
        <v>1125</v>
      </c>
      <c r="G248" s="12">
        <v>2</v>
      </c>
      <c r="H248" s="12" t="s">
        <v>1187</v>
      </c>
      <c r="I248" s="12">
        <v>88.33</v>
      </c>
      <c r="J248" s="12" t="s">
        <v>1322</v>
      </c>
      <c r="K248" s="12">
        <v>5.63</v>
      </c>
      <c r="L248" s="12" t="s">
        <v>1187</v>
      </c>
      <c r="M248" s="12" t="b">
        <f t="shared" si="16"/>
        <v>1</v>
      </c>
      <c r="N248" s="12" t="b">
        <f t="shared" si="17"/>
        <v>0</v>
      </c>
      <c r="O248" s="12">
        <f t="shared" si="18"/>
        <v>480000</v>
      </c>
    </row>
    <row r="249" spans="1:15" x14ac:dyDescent="0.3">
      <c r="A249" s="12" t="s">
        <v>838</v>
      </c>
      <c r="B249" s="12" t="s">
        <v>370</v>
      </c>
      <c r="C249" s="12">
        <v>240</v>
      </c>
      <c r="D249" s="12">
        <v>320</v>
      </c>
      <c r="E249" s="12">
        <v>0.25</v>
      </c>
      <c r="F249" s="23" t="s">
        <v>1125</v>
      </c>
      <c r="G249" s="12">
        <v>2</v>
      </c>
      <c r="H249" s="12" t="s">
        <v>1188</v>
      </c>
      <c r="I249" s="12">
        <v>10.220000000000001</v>
      </c>
      <c r="J249" s="12" t="s">
        <v>1187</v>
      </c>
      <c r="K249" s="12">
        <v>88.69</v>
      </c>
      <c r="L249" s="12" t="s">
        <v>1187</v>
      </c>
      <c r="M249" s="12" t="b">
        <f t="shared" si="16"/>
        <v>0</v>
      </c>
      <c r="N249" s="12" t="b">
        <f t="shared" si="17"/>
        <v>1</v>
      </c>
      <c r="O249" s="12">
        <f t="shared" si="18"/>
        <v>76800</v>
      </c>
    </row>
    <row r="250" spans="1:15" x14ac:dyDescent="0.3">
      <c r="A250" s="12" t="s">
        <v>839</v>
      </c>
      <c r="B250" s="12" t="s">
        <v>371</v>
      </c>
      <c r="C250" s="12">
        <v>240</v>
      </c>
      <c r="D250" s="12">
        <v>135</v>
      </c>
      <c r="E250" s="12">
        <v>0.25</v>
      </c>
      <c r="F250" s="23" t="s">
        <v>1126</v>
      </c>
      <c r="G250" s="12">
        <v>2</v>
      </c>
      <c r="H250" s="12" t="s">
        <v>1187</v>
      </c>
      <c r="I250" s="12">
        <v>91.48</v>
      </c>
      <c r="J250" s="12" t="s">
        <v>1187</v>
      </c>
      <c r="K250" s="12">
        <v>94.82</v>
      </c>
      <c r="L250" s="12" t="s">
        <v>1187</v>
      </c>
      <c r="M250" s="12" t="b">
        <f t="shared" si="16"/>
        <v>1</v>
      </c>
      <c r="N250" s="12" t="b">
        <f t="shared" si="17"/>
        <v>1</v>
      </c>
      <c r="O250" s="12">
        <f t="shared" si="18"/>
        <v>32400</v>
      </c>
    </row>
    <row r="251" spans="1:15" x14ac:dyDescent="0.3">
      <c r="A251" s="12" t="s">
        <v>840</v>
      </c>
      <c r="B251" s="12" t="s">
        <v>372</v>
      </c>
      <c r="C251" s="12">
        <v>180</v>
      </c>
      <c r="D251" s="12">
        <v>320</v>
      </c>
      <c r="E251" s="12">
        <v>0.25</v>
      </c>
      <c r="F251" s="23" t="s">
        <v>1127</v>
      </c>
      <c r="G251" s="12">
        <v>2</v>
      </c>
      <c r="H251" s="12" t="s">
        <v>1189</v>
      </c>
      <c r="I251" s="12">
        <v>17.690000000000001</v>
      </c>
      <c r="J251" s="12" t="s">
        <v>1187</v>
      </c>
      <c r="K251" s="12">
        <v>81.41</v>
      </c>
      <c r="L251" s="12" t="s">
        <v>1187</v>
      </c>
      <c r="M251" s="12" t="b">
        <f t="shared" si="16"/>
        <v>0</v>
      </c>
      <c r="N251" s="12" t="b">
        <f t="shared" si="17"/>
        <v>1</v>
      </c>
      <c r="O251" s="12">
        <f t="shared" si="18"/>
        <v>57600</v>
      </c>
    </row>
    <row r="252" spans="1:15" x14ac:dyDescent="0.3">
      <c r="A252" s="12" t="s">
        <v>841</v>
      </c>
      <c r="B252" s="12" t="s">
        <v>373</v>
      </c>
      <c r="C252" s="12">
        <v>1050</v>
      </c>
      <c r="D252" s="12">
        <v>530</v>
      </c>
      <c r="E252" s="12">
        <v>1</v>
      </c>
      <c r="F252" s="23" t="s">
        <v>1125</v>
      </c>
      <c r="G252" s="12">
        <v>1</v>
      </c>
      <c r="H252" s="12" t="s">
        <v>1190</v>
      </c>
      <c r="I252" s="12">
        <v>9.77</v>
      </c>
      <c r="J252" s="12" t="s">
        <v>1163</v>
      </c>
      <c r="K252" s="12">
        <v>7.04</v>
      </c>
      <c r="L252" s="12" t="s">
        <v>1191</v>
      </c>
      <c r="M252" s="12" t="b">
        <f t="shared" si="16"/>
        <v>0</v>
      </c>
      <c r="N252" s="12" t="b">
        <f t="shared" si="17"/>
        <v>0</v>
      </c>
      <c r="O252" s="12">
        <f t="shared" si="18"/>
        <v>556500</v>
      </c>
    </row>
    <row r="253" spans="1:15" x14ac:dyDescent="0.3">
      <c r="A253" s="12" t="s">
        <v>842</v>
      </c>
      <c r="B253" s="12" t="s">
        <v>374</v>
      </c>
      <c r="C253" s="12">
        <v>525</v>
      </c>
      <c r="D253" s="12">
        <v>265</v>
      </c>
      <c r="E253" s="12">
        <v>0.5</v>
      </c>
      <c r="F253" s="23" t="s">
        <v>1125</v>
      </c>
      <c r="G253" s="12">
        <v>1</v>
      </c>
      <c r="H253" s="12" t="s">
        <v>1191</v>
      </c>
      <c r="I253" s="12">
        <v>98.65</v>
      </c>
      <c r="J253" s="12" t="s">
        <v>1191</v>
      </c>
      <c r="K253" s="12">
        <v>28.33</v>
      </c>
      <c r="L253" s="12" t="s">
        <v>1191</v>
      </c>
      <c r="M253" s="12" t="b">
        <f t="shared" si="16"/>
        <v>1</v>
      </c>
      <c r="N253" s="12" t="b">
        <f t="shared" si="17"/>
        <v>1</v>
      </c>
      <c r="O253" s="12">
        <f t="shared" si="18"/>
        <v>139125</v>
      </c>
    </row>
    <row r="254" spans="1:15" x14ac:dyDescent="0.3">
      <c r="A254" s="12" t="s">
        <v>843</v>
      </c>
      <c r="B254" s="12" t="s">
        <v>375</v>
      </c>
      <c r="C254" s="12">
        <v>210</v>
      </c>
      <c r="D254" s="12">
        <v>106</v>
      </c>
      <c r="E254" s="12">
        <v>0.25</v>
      </c>
      <c r="F254" s="23" t="s">
        <v>1125</v>
      </c>
      <c r="G254" s="12">
        <v>1</v>
      </c>
      <c r="H254" s="12" t="s">
        <v>1191</v>
      </c>
      <c r="I254" s="12">
        <v>93.41</v>
      </c>
      <c r="J254" s="12" t="s">
        <v>1191</v>
      </c>
      <c r="K254" s="12">
        <v>71.33</v>
      </c>
      <c r="L254" s="12" t="s">
        <v>1191</v>
      </c>
      <c r="M254" s="12" t="b">
        <f t="shared" si="16"/>
        <v>1</v>
      </c>
      <c r="N254" s="12" t="b">
        <f t="shared" si="17"/>
        <v>1</v>
      </c>
      <c r="O254" s="12">
        <f t="shared" si="18"/>
        <v>22260</v>
      </c>
    </row>
    <row r="255" spans="1:15" x14ac:dyDescent="0.3">
      <c r="A255" s="12" t="s">
        <v>844</v>
      </c>
      <c r="B255" s="12" t="s">
        <v>376</v>
      </c>
      <c r="C255" s="12">
        <v>210</v>
      </c>
      <c r="D255" s="12">
        <v>140</v>
      </c>
      <c r="E255" s="12">
        <v>0.25</v>
      </c>
      <c r="F255" s="23" t="s">
        <v>1130</v>
      </c>
      <c r="G255" s="12">
        <v>1</v>
      </c>
      <c r="H255" s="12" t="s">
        <v>1191</v>
      </c>
      <c r="I255" s="12">
        <v>97.75</v>
      </c>
      <c r="J255" s="12" t="s">
        <v>1191</v>
      </c>
      <c r="K255" s="12">
        <v>65.42</v>
      </c>
      <c r="L255" s="12" t="s">
        <v>1191</v>
      </c>
      <c r="M255" s="12" t="b">
        <f t="shared" si="16"/>
        <v>1</v>
      </c>
      <c r="N255" s="12" t="b">
        <f t="shared" si="17"/>
        <v>1</v>
      </c>
      <c r="O255" s="12">
        <f t="shared" si="18"/>
        <v>29400</v>
      </c>
    </row>
    <row r="256" spans="1:15" x14ac:dyDescent="0.3">
      <c r="A256" s="12" t="s">
        <v>845</v>
      </c>
      <c r="B256" s="12" t="s">
        <v>377</v>
      </c>
      <c r="C256" s="12">
        <v>70</v>
      </c>
      <c r="D256" s="12">
        <v>106</v>
      </c>
      <c r="E256" s="12">
        <v>0.25</v>
      </c>
      <c r="F256" s="23" t="s">
        <v>1131</v>
      </c>
      <c r="G256" s="12">
        <v>1</v>
      </c>
      <c r="H256" s="12" t="s">
        <v>1191</v>
      </c>
      <c r="I256" s="12">
        <v>51.78</v>
      </c>
      <c r="J256" s="12" t="s">
        <v>1323</v>
      </c>
      <c r="K256" s="12">
        <v>30.04</v>
      </c>
      <c r="L256" s="12" t="s">
        <v>1191</v>
      </c>
      <c r="M256" s="12" t="b">
        <f t="shared" si="16"/>
        <v>1</v>
      </c>
      <c r="N256" s="12" t="b">
        <f t="shared" si="17"/>
        <v>0</v>
      </c>
      <c r="O256" s="12">
        <f t="shared" si="18"/>
        <v>7420</v>
      </c>
    </row>
    <row r="257" spans="1:15" x14ac:dyDescent="0.3">
      <c r="A257" s="12" t="s">
        <v>846</v>
      </c>
      <c r="B257" s="12" t="s">
        <v>378</v>
      </c>
      <c r="C257" s="12">
        <v>1050</v>
      </c>
      <c r="D257" s="12">
        <v>530</v>
      </c>
      <c r="E257" s="12">
        <v>1</v>
      </c>
      <c r="F257" s="23" t="s">
        <v>1125</v>
      </c>
      <c r="G257" s="12">
        <v>2</v>
      </c>
      <c r="H257" s="12" t="s">
        <v>1133</v>
      </c>
      <c r="I257" s="12">
        <v>23.05</v>
      </c>
      <c r="J257" s="12" t="s">
        <v>1324</v>
      </c>
      <c r="K257" s="12">
        <v>12.73</v>
      </c>
      <c r="L257" s="12" t="s">
        <v>1191</v>
      </c>
      <c r="M257" s="12" t="b">
        <f t="shared" si="16"/>
        <v>0</v>
      </c>
      <c r="N257" s="12" t="b">
        <f t="shared" si="17"/>
        <v>0</v>
      </c>
      <c r="O257" s="12">
        <f t="shared" si="18"/>
        <v>556500</v>
      </c>
    </row>
    <row r="258" spans="1:15" x14ac:dyDescent="0.3">
      <c r="A258" s="12" t="s">
        <v>847</v>
      </c>
      <c r="B258" s="12" t="s">
        <v>379</v>
      </c>
      <c r="C258" s="12">
        <v>525</v>
      </c>
      <c r="D258" s="12">
        <v>265</v>
      </c>
      <c r="E258" s="12">
        <v>0.5</v>
      </c>
      <c r="F258" s="23" t="s">
        <v>1125</v>
      </c>
      <c r="G258" s="12">
        <v>2</v>
      </c>
      <c r="H258" s="12" t="s">
        <v>1163</v>
      </c>
      <c r="I258" s="12">
        <v>34.340000000000003</v>
      </c>
      <c r="J258" s="12" t="s">
        <v>1191</v>
      </c>
      <c r="K258" s="12">
        <v>44.68</v>
      </c>
      <c r="L258" s="12" t="s">
        <v>1191</v>
      </c>
      <c r="M258" s="12" t="b">
        <f t="shared" si="16"/>
        <v>0</v>
      </c>
      <c r="N258" s="12" t="b">
        <f t="shared" si="17"/>
        <v>1</v>
      </c>
      <c r="O258" s="12">
        <f t="shared" si="18"/>
        <v>139125</v>
      </c>
    </row>
    <row r="259" spans="1:15" x14ac:dyDescent="0.3">
      <c r="A259" s="12" t="s">
        <v>848</v>
      </c>
      <c r="B259" s="12" t="s">
        <v>380</v>
      </c>
      <c r="C259" s="12">
        <v>210</v>
      </c>
      <c r="D259" s="12">
        <v>106</v>
      </c>
      <c r="E259" s="12">
        <v>0.25</v>
      </c>
      <c r="F259" s="23" t="s">
        <v>1125</v>
      </c>
      <c r="G259" s="12">
        <v>2</v>
      </c>
      <c r="H259" s="12" t="s">
        <v>1191</v>
      </c>
      <c r="I259" s="12">
        <v>60.05</v>
      </c>
      <c r="J259" s="12" t="s">
        <v>1325</v>
      </c>
      <c r="K259" s="12">
        <v>60.62</v>
      </c>
      <c r="L259" s="12" t="s">
        <v>1191</v>
      </c>
      <c r="M259" s="12" t="b">
        <f t="shared" ref="M259:M322" si="19">ISNUMBER(SEARCH(L259,H259))</f>
        <v>1</v>
      </c>
      <c r="N259" s="12" t="b">
        <f t="shared" ref="N259:N322" si="20">ISNUMBER(SEARCH(L259,J259))</f>
        <v>0</v>
      </c>
      <c r="O259" s="12">
        <f t="shared" ref="O259:O322" si="21">C259*D259</f>
        <v>22260</v>
      </c>
    </row>
    <row r="260" spans="1:15" x14ac:dyDescent="0.3">
      <c r="A260" s="12" t="s">
        <v>849</v>
      </c>
      <c r="B260" s="12" t="s">
        <v>381</v>
      </c>
      <c r="C260" s="12">
        <v>210</v>
      </c>
      <c r="D260" s="12">
        <v>140</v>
      </c>
      <c r="E260" s="12">
        <v>0.25</v>
      </c>
      <c r="F260" s="23" t="s">
        <v>1130</v>
      </c>
      <c r="G260" s="12">
        <v>2</v>
      </c>
      <c r="H260" s="12" t="s">
        <v>1191</v>
      </c>
      <c r="I260" s="12">
        <v>45.58</v>
      </c>
      <c r="J260" s="12" t="s">
        <v>1191</v>
      </c>
      <c r="K260" s="12">
        <v>32</v>
      </c>
      <c r="L260" s="12" t="s">
        <v>1191</v>
      </c>
      <c r="M260" s="12" t="b">
        <f t="shared" si="19"/>
        <v>1</v>
      </c>
      <c r="N260" s="12" t="b">
        <f t="shared" si="20"/>
        <v>1</v>
      </c>
      <c r="O260" s="12">
        <f t="shared" si="21"/>
        <v>29400</v>
      </c>
    </row>
    <row r="261" spans="1:15" x14ac:dyDescent="0.3">
      <c r="A261" s="12" t="s">
        <v>850</v>
      </c>
      <c r="B261" s="12" t="s">
        <v>382</v>
      </c>
      <c r="C261" s="12">
        <v>70</v>
      </c>
      <c r="D261" s="12">
        <v>106</v>
      </c>
      <c r="E261" s="12">
        <v>0.25</v>
      </c>
      <c r="F261" s="23" t="s">
        <v>1131</v>
      </c>
      <c r="G261" s="12">
        <v>2</v>
      </c>
      <c r="H261" s="12" t="s">
        <v>1191</v>
      </c>
      <c r="I261" s="12">
        <v>36.1</v>
      </c>
      <c r="J261" s="12" t="s">
        <v>1326</v>
      </c>
      <c r="K261" s="12">
        <v>14.55</v>
      </c>
      <c r="L261" s="12" t="s">
        <v>1191</v>
      </c>
      <c r="M261" s="12" t="b">
        <f t="shared" si="19"/>
        <v>1</v>
      </c>
      <c r="N261" s="12" t="b">
        <f t="shared" si="20"/>
        <v>0</v>
      </c>
      <c r="O261" s="12">
        <f t="shared" si="21"/>
        <v>7420</v>
      </c>
    </row>
    <row r="262" spans="1:15" x14ac:dyDescent="0.3">
      <c r="A262" s="12" t="s">
        <v>851</v>
      </c>
      <c r="B262" s="12" t="s">
        <v>383</v>
      </c>
      <c r="C262" s="12">
        <v>2560</v>
      </c>
      <c r="D262" s="12">
        <v>1707</v>
      </c>
      <c r="E262" s="12">
        <v>1</v>
      </c>
      <c r="F262" s="23" t="s">
        <v>1125</v>
      </c>
      <c r="G262" s="12">
        <v>1</v>
      </c>
      <c r="H262" s="12" t="s">
        <v>1132</v>
      </c>
      <c r="I262" s="12">
        <v>4.08</v>
      </c>
      <c r="J262" s="12" t="s">
        <v>1327</v>
      </c>
      <c r="K262" s="12">
        <v>19.7</v>
      </c>
      <c r="M262" s="12" t="b">
        <f t="shared" si="19"/>
        <v>1</v>
      </c>
      <c r="N262" s="12" t="b">
        <f t="shared" si="20"/>
        <v>1</v>
      </c>
      <c r="O262" s="12">
        <f t="shared" si="21"/>
        <v>4369920</v>
      </c>
    </row>
    <row r="263" spans="1:15" x14ac:dyDescent="0.3">
      <c r="A263" s="12" t="s">
        <v>852</v>
      </c>
      <c r="B263" s="12" t="s">
        <v>384</v>
      </c>
      <c r="C263" s="12">
        <v>1280</v>
      </c>
      <c r="D263" s="12">
        <v>854</v>
      </c>
      <c r="E263" s="12">
        <v>0.5</v>
      </c>
      <c r="F263" s="23" t="s">
        <v>1125</v>
      </c>
      <c r="G263" s="12">
        <v>1</v>
      </c>
      <c r="H263" s="12" t="s">
        <v>1192</v>
      </c>
      <c r="I263" s="12">
        <v>26.23</v>
      </c>
      <c r="J263" s="12" t="s">
        <v>1327</v>
      </c>
      <c r="K263" s="12">
        <v>10.24</v>
      </c>
      <c r="L263" s="12" t="s">
        <v>1442</v>
      </c>
      <c r="M263" s="12" t="b">
        <f t="shared" si="19"/>
        <v>0</v>
      </c>
      <c r="N263" s="12" t="b">
        <f t="shared" si="20"/>
        <v>0</v>
      </c>
      <c r="O263" s="12">
        <f t="shared" si="21"/>
        <v>1093120</v>
      </c>
    </row>
    <row r="264" spans="1:15" x14ac:dyDescent="0.3">
      <c r="A264" s="12" t="s">
        <v>853</v>
      </c>
      <c r="B264" s="12" t="s">
        <v>385</v>
      </c>
      <c r="C264" s="12">
        <v>512</v>
      </c>
      <c r="D264" s="12">
        <v>341</v>
      </c>
      <c r="E264" s="12">
        <v>0.25</v>
      </c>
      <c r="F264" s="23" t="s">
        <v>1125</v>
      </c>
      <c r="G264" s="12">
        <v>1</v>
      </c>
      <c r="H264" s="12" t="s">
        <v>1193</v>
      </c>
      <c r="I264" s="12">
        <v>77.430000000000007</v>
      </c>
      <c r="J264" s="12" t="s">
        <v>1273</v>
      </c>
      <c r="K264" s="12">
        <v>12.12</v>
      </c>
      <c r="L264" s="12" t="s">
        <v>1442</v>
      </c>
      <c r="M264" s="12" t="b">
        <f t="shared" si="19"/>
        <v>1</v>
      </c>
      <c r="N264" s="12" t="b">
        <f t="shared" si="20"/>
        <v>0</v>
      </c>
      <c r="O264" s="12">
        <f t="shared" si="21"/>
        <v>174592</v>
      </c>
    </row>
    <row r="265" spans="1:15" x14ac:dyDescent="0.3">
      <c r="A265" s="12" t="s">
        <v>854</v>
      </c>
      <c r="B265" s="12" t="s">
        <v>386</v>
      </c>
      <c r="C265" s="12">
        <v>512</v>
      </c>
      <c r="D265" s="12">
        <v>384</v>
      </c>
      <c r="E265" s="12">
        <v>0.25</v>
      </c>
      <c r="F265" s="23" t="s">
        <v>1128</v>
      </c>
      <c r="G265" s="12">
        <v>1</v>
      </c>
      <c r="H265" s="12" t="s">
        <v>1193</v>
      </c>
      <c r="I265" s="12">
        <v>20.49</v>
      </c>
      <c r="J265" s="12" t="s">
        <v>1318</v>
      </c>
      <c r="K265" s="12">
        <v>16.71</v>
      </c>
      <c r="L265" s="12" t="s">
        <v>1442</v>
      </c>
      <c r="M265" s="12" t="b">
        <f t="shared" si="19"/>
        <v>1</v>
      </c>
      <c r="N265" s="12" t="b">
        <f t="shared" si="20"/>
        <v>0</v>
      </c>
      <c r="O265" s="12">
        <f t="shared" si="21"/>
        <v>196608</v>
      </c>
    </row>
    <row r="266" spans="1:15" x14ac:dyDescent="0.3">
      <c r="A266" s="12" t="s">
        <v>855</v>
      </c>
      <c r="B266" s="12" t="s">
        <v>387</v>
      </c>
      <c r="C266" s="12">
        <v>255</v>
      </c>
      <c r="D266" s="12">
        <v>341</v>
      </c>
      <c r="E266" s="12">
        <v>0.25</v>
      </c>
      <c r="F266" s="23" t="s">
        <v>1129</v>
      </c>
      <c r="G266" s="12">
        <v>1</v>
      </c>
      <c r="H266" s="12" t="s">
        <v>1194</v>
      </c>
      <c r="I266" s="12">
        <v>74.83</v>
      </c>
      <c r="J266" s="12" t="s">
        <v>1273</v>
      </c>
      <c r="K266" s="12">
        <v>25.13</v>
      </c>
      <c r="L266" s="12" t="s">
        <v>1442</v>
      </c>
      <c r="M266" s="12" t="b">
        <f t="shared" si="19"/>
        <v>0</v>
      </c>
      <c r="N266" s="12" t="b">
        <f t="shared" si="20"/>
        <v>0</v>
      </c>
      <c r="O266" s="12">
        <f t="shared" si="21"/>
        <v>86955</v>
      </c>
    </row>
    <row r="267" spans="1:15" x14ac:dyDescent="0.3">
      <c r="A267" s="12" t="s">
        <v>856</v>
      </c>
      <c r="B267" s="12" t="s">
        <v>388</v>
      </c>
      <c r="C267" s="12">
        <v>2560</v>
      </c>
      <c r="D267" s="12">
        <v>1707</v>
      </c>
      <c r="E267" s="12">
        <v>1</v>
      </c>
      <c r="F267" s="23" t="s">
        <v>1125</v>
      </c>
      <c r="G267" s="12">
        <v>2</v>
      </c>
      <c r="H267" s="12" t="s">
        <v>1133</v>
      </c>
      <c r="I267" s="12">
        <v>28.72</v>
      </c>
      <c r="J267" s="12" t="s">
        <v>1296</v>
      </c>
      <c r="K267" s="12">
        <v>6.78</v>
      </c>
      <c r="L267" s="12" t="s">
        <v>1442</v>
      </c>
      <c r="M267" s="12" t="b">
        <f t="shared" si="19"/>
        <v>0</v>
      </c>
      <c r="N267" s="12" t="b">
        <f t="shared" si="20"/>
        <v>0</v>
      </c>
      <c r="O267" s="12">
        <f t="shared" si="21"/>
        <v>4369920</v>
      </c>
    </row>
    <row r="268" spans="1:15" x14ac:dyDescent="0.3">
      <c r="A268" s="12" t="s">
        <v>857</v>
      </c>
      <c r="B268" s="12" t="s">
        <v>389</v>
      </c>
      <c r="C268" s="12">
        <v>1280</v>
      </c>
      <c r="D268" s="12">
        <v>854</v>
      </c>
      <c r="E268" s="12">
        <v>0.5</v>
      </c>
      <c r="F268" s="23" t="s">
        <v>1125</v>
      </c>
      <c r="G268" s="12">
        <v>2</v>
      </c>
      <c r="H268" s="12" t="s">
        <v>1192</v>
      </c>
      <c r="I268" s="12">
        <v>17.52</v>
      </c>
      <c r="J268" s="12" t="s">
        <v>1273</v>
      </c>
      <c r="K268" s="12">
        <v>8.9</v>
      </c>
      <c r="L268" s="12" t="s">
        <v>1442</v>
      </c>
      <c r="M268" s="12" t="b">
        <f t="shared" si="19"/>
        <v>0</v>
      </c>
      <c r="N268" s="12" t="b">
        <f t="shared" si="20"/>
        <v>0</v>
      </c>
      <c r="O268" s="12">
        <f t="shared" si="21"/>
        <v>1093120</v>
      </c>
    </row>
    <row r="269" spans="1:15" x14ac:dyDescent="0.3">
      <c r="A269" s="12" t="s">
        <v>858</v>
      </c>
      <c r="B269" s="12" t="s">
        <v>390</v>
      </c>
      <c r="C269" s="12">
        <v>512</v>
      </c>
      <c r="D269" s="12">
        <v>341</v>
      </c>
      <c r="E269" s="12">
        <v>0.25</v>
      </c>
      <c r="F269" s="23" t="s">
        <v>1125</v>
      </c>
      <c r="G269" s="12">
        <v>2</v>
      </c>
      <c r="H269" s="12" t="s">
        <v>1195</v>
      </c>
      <c r="I269" s="12">
        <v>13.17</v>
      </c>
      <c r="J269" s="12" t="s">
        <v>1273</v>
      </c>
      <c r="K269" s="12">
        <v>15.37</v>
      </c>
      <c r="L269" s="12" t="s">
        <v>1442</v>
      </c>
      <c r="M269" s="12" t="b">
        <f t="shared" si="19"/>
        <v>0</v>
      </c>
      <c r="N269" s="12" t="b">
        <f t="shared" si="20"/>
        <v>0</v>
      </c>
      <c r="O269" s="12">
        <f t="shared" si="21"/>
        <v>174592</v>
      </c>
    </row>
    <row r="270" spans="1:15" x14ac:dyDescent="0.3">
      <c r="A270" s="12" t="s">
        <v>859</v>
      </c>
      <c r="B270" s="12" t="s">
        <v>391</v>
      </c>
      <c r="C270" s="12">
        <v>512</v>
      </c>
      <c r="D270" s="12">
        <v>384</v>
      </c>
      <c r="E270" s="12">
        <v>0.25</v>
      </c>
      <c r="F270" s="23" t="s">
        <v>1128</v>
      </c>
      <c r="G270" s="12">
        <v>2</v>
      </c>
      <c r="H270" s="12" t="s">
        <v>1196</v>
      </c>
      <c r="I270" s="12">
        <v>20.57</v>
      </c>
      <c r="J270" s="12" t="s">
        <v>1273</v>
      </c>
      <c r="K270" s="12">
        <v>6.8</v>
      </c>
      <c r="L270" s="12" t="s">
        <v>1442</v>
      </c>
      <c r="M270" s="12" t="b">
        <f t="shared" si="19"/>
        <v>0</v>
      </c>
      <c r="N270" s="12" t="b">
        <f t="shared" si="20"/>
        <v>0</v>
      </c>
      <c r="O270" s="12">
        <f t="shared" si="21"/>
        <v>196608</v>
      </c>
    </row>
    <row r="271" spans="1:15" x14ac:dyDescent="0.3">
      <c r="A271" s="12" t="s">
        <v>860</v>
      </c>
      <c r="B271" s="12" t="s">
        <v>392</v>
      </c>
      <c r="C271" s="12">
        <v>255</v>
      </c>
      <c r="D271" s="12">
        <v>341</v>
      </c>
      <c r="E271" s="12">
        <v>0.25</v>
      </c>
      <c r="F271" s="23" t="s">
        <v>1129</v>
      </c>
      <c r="G271" s="12">
        <v>2</v>
      </c>
      <c r="H271" s="12" t="s">
        <v>1197</v>
      </c>
      <c r="I271" s="12">
        <v>41.66</v>
      </c>
      <c r="J271" s="12" t="s">
        <v>1328</v>
      </c>
      <c r="K271" s="12">
        <v>22.12</v>
      </c>
      <c r="L271" s="12" t="s">
        <v>1442</v>
      </c>
      <c r="M271" s="12" t="b">
        <f t="shared" si="19"/>
        <v>0</v>
      </c>
      <c r="N271" s="12" t="b">
        <f t="shared" si="20"/>
        <v>0</v>
      </c>
      <c r="O271" s="12">
        <f t="shared" si="21"/>
        <v>86955</v>
      </c>
    </row>
    <row r="272" spans="1:15" x14ac:dyDescent="0.3">
      <c r="A272" s="12" t="s">
        <v>861</v>
      </c>
      <c r="B272" s="12" t="s">
        <v>393</v>
      </c>
      <c r="C272" s="12">
        <v>1432</v>
      </c>
      <c r="D272" s="12">
        <v>877</v>
      </c>
      <c r="E272" s="12">
        <v>1</v>
      </c>
      <c r="F272" s="23" t="s">
        <v>1125</v>
      </c>
      <c r="G272" s="12">
        <v>1</v>
      </c>
      <c r="H272" s="12" t="s">
        <v>1198</v>
      </c>
      <c r="I272" s="12">
        <v>5.28</v>
      </c>
      <c r="J272" s="12" t="s">
        <v>1329</v>
      </c>
      <c r="K272" s="12">
        <v>31.58</v>
      </c>
      <c r="L272" s="12" t="s">
        <v>1199</v>
      </c>
      <c r="M272" s="12" t="b">
        <f t="shared" si="19"/>
        <v>0</v>
      </c>
      <c r="N272" s="12" t="b">
        <f t="shared" si="20"/>
        <v>0</v>
      </c>
      <c r="O272" s="12">
        <f t="shared" si="21"/>
        <v>1255864</v>
      </c>
    </row>
    <row r="273" spans="1:15" x14ac:dyDescent="0.3">
      <c r="A273" s="12" t="s">
        <v>862</v>
      </c>
      <c r="B273" s="12" t="s">
        <v>394</v>
      </c>
      <c r="C273" s="12">
        <v>716</v>
      </c>
      <c r="D273" s="12">
        <v>439</v>
      </c>
      <c r="E273" s="12">
        <v>0.5</v>
      </c>
      <c r="F273" s="23" t="s">
        <v>1125</v>
      </c>
      <c r="G273" s="12">
        <v>1</v>
      </c>
      <c r="H273" s="12" t="s">
        <v>1199</v>
      </c>
      <c r="I273" s="12">
        <v>80.78</v>
      </c>
      <c r="J273" s="12" t="s">
        <v>1285</v>
      </c>
      <c r="K273" s="12">
        <v>24.7</v>
      </c>
      <c r="L273" s="12" t="s">
        <v>1199</v>
      </c>
      <c r="M273" s="12" t="b">
        <f t="shared" si="19"/>
        <v>1</v>
      </c>
      <c r="N273" s="12" t="b">
        <f t="shared" si="20"/>
        <v>0</v>
      </c>
      <c r="O273" s="12">
        <f t="shared" si="21"/>
        <v>314324</v>
      </c>
    </row>
    <row r="274" spans="1:15" x14ac:dyDescent="0.3">
      <c r="A274" s="12" t="s">
        <v>863</v>
      </c>
      <c r="B274" s="12" t="s">
        <v>395</v>
      </c>
      <c r="C274" s="12">
        <v>286</v>
      </c>
      <c r="D274" s="12">
        <v>175</v>
      </c>
      <c r="E274" s="12">
        <v>0.25</v>
      </c>
      <c r="F274" s="23" t="s">
        <v>1125</v>
      </c>
      <c r="G274" s="12">
        <v>1</v>
      </c>
      <c r="H274" s="12" t="s">
        <v>1199</v>
      </c>
      <c r="I274" s="12">
        <v>83.13</v>
      </c>
      <c r="J274" s="12" t="s">
        <v>1199</v>
      </c>
      <c r="K274" s="12">
        <v>57.19</v>
      </c>
      <c r="L274" s="12" t="s">
        <v>1199</v>
      </c>
      <c r="M274" s="12" t="b">
        <f t="shared" si="19"/>
        <v>1</v>
      </c>
      <c r="N274" s="12" t="b">
        <f t="shared" si="20"/>
        <v>1</v>
      </c>
      <c r="O274" s="12">
        <f t="shared" si="21"/>
        <v>50050</v>
      </c>
    </row>
    <row r="275" spans="1:15" x14ac:dyDescent="0.3">
      <c r="A275" s="12" t="s">
        <v>864</v>
      </c>
      <c r="B275" s="12" t="s">
        <v>396</v>
      </c>
      <c r="C275" s="12">
        <v>286</v>
      </c>
      <c r="D275" s="12">
        <v>160</v>
      </c>
      <c r="E275" s="12">
        <v>0.25</v>
      </c>
      <c r="F275" s="23" t="s">
        <v>1126</v>
      </c>
      <c r="G275" s="12">
        <v>1</v>
      </c>
      <c r="H275" s="12" t="s">
        <v>1199</v>
      </c>
      <c r="I275" s="12">
        <v>68.819999999999993</v>
      </c>
      <c r="J275" s="12" t="s">
        <v>1199</v>
      </c>
      <c r="K275" s="12">
        <v>71.12</v>
      </c>
      <c r="L275" s="12" t="s">
        <v>1199</v>
      </c>
      <c r="M275" s="12" t="b">
        <f t="shared" si="19"/>
        <v>1</v>
      </c>
      <c r="N275" s="12" t="b">
        <f t="shared" si="20"/>
        <v>1</v>
      </c>
      <c r="O275" s="12">
        <f t="shared" si="21"/>
        <v>45760</v>
      </c>
    </row>
    <row r="276" spans="1:15" x14ac:dyDescent="0.3">
      <c r="A276" s="12" t="s">
        <v>865</v>
      </c>
      <c r="B276" s="12" t="s">
        <v>397</v>
      </c>
      <c r="C276" s="12">
        <v>98</v>
      </c>
      <c r="D276" s="12">
        <v>175</v>
      </c>
      <c r="E276" s="12">
        <v>0.25</v>
      </c>
      <c r="F276" s="23" t="s">
        <v>1127</v>
      </c>
      <c r="G276" s="12">
        <v>1</v>
      </c>
      <c r="H276" s="12" t="s">
        <v>1199</v>
      </c>
      <c r="I276" s="12">
        <v>77.489999999999995</v>
      </c>
      <c r="J276" s="12" t="s">
        <v>1330</v>
      </c>
      <c r="K276" s="12">
        <v>7.79</v>
      </c>
      <c r="L276" s="12" t="s">
        <v>1199</v>
      </c>
      <c r="M276" s="12" t="b">
        <f t="shared" si="19"/>
        <v>1</v>
      </c>
      <c r="N276" s="12" t="b">
        <f t="shared" si="20"/>
        <v>0</v>
      </c>
      <c r="O276" s="12">
        <f t="shared" si="21"/>
        <v>17150</v>
      </c>
    </row>
    <row r="277" spans="1:15" x14ac:dyDescent="0.3">
      <c r="A277" s="12" t="s">
        <v>866</v>
      </c>
      <c r="B277" s="12" t="s">
        <v>398</v>
      </c>
      <c r="C277" s="12">
        <v>1432</v>
      </c>
      <c r="D277" s="12">
        <v>877</v>
      </c>
      <c r="E277" s="12">
        <v>1</v>
      </c>
      <c r="F277" s="23" t="s">
        <v>1125</v>
      </c>
      <c r="G277" s="12">
        <v>2</v>
      </c>
      <c r="H277" s="12" t="s">
        <v>1133</v>
      </c>
      <c r="I277" s="12">
        <v>12.49</v>
      </c>
      <c r="J277" s="12" t="s">
        <v>1331</v>
      </c>
      <c r="K277" s="12">
        <v>19.559999999999999</v>
      </c>
      <c r="L277" s="12" t="s">
        <v>1199</v>
      </c>
      <c r="M277" s="12" t="b">
        <f t="shared" si="19"/>
        <v>0</v>
      </c>
      <c r="N277" s="12" t="b">
        <f t="shared" si="20"/>
        <v>0</v>
      </c>
      <c r="O277" s="12">
        <f t="shared" si="21"/>
        <v>1255864</v>
      </c>
    </row>
    <row r="278" spans="1:15" x14ac:dyDescent="0.3">
      <c r="A278" s="12" t="s">
        <v>867</v>
      </c>
      <c r="B278" s="12" t="s">
        <v>399</v>
      </c>
      <c r="C278" s="12">
        <v>716</v>
      </c>
      <c r="D278" s="12">
        <v>439</v>
      </c>
      <c r="E278" s="12">
        <v>0.5</v>
      </c>
      <c r="F278" s="23" t="s">
        <v>1125</v>
      </c>
      <c r="G278" s="12">
        <v>2</v>
      </c>
      <c r="H278" s="12" t="s">
        <v>1199</v>
      </c>
      <c r="I278" s="12">
        <v>93.13</v>
      </c>
      <c r="J278" s="12" t="s">
        <v>1144</v>
      </c>
      <c r="K278" s="12">
        <v>64.739999999999995</v>
      </c>
      <c r="L278" s="12" t="s">
        <v>1199</v>
      </c>
      <c r="M278" s="12" t="b">
        <f t="shared" si="19"/>
        <v>1</v>
      </c>
      <c r="N278" s="12" t="b">
        <f t="shared" si="20"/>
        <v>0</v>
      </c>
      <c r="O278" s="12">
        <f t="shared" si="21"/>
        <v>314324</v>
      </c>
    </row>
    <row r="279" spans="1:15" x14ac:dyDescent="0.3">
      <c r="A279" s="12" t="s">
        <v>868</v>
      </c>
      <c r="B279" s="12" t="s">
        <v>400</v>
      </c>
      <c r="C279" s="12">
        <v>286</v>
      </c>
      <c r="D279" s="12">
        <v>175</v>
      </c>
      <c r="E279" s="12">
        <v>0.25</v>
      </c>
      <c r="F279" s="23" t="s">
        <v>1125</v>
      </c>
      <c r="G279" s="12">
        <v>2</v>
      </c>
      <c r="H279" s="12" t="s">
        <v>1199</v>
      </c>
      <c r="I279" s="12">
        <v>86.91</v>
      </c>
      <c r="J279" s="12" t="s">
        <v>1199</v>
      </c>
      <c r="K279" s="12">
        <v>92.5</v>
      </c>
      <c r="L279" s="12" t="s">
        <v>1199</v>
      </c>
      <c r="M279" s="12" t="b">
        <f t="shared" si="19"/>
        <v>1</v>
      </c>
      <c r="N279" s="12" t="b">
        <f t="shared" si="20"/>
        <v>1</v>
      </c>
      <c r="O279" s="12">
        <f t="shared" si="21"/>
        <v>50050</v>
      </c>
    </row>
    <row r="280" spans="1:15" x14ac:dyDescent="0.3">
      <c r="A280" s="12" t="s">
        <v>869</v>
      </c>
      <c r="B280" s="12" t="s">
        <v>401</v>
      </c>
      <c r="C280" s="12">
        <v>286</v>
      </c>
      <c r="D280" s="12">
        <v>160</v>
      </c>
      <c r="E280" s="12">
        <v>0.25</v>
      </c>
      <c r="F280" s="23" t="s">
        <v>1126</v>
      </c>
      <c r="G280" s="12">
        <v>2</v>
      </c>
      <c r="H280" s="12" t="s">
        <v>1199</v>
      </c>
      <c r="I280" s="12">
        <v>96.41</v>
      </c>
      <c r="J280" s="12" t="s">
        <v>1199</v>
      </c>
      <c r="K280" s="12">
        <v>95.82</v>
      </c>
      <c r="L280" s="12" t="s">
        <v>1199</v>
      </c>
      <c r="M280" s="12" t="b">
        <f t="shared" si="19"/>
        <v>1</v>
      </c>
      <c r="N280" s="12" t="b">
        <f t="shared" si="20"/>
        <v>1</v>
      </c>
      <c r="O280" s="12">
        <f t="shared" si="21"/>
        <v>45760</v>
      </c>
    </row>
    <row r="281" spans="1:15" x14ac:dyDescent="0.3">
      <c r="A281" s="12" t="s">
        <v>870</v>
      </c>
      <c r="B281" s="12" t="s">
        <v>402</v>
      </c>
      <c r="C281" s="12">
        <v>98</v>
      </c>
      <c r="D281" s="12">
        <v>175</v>
      </c>
      <c r="E281" s="12">
        <v>0.25</v>
      </c>
      <c r="F281" s="23" t="s">
        <v>1127</v>
      </c>
      <c r="G281" s="12">
        <v>2</v>
      </c>
      <c r="H281" s="12" t="s">
        <v>1199</v>
      </c>
      <c r="I281" s="12">
        <v>54.68</v>
      </c>
      <c r="J281" s="12" t="s">
        <v>1332</v>
      </c>
      <c r="K281" s="12">
        <v>45.39</v>
      </c>
      <c r="L281" s="12" t="s">
        <v>1199</v>
      </c>
      <c r="M281" s="12" t="b">
        <f t="shared" si="19"/>
        <v>1</v>
      </c>
      <c r="N281" s="12" t="b">
        <f t="shared" si="20"/>
        <v>0</v>
      </c>
      <c r="O281" s="12">
        <f t="shared" si="21"/>
        <v>17150</v>
      </c>
    </row>
    <row r="282" spans="1:15" x14ac:dyDescent="0.3">
      <c r="A282" s="12" t="s">
        <v>871</v>
      </c>
      <c r="B282" s="12" t="s">
        <v>403</v>
      </c>
      <c r="C282" s="12">
        <v>1920</v>
      </c>
      <c r="D282" s="12">
        <v>1290</v>
      </c>
      <c r="E282" s="12">
        <v>1</v>
      </c>
      <c r="F282" s="23" t="s">
        <v>1125</v>
      </c>
      <c r="G282" s="12">
        <v>1</v>
      </c>
      <c r="H282" s="12" t="s">
        <v>1132</v>
      </c>
      <c r="I282" s="12">
        <v>4.17</v>
      </c>
      <c r="J282" s="12" t="s">
        <v>1327</v>
      </c>
      <c r="K282" s="12">
        <v>3.94</v>
      </c>
      <c r="L282" s="12" t="s">
        <v>1201</v>
      </c>
      <c r="M282" s="12" t="b">
        <f t="shared" si="19"/>
        <v>0</v>
      </c>
      <c r="N282" s="12" t="b">
        <f t="shared" si="20"/>
        <v>0</v>
      </c>
      <c r="O282" s="12">
        <f t="shared" si="21"/>
        <v>2476800</v>
      </c>
    </row>
    <row r="283" spans="1:15" x14ac:dyDescent="0.3">
      <c r="A283" s="12" t="s">
        <v>872</v>
      </c>
      <c r="B283" s="12" t="s">
        <v>404</v>
      </c>
      <c r="C283" s="12">
        <v>960</v>
      </c>
      <c r="D283" s="12">
        <v>645</v>
      </c>
      <c r="E283" s="12">
        <v>0.5</v>
      </c>
      <c r="F283" s="23" t="s">
        <v>1125</v>
      </c>
      <c r="G283" s="12">
        <v>1</v>
      </c>
      <c r="H283" s="12" t="s">
        <v>1200</v>
      </c>
      <c r="I283" s="12">
        <v>11.07</v>
      </c>
      <c r="J283" s="12" t="s">
        <v>1273</v>
      </c>
      <c r="K283" s="12">
        <v>4.46</v>
      </c>
      <c r="L283" s="12" t="s">
        <v>1201</v>
      </c>
      <c r="M283" s="12" t="b">
        <f t="shared" si="19"/>
        <v>0</v>
      </c>
      <c r="N283" s="12" t="b">
        <f t="shared" si="20"/>
        <v>0</v>
      </c>
      <c r="O283" s="12">
        <f t="shared" si="21"/>
        <v>619200</v>
      </c>
    </row>
    <row r="284" spans="1:15" x14ac:dyDescent="0.3">
      <c r="A284" s="12" t="s">
        <v>873</v>
      </c>
      <c r="B284" s="12" t="s">
        <v>405</v>
      </c>
      <c r="C284" s="12">
        <v>384</v>
      </c>
      <c r="D284" s="12">
        <v>258</v>
      </c>
      <c r="E284" s="12">
        <v>0.25</v>
      </c>
      <c r="F284" s="23" t="s">
        <v>1125</v>
      </c>
      <c r="G284" s="12">
        <v>1</v>
      </c>
      <c r="H284" s="12" t="s">
        <v>1201</v>
      </c>
      <c r="I284" s="12">
        <v>99.99</v>
      </c>
      <c r="J284" s="12" t="s">
        <v>1201</v>
      </c>
      <c r="K284" s="12">
        <v>100</v>
      </c>
      <c r="L284" s="12" t="s">
        <v>1201</v>
      </c>
      <c r="M284" s="12" t="b">
        <f t="shared" si="19"/>
        <v>1</v>
      </c>
      <c r="N284" s="12" t="b">
        <f t="shared" si="20"/>
        <v>1</v>
      </c>
      <c r="O284" s="12">
        <f t="shared" si="21"/>
        <v>99072</v>
      </c>
    </row>
    <row r="285" spans="1:15" x14ac:dyDescent="0.3">
      <c r="A285" s="12" t="s">
        <v>874</v>
      </c>
      <c r="B285" s="12" t="s">
        <v>406</v>
      </c>
      <c r="C285" s="12">
        <v>384</v>
      </c>
      <c r="D285" s="12">
        <v>256</v>
      </c>
      <c r="E285" s="12">
        <v>0.25</v>
      </c>
      <c r="F285" s="23" t="s">
        <v>1130</v>
      </c>
      <c r="G285" s="12">
        <v>1</v>
      </c>
      <c r="H285" s="12" t="s">
        <v>1201</v>
      </c>
      <c r="I285" s="12">
        <v>99.99</v>
      </c>
      <c r="J285" s="12" t="s">
        <v>1201</v>
      </c>
      <c r="K285" s="12">
        <v>100</v>
      </c>
      <c r="L285" s="12" t="s">
        <v>1201</v>
      </c>
      <c r="M285" s="12" t="b">
        <f t="shared" si="19"/>
        <v>1</v>
      </c>
      <c r="N285" s="12" t="b">
        <f t="shared" si="20"/>
        <v>1</v>
      </c>
      <c r="O285" s="12">
        <f t="shared" si="21"/>
        <v>98304</v>
      </c>
    </row>
    <row r="286" spans="1:15" x14ac:dyDescent="0.3">
      <c r="A286" s="12" t="s">
        <v>875</v>
      </c>
      <c r="B286" s="12" t="s">
        <v>407</v>
      </c>
      <c r="C286" s="12">
        <v>172</v>
      </c>
      <c r="D286" s="12">
        <v>258</v>
      </c>
      <c r="E286" s="12">
        <v>0.25</v>
      </c>
      <c r="F286" s="23" t="s">
        <v>1131</v>
      </c>
      <c r="G286" s="12">
        <v>1</v>
      </c>
      <c r="H286" s="12" t="s">
        <v>1201</v>
      </c>
      <c r="I286" s="12">
        <v>99.99</v>
      </c>
      <c r="J286" s="12" t="s">
        <v>1201</v>
      </c>
      <c r="K286" s="12">
        <v>99.66</v>
      </c>
      <c r="L286" s="12" t="s">
        <v>1201</v>
      </c>
      <c r="M286" s="12" t="b">
        <f t="shared" si="19"/>
        <v>1</v>
      </c>
      <c r="N286" s="12" t="b">
        <f t="shared" si="20"/>
        <v>1</v>
      </c>
      <c r="O286" s="12">
        <f t="shared" si="21"/>
        <v>44376</v>
      </c>
    </row>
    <row r="287" spans="1:15" x14ac:dyDescent="0.3">
      <c r="A287" s="12" t="s">
        <v>876</v>
      </c>
      <c r="B287" s="12" t="s">
        <v>408</v>
      </c>
      <c r="C287" s="12">
        <v>1920</v>
      </c>
      <c r="D287" s="12">
        <v>1290</v>
      </c>
      <c r="E287" s="12">
        <v>1</v>
      </c>
      <c r="F287" s="23" t="s">
        <v>1125</v>
      </c>
      <c r="G287" s="12">
        <v>2</v>
      </c>
      <c r="H287" s="12" t="s">
        <v>1132</v>
      </c>
      <c r="I287" s="12">
        <v>50.68</v>
      </c>
      <c r="J287" s="12" t="s">
        <v>1273</v>
      </c>
      <c r="K287" s="12">
        <v>15.56</v>
      </c>
      <c r="L287" s="12" t="s">
        <v>1201</v>
      </c>
      <c r="M287" s="12" t="b">
        <f t="shared" si="19"/>
        <v>0</v>
      </c>
      <c r="N287" s="12" t="b">
        <f t="shared" si="20"/>
        <v>0</v>
      </c>
      <c r="O287" s="12">
        <f t="shared" si="21"/>
        <v>2476800</v>
      </c>
    </row>
    <row r="288" spans="1:15" x14ac:dyDescent="0.3">
      <c r="A288" s="12" t="s">
        <v>877</v>
      </c>
      <c r="B288" s="12" t="s">
        <v>409</v>
      </c>
      <c r="C288" s="12">
        <v>960</v>
      </c>
      <c r="D288" s="12">
        <v>645</v>
      </c>
      <c r="E288" s="12">
        <v>0.5</v>
      </c>
      <c r="F288" s="23" t="s">
        <v>1125</v>
      </c>
      <c r="G288" s="12">
        <v>2</v>
      </c>
      <c r="H288" s="12" t="s">
        <v>1192</v>
      </c>
      <c r="I288" s="12">
        <v>12.72</v>
      </c>
      <c r="J288" s="12" t="s">
        <v>1333</v>
      </c>
      <c r="K288" s="12">
        <v>13.68</v>
      </c>
      <c r="L288" s="12" t="s">
        <v>1201</v>
      </c>
      <c r="M288" s="12" t="b">
        <f t="shared" si="19"/>
        <v>0</v>
      </c>
      <c r="N288" s="12" t="b">
        <f t="shared" si="20"/>
        <v>0</v>
      </c>
      <c r="O288" s="12">
        <f t="shared" si="21"/>
        <v>619200</v>
      </c>
    </row>
    <row r="289" spans="1:15" x14ac:dyDescent="0.3">
      <c r="A289" s="12" t="s">
        <v>878</v>
      </c>
      <c r="B289" s="12" t="s">
        <v>410</v>
      </c>
      <c r="C289" s="12">
        <v>384</v>
      </c>
      <c r="D289" s="12">
        <v>258</v>
      </c>
      <c r="E289" s="12">
        <v>0.25</v>
      </c>
      <c r="F289" s="23" t="s">
        <v>1125</v>
      </c>
      <c r="G289" s="12">
        <v>2</v>
      </c>
      <c r="H289" s="12" t="s">
        <v>1201</v>
      </c>
      <c r="I289" s="12">
        <v>93.89</v>
      </c>
      <c r="J289" s="12" t="s">
        <v>1201</v>
      </c>
      <c r="K289" s="12">
        <v>99.18</v>
      </c>
      <c r="L289" s="12" t="s">
        <v>1201</v>
      </c>
      <c r="M289" s="12" t="b">
        <f t="shared" si="19"/>
        <v>1</v>
      </c>
      <c r="N289" s="12" t="b">
        <f t="shared" si="20"/>
        <v>1</v>
      </c>
      <c r="O289" s="12">
        <f t="shared" si="21"/>
        <v>99072</v>
      </c>
    </row>
    <row r="290" spans="1:15" x14ac:dyDescent="0.3">
      <c r="A290" s="12" t="s">
        <v>879</v>
      </c>
      <c r="B290" s="12" t="s">
        <v>411</v>
      </c>
      <c r="C290" s="12">
        <v>384</v>
      </c>
      <c r="D290" s="12">
        <v>256</v>
      </c>
      <c r="E290" s="12">
        <v>0.25</v>
      </c>
      <c r="F290" s="23" t="s">
        <v>1130</v>
      </c>
      <c r="G290" s="12">
        <v>2</v>
      </c>
      <c r="H290" s="12" t="s">
        <v>1201</v>
      </c>
      <c r="I290" s="12">
        <v>93.7</v>
      </c>
      <c r="J290" s="12" t="s">
        <v>1201</v>
      </c>
      <c r="K290" s="12">
        <v>99.17</v>
      </c>
      <c r="L290" s="12" t="s">
        <v>1201</v>
      </c>
      <c r="M290" s="12" t="b">
        <f t="shared" si="19"/>
        <v>1</v>
      </c>
      <c r="N290" s="12" t="b">
        <f t="shared" si="20"/>
        <v>1</v>
      </c>
      <c r="O290" s="12">
        <f t="shared" si="21"/>
        <v>98304</v>
      </c>
    </row>
    <row r="291" spans="1:15" x14ac:dyDescent="0.3">
      <c r="A291" s="12" t="s">
        <v>880</v>
      </c>
      <c r="B291" s="12" t="s">
        <v>412</v>
      </c>
      <c r="C291" s="12">
        <v>172</v>
      </c>
      <c r="D291" s="12">
        <v>258</v>
      </c>
      <c r="E291" s="12">
        <v>0.25</v>
      </c>
      <c r="F291" s="23" t="s">
        <v>1131</v>
      </c>
      <c r="G291" s="12">
        <v>2</v>
      </c>
      <c r="H291" s="12" t="s">
        <v>1201</v>
      </c>
      <c r="I291" s="12">
        <v>88.36</v>
      </c>
      <c r="J291" s="12" t="s">
        <v>1201</v>
      </c>
      <c r="K291" s="12">
        <v>98.04</v>
      </c>
      <c r="L291" s="12" t="s">
        <v>1201</v>
      </c>
      <c r="M291" s="12" t="b">
        <f t="shared" si="19"/>
        <v>1</v>
      </c>
      <c r="N291" s="12" t="b">
        <f t="shared" si="20"/>
        <v>1</v>
      </c>
      <c r="O291" s="12">
        <f t="shared" si="21"/>
        <v>44376</v>
      </c>
    </row>
    <row r="292" spans="1:15" x14ac:dyDescent="0.3">
      <c r="A292" s="12" t="s">
        <v>881</v>
      </c>
      <c r="B292" s="12" t="s">
        <v>413</v>
      </c>
      <c r="C292" s="12">
        <v>1600</v>
      </c>
      <c r="D292" s="12">
        <v>1056</v>
      </c>
      <c r="E292" s="12">
        <v>1</v>
      </c>
      <c r="F292" s="23" t="s">
        <v>1125</v>
      </c>
      <c r="G292" s="12">
        <v>1</v>
      </c>
      <c r="H292" s="12" t="s">
        <v>1132</v>
      </c>
      <c r="I292" s="12">
        <v>11.41</v>
      </c>
      <c r="J292" s="12" t="s">
        <v>1334</v>
      </c>
      <c r="K292" s="12">
        <v>91.27</v>
      </c>
      <c r="L292" s="12" t="s">
        <v>1334</v>
      </c>
      <c r="M292" s="12" t="b">
        <f t="shared" si="19"/>
        <v>0</v>
      </c>
      <c r="N292" s="12" t="b">
        <f t="shared" si="20"/>
        <v>1</v>
      </c>
      <c r="O292" s="12">
        <f t="shared" si="21"/>
        <v>1689600</v>
      </c>
    </row>
    <row r="293" spans="1:15" x14ac:dyDescent="0.3">
      <c r="A293" s="12" t="s">
        <v>882</v>
      </c>
      <c r="B293" s="12" t="s">
        <v>414</v>
      </c>
      <c r="C293" s="12">
        <v>800</v>
      </c>
      <c r="D293" s="12">
        <v>528</v>
      </c>
      <c r="E293" s="12">
        <v>0.5</v>
      </c>
      <c r="F293" s="23" t="s">
        <v>1125</v>
      </c>
      <c r="G293" s="12">
        <v>1</v>
      </c>
      <c r="H293" s="12" t="s">
        <v>1202</v>
      </c>
      <c r="I293" s="12">
        <v>88.04</v>
      </c>
      <c r="J293" s="12" t="s">
        <v>1334</v>
      </c>
      <c r="K293" s="12">
        <v>87.76</v>
      </c>
      <c r="L293" s="12" t="s">
        <v>1334</v>
      </c>
      <c r="M293" s="12" t="b">
        <f t="shared" si="19"/>
        <v>1</v>
      </c>
      <c r="N293" s="12" t="b">
        <f t="shared" si="20"/>
        <v>1</v>
      </c>
      <c r="O293" s="12">
        <f t="shared" si="21"/>
        <v>422400</v>
      </c>
    </row>
    <row r="294" spans="1:15" x14ac:dyDescent="0.3">
      <c r="A294" s="12" t="s">
        <v>883</v>
      </c>
      <c r="B294" s="12" t="s">
        <v>415</v>
      </c>
      <c r="C294" s="12">
        <v>320</v>
      </c>
      <c r="D294" s="12">
        <v>211</v>
      </c>
      <c r="E294" s="12">
        <v>0.25</v>
      </c>
      <c r="F294" s="23" t="s">
        <v>1125</v>
      </c>
      <c r="G294" s="12">
        <v>1</v>
      </c>
      <c r="H294" s="12" t="s">
        <v>1202</v>
      </c>
      <c r="I294" s="12">
        <v>96.77</v>
      </c>
      <c r="J294" s="12" t="s">
        <v>1334</v>
      </c>
      <c r="K294" s="12">
        <v>99.69</v>
      </c>
      <c r="L294" s="12" t="s">
        <v>1334</v>
      </c>
      <c r="M294" s="12" t="b">
        <f t="shared" si="19"/>
        <v>1</v>
      </c>
      <c r="N294" s="12" t="b">
        <f t="shared" si="20"/>
        <v>1</v>
      </c>
      <c r="O294" s="12">
        <f t="shared" si="21"/>
        <v>67520</v>
      </c>
    </row>
    <row r="295" spans="1:15" x14ac:dyDescent="0.3">
      <c r="A295" s="12" t="s">
        <v>884</v>
      </c>
      <c r="B295" s="12" t="s">
        <v>416</v>
      </c>
      <c r="C295" s="12">
        <v>320</v>
      </c>
      <c r="D295" s="12">
        <v>240</v>
      </c>
      <c r="E295" s="12">
        <v>0.25</v>
      </c>
      <c r="F295" s="23" t="s">
        <v>1128</v>
      </c>
      <c r="G295" s="12">
        <v>1</v>
      </c>
      <c r="H295" s="12" t="s">
        <v>1202</v>
      </c>
      <c r="I295" s="12">
        <v>89.46</v>
      </c>
      <c r="J295" s="12" t="s">
        <v>1334</v>
      </c>
      <c r="K295" s="12">
        <v>98.74</v>
      </c>
      <c r="L295" s="12" t="s">
        <v>1334</v>
      </c>
      <c r="M295" s="12" t="b">
        <f t="shared" si="19"/>
        <v>1</v>
      </c>
      <c r="N295" s="12" t="b">
        <f t="shared" si="20"/>
        <v>1</v>
      </c>
      <c r="O295" s="12">
        <f t="shared" si="21"/>
        <v>76800</v>
      </c>
    </row>
    <row r="296" spans="1:15" x14ac:dyDescent="0.3">
      <c r="A296" s="12" t="s">
        <v>885</v>
      </c>
      <c r="B296" s="12" t="s">
        <v>417</v>
      </c>
      <c r="C296" s="12">
        <v>158</v>
      </c>
      <c r="D296" s="12">
        <v>211</v>
      </c>
      <c r="E296" s="12">
        <v>0.25</v>
      </c>
      <c r="F296" s="23" t="s">
        <v>1129</v>
      </c>
      <c r="G296" s="12">
        <v>1</v>
      </c>
      <c r="H296" s="12" t="s">
        <v>1202</v>
      </c>
      <c r="I296" s="12">
        <v>89.74</v>
      </c>
      <c r="J296" s="12" t="s">
        <v>1334</v>
      </c>
      <c r="K296" s="12">
        <v>71.180000000000007</v>
      </c>
      <c r="L296" s="12" t="s">
        <v>1334</v>
      </c>
      <c r="M296" s="12" t="b">
        <f t="shared" si="19"/>
        <v>1</v>
      </c>
      <c r="N296" s="12" t="b">
        <f t="shared" si="20"/>
        <v>1</v>
      </c>
      <c r="O296" s="12">
        <f t="shared" si="21"/>
        <v>33338</v>
      </c>
    </row>
    <row r="297" spans="1:15" x14ac:dyDescent="0.3">
      <c r="A297" s="12" t="s">
        <v>886</v>
      </c>
      <c r="B297" s="12" t="s">
        <v>418</v>
      </c>
      <c r="C297" s="12">
        <v>1600</v>
      </c>
      <c r="D297" s="12">
        <v>1056</v>
      </c>
      <c r="E297" s="12">
        <v>1</v>
      </c>
      <c r="F297" s="23" t="s">
        <v>1125</v>
      </c>
      <c r="G297" s="12">
        <v>2</v>
      </c>
      <c r="H297" s="12" t="s">
        <v>1133</v>
      </c>
      <c r="I297" s="12">
        <v>21.13</v>
      </c>
      <c r="J297" s="12" t="s">
        <v>1334</v>
      </c>
      <c r="K297" s="12">
        <v>66.63</v>
      </c>
      <c r="L297" s="12" t="s">
        <v>1334</v>
      </c>
      <c r="M297" s="12" t="b">
        <f t="shared" si="19"/>
        <v>0</v>
      </c>
      <c r="N297" s="12" t="b">
        <f t="shared" si="20"/>
        <v>1</v>
      </c>
      <c r="O297" s="12">
        <f t="shared" si="21"/>
        <v>1689600</v>
      </c>
    </row>
    <row r="298" spans="1:15" x14ac:dyDescent="0.3">
      <c r="A298" s="12" t="s">
        <v>887</v>
      </c>
      <c r="B298" s="12" t="s">
        <v>419</v>
      </c>
      <c r="C298" s="12">
        <v>800</v>
      </c>
      <c r="D298" s="12">
        <v>528</v>
      </c>
      <c r="E298" s="12">
        <v>0.5</v>
      </c>
      <c r="F298" s="23" t="s">
        <v>1125</v>
      </c>
      <c r="G298" s="12">
        <v>2</v>
      </c>
      <c r="H298" s="12" t="s">
        <v>1202</v>
      </c>
      <c r="I298" s="12">
        <v>83.32</v>
      </c>
      <c r="J298" s="12" t="s">
        <v>1334</v>
      </c>
      <c r="K298" s="12">
        <v>35.409999999999997</v>
      </c>
      <c r="L298" s="12" t="s">
        <v>1334</v>
      </c>
      <c r="M298" s="12" t="b">
        <f t="shared" si="19"/>
        <v>1</v>
      </c>
      <c r="N298" s="12" t="b">
        <f t="shared" si="20"/>
        <v>1</v>
      </c>
      <c r="O298" s="12">
        <f t="shared" si="21"/>
        <v>422400</v>
      </c>
    </row>
    <row r="299" spans="1:15" x14ac:dyDescent="0.3">
      <c r="A299" s="12" t="s">
        <v>888</v>
      </c>
      <c r="B299" s="12" t="s">
        <v>420</v>
      </c>
      <c r="C299" s="12">
        <v>320</v>
      </c>
      <c r="D299" s="12">
        <v>211</v>
      </c>
      <c r="E299" s="12">
        <v>0.25</v>
      </c>
      <c r="F299" s="23" t="s">
        <v>1125</v>
      </c>
      <c r="G299" s="12">
        <v>2</v>
      </c>
      <c r="H299" s="12" t="s">
        <v>1202</v>
      </c>
      <c r="I299" s="12">
        <v>85.74</v>
      </c>
      <c r="J299" s="12" t="s">
        <v>1334</v>
      </c>
      <c r="K299" s="12">
        <v>86.58</v>
      </c>
      <c r="L299" s="12" t="s">
        <v>1334</v>
      </c>
      <c r="M299" s="12" t="b">
        <f t="shared" si="19"/>
        <v>1</v>
      </c>
      <c r="N299" s="12" t="b">
        <f t="shared" si="20"/>
        <v>1</v>
      </c>
      <c r="O299" s="12">
        <f t="shared" si="21"/>
        <v>67520</v>
      </c>
    </row>
    <row r="300" spans="1:15" x14ac:dyDescent="0.3">
      <c r="A300" s="12" t="s">
        <v>889</v>
      </c>
      <c r="B300" s="12" t="s">
        <v>421</v>
      </c>
      <c r="C300" s="12">
        <v>320</v>
      </c>
      <c r="D300" s="12">
        <v>240</v>
      </c>
      <c r="E300" s="12">
        <v>0.25</v>
      </c>
      <c r="F300" s="23" t="s">
        <v>1128</v>
      </c>
      <c r="G300" s="12">
        <v>2</v>
      </c>
      <c r="H300" s="12" t="s">
        <v>1202</v>
      </c>
      <c r="I300" s="12">
        <v>83.28</v>
      </c>
      <c r="J300" s="12" t="s">
        <v>1334</v>
      </c>
      <c r="K300" s="12">
        <v>90.49</v>
      </c>
      <c r="L300" s="12" t="s">
        <v>1334</v>
      </c>
      <c r="M300" s="12" t="b">
        <f t="shared" si="19"/>
        <v>1</v>
      </c>
      <c r="N300" s="12" t="b">
        <f t="shared" si="20"/>
        <v>1</v>
      </c>
      <c r="O300" s="12">
        <f t="shared" si="21"/>
        <v>76800</v>
      </c>
    </row>
    <row r="301" spans="1:15" x14ac:dyDescent="0.3">
      <c r="A301" s="12" t="s">
        <v>890</v>
      </c>
      <c r="B301" s="12" t="s">
        <v>422</v>
      </c>
      <c r="C301" s="12">
        <v>158</v>
      </c>
      <c r="D301" s="12">
        <v>211</v>
      </c>
      <c r="E301" s="12">
        <v>0.25</v>
      </c>
      <c r="F301" s="23" t="s">
        <v>1129</v>
      </c>
      <c r="G301" s="12">
        <v>2</v>
      </c>
      <c r="H301" s="12" t="s">
        <v>1202</v>
      </c>
      <c r="I301" s="12">
        <v>78.12</v>
      </c>
      <c r="J301" s="12" t="s">
        <v>1335</v>
      </c>
      <c r="K301" s="12">
        <v>67.14</v>
      </c>
      <c r="L301" s="12" t="s">
        <v>1334</v>
      </c>
      <c r="M301" s="12" t="b">
        <f t="shared" si="19"/>
        <v>1</v>
      </c>
      <c r="N301" s="12" t="b">
        <f t="shared" si="20"/>
        <v>0</v>
      </c>
      <c r="O301" s="12">
        <f t="shared" si="21"/>
        <v>33338</v>
      </c>
    </row>
    <row r="302" spans="1:15" x14ac:dyDescent="0.3">
      <c r="A302" s="12" t="s">
        <v>891</v>
      </c>
      <c r="B302" s="12" t="s">
        <v>423</v>
      </c>
      <c r="C302" s="12">
        <v>1200</v>
      </c>
      <c r="D302" s="12">
        <v>628</v>
      </c>
      <c r="E302" s="12">
        <v>1</v>
      </c>
      <c r="F302" s="23" t="s">
        <v>1125</v>
      </c>
      <c r="G302" s="12">
        <v>1</v>
      </c>
      <c r="H302" s="12" t="s">
        <v>1132</v>
      </c>
      <c r="I302" s="12">
        <v>5.95</v>
      </c>
      <c r="J302" s="12" t="s">
        <v>1272</v>
      </c>
      <c r="K302" s="12">
        <v>5.96</v>
      </c>
      <c r="L302" s="12" t="s">
        <v>1204</v>
      </c>
      <c r="M302" s="12" t="b">
        <f t="shared" si="19"/>
        <v>0</v>
      </c>
      <c r="N302" s="12" t="b">
        <f t="shared" si="20"/>
        <v>0</v>
      </c>
      <c r="O302" s="12">
        <f t="shared" si="21"/>
        <v>753600</v>
      </c>
    </row>
    <row r="303" spans="1:15" x14ac:dyDescent="0.3">
      <c r="A303" s="12" t="s">
        <v>892</v>
      </c>
      <c r="B303" s="12" t="s">
        <v>424</v>
      </c>
      <c r="C303" s="12">
        <v>600</v>
      </c>
      <c r="D303" s="12">
        <v>314</v>
      </c>
      <c r="E303" s="12">
        <v>0.5</v>
      </c>
      <c r="F303" s="23" t="s">
        <v>1125</v>
      </c>
      <c r="G303" s="12">
        <v>1</v>
      </c>
      <c r="H303" s="12" t="s">
        <v>1203</v>
      </c>
      <c r="I303" s="12">
        <v>23.61</v>
      </c>
      <c r="J303" s="12" t="s">
        <v>1283</v>
      </c>
      <c r="K303" s="12">
        <v>16.77</v>
      </c>
      <c r="L303" s="12" t="s">
        <v>1204</v>
      </c>
      <c r="M303" s="12" t="b">
        <f t="shared" si="19"/>
        <v>0</v>
      </c>
      <c r="N303" s="12" t="b">
        <f t="shared" si="20"/>
        <v>0</v>
      </c>
      <c r="O303" s="12">
        <f t="shared" si="21"/>
        <v>188400</v>
      </c>
    </row>
    <row r="304" spans="1:15" x14ac:dyDescent="0.3">
      <c r="A304" s="12" t="s">
        <v>893</v>
      </c>
      <c r="B304" s="12" t="s">
        <v>425</v>
      </c>
      <c r="C304" s="12">
        <v>240</v>
      </c>
      <c r="D304" s="12">
        <v>126</v>
      </c>
      <c r="E304" s="12">
        <v>0.25</v>
      </c>
      <c r="F304" s="23" t="s">
        <v>1125</v>
      </c>
      <c r="G304" s="12">
        <v>1</v>
      </c>
      <c r="H304" s="12" t="s">
        <v>1204</v>
      </c>
      <c r="I304" s="12">
        <v>42.2</v>
      </c>
      <c r="J304" s="12" t="s">
        <v>1336</v>
      </c>
      <c r="K304" s="12">
        <v>77.040000000000006</v>
      </c>
      <c r="L304" s="12" t="s">
        <v>1204</v>
      </c>
      <c r="M304" s="12" t="b">
        <f t="shared" si="19"/>
        <v>1</v>
      </c>
      <c r="N304" s="12" t="b">
        <f t="shared" si="20"/>
        <v>0</v>
      </c>
      <c r="O304" s="12">
        <f t="shared" si="21"/>
        <v>30240</v>
      </c>
    </row>
    <row r="305" spans="1:15" x14ac:dyDescent="0.3">
      <c r="A305" s="12" t="s">
        <v>894</v>
      </c>
      <c r="B305" s="12" t="s">
        <v>426</v>
      </c>
      <c r="C305" s="12">
        <v>240</v>
      </c>
      <c r="D305" s="12">
        <v>160</v>
      </c>
      <c r="E305" s="12">
        <v>0.25</v>
      </c>
      <c r="F305" s="23" t="s">
        <v>1130</v>
      </c>
      <c r="G305" s="12">
        <v>1</v>
      </c>
      <c r="H305" s="12" t="s">
        <v>1204</v>
      </c>
      <c r="I305" s="12">
        <v>28.07</v>
      </c>
      <c r="J305" s="12" t="s">
        <v>1336</v>
      </c>
      <c r="K305" s="12">
        <v>58.94</v>
      </c>
      <c r="L305" s="12" t="s">
        <v>1204</v>
      </c>
      <c r="M305" s="12" t="b">
        <f t="shared" si="19"/>
        <v>1</v>
      </c>
      <c r="N305" s="12" t="b">
        <f t="shared" si="20"/>
        <v>0</v>
      </c>
      <c r="O305" s="12">
        <f t="shared" si="21"/>
        <v>38400</v>
      </c>
    </row>
    <row r="306" spans="1:15" x14ac:dyDescent="0.3">
      <c r="A306" s="12" t="s">
        <v>895</v>
      </c>
      <c r="B306" s="12" t="s">
        <v>427</v>
      </c>
      <c r="C306" s="12">
        <v>84</v>
      </c>
      <c r="D306" s="12">
        <v>126</v>
      </c>
      <c r="E306" s="12">
        <v>0.25</v>
      </c>
      <c r="F306" s="23" t="s">
        <v>1131</v>
      </c>
      <c r="G306" s="12">
        <v>1</v>
      </c>
      <c r="H306" s="12" t="s">
        <v>1204</v>
      </c>
      <c r="I306" s="12">
        <v>72.569999999999993</v>
      </c>
      <c r="J306" s="12" t="s">
        <v>1253</v>
      </c>
      <c r="K306" s="12">
        <v>23.96</v>
      </c>
      <c r="L306" s="12" t="s">
        <v>1204</v>
      </c>
      <c r="M306" s="12" t="b">
        <f t="shared" si="19"/>
        <v>1</v>
      </c>
      <c r="N306" s="12" t="b">
        <f t="shared" si="20"/>
        <v>0</v>
      </c>
      <c r="O306" s="12">
        <f t="shared" si="21"/>
        <v>10584</v>
      </c>
    </row>
    <row r="307" spans="1:15" x14ac:dyDescent="0.3">
      <c r="A307" s="12" t="s">
        <v>896</v>
      </c>
      <c r="B307" s="12" t="s">
        <v>428</v>
      </c>
      <c r="C307" s="12">
        <v>1200</v>
      </c>
      <c r="D307" s="12">
        <v>628</v>
      </c>
      <c r="E307" s="12">
        <v>1</v>
      </c>
      <c r="F307" s="23" t="s">
        <v>1125</v>
      </c>
      <c r="G307" s="12">
        <v>2</v>
      </c>
      <c r="H307" s="12" t="s">
        <v>1133</v>
      </c>
      <c r="I307" s="12">
        <v>22.85</v>
      </c>
      <c r="J307" s="12" t="s">
        <v>1337</v>
      </c>
      <c r="K307" s="12">
        <v>9.61</v>
      </c>
      <c r="L307" s="12" t="s">
        <v>1204</v>
      </c>
      <c r="M307" s="12" t="b">
        <f t="shared" si="19"/>
        <v>0</v>
      </c>
      <c r="N307" s="12" t="b">
        <f t="shared" si="20"/>
        <v>0</v>
      </c>
      <c r="O307" s="12">
        <f t="shared" si="21"/>
        <v>753600</v>
      </c>
    </row>
    <row r="308" spans="1:15" x14ac:dyDescent="0.3">
      <c r="A308" s="12" t="s">
        <v>897</v>
      </c>
      <c r="B308" s="12" t="s">
        <v>429</v>
      </c>
      <c r="C308" s="12">
        <v>600</v>
      </c>
      <c r="D308" s="12">
        <v>314</v>
      </c>
      <c r="E308" s="12">
        <v>0.5</v>
      </c>
      <c r="F308" s="23" t="s">
        <v>1125</v>
      </c>
      <c r="G308" s="12">
        <v>2</v>
      </c>
      <c r="H308" s="12" t="s">
        <v>1205</v>
      </c>
      <c r="I308" s="12">
        <v>47.67</v>
      </c>
      <c r="J308" s="12" t="s">
        <v>1338</v>
      </c>
      <c r="K308" s="12">
        <v>15.63</v>
      </c>
      <c r="L308" s="12" t="s">
        <v>1204</v>
      </c>
      <c r="M308" s="12" t="b">
        <f t="shared" si="19"/>
        <v>0</v>
      </c>
      <c r="N308" s="12" t="b">
        <f t="shared" si="20"/>
        <v>0</v>
      </c>
      <c r="O308" s="12">
        <f t="shared" si="21"/>
        <v>188400</v>
      </c>
    </row>
    <row r="309" spans="1:15" x14ac:dyDescent="0.3">
      <c r="A309" s="12" t="s">
        <v>898</v>
      </c>
      <c r="B309" s="12" t="s">
        <v>430</v>
      </c>
      <c r="C309" s="12">
        <v>240</v>
      </c>
      <c r="D309" s="12">
        <v>126</v>
      </c>
      <c r="E309" s="12">
        <v>0.25</v>
      </c>
      <c r="F309" s="23" t="s">
        <v>1125</v>
      </c>
      <c r="G309" s="12">
        <v>2</v>
      </c>
      <c r="H309" s="12" t="s">
        <v>1204</v>
      </c>
      <c r="I309" s="12">
        <v>50.17</v>
      </c>
      <c r="J309" s="12" t="s">
        <v>1204</v>
      </c>
      <c r="K309" s="12">
        <v>16.690000000000001</v>
      </c>
      <c r="L309" s="12" t="s">
        <v>1204</v>
      </c>
      <c r="M309" s="12" t="b">
        <f t="shared" si="19"/>
        <v>1</v>
      </c>
      <c r="N309" s="12" t="b">
        <f t="shared" si="20"/>
        <v>1</v>
      </c>
      <c r="O309" s="12">
        <f t="shared" si="21"/>
        <v>30240</v>
      </c>
    </row>
    <row r="310" spans="1:15" x14ac:dyDescent="0.3">
      <c r="A310" s="12" t="s">
        <v>899</v>
      </c>
      <c r="B310" s="12" t="s">
        <v>431</v>
      </c>
      <c r="C310" s="12">
        <v>240</v>
      </c>
      <c r="D310" s="12">
        <v>160</v>
      </c>
      <c r="E310" s="12">
        <v>0.25</v>
      </c>
      <c r="F310" s="23" t="s">
        <v>1130</v>
      </c>
      <c r="G310" s="12">
        <v>2</v>
      </c>
      <c r="H310" s="12" t="s">
        <v>1204</v>
      </c>
      <c r="I310" s="12">
        <v>68.400000000000006</v>
      </c>
      <c r="J310" s="12" t="s">
        <v>1336</v>
      </c>
      <c r="K310" s="12">
        <v>26.42</v>
      </c>
      <c r="L310" s="12" t="s">
        <v>1204</v>
      </c>
      <c r="M310" s="12" t="b">
        <f t="shared" si="19"/>
        <v>1</v>
      </c>
      <c r="N310" s="12" t="b">
        <f t="shared" si="20"/>
        <v>0</v>
      </c>
      <c r="O310" s="12">
        <f t="shared" si="21"/>
        <v>38400</v>
      </c>
    </row>
    <row r="311" spans="1:15" x14ac:dyDescent="0.3">
      <c r="A311" s="12" t="s">
        <v>900</v>
      </c>
      <c r="B311" s="12" t="s">
        <v>432</v>
      </c>
      <c r="C311" s="12">
        <v>84</v>
      </c>
      <c r="D311" s="12">
        <v>126</v>
      </c>
      <c r="E311" s="12">
        <v>0.25</v>
      </c>
      <c r="F311" s="23" t="s">
        <v>1131</v>
      </c>
      <c r="G311" s="12">
        <v>2</v>
      </c>
      <c r="H311" s="12" t="s">
        <v>1204</v>
      </c>
      <c r="I311" s="12">
        <v>56.67</v>
      </c>
      <c r="J311" s="12" t="s">
        <v>1339</v>
      </c>
      <c r="K311" s="12">
        <v>5.24</v>
      </c>
      <c r="L311" s="12" t="s">
        <v>1204</v>
      </c>
      <c r="M311" s="12" t="b">
        <f t="shared" si="19"/>
        <v>1</v>
      </c>
      <c r="N311" s="12" t="b">
        <f t="shared" si="20"/>
        <v>0</v>
      </c>
      <c r="O311" s="12">
        <f t="shared" si="21"/>
        <v>10584</v>
      </c>
    </row>
    <row r="312" spans="1:15" x14ac:dyDescent="0.3">
      <c r="A312" s="12" t="s">
        <v>901</v>
      </c>
      <c r="B312" s="12" t="s">
        <v>433</v>
      </c>
      <c r="C312" s="12">
        <v>1500</v>
      </c>
      <c r="D312" s="12">
        <v>1000</v>
      </c>
      <c r="E312" s="12">
        <v>1</v>
      </c>
      <c r="F312" s="23" t="s">
        <v>1125</v>
      </c>
      <c r="G312" s="12">
        <v>1</v>
      </c>
      <c r="H312" s="12" t="s">
        <v>1166</v>
      </c>
      <c r="I312" s="12">
        <v>4.72</v>
      </c>
      <c r="J312" s="12" t="s">
        <v>1243</v>
      </c>
      <c r="K312" s="12">
        <v>66.209999999999994</v>
      </c>
      <c r="L312" s="12" t="s">
        <v>1206</v>
      </c>
      <c r="M312" s="12" t="b">
        <f t="shared" si="19"/>
        <v>0</v>
      </c>
      <c r="N312" s="12" t="b">
        <f t="shared" si="20"/>
        <v>0</v>
      </c>
      <c r="O312" s="12">
        <f t="shared" si="21"/>
        <v>1500000</v>
      </c>
    </row>
    <row r="313" spans="1:15" x14ac:dyDescent="0.3">
      <c r="A313" s="12" t="s">
        <v>902</v>
      </c>
      <c r="B313" s="12" t="s">
        <v>434</v>
      </c>
      <c r="C313" s="12">
        <v>750</v>
      </c>
      <c r="D313" s="12">
        <v>500</v>
      </c>
      <c r="E313" s="12">
        <v>0.5</v>
      </c>
      <c r="F313" s="23" t="s">
        <v>1125</v>
      </c>
      <c r="G313" s="12">
        <v>1</v>
      </c>
      <c r="H313" s="12" t="s">
        <v>1206</v>
      </c>
      <c r="I313" s="12">
        <v>31.57</v>
      </c>
      <c r="J313" s="12" t="s">
        <v>1206</v>
      </c>
      <c r="K313" s="12">
        <v>97.94</v>
      </c>
      <c r="L313" s="12" t="s">
        <v>1206</v>
      </c>
      <c r="M313" s="12" t="b">
        <f t="shared" si="19"/>
        <v>1</v>
      </c>
      <c r="N313" s="12" t="b">
        <f t="shared" si="20"/>
        <v>1</v>
      </c>
      <c r="O313" s="12">
        <f t="shared" si="21"/>
        <v>375000</v>
      </c>
    </row>
    <row r="314" spans="1:15" x14ac:dyDescent="0.3">
      <c r="A314" s="12" t="s">
        <v>903</v>
      </c>
      <c r="B314" s="12" t="s">
        <v>435</v>
      </c>
      <c r="C314" s="12">
        <v>300</v>
      </c>
      <c r="D314" s="12">
        <v>200</v>
      </c>
      <c r="E314" s="12">
        <v>0.25</v>
      </c>
      <c r="F314" s="23" t="s">
        <v>1125</v>
      </c>
      <c r="G314" s="12">
        <v>1</v>
      </c>
      <c r="H314" s="12" t="s">
        <v>1206</v>
      </c>
      <c r="I314" s="12">
        <v>90.04</v>
      </c>
      <c r="J314" s="12" t="s">
        <v>1206</v>
      </c>
      <c r="K314" s="12">
        <v>93.1</v>
      </c>
      <c r="L314" s="12" t="s">
        <v>1206</v>
      </c>
      <c r="M314" s="12" t="b">
        <f t="shared" si="19"/>
        <v>1</v>
      </c>
      <c r="N314" s="12" t="b">
        <f t="shared" si="20"/>
        <v>1</v>
      </c>
      <c r="O314" s="12">
        <f t="shared" si="21"/>
        <v>60000</v>
      </c>
    </row>
    <row r="315" spans="1:15" x14ac:dyDescent="0.3">
      <c r="A315" s="12" t="s">
        <v>904</v>
      </c>
      <c r="B315" s="12" t="s">
        <v>436</v>
      </c>
      <c r="C315" s="12">
        <v>300</v>
      </c>
      <c r="D315" s="12">
        <v>225</v>
      </c>
      <c r="E315" s="12">
        <v>0.25</v>
      </c>
      <c r="F315" s="23" t="s">
        <v>1128</v>
      </c>
      <c r="G315" s="12">
        <v>1</v>
      </c>
      <c r="H315" s="12" t="s">
        <v>1206</v>
      </c>
      <c r="I315" s="12">
        <v>73.599999999999994</v>
      </c>
      <c r="J315" s="12" t="s">
        <v>1206</v>
      </c>
      <c r="K315" s="12">
        <v>88.67</v>
      </c>
      <c r="L315" s="12" t="s">
        <v>1206</v>
      </c>
      <c r="M315" s="12" t="b">
        <f t="shared" si="19"/>
        <v>1</v>
      </c>
      <c r="N315" s="12" t="b">
        <f t="shared" si="20"/>
        <v>1</v>
      </c>
      <c r="O315" s="12">
        <f t="shared" si="21"/>
        <v>67500</v>
      </c>
    </row>
    <row r="316" spans="1:15" x14ac:dyDescent="0.3">
      <c r="A316" s="12" t="s">
        <v>905</v>
      </c>
      <c r="B316" s="12" t="s">
        <v>437</v>
      </c>
      <c r="C316" s="12">
        <v>150</v>
      </c>
      <c r="D316" s="12">
        <v>200</v>
      </c>
      <c r="E316" s="12">
        <v>0.25</v>
      </c>
      <c r="F316" s="23" t="s">
        <v>1129</v>
      </c>
      <c r="G316" s="12">
        <v>1</v>
      </c>
      <c r="H316" s="12" t="s">
        <v>1207</v>
      </c>
      <c r="I316" s="12">
        <v>55.25</v>
      </c>
      <c r="J316" s="12" t="s">
        <v>1251</v>
      </c>
      <c r="K316" s="12">
        <v>30.17</v>
      </c>
      <c r="L316" s="12" t="s">
        <v>1206</v>
      </c>
      <c r="M316" s="12" t="b">
        <f t="shared" si="19"/>
        <v>0</v>
      </c>
      <c r="N316" s="12" t="b">
        <f t="shared" si="20"/>
        <v>0</v>
      </c>
      <c r="O316" s="12">
        <f t="shared" si="21"/>
        <v>30000</v>
      </c>
    </row>
    <row r="317" spans="1:15" x14ac:dyDescent="0.3">
      <c r="A317" s="12" t="s">
        <v>906</v>
      </c>
      <c r="B317" s="12" t="s">
        <v>438</v>
      </c>
      <c r="C317" s="12">
        <v>1500</v>
      </c>
      <c r="D317" s="12">
        <v>1000</v>
      </c>
      <c r="E317" s="12">
        <v>1</v>
      </c>
      <c r="F317" s="23" t="s">
        <v>1125</v>
      </c>
      <c r="G317" s="12">
        <v>2</v>
      </c>
      <c r="H317" s="12" t="s">
        <v>1133</v>
      </c>
      <c r="I317" s="12">
        <v>23.5</v>
      </c>
      <c r="J317" s="12" t="s">
        <v>1256</v>
      </c>
      <c r="K317" s="12">
        <v>34.57</v>
      </c>
      <c r="L317" s="12" t="s">
        <v>1206</v>
      </c>
      <c r="M317" s="12" t="b">
        <f t="shared" si="19"/>
        <v>0</v>
      </c>
      <c r="N317" s="12" t="b">
        <f t="shared" si="20"/>
        <v>0</v>
      </c>
      <c r="O317" s="12">
        <f t="shared" si="21"/>
        <v>1500000</v>
      </c>
    </row>
    <row r="318" spans="1:15" x14ac:dyDescent="0.3">
      <c r="A318" s="12" t="s">
        <v>907</v>
      </c>
      <c r="B318" s="12" t="s">
        <v>439</v>
      </c>
      <c r="C318" s="12">
        <v>750</v>
      </c>
      <c r="D318" s="12">
        <v>500</v>
      </c>
      <c r="E318" s="12">
        <v>0.5</v>
      </c>
      <c r="F318" s="23" t="s">
        <v>1125</v>
      </c>
      <c r="G318" s="12">
        <v>2</v>
      </c>
      <c r="H318" s="12" t="s">
        <v>1140</v>
      </c>
      <c r="I318" s="12">
        <v>26.13</v>
      </c>
      <c r="J318" s="12" t="s">
        <v>1206</v>
      </c>
      <c r="K318" s="12">
        <v>85.98</v>
      </c>
      <c r="L318" s="12" t="s">
        <v>1206</v>
      </c>
      <c r="M318" s="12" t="b">
        <f t="shared" si="19"/>
        <v>0</v>
      </c>
      <c r="N318" s="12" t="b">
        <f t="shared" si="20"/>
        <v>1</v>
      </c>
      <c r="O318" s="12">
        <f t="shared" si="21"/>
        <v>375000</v>
      </c>
    </row>
    <row r="319" spans="1:15" x14ac:dyDescent="0.3">
      <c r="A319" s="12" t="s">
        <v>908</v>
      </c>
      <c r="B319" s="12" t="s">
        <v>440</v>
      </c>
      <c r="C319" s="12">
        <v>300</v>
      </c>
      <c r="D319" s="12">
        <v>200</v>
      </c>
      <c r="E319" s="12">
        <v>0.25</v>
      </c>
      <c r="F319" s="23" t="s">
        <v>1125</v>
      </c>
      <c r="G319" s="12">
        <v>2</v>
      </c>
      <c r="H319" s="12" t="s">
        <v>1206</v>
      </c>
      <c r="I319" s="12">
        <v>29.66</v>
      </c>
      <c r="J319" s="12" t="s">
        <v>1251</v>
      </c>
      <c r="K319" s="12">
        <v>43.62</v>
      </c>
      <c r="L319" s="12" t="s">
        <v>1206</v>
      </c>
      <c r="M319" s="12" t="b">
        <f t="shared" si="19"/>
        <v>1</v>
      </c>
      <c r="N319" s="12" t="b">
        <f t="shared" si="20"/>
        <v>0</v>
      </c>
      <c r="O319" s="12">
        <f t="shared" si="21"/>
        <v>60000</v>
      </c>
    </row>
    <row r="320" spans="1:15" x14ac:dyDescent="0.3">
      <c r="A320" s="12" t="s">
        <v>909</v>
      </c>
      <c r="B320" s="12" t="s">
        <v>441</v>
      </c>
      <c r="C320" s="12">
        <v>300</v>
      </c>
      <c r="D320" s="12">
        <v>225</v>
      </c>
      <c r="E320" s="12">
        <v>0.25</v>
      </c>
      <c r="F320" s="23" t="s">
        <v>1128</v>
      </c>
      <c r="G320" s="12">
        <v>2</v>
      </c>
      <c r="H320" s="12" t="s">
        <v>1206</v>
      </c>
      <c r="I320" s="12">
        <v>48.26</v>
      </c>
      <c r="J320" s="12" t="s">
        <v>1206</v>
      </c>
      <c r="K320" s="12">
        <v>47.77</v>
      </c>
      <c r="L320" s="12" t="s">
        <v>1206</v>
      </c>
      <c r="M320" s="12" t="b">
        <f t="shared" si="19"/>
        <v>1</v>
      </c>
      <c r="N320" s="12" t="b">
        <f t="shared" si="20"/>
        <v>1</v>
      </c>
      <c r="O320" s="12">
        <f t="shared" si="21"/>
        <v>67500</v>
      </c>
    </row>
    <row r="321" spans="1:15" x14ac:dyDescent="0.3">
      <c r="A321" s="12" t="s">
        <v>910</v>
      </c>
      <c r="B321" s="12" t="s">
        <v>442</v>
      </c>
      <c r="C321" s="12">
        <v>150</v>
      </c>
      <c r="D321" s="12">
        <v>200</v>
      </c>
      <c r="E321" s="12">
        <v>0.25</v>
      </c>
      <c r="F321" s="23" t="s">
        <v>1129</v>
      </c>
      <c r="G321" s="12">
        <v>2</v>
      </c>
      <c r="H321" s="12" t="s">
        <v>1140</v>
      </c>
      <c r="I321" s="12">
        <v>27.32</v>
      </c>
      <c r="J321" s="12" t="s">
        <v>1251</v>
      </c>
      <c r="K321" s="12">
        <v>51.92</v>
      </c>
      <c r="L321" s="12" t="s">
        <v>1206</v>
      </c>
      <c r="M321" s="12" t="b">
        <f t="shared" si="19"/>
        <v>0</v>
      </c>
      <c r="N321" s="12" t="b">
        <f t="shared" si="20"/>
        <v>0</v>
      </c>
      <c r="O321" s="12">
        <f t="shared" si="21"/>
        <v>30000</v>
      </c>
    </row>
    <row r="322" spans="1:15" x14ac:dyDescent="0.3">
      <c r="A322" s="12" t="s">
        <v>911</v>
      </c>
      <c r="B322" s="12" t="s">
        <v>443</v>
      </c>
      <c r="C322" s="12">
        <v>1261</v>
      </c>
      <c r="D322" s="12">
        <v>1600</v>
      </c>
      <c r="E322" s="12">
        <v>1</v>
      </c>
      <c r="F322" s="23" t="s">
        <v>1125</v>
      </c>
      <c r="G322" s="12">
        <v>1</v>
      </c>
      <c r="H322" s="12" t="s">
        <v>1190</v>
      </c>
      <c r="I322" s="12">
        <v>4.3899999999999997</v>
      </c>
      <c r="J322" s="12" t="s">
        <v>1243</v>
      </c>
      <c r="K322" s="12">
        <v>18.03</v>
      </c>
      <c r="L322" s="12" t="s">
        <v>1341</v>
      </c>
      <c r="M322" s="12" t="b">
        <f t="shared" si="19"/>
        <v>0</v>
      </c>
      <c r="N322" s="12" t="b">
        <f t="shared" si="20"/>
        <v>0</v>
      </c>
      <c r="O322" s="12">
        <f t="shared" si="21"/>
        <v>2017600</v>
      </c>
    </row>
    <row r="323" spans="1:15" x14ac:dyDescent="0.3">
      <c r="A323" s="12" t="s">
        <v>912</v>
      </c>
      <c r="B323" s="12" t="s">
        <v>444</v>
      </c>
      <c r="C323" s="12">
        <v>631</v>
      </c>
      <c r="D323" s="12">
        <v>800</v>
      </c>
      <c r="E323" s="12">
        <v>0.5</v>
      </c>
      <c r="F323" s="23" t="s">
        <v>1125</v>
      </c>
      <c r="G323" s="12">
        <v>1</v>
      </c>
      <c r="H323" s="12" t="s">
        <v>1208</v>
      </c>
      <c r="I323" s="12">
        <v>99.14</v>
      </c>
      <c r="J323" s="12" t="s">
        <v>1340</v>
      </c>
      <c r="K323" s="12">
        <v>8.1300000000000008</v>
      </c>
      <c r="L323" s="12" t="s">
        <v>1341</v>
      </c>
      <c r="M323" s="12" t="b">
        <f t="shared" ref="M323:M386" si="22">ISNUMBER(SEARCH(L323,H323))</f>
        <v>1</v>
      </c>
      <c r="N323" s="12" t="b">
        <f t="shared" ref="N323:N386" si="23">ISNUMBER(SEARCH(L323,J323))</f>
        <v>0</v>
      </c>
      <c r="O323" s="12">
        <f t="shared" ref="O323:O386" si="24">C323*D323</f>
        <v>504800</v>
      </c>
    </row>
    <row r="324" spans="1:15" x14ac:dyDescent="0.3">
      <c r="A324" s="12" t="s">
        <v>913</v>
      </c>
      <c r="B324" s="12" t="s">
        <v>445</v>
      </c>
      <c r="C324" s="12">
        <v>252</v>
      </c>
      <c r="D324" s="12">
        <v>320</v>
      </c>
      <c r="E324" s="12">
        <v>0.25</v>
      </c>
      <c r="F324" s="23" t="s">
        <v>1125</v>
      </c>
      <c r="G324" s="12">
        <v>1</v>
      </c>
      <c r="H324" s="12" t="s">
        <v>1209</v>
      </c>
      <c r="I324" s="12">
        <v>38.409999999999997</v>
      </c>
      <c r="J324" s="12" t="s">
        <v>1341</v>
      </c>
      <c r="K324" s="12">
        <v>83.44</v>
      </c>
      <c r="L324" s="12" t="s">
        <v>1341</v>
      </c>
      <c r="M324" s="12" t="b">
        <f t="shared" si="22"/>
        <v>0</v>
      </c>
      <c r="N324" s="12" t="b">
        <f t="shared" si="23"/>
        <v>1</v>
      </c>
      <c r="O324" s="12">
        <f t="shared" si="24"/>
        <v>80640</v>
      </c>
    </row>
    <row r="325" spans="1:15" x14ac:dyDescent="0.3">
      <c r="A325" s="12" t="s">
        <v>914</v>
      </c>
      <c r="B325" s="12" t="s">
        <v>446</v>
      </c>
      <c r="C325" s="12">
        <v>252</v>
      </c>
      <c r="D325" s="12">
        <v>141</v>
      </c>
      <c r="E325" s="12">
        <v>0.25</v>
      </c>
      <c r="F325" s="23" t="s">
        <v>1126</v>
      </c>
      <c r="G325" s="12">
        <v>1</v>
      </c>
      <c r="H325" s="12" t="s">
        <v>1208</v>
      </c>
      <c r="I325" s="12">
        <v>98.97</v>
      </c>
      <c r="J325" s="12" t="s">
        <v>1341</v>
      </c>
      <c r="K325" s="12">
        <v>95.85</v>
      </c>
      <c r="L325" s="12" t="s">
        <v>1341</v>
      </c>
      <c r="M325" s="12" t="b">
        <f t="shared" si="22"/>
        <v>1</v>
      </c>
      <c r="N325" s="12" t="b">
        <f t="shared" si="23"/>
        <v>1</v>
      </c>
      <c r="O325" s="12">
        <f t="shared" si="24"/>
        <v>35532</v>
      </c>
    </row>
    <row r="326" spans="1:15" x14ac:dyDescent="0.3">
      <c r="A326" s="12" t="s">
        <v>915</v>
      </c>
      <c r="B326" s="12" t="s">
        <v>447</v>
      </c>
      <c r="C326" s="12">
        <v>180</v>
      </c>
      <c r="D326" s="12">
        <v>320</v>
      </c>
      <c r="E326" s="12">
        <v>0.25</v>
      </c>
      <c r="F326" s="23" t="s">
        <v>1127</v>
      </c>
      <c r="G326" s="12">
        <v>1</v>
      </c>
      <c r="H326" s="12" t="s">
        <v>1135</v>
      </c>
      <c r="I326" s="12">
        <v>50.69</v>
      </c>
      <c r="J326" s="12" t="s">
        <v>1341</v>
      </c>
      <c r="K326" s="12">
        <v>81.040000000000006</v>
      </c>
      <c r="L326" s="12" t="s">
        <v>1341</v>
      </c>
      <c r="M326" s="12" t="b">
        <f t="shared" si="22"/>
        <v>0</v>
      </c>
      <c r="N326" s="12" t="b">
        <f t="shared" si="23"/>
        <v>1</v>
      </c>
      <c r="O326" s="12">
        <f t="shared" si="24"/>
        <v>57600</v>
      </c>
    </row>
    <row r="327" spans="1:15" x14ac:dyDescent="0.3">
      <c r="A327" s="12" t="s">
        <v>916</v>
      </c>
      <c r="B327" s="12" t="s">
        <v>448</v>
      </c>
      <c r="C327" s="12">
        <v>1261</v>
      </c>
      <c r="D327" s="12">
        <v>1600</v>
      </c>
      <c r="E327" s="12">
        <v>1</v>
      </c>
      <c r="F327" s="23" t="s">
        <v>1125</v>
      </c>
      <c r="G327" s="12">
        <v>2</v>
      </c>
      <c r="H327" s="12" t="s">
        <v>1133</v>
      </c>
      <c r="I327" s="12">
        <v>21.17</v>
      </c>
      <c r="J327" s="12" t="s">
        <v>1342</v>
      </c>
      <c r="K327" s="12">
        <v>25.26</v>
      </c>
      <c r="L327" s="12" t="s">
        <v>1341</v>
      </c>
      <c r="M327" s="12" t="b">
        <f t="shared" si="22"/>
        <v>0</v>
      </c>
      <c r="N327" s="12" t="b">
        <f t="shared" si="23"/>
        <v>0</v>
      </c>
      <c r="O327" s="12">
        <f t="shared" si="24"/>
        <v>2017600</v>
      </c>
    </row>
    <row r="328" spans="1:15" x14ac:dyDescent="0.3">
      <c r="A328" s="12" t="s">
        <v>917</v>
      </c>
      <c r="B328" s="12" t="s">
        <v>449</v>
      </c>
      <c r="C328" s="12">
        <v>631</v>
      </c>
      <c r="D328" s="12">
        <v>800</v>
      </c>
      <c r="E328" s="12">
        <v>0.5</v>
      </c>
      <c r="F328" s="23" t="s">
        <v>1125</v>
      </c>
      <c r="G328" s="12">
        <v>2</v>
      </c>
      <c r="H328" s="12" t="s">
        <v>1208</v>
      </c>
      <c r="I328" s="12">
        <v>95.17</v>
      </c>
      <c r="J328" s="12" t="s">
        <v>1343</v>
      </c>
      <c r="K328" s="12">
        <v>3.4</v>
      </c>
      <c r="L328" s="12" t="s">
        <v>1341</v>
      </c>
      <c r="M328" s="12" t="b">
        <f t="shared" si="22"/>
        <v>1</v>
      </c>
      <c r="N328" s="12" t="b">
        <f t="shared" si="23"/>
        <v>0</v>
      </c>
      <c r="O328" s="12">
        <f t="shared" si="24"/>
        <v>504800</v>
      </c>
    </row>
    <row r="329" spans="1:15" x14ac:dyDescent="0.3">
      <c r="A329" s="12" t="s">
        <v>918</v>
      </c>
      <c r="B329" s="12" t="s">
        <v>450</v>
      </c>
      <c r="C329" s="12">
        <v>252</v>
      </c>
      <c r="D329" s="12">
        <v>320</v>
      </c>
      <c r="E329" s="12">
        <v>0.25</v>
      </c>
      <c r="F329" s="23" t="s">
        <v>1125</v>
      </c>
      <c r="G329" s="12">
        <v>2</v>
      </c>
      <c r="H329" s="12" t="s">
        <v>1210</v>
      </c>
      <c r="I329" s="12">
        <v>16.8</v>
      </c>
      <c r="J329" s="12" t="s">
        <v>1341</v>
      </c>
      <c r="K329" s="12">
        <v>70.8</v>
      </c>
      <c r="L329" s="12" t="s">
        <v>1341</v>
      </c>
      <c r="M329" s="12" t="b">
        <f t="shared" si="22"/>
        <v>0</v>
      </c>
      <c r="N329" s="12" t="b">
        <f t="shared" si="23"/>
        <v>1</v>
      </c>
      <c r="O329" s="12">
        <f t="shared" si="24"/>
        <v>80640</v>
      </c>
    </row>
    <row r="330" spans="1:15" x14ac:dyDescent="0.3">
      <c r="A330" s="12" t="s">
        <v>919</v>
      </c>
      <c r="B330" s="12" t="s">
        <v>451</v>
      </c>
      <c r="C330" s="12">
        <v>252</v>
      </c>
      <c r="D330" s="12">
        <v>141</v>
      </c>
      <c r="E330" s="12">
        <v>0.25</v>
      </c>
      <c r="F330" s="23" t="s">
        <v>1126</v>
      </c>
      <c r="G330" s="12">
        <v>2</v>
      </c>
      <c r="H330" s="12" t="s">
        <v>1208</v>
      </c>
      <c r="I330" s="12">
        <v>58.23</v>
      </c>
      <c r="J330" s="12" t="s">
        <v>1341</v>
      </c>
      <c r="K330" s="12">
        <v>60.2</v>
      </c>
      <c r="L330" s="12" t="s">
        <v>1341</v>
      </c>
      <c r="M330" s="12" t="b">
        <f t="shared" si="22"/>
        <v>1</v>
      </c>
      <c r="N330" s="12" t="b">
        <f t="shared" si="23"/>
        <v>1</v>
      </c>
      <c r="O330" s="12">
        <f t="shared" si="24"/>
        <v>35532</v>
      </c>
    </row>
    <row r="331" spans="1:15" x14ac:dyDescent="0.3">
      <c r="A331" s="12" t="s">
        <v>920</v>
      </c>
      <c r="B331" s="12" t="s">
        <v>452</v>
      </c>
      <c r="C331" s="12">
        <v>180</v>
      </c>
      <c r="D331" s="12">
        <v>320</v>
      </c>
      <c r="E331" s="12">
        <v>0.25</v>
      </c>
      <c r="F331" s="23" t="s">
        <v>1127</v>
      </c>
      <c r="G331" s="12">
        <v>2</v>
      </c>
      <c r="H331" s="12" t="s">
        <v>1135</v>
      </c>
      <c r="I331" s="12">
        <v>50.69</v>
      </c>
      <c r="J331" s="12" t="s">
        <v>1341</v>
      </c>
      <c r="K331" s="12">
        <v>81.040000000000006</v>
      </c>
      <c r="L331" s="12" t="s">
        <v>1341</v>
      </c>
      <c r="M331" s="12" t="b">
        <f t="shared" si="22"/>
        <v>0</v>
      </c>
      <c r="N331" s="12" t="b">
        <f t="shared" si="23"/>
        <v>1</v>
      </c>
      <c r="O331" s="12">
        <f t="shared" si="24"/>
        <v>57600</v>
      </c>
    </row>
    <row r="332" spans="1:15" x14ac:dyDescent="0.3">
      <c r="A332" s="12" t="s">
        <v>921</v>
      </c>
      <c r="B332" s="12" t="s">
        <v>453</v>
      </c>
      <c r="C332" s="12">
        <v>1772</v>
      </c>
      <c r="D332" s="12">
        <v>1212</v>
      </c>
      <c r="E332" s="12">
        <v>1</v>
      </c>
      <c r="F332" s="23" t="s">
        <v>1125</v>
      </c>
      <c r="G332" s="12">
        <v>1</v>
      </c>
      <c r="H332" s="12" t="s">
        <v>1132</v>
      </c>
      <c r="I332" s="12">
        <v>4.4000000000000004</v>
      </c>
      <c r="J332" s="12" t="s">
        <v>1344</v>
      </c>
      <c r="K332" s="12">
        <v>13.28</v>
      </c>
      <c r="L332" s="12" t="s">
        <v>1348</v>
      </c>
      <c r="M332" s="12" t="b">
        <f t="shared" si="22"/>
        <v>0</v>
      </c>
      <c r="N332" s="12" t="b">
        <f t="shared" si="23"/>
        <v>0</v>
      </c>
      <c r="O332" s="12">
        <f t="shared" si="24"/>
        <v>2147664</v>
      </c>
    </row>
    <row r="333" spans="1:15" x14ac:dyDescent="0.3">
      <c r="A333" s="12" t="s">
        <v>922</v>
      </c>
      <c r="B333" s="12" t="s">
        <v>454</v>
      </c>
      <c r="C333" s="12">
        <v>886</v>
      </c>
      <c r="D333" s="12">
        <v>606</v>
      </c>
      <c r="E333" s="12">
        <v>0.5</v>
      </c>
      <c r="F333" s="23" t="s">
        <v>1125</v>
      </c>
      <c r="G333" s="12">
        <v>1</v>
      </c>
      <c r="H333" s="12" t="s">
        <v>1155</v>
      </c>
      <c r="I333" s="12">
        <v>16.38</v>
      </c>
      <c r="J333" s="12" t="s">
        <v>1345</v>
      </c>
      <c r="K333" s="12">
        <v>61.42</v>
      </c>
      <c r="L333" s="12" t="s">
        <v>1348</v>
      </c>
      <c r="M333" s="12" t="b">
        <f t="shared" si="22"/>
        <v>0</v>
      </c>
      <c r="N333" s="12" t="b">
        <f t="shared" si="23"/>
        <v>0</v>
      </c>
      <c r="O333" s="12">
        <f t="shared" si="24"/>
        <v>536916</v>
      </c>
    </row>
    <row r="334" spans="1:15" x14ac:dyDescent="0.3">
      <c r="A334" s="12" t="s">
        <v>923</v>
      </c>
      <c r="B334" s="12" t="s">
        <v>455</v>
      </c>
      <c r="C334" s="12">
        <v>354</v>
      </c>
      <c r="D334" s="12">
        <v>242</v>
      </c>
      <c r="E334" s="12">
        <v>0.25</v>
      </c>
      <c r="F334" s="23" t="s">
        <v>1125</v>
      </c>
      <c r="G334" s="12">
        <v>1</v>
      </c>
      <c r="H334" s="12" t="s">
        <v>1211</v>
      </c>
      <c r="I334" s="12">
        <v>47.56</v>
      </c>
      <c r="J334" s="12" t="s">
        <v>1346</v>
      </c>
      <c r="K334" s="12">
        <v>82.43</v>
      </c>
      <c r="L334" s="12" t="s">
        <v>1348</v>
      </c>
      <c r="M334" s="12" t="b">
        <f t="shared" si="22"/>
        <v>1</v>
      </c>
      <c r="N334" s="12" t="b">
        <f t="shared" si="23"/>
        <v>0</v>
      </c>
      <c r="O334" s="12">
        <f t="shared" si="24"/>
        <v>85668</v>
      </c>
    </row>
    <row r="335" spans="1:15" x14ac:dyDescent="0.3">
      <c r="A335" s="12" t="s">
        <v>924</v>
      </c>
      <c r="B335" s="12" t="s">
        <v>456</v>
      </c>
      <c r="C335" s="12">
        <v>354</v>
      </c>
      <c r="D335" s="12">
        <v>236</v>
      </c>
      <c r="E335" s="12">
        <v>0.25</v>
      </c>
      <c r="F335" s="23" t="s">
        <v>1130</v>
      </c>
      <c r="G335" s="12">
        <v>1</v>
      </c>
      <c r="H335" s="12" t="s">
        <v>1211</v>
      </c>
      <c r="I335" s="12">
        <v>78.16</v>
      </c>
      <c r="J335" s="12" t="s">
        <v>1346</v>
      </c>
      <c r="K335" s="12">
        <v>62.65</v>
      </c>
      <c r="L335" s="12" t="s">
        <v>1348</v>
      </c>
      <c r="M335" s="12" t="b">
        <f t="shared" si="22"/>
        <v>1</v>
      </c>
      <c r="N335" s="12" t="b">
        <f t="shared" si="23"/>
        <v>0</v>
      </c>
      <c r="O335" s="12">
        <f t="shared" si="24"/>
        <v>83544</v>
      </c>
    </row>
    <row r="336" spans="1:15" x14ac:dyDescent="0.3">
      <c r="A336" s="12" t="s">
        <v>925</v>
      </c>
      <c r="B336" s="12" t="s">
        <v>457</v>
      </c>
      <c r="C336" s="12">
        <v>161</v>
      </c>
      <c r="D336" s="12">
        <v>242</v>
      </c>
      <c r="E336" s="12">
        <v>0.25</v>
      </c>
      <c r="F336" s="23" t="s">
        <v>1131</v>
      </c>
      <c r="G336" s="12">
        <v>1</v>
      </c>
      <c r="H336" s="12" t="s">
        <v>1212</v>
      </c>
      <c r="I336" s="12">
        <v>88.18</v>
      </c>
      <c r="J336" s="12" t="s">
        <v>1347</v>
      </c>
      <c r="K336" s="12">
        <v>12.67</v>
      </c>
      <c r="L336" s="12" t="s">
        <v>1348</v>
      </c>
      <c r="M336" s="12" t="b">
        <f t="shared" si="22"/>
        <v>0</v>
      </c>
      <c r="N336" s="12" t="b">
        <f t="shared" si="23"/>
        <v>0</v>
      </c>
      <c r="O336" s="12">
        <f t="shared" si="24"/>
        <v>38962</v>
      </c>
    </row>
    <row r="337" spans="1:15" x14ac:dyDescent="0.3">
      <c r="A337" s="12" t="s">
        <v>926</v>
      </c>
      <c r="B337" s="12" t="s">
        <v>458</v>
      </c>
      <c r="C337" s="12">
        <v>1772</v>
      </c>
      <c r="D337" s="12">
        <v>1212</v>
      </c>
      <c r="E337" s="12">
        <v>1</v>
      </c>
      <c r="F337" s="23" t="s">
        <v>1125</v>
      </c>
      <c r="G337" s="12">
        <v>2</v>
      </c>
      <c r="H337" s="12" t="s">
        <v>1133</v>
      </c>
      <c r="I337" s="12">
        <v>27.8</v>
      </c>
      <c r="J337" s="12" t="s">
        <v>1257</v>
      </c>
      <c r="K337" s="12">
        <v>3.07</v>
      </c>
      <c r="L337" s="12" t="s">
        <v>1348</v>
      </c>
      <c r="M337" s="12" t="b">
        <f t="shared" si="22"/>
        <v>0</v>
      </c>
      <c r="N337" s="12" t="b">
        <f t="shared" si="23"/>
        <v>0</v>
      </c>
      <c r="O337" s="12">
        <f t="shared" si="24"/>
        <v>2147664</v>
      </c>
    </row>
    <row r="338" spans="1:15" x14ac:dyDescent="0.3">
      <c r="A338" s="12" t="s">
        <v>927</v>
      </c>
      <c r="B338" s="12" t="s">
        <v>459</v>
      </c>
      <c r="C338" s="12">
        <v>886</v>
      </c>
      <c r="D338" s="12">
        <v>606</v>
      </c>
      <c r="E338" s="12">
        <v>0.5</v>
      </c>
      <c r="F338" s="23" t="s">
        <v>1125</v>
      </c>
      <c r="G338" s="12">
        <v>2</v>
      </c>
      <c r="H338" s="12" t="s">
        <v>1166</v>
      </c>
      <c r="I338" s="12">
        <v>54.15</v>
      </c>
      <c r="J338" s="12" t="s">
        <v>1345</v>
      </c>
      <c r="K338" s="12">
        <v>43.5</v>
      </c>
      <c r="L338" s="12" t="s">
        <v>1348</v>
      </c>
      <c r="M338" s="12" t="b">
        <f t="shared" si="22"/>
        <v>0</v>
      </c>
      <c r="N338" s="12" t="b">
        <f t="shared" si="23"/>
        <v>0</v>
      </c>
      <c r="O338" s="12">
        <f t="shared" si="24"/>
        <v>536916</v>
      </c>
    </row>
    <row r="339" spans="1:15" x14ac:dyDescent="0.3">
      <c r="A339" s="12" t="s">
        <v>928</v>
      </c>
      <c r="B339" s="12" t="s">
        <v>460</v>
      </c>
      <c r="C339" s="12">
        <v>354</v>
      </c>
      <c r="D339" s="12">
        <v>242</v>
      </c>
      <c r="E339" s="12">
        <v>0.25</v>
      </c>
      <c r="F339" s="23" t="s">
        <v>1125</v>
      </c>
      <c r="G339" s="12">
        <v>2</v>
      </c>
      <c r="H339" s="12" t="s">
        <v>1211</v>
      </c>
      <c r="I339" s="12">
        <v>6.97</v>
      </c>
      <c r="J339" s="12" t="s">
        <v>1348</v>
      </c>
      <c r="K339" s="12">
        <v>81.489999999999995</v>
      </c>
      <c r="L339" s="12" t="s">
        <v>1348</v>
      </c>
      <c r="M339" s="12" t="b">
        <f t="shared" si="22"/>
        <v>1</v>
      </c>
      <c r="N339" s="12" t="b">
        <f t="shared" si="23"/>
        <v>1</v>
      </c>
      <c r="O339" s="12">
        <f t="shared" si="24"/>
        <v>85668</v>
      </c>
    </row>
    <row r="340" spans="1:15" x14ac:dyDescent="0.3">
      <c r="A340" s="12" t="s">
        <v>929</v>
      </c>
      <c r="B340" s="12" t="s">
        <v>461</v>
      </c>
      <c r="C340" s="12">
        <v>354</v>
      </c>
      <c r="D340" s="12">
        <v>236</v>
      </c>
      <c r="E340" s="12">
        <v>0.25</v>
      </c>
      <c r="F340" s="23" t="s">
        <v>1130</v>
      </c>
      <c r="G340" s="12">
        <v>2</v>
      </c>
      <c r="H340" s="12" t="s">
        <v>1211</v>
      </c>
      <c r="I340" s="12">
        <v>79.319999999999993</v>
      </c>
      <c r="J340" s="12" t="s">
        <v>1348</v>
      </c>
      <c r="K340" s="12">
        <v>81.290000000000006</v>
      </c>
      <c r="L340" s="12" t="s">
        <v>1348</v>
      </c>
      <c r="M340" s="12" t="b">
        <f t="shared" si="22"/>
        <v>1</v>
      </c>
      <c r="N340" s="12" t="b">
        <f t="shared" si="23"/>
        <v>1</v>
      </c>
      <c r="O340" s="12">
        <f t="shared" si="24"/>
        <v>83544</v>
      </c>
    </row>
    <row r="341" spans="1:15" x14ac:dyDescent="0.3">
      <c r="A341" s="12" t="s">
        <v>930</v>
      </c>
      <c r="B341" s="12" t="s">
        <v>462</v>
      </c>
      <c r="C341" s="12">
        <v>161</v>
      </c>
      <c r="D341" s="12">
        <v>242</v>
      </c>
      <c r="E341" s="12">
        <v>0.25</v>
      </c>
      <c r="F341" s="23" t="s">
        <v>1131</v>
      </c>
      <c r="G341" s="12">
        <v>2</v>
      </c>
      <c r="H341" s="12" t="s">
        <v>1211</v>
      </c>
      <c r="I341" s="12">
        <v>83.4</v>
      </c>
      <c r="J341" s="12" t="s">
        <v>1348</v>
      </c>
      <c r="K341" s="12">
        <v>55.24</v>
      </c>
      <c r="L341" s="12" t="s">
        <v>1348</v>
      </c>
      <c r="M341" s="12" t="b">
        <f t="shared" si="22"/>
        <v>1</v>
      </c>
      <c r="N341" s="12" t="b">
        <f t="shared" si="23"/>
        <v>1</v>
      </c>
      <c r="O341" s="12">
        <f t="shared" si="24"/>
        <v>38962</v>
      </c>
    </row>
    <row r="342" spans="1:15" x14ac:dyDescent="0.3">
      <c r="A342" s="12" t="s">
        <v>931</v>
      </c>
      <c r="B342" s="12" t="s">
        <v>463</v>
      </c>
      <c r="C342" s="12">
        <v>2048</v>
      </c>
      <c r="D342" s="12">
        <v>1843</v>
      </c>
      <c r="E342" s="12">
        <v>1</v>
      </c>
      <c r="F342" s="23" t="s">
        <v>1125</v>
      </c>
      <c r="G342" s="12">
        <v>1</v>
      </c>
      <c r="H342" s="12" t="s">
        <v>1132</v>
      </c>
      <c r="I342" s="12">
        <v>3.01</v>
      </c>
      <c r="J342" s="12" t="s">
        <v>1331</v>
      </c>
      <c r="K342" s="12">
        <v>23.86</v>
      </c>
      <c r="L342" s="12" t="s">
        <v>1351</v>
      </c>
      <c r="M342" s="12" t="b">
        <f t="shared" si="22"/>
        <v>0</v>
      </c>
      <c r="N342" s="12" t="b">
        <f t="shared" si="23"/>
        <v>0</v>
      </c>
      <c r="O342" s="12">
        <f t="shared" si="24"/>
        <v>3774464</v>
      </c>
    </row>
    <row r="343" spans="1:15" x14ac:dyDescent="0.3">
      <c r="A343" s="12" t="s">
        <v>932</v>
      </c>
      <c r="B343" s="12" t="s">
        <v>464</v>
      </c>
      <c r="C343" s="12">
        <v>1024</v>
      </c>
      <c r="D343" s="12">
        <v>922</v>
      </c>
      <c r="E343" s="12">
        <v>0.5</v>
      </c>
      <c r="F343" s="23" t="s">
        <v>1125</v>
      </c>
      <c r="G343" s="12">
        <v>1</v>
      </c>
      <c r="H343" s="12" t="s">
        <v>1213</v>
      </c>
      <c r="I343" s="12">
        <v>100</v>
      </c>
      <c r="J343" s="12" t="s">
        <v>1349</v>
      </c>
      <c r="K343" s="12">
        <v>10.130000000000001</v>
      </c>
      <c r="L343" s="12" t="s">
        <v>1351</v>
      </c>
      <c r="M343" s="12" t="b">
        <f t="shared" si="22"/>
        <v>1</v>
      </c>
      <c r="N343" s="12" t="b">
        <f t="shared" si="23"/>
        <v>0</v>
      </c>
      <c r="O343" s="12">
        <f t="shared" si="24"/>
        <v>944128</v>
      </c>
    </row>
    <row r="344" spans="1:15" x14ac:dyDescent="0.3">
      <c r="A344" s="12" t="s">
        <v>933</v>
      </c>
      <c r="B344" s="12" t="s">
        <v>465</v>
      </c>
      <c r="C344" s="12">
        <v>410</v>
      </c>
      <c r="D344" s="12">
        <v>369</v>
      </c>
      <c r="E344" s="12">
        <v>0.25</v>
      </c>
      <c r="F344" s="23" t="s">
        <v>1125</v>
      </c>
      <c r="G344" s="12">
        <v>1</v>
      </c>
      <c r="H344" s="12" t="s">
        <v>1214</v>
      </c>
      <c r="I344" s="12">
        <v>8.65</v>
      </c>
      <c r="J344" s="12" t="s">
        <v>1350</v>
      </c>
      <c r="K344" s="12">
        <v>21.88</v>
      </c>
      <c r="L344" s="12" t="s">
        <v>1351</v>
      </c>
      <c r="M344" s="12" t="b">
        <f t="shared" si="22"/>
        <v>0</v>
      </c>
      <c r="N344" s="12" t="b">
        <f t="shared" si="23"/>
        <v>0</v>
      </c>
      <c r="O344" s="12">
        <f t="shared" si="24"/>
        <v>151290</v>
      </c>
    </row>
    <row r="345" spans="1:15" x14ac:dyDescent="0.3">
      <c r="A345" s="12" t="s">
        <v>934</v>
      </c>
      <c r="B345" s="12" t="s">
        <v>466</v>
      </c>
      <c r="C345" s="12">
        <v>410</v>
      </c>
      <c r="D345" s="12">
        <v>230</v>
      </c>
      <c r="E345" s="12">
        <v>0.25</v>
      </c>
      <c r="F345" s="23" t="s">
        <v>1126</v>
      </c>
      <c r="G345" s="12">
        <v>1</v>
      </c>
      <c r="H345" s="12" t="s">
        <v>1213</v>
      </c>
      <c r="I345" s="12">
        <v>95.65</v>
      </c>
      <c r="J345" s="12" t="s">
        <v>1351</v>
      </c>
      <c r="K345" s="12">
        <v>98.15</v>
      </c>
      <c r="L345" s="12" t="s">
        <v>1351</v>
      </c>
      <c r="M345" s="12" t="b">
        <f t="shared" si="22"/>
        <v>1</v>
      </c>
      <c r="N345" s="12" t="b">
        <f t="shared" si="23"/>
        <v>1</v>
      </c>
      <c r="O345" s="12">
        <f t="shared" si="24"/>
        <v>94300</v>
      </c>
    </row>
    <row r="346" spans="1:15" x14ac:dyDescent="0.3">
      <c r="A346" s="12" t="s">
        <v>935</v>
      </c>
      <c r="B346" s="12" t="s">
        <v>467</v>
      </c>
      <c r="C346" s="12">
        <v>207</v>
      </c>
      <c r="D346" s="12">
        <v>369</v>
      </c>
      <c r="E346" s="12">
        <v>0.25</v>
      </c>
      <c r="F346" s="23" t="s">
        <v>1127</v>
      </c>
      <c r="G346" s="12">
        <v>1</v>
      </c>
      <c r="H346" s="12" t="s">
        <v>1152</v>
      </c>
      <c r="I346" s="12">
        <v>23.7</v>
      </c>
      <c r="J346" s="12" t="s">
        <v>1222</v>
      </c>
      <c r="K346" s="12">
        <v>42.4</v>
      </c>
      <c r="L346" s="12" t="s">
        <v>1351</v>
      </c>
      <c r="M346" s="12" t="b">
        <f t="shared" si="22"/>
        <v>0</v>
      </c>
      <c r="N346" s="12" t="b">
        <f t="shared" si="23"/>
        <v>0</v>
      </c>
      <c r="O346" s="12">
        <f t="shared" si="24"/>
        <v>76383</v>
      </c>
    </row>
    <row r="347" spans="1:15" x14ac:dyDescent="0.3">
      <c r="A347" s="12" t="s">
        <v>936</v>
      </c>
      <c r="B347" s="12" t="s">
        <v>468</v>
      </c>
      <c r="C347" s="12">
        <v>2048</v>
      </c>
      <c r="D347" s="12">
        <v>1843</v>
      </c>
      <c r="E347" s="12">
        <v>1</v>
      </c>
      <c r="F347" s="23" t="s">
        <v>1125</v>
      </c>
      <c r="G347" s="12">
        <v>2</v>
      </c>
      <c r="H347" s="12" t="s">
        <v>1133</v>
      </c>
      <c r="I347" s="12">
        <v>32.01</v>
      </c>
      <c r="J347" s="12" t="s">
        <v>1244</v>
      </c>
      <c r="K347" s="12">
        <v>9.8699999999999992</v>
      </c>
      <c r="L347" s="12" t="s">
        <v>1351</v>
      </c>
      <c r="M347" s="12" t="b">
        <f t="shared" si="22"/>
        <v>0</v>
      </c>
      <c r="N347" s="12" t="b">
        <f t="shared" si="23"/>
        <v>0</v>
      </c>
      <c r="O347" s="12">
        <f t="shared" si="24"/>
        <v>3774464</v>
      </c>
    </row>
    <row r="348" spans="1:15" x14ac:dyDescent="0.3">
      <c r="A348" s="12" t="s">
        <v>937</v>
      </c>
      <c r="B348" s="12" t="s">
        <v>469</v>
      </c>
      <c r="C348" s="12">
        <v>1024</v>
      </c>
      <c r="D348" s="12">
        <v>922</v>
      </c>
      <c r="E348" s="12">
        <v>0.5</v>
      </c>
      <c r="F348" s="23" t="s">
        <v>1125</v>
      </c>
      <c r="G348" s="12">
        <v>2</v>
      </c>
      <c r="H348" s="12" t="s">
        <v>1213</v>
      </c>
      <c r="I348" s="12">
        <v>99.01</v>
      </c>
      <c r="J348" s="12" t="s">
        <v>1244</v>
      </c>
      <c r="K348" s="12">
        <v>6.94</v>
      </c>
      <c r="L348" s="12" t="s">
        <v>1351</v>
      </c>
      <c r="M348" s="12" t="b">
        <f t="shared" si="22"/>
        <v>1</v>
      </c>
      <c r="N348" s="12" t="b">
        <f t="shared" si="23"/>
        <v>0</v>
      </c>
      <c r="O348" s="12">
        <f t="shared" si="24"/>
        <v>944128</v>
      </c>
    </row>
    <row r="349" spans="1:15" x14ac:dyDescent="0.3">
      <c r="A349" s="12" t="s">
        <v>938</v>
      </c>
      <c r="B349" s="12" t="s">
        <v>470</v>
      </c>
      <c r="C349" s="12">
        <v>410</v>
      </c>
      <c r="D349" s="12">
        <v>369</v>
      </c>
      <c r="E349" s="12">
        <v>0.25</v>
      </c>
      <c r="F349" s="23" t="s">
        <v>1125</v>
      </c>
      <c r="G349" s="12">
        <v>2</v>
      </c>
      <c r="H349" s="12" t="s">
        <v>1215</v>
      </c>
      <c r="I349" s="12">
        <v>19.510000000000002</v>
      </c>
      <c r="J349" s="12" t="s">
        <v>1253</v>
      </c>
      <c r="K349" s="12">
        <v>5.9</v>
      </c>
      <c r="L349" s="12" t="s">
        <v>1351</v>
      </c>
      <c r="M349" s="12" t="b">
        <f t="shared" si="22"/>
        <v>0</v>
      </c>
      <c r="N349" s="12" t="b">
        <f t="shared" si="23"/>
        <v>0</v>
      </c>
      <c r="O349" s="12">
        <f t="shared" si="24"/>
        <v>151290</v>
      </c>
    </row>
    <row r="350" spans="1:15" x14ac:dyDescent="0.3">
      <c r="A350" s="12" t="s">
        <v>939</v>
      </c>
      <c r="B350" s="12" t="s">
        <v>471</v>
      </c>
      <c r="C350" s="12">
        <v>410</v>
      </c>
      <c r="D350" s="12">
        <v>230</v>
      </c>
      <c r="E350" s="12">
        <v>0.25</v>
      </c>
      <c r="F350" s="23" t="s">
        <v>1126</v>
      </c>
      <c r="G350" s="12">
        <v>2</v>
      </c>
      <c r="H350" s="12" t="s">
        <v>1213</v>
      </c>
      <c r="I350" s="12">
        <v>27.04</v>
      </c>
      <c r="J350" s="12" t="s">
        <v>1351</v>
      </c>
      <c r="K350" s="12">
        <v>78.87</v>
      </c>
      <c r="L350" s="12" t="s">
        <v>1351</v>
      </c>
      <c r="M350" s="12" t="b">
        <f t="shared" si="22"/>
        <v>1</v>
      </c>
      <c r="N350" s="12" t="b">
        <f t="shared" si="23"/>
        <v>1</v>
      </c>
      <c r="O350" s="12">
        <f t="shared" si="24"/>
        <v>94300</v>
      </c>
    </row>
    <row r="351" spans="1:15" x14ac:dyDescent="0.3">
      <c r="A351" s="12" t="s">
        <v>940</v>
      </c>
      <c r="B351" s="12" t="s">
        <v>472</v>
      </c>
      <c r="C351" s="12">
        <v>207</v>
      </c>
      <c r="D351" s="12">
        <v>369</v>
      </c>
      <c r="E351" s="12">
        <v>0.25</v>
      </c>
      <c r="F351" s="23" t="s">
        <v>1127</v>
      </c>
      <c r="G351" s="12">
        <v>2</v>
      </c>
      <c r="H351" s="12" t="s">
        <v>1152</v>
      </c>
      <c r="I351" s="12">
        <v>34.799999999999997</v>
      </c>
      <c r="J351" s="12" t="s">
        <v>1222</v>
      </c>
      <c r="K351" s="12">
        <v>41.94</v>
      </c>
      <c r="L351" s="12" t="s">
        <v>1351</v>
      </c>
      <c r="M351" s="12" t="b">
        <f t="shared" si="22"/>
        <v>0</v>
      </c>
      <c r="N351" s="12" t="b">
        <f t="shared" si="23"/>
        <v>0</v>
      </c>
      <c r="O351" s="12">
        <f t="shared" si="24"/>
        <v>76383</v>
      </c>
    </row>
    <row r="352" spans="1:15" x14ac:dyDescent="0.3">
      <c r="A352" s="12" t="s">
        <v>941</v>
      </c>
      <c r="B352" s="12" t="s">
        <v>473</v>
      </c>
      <c r="C352" s="12">
        <v>1500</v>
      </c>
      <c r="D352" s="12">
        <v>1000</v>
      </c>
      <c r="E352" s="12">
        <v>1</v>
      </c>
      <c r="F352" s="23" t="s">
        <v>1125</v>
      </c>
      <c r="G352" s="12">
        <v>1</v>
      </c>
      <c r="H352" s="12" t="s">
        <v>1166</v>
      </c>
      <c r="I352" s="12">
        <v>2.78</v>
      </c>
      <c r="J352" s="12" t="s">
        <v>1273</v>
      </c>
      <c r="K352" s="12">
        <v>4.92</v>
      </c>
      <c r="L352" s="12" t="s">
        <v>1216</v>
      </c>
      <c r="M352" s="12" t="b">
        <f t="shared" si="22"/>
        <v>0</v>
      </c>
      <c r="N352" s="12" t="b">
        <f t="shared" si="23"/>
        <v>0</v>
      </c>
      <c r="O352" s="12">
        <f t="shared" si="24"/>
        <v>1500000</v>
      </c>
    </row>
    <row r="353" spans="1:15" x14ac:dyDescent="0.3">
      <c r="A353" s="12" t="s">
        <v>942</v>
      </c>
      <c r="B353" s="12" t="s">
        <v>474</v>
      </c>
      <c r="C353" s="12">
        <v>750</v>
      </c>
      <c r="D353" s="12">
        <v>500</v>
      </c>
      <c r="E353" s="12">
        <v>0.5</v>
      </c>
      <c r="F353" s="23" t="s">
        <v>1125</v>
      </c>
      <c r="G353" s="12">
        <v>1</v>
      </c>
      <c r="H353" s="12" t="s">
        <v>1216</v>
      </c>
      <c r="I353" s="12">
        <v>99.65</v>
      </c>
      <c r="J353" s="12" t="s">
        <v>1352</v>
      </c>
      <c r="K353" s="12">
        <v>12.78</v>
      </c>
      <c r="L353" s="12" t="s">
        <v>1216</v>
      </c>
      <c r="M353" s="12" t="b">
        <f t="shared" si="22"/>
        <v>1</v>
      </c>
      <c r="N353" s="12" t="b">
        <f t="shared" si="23"/>
        <v>0</v>
      </c>
      <c r="O353" s="12">
        <f t="shared" si="24"/>
        <v>375000</v>
      </c>
    </row>
    <row r="354" spans="1:15" x14ac:dyDescent="0.3">
      <c r="A354" s="12" t="s">
        <v>943</v>
      </c>
      <c r="B354" s="12" t="s">
        <v>475</v>
      </c>
      <c r="C354" s="12">
        <v>300</v>
      </c>
      <c r="D354" s="12">
        <v>200</v>
      </c>
      <c r="E354" s="12">
        <v>0.25</v>
      </c>
      <c r="F354" s="23" t="s">
        <v>1125</v>
      </c>
      <c r="G354" s="12">
        <v>1</v>
      </c>
      <c r="H354" s="12" t="s">
        <v>1216</v>
      </c>
      <c r="I354" s="12">
        <v>97.52</v>
      </c>
      <c r="J354" s="12" t="s">
        <v>1216</v>
      </c>
      <c r="K354" s="12">
        <v>99.24</v>
      </c>
      <c r="L354" s="12" t="s">
        <v>1216</v>
      </c>
      <c r="M354" s="12" t="b">
        <f t="shared" si="22"/>
        <v>1</v>
      </c>
      <c r="N354" s="12" t="b">
        <f t="shared" si="23"/>
        <v>1</v>
      </c>
      <c r="O354" s="12">
        <f t="shared" si="24"/>
        <v>60000</v>
      </c>
    </row>
    <row r="355" spans="1:15" x14ac:dyDescent="0.3">
      <c r="A355" s="12" t="s">
        <v>944</v>
      </c>
      <c r="B355" s="12" t="s">
        <v>476</v>
      </c>
      <c r="C355" s="12">
        <v>300</v>
      </c>
      <c r="D355" s="12">
        <v>225</v>
      </c>
      <c r="E355" s="12">
        <v>0.25</v>
      </c>
      <c r="F355" s="23" t="s">
        <v>1128</v>
      </c>
      <c r="G355" s="12">
        <v>1</v>
      </c>
      <c r="H355" s="12" t="s">
        <v>1216</v>
      </c>
      <c r="I355" s="12">
        <v>99.76</v>
      </c>
      <c r="J355" s="12" t="s">
        <v>1216</v>
      </c>
      <c r="K355" s="12">
        <v>93.77</v>
      </c>
      <c r="L355" s="12" t="s">
        <v>1216</v>
      </c>
      <c r="M355" s="12" t="b">
        <f t="shared" si="22"/>
        <v>1</v>
      </c>
      <c r="N355" s="12" t="b">
        <f t="shared" si="23"/>
        <v>1</v>
      </c>
      <c r="O355" s="12">
        <f t="shared" si="24"/>
        <v>67500</v>
      </c>
    </row>
    <row r="356" spans="1:15" x14ac:dyDescent="0.3">
      <c r="A356" s="12" t="s">
        <v>945</v>
      </c>
      <c r="B356" s="12" t="s">
        <v>477</v>
      </c>
      <c r="C356" s="12">
        <v>150</v>
      </c>
      <c r="D356" s="12">
        <v>200</v>
      </c>
      <c r="E356" s="12">
        <v>0.25</v>
      </c>
      <c r="F356" s="23" t="s">
        <v>1129</v>
      </c>
      <c r="G356" s="12">
        <v>1</v>
      </c>
      <c r="H356" s="12" t="s">
        <v>1216</v>
      </c>
      <c r="I356" s="12">
        <v>97.26</v>
      </c>
      <c r="J356" s="12" t="s">
        <v>1216</v>
      </c>
      <c r="K356" s="12">
        <v>92.99</v>
      </c>
      <c r="L356" s="12" t="s">
        <v>1216</v>
      </c>
      <c r="M356" s="12" t="b">
        <f t="shared" si="22"/>
        <v>1</v>
      </c>
      <c r="N356" s="12" t="b">
        <f t="shared" si="23"/>
        <v>1</v>
      </c>
      <c r="O356" s="12">
        <f t="shared" si="24"/>
        <v>30000</v>
      </c>
    </row>
    <row r="357" spans="1:15" x14ac:dyDescent="0.3">
      <c r="A357" s="12" t="s">
        <v>946</v>
      </c>
      <c r="B357" s="12" t="s">
        <v>478</v>
      </c>
      <c r="C357" s="12">
        <v>1500</v>
      </c>
      <c r="D357" s="12">
        <v>1000</v>
      </c>
      <c r="E357" s="12">
        <v>1</v>
      </c>
      <c r="F357" s="23" t="s">
        <v>1125</v>
      </c>
      <c r="G357" s="12">
        <v>2</v>
      </c>
      <c r="H357" s="12" t="s">
        <v>1133</v>
      </c>
      <c r="I357" s="12">
        <v>23.14</v>
      </c>
      <c r="J357" s="12" t="s">
        <v>1296</v>
      </c>
      <c r="K357" s="12">
        <v>8.2200000000000006</v>
      </c>
      <c r="L357" s="12" t="s">
        <v>1216</v>
      </c>
      <c r="M357" s="12" t="b">
        <f t="shared" si="22"/>
        <v>0</v>
      </c>
      <c r="N357" s="12" t="b">
        <f t="shared" si="23"/>
        <v>0</v>
      </c>
      <c r="O357" s="12">
        <f t="shared" si="24"/>
        <v>1500000</v>
      </c>
    </row>
    <row r="358" spans="1:15" x14ac:dyDescent="0.3">
      <c r="A358" s="12" t="s">
        <v>947</v>
      </c>
      <c r="B358" s="12" t="s">
        <v>479</v>
      </c>
      <c r="C358" s="12">
        <v>750</v>
      </c>
      <c r="D358" s="12">
        <v>500</v>
      </c>
      <c r="E358" s="12">
        <v>0.5</v>
      </c>
      <c r="F358" s="23" t="s">
        <v>1125</v>
      </c>
      <c r="G358" s="12">
        <v>2</v>
      </c>
      <c r="H358" s="12" t="s">
        <v>1216</v>
      </c>
      <c r="I358" s="12">
        <v>84.54</v>
      </c>
      <c r="J358" s="12" t="s">
        <v>1216</v>
      </c>
      <c r="K358" s="12">
        <v>9.57</v>
      </c>
      <c r="L358" s="12" t="s">
        <v>1216</v>
      </c>
      <c r="M358" s="12" t="b">
        <f t="shared" si="22"/>
        <v>1</v>
      </c>
      <c r="N358" s="12" t="b">
        <f t="shared" si="23"/>
        <v>1</v>
      </c>
      <c r="O358" s="12">
        <f t="shared" si="24"/>
        <v>375000</v>
      </c>
    </row>
    <row r="359" spans="1:15" x14ac:dyDescent="0.3">
      <c r="A359" s="12" t="s">
        <v>948</v>
      </c>
      <c r="B359" s="12" t="s">
        <v>480</v>
      </c>
      <c r="C359" s="12">
        <v>300</v>
      </c>
      <c r="D359" s="12">
        <v>200</v>
      </c>
      <c r="E359" s="12">
        <v>0.25</v>
      </c>
      <c r="F359" s="23" t="s">
        <v>1125</v>
      </c>
      <c r="G359" s="12">
        <v>2</v>
      </c>
      <c r="H359" s="12" t="s">
        <v>1216</v>
      </c>
      <c r="I359" s="12">
        <v>80.94</v>
      </c>
      <c r="J359" s="12" t="s">
        <v>1216</v>
      </c>
      <c r="K359" s="12">
        <v>76.06</v>
      </c>
      <c r="L359" s="12" t="s">
        <v>1216</v>
      </c>
      <c r="M359" s="12" t="b">
        <f t="shared" si="22"/>
        <v>1</v>
      </c>
      <c r="N359" s="12" t="b">
        <f t="shared" si="23"/>
        <v>1</v>
      </c>
      <c r="O359" s="12">
        <f t="shared" si="24"/>
        <v>60000</v>
      </c>
    </row>
    <row r="360" spans="1:15" x14ac:dyDescent="0.3">
      <c r="A360" s="12" t="s">
        <v>949</v>
      </c>
      <c r="B360" s="12" t="s">
        <v>481</v>
      </c>
      <c r="C360" s="12">
        <v>300</v>
      </c>
      <c r="D360" s="12">
        <v>225</v>
      </c>
      <c r="E360" s="12">
        <v>0.25</v>
      </c>
      <c r="F360" s="23" t="s">
        <v>1128</v>
      </c>
      <c r="G360" s="12">
        <v>2</v>
      </c>
      <c r="H360" s="12" t="s">
        <v>1216</v>
      </c>
      <c r="I360" s="12">
        <v>93.52</v>
      </c>
      <c r="J360" s="12" t="s">
        <v>1216</v>
      </c>
      <c r="K360" s="12">
        <v>80.650000000000006</v>
      </c>
      <c r="L360" s="12" t="s">
        <v>1216</v>
      </c>
      <c r="M360" s="12" t="b">
        <f t="shared" si="22"/>
        <v>1</v>
      </c>
      <c r="N360" s="12" t="b">
        <f t="shared" si="23"/>
        <v>1</v>
      </c>
      <c r="O360" s="12">
        <f t="shared" si="24"/>
        <v>67500</v>
      </c>
    </row>
    <row r="361" spans="1:15" x14ac:dyDescent="0.3">
      <c r="A361" s="12" t="s">
        <v>950</v>
      </c>
      <c r="B361" s="12" t="s">
        <v>482</v>
      </c>
      <c r="C361" s="12">
        <v>150</v>
      </c>
      <c r="D361" s="12">
        <v>200</v>
      </c>
      <c r="E361" s="12">
        <v>0.25</v>
      </c>
      <c r="F361" s="23" t="s">
        <v>1129</v>
      </c>
      <c r="G361" s="12">
        <v>2</v>
      </c>
      <c r="H361" s="12" t="s">
        <v>1216</v>
      </c>
      <c r="I361" s="12">
        <v>70.209999999999994</v>
      </c>
      <c r="J361" s="12" t="s">
        <v>1216</v>
      </c>
      <c r="K361" s="12">
        <v>44.23</v>
      </c>
      <c r="L361" s="12" t="s">
        <v>1216</v>
      </c>
      <c r="M361" s="12" t="b">
        <f t="shared" si="22"/>
        <v>1</v>
      </c>
      <c r="N361" s="12" t="b">
        <f t="shared" si="23"/>
        <v>1</v>
      </c>
      <c r="O361" s="12">
        <f t="shared" si="24"/>
        <v>30000</v>
      </c>
    </row>
    <row r="362" spans="1:15" x14ac:dyDescent="0.3">
      <c r="A362" s="12" t="s">
        <v>951</v>
      </c>
      <c r="B362" s="12" t="s">
        <v>483</v>
      </c>
      <c r="C362" s="12">
        <v>1772</v>
      </c>
      <c r="D362" s="12">
        <v>2658</v>
      </c>
      <c r="E362" s="12">
        <v>1</v>
      </c>
      <c r="F362" s="23" t="s">
        <v>1125</v>
      </c>
      <c r="G362" s="12">
        <v>1</v>
      </c>
      <c r="H362" s="12" t="s">
        <v>1132</v>
      </c>
      <c r="I362" s="12">
        <v>2.99</v>
      </c>
      <c r="J362" s="12" t="s">
        <v>1243</v>
      </c>
      <c r="K362" s="12">
        <v>51.47</v>
      </c>
      <c r="L362" s="12" t="s">
        <v>1353</v>
      </c>
      <c r="M362" s="12" t="b">
        <f t="shared" si="22"/>
        <v>0</v>
      </c>
      <c r="N362" s="12" t="b">
        <f t="shared" si="23"/>
        <v>0</v>
      </c>
      <c r="O362" s="12">
        <f t="shared" si="24"/>
        <v>4709976</v>
      </c>
    </row>
    <row r="363" spans="1:15" x14ac:dyDescent="0.3">
      <c r="A363" s="12" t="s">
        <v>952</v>
      </c>
      <c r="B363" s="12" t="s">
        <v>484</v>
      </c>
      <c r="C363" s="12">
        <v>886</v>
      </c>
      <c r="D363" s="12">
        <v>1329</v>
      </c>
      <c r="E363" s="12">
        <v>0.5</v>
      </c>
      <c r="F363" s="23" t="s">
        <v>1125</v>
      </c>
      <c r="G363" s="12">
        <v>1</v>
      </c>
      <c r="H363" s="12" t="s">
        <v>1155</v>
      </c>
      <c r="I363" s="12">
        <v>3.24</v>
      </c>
      <c r="J363" s="12" t="s">
        <v>1243</v>
      </c>
      <c r="K363" s="12">
        <v>2.87</v>
      </c>
      <c r="L363" s="12" t="s">
        <v>1353</v>
      </c>
      <c r="M363" s="12" t="b">
        <f t="shared" si="22"/>
        <v>0</v>
      </c>
      <c r="N363" s="12" t="b">
        <f t="shared" si="23"/>
        <v>0</v>
      </c>
      <c r="O363" s="12">
        <f t="shared" si="24"/>
        <v>1177494</v>
      </c>
    </row>
    <row r="364" spans="1:15" x14ac:dyDescent="0.3">
      <c r="A364" s="12" t="s">
        <v>953</v>
      </c>
      <c r="B364" s="12" t="s">
        <v>485</v>
      </c>
      <c r="C364" s="12">
        <v>354</v>
      </c>
      <c r="D364" s="12">
        <v>532</v>
      </c>
      <c r="E364" s="12">
        <v>0.25</v>
      </c>
      <c r="F364" s="23" t="s">
        <v>1125</v>
      </c>
      <c r="G364" s="12">
        <v>1</v>
      </c>
      <c r="H364" s="12" t="s">
        <v>1217</v>
      </c>
      <c r="I364" s="12">
        <v>30.37</v>
      </c>
      <c r="J364" s="12" t="s">
        <v>1353</v>
      </c>
      <c r="K364" s="12">
        <v>99.37</v>
      </c>
      <c r="L364" s="12" t="s">
        <v>1353</v>
      </c>
      <c r="M364" s="12" t="b">
        <f t="shared" si="22"/>
        <v>0</v>
      </c>
      <c r="N364" s="12" t="b">
        <f t="shared" si="23"/>
        <v>1</v>
      </c>
      <c r="O364" s="12">
        <f t="shared" si="24"/>
        <v>188328</v>
      </c>
    </row>
    <row r="365" spans="1:15" x14ac:dyDescent="0.3">
      <c r="A365" s="12" t="s">
        <v>954</v>
      </c>
      <c r="B365" s="12" t="s">
        <v>486</v>
      </c>
      <c r="C365" s="12">
        <v>354</v>
      </c>
      <c r="D365" s="12">
        <v>199</v>
      </c>
      <c r="E365" s="12">
        <v>0.25</v>
      </c>
      <c r="F365" s="23" t="s">
        <v>1126</v>
      </c>
      <c r="G365" s="12">
        <v>1</v>
      </c>
      <c r="H365" s="12" t="s">
        <v>1218</v>
      </c>
      <c r="I365" s="12">
        <v>99.98</v>
      </c>
      <c r="J365" s="12" t="s">
        <v>1353</v>
      </c>
      <c r="K365" s="12">
        <v>100</v>
      </c>
      <c r="L365" s="12" t="s">
        <v>1353</v>
      </c>
      <c r="M365" s="12" t="b">
        <f t="shared" si="22"/>
        <v>1</v>
      </c>
      <c r="N365" s="12" t="b">
        <f t="shared" si="23"/>
        <v>1</v>
      </c>
      <c r="O365" s="12">
        <f t="shared" si="24"/>
        <v>70446</v>
      </c>
    </row>
    <row r="366" spans="1:15" x14ac:dyDescent="0.3">
      <c r="A366" s="12" t="s">
        <v>955</v>
      </c>
      <c r="B366" s="12" t="s">
        <v>487</v>
      </c>
      <c r="C366" s="12">
        <v>299</v>
      </c>
      <c r="D366" s="12">
        <v>532</v>
      </c>
      <c r="E366" s="12">
        <v>0.25</v>
      </c>
      <c r="F366" s="23" t="s">
        <v>1127</v>
      </c>
      <c r="G366" s="12">
        <v>1</v>
      </c>
      <c r="H366" s="12" t="s">
        <v>1218</v>
      </c>
      <c r="I366" s="12">
        <v>52.11</v>
      </c>
      <c r="J366" s="12" t="s">
        <v>1353</v>
      </c>
      <c r="K366" s="12">
        <v>99.59</v>
      </c>
      <c r="L366" s="12" t="s">
        <v>1353</v>
      </c>
      <c r="M366" s="12" t="b">
        <f t="shared" si="22"/>
        <v>1</v>
      </c>
      <c r="N366" s="12" t="b">
        <f t="shared" si="23"/>
        <v>1</v>
      </c>
      <c r="O366" s="12">
        <f t="shared" si="24"/>
        <v>159068</v>
      </c>
    </row>
    <row r="367" spans="1:15" x14ac:dyDescent="0.3">
      <c r="A367" s="12" t="s">
        <v>956</v>
      </c>
      <c r="B367" s="12" t="s">
        <v>488</v>
      </c>
      <c r="C367" s="12">
        <v>1772</v>
      </c>
      <c r="D367" s="12">
        <v>2658</v>
      </c>
      <c r="E367" s="12">
        <v>1</v>
      </c>
      <c r="F367" s="23" t="s">
        <v>1125</v>
      </c>
      <c r="G367" s="12">
        <v>2</v>
      </c>
      <c r="H367" s="12" t="s">
        <v>1133</v>
      </c>
      <c r="I367" s="12">
        <v>24.26</v>
      </c>
      <c r="J367" s="12" t="s">
        <v>1243</v>
      </c>
      <c r="K367" s="12">
        <v>15.35</v>
      </c>
      <c r="L367" s="12" t="s">
        <v>1353</v>
      </c>
      <c r="M367" s="12" t="b">
        <f t="shared" si="22"/>
        <v>0</v>
      </c>
      <c r="N367" s="12" t="b">
        <f t="shared" si="23"/>
        <v>0</v>
      </c>
      <c r="O367" s="12">
        <f t="shared" si="24"/>
        <v>4709976</v>
      </c>
    </row>
    <row r="368" spans="1:15" x14ac:dyDescent="0.3">
      <c r="A368" s="12" t="s">
        <v>957</v>
      </c>
      <c r="B368" s="12" t="s">
        <v>489</v>
      </c>
      <c r="C368" s="12">
        <v>886</v>
      </c>
      <c r="D368" s="12">
        <v>1329</v>
      </c>
      <c r="E368" s="12">
        <v>0.5</v>
      </c>
      <c r="F368" s="23" t="s">
        <v>1125</v>
      </c>
      <c r="G368" s="12">
        <v>2</v>
      </c>
      <c r="H368" s="12" t="s">
        <v>1133</v>
      </c>
      <c r="I368" s="12">
        <v>9.6300000000000008</v>
      </c>
      <c r="J368" s="12" t="s">
        <v>1296</v>
      </c>
      <c r="K368" s="12">
        <v>5.96</v>
      </c>
      <c r="L368" s="12" t="s">
        <v>1353</v>
      </c>
      <c r="M368" s="12" t="b">
        <f t="shared" si="22"/>
        <v>0</v>
      </c>
      <c r="N368" s="12" t="b">
        <f t="shared" si="23"/>
        <v>0</v>
      </c>
      <c r="O368" s="12">
        <f t="shared" si="24"/>
        <v>1177494</v>
      </c>
    </row>
    <row r="369" spans="1:15" x14ac:dyDescent="0.3">
      <c r="A369" s="12" t="s">
        <v>958</v>
      </c>
      <c r="B369" s="12" t="s">
        <v>490</v>
      </c>
      <c r="C369" s="12">
        <v>354</v>
      </c>
      <c r="D369" s="12">
        <v>532</v>
      </c>
      <c r="E369" s="12">
        <v>0.25</v>
      </c>
      <c r="F369" s="23" t="s">
        <v>1125</v>
      </c>
      <c r="G369" s="12">
        <v>2</v>
      </c>
      <c r="H369" s="12" t="s">
        <v>1201</v>
      </c>
      <c r="I369" s="12">
        <v>41.98</v>
      </c>
      <c r="J369" s="12" t="s">
        <v>1353</v>
      </c>
      <c r="K369" s="12">
        <v>71.5</v>
      </c>
      <c r="L369" s="12" t="s">
        <v>1353</v>
      </c>
      <c r="M369" s="12" t="b">
        <f t="shared" si="22"/>
        <v>0</v>
      </c>
      <c r="N369" s="12" t="b">
        <f t="shared" si="23"/>
        <v>1</v>
      </c>
      <c r="O369" s="12">
        <f t="shared" si="24"/>
        <v>188328</v>
      </c>
    </row>
    <row r="370" spans="1:15" x14ac:dyDescent="0.3">
      <c r="A370" s="12" t="s">
        <v>959</v>
      </c>
      <c r="B370" s="12" t="s">
        <v>491</v>
      </c>
      <c r="C370" s="12">
        <v>354</v>
      </c>
      <c r="D370" s="12">
        <v>199</v>
      </c>
      <c r="E370" s="12">
        <v>0.25</v>
      </c>
      <c r="F370" s="23" t="s">
        <v>1126</v>
      </c>
      <c r="G370" s="12">
        <v>2</v>
      </c>
      <c r="H370" s="12" t="s">
        <v>1218</v>
      </c>
      <c r="I370" s="12">
        <v>85.98</v>
      </c>
      <c r="J370" s="12" t="s">
        <v>1353</v>
      </c>
      <c r="K370" s="12">
        <v>94.16</v>
      </c>
      <c r="L370" s="12" t="s">
        <v>1353</v>
      </c>
      <c r="M370" s="12" t="b">
        <f t="shared" si="22"/>
        <v>1</v>
      </c>
      <c r="N370" s="12" t="b">
        <f t="shared" si="23"/>
        <v>1</v>
      </c>
      <c r="O370" s="12">
        <f t="shared" si="24"/>
        <v>70446</v>
      </c>
    </row>
    <row r="371" spans="1:15" x14ac:dyDescent="0.3">
      <c r="A371" s="12" t="s">
        <v>960</v>
      </c>
      <c r="B371" s="12" t="s">
        <v>492</v>
      </c>
      <c r="C371" s="12">
        <v>299</v>
      </c>
      <c r="D371" s="12">
        <v>532</v>
      </c>
      <c r="E371" s="12">
        <v>0.25</v>
      </c>
      <c r="F371" s="23" t="s">
        <v>1127</v>
      </c>
      <c r="G371" s="12">
        <v>2</v>
      </c>
      <c r="H371" s="12" t="s">
        <v>1201</v>
      </c>
      <c r="I371" s="12">
        <v>23.58</v>
      </c>
      <c r="J371" s="12" t="s">
        <v>1353</v>
      </c>
      <c r="K371" s="12">
        <v>70.97</v>
      </c>
      <c r="L371" s="12" t="s">
        <v>1353</v>
      </c>
      <c r="M371" s="12" t="b">
        <f t="shared" si="22"/>
        <v>0</v>
      </c>
      <c r="N371" s="12" t="b">
        <f t="shared" si="23"/>
        <v>1</v>
      </c>
      <c r="O371" s="12">
        <f t="shared" si="24"/>
        <v>159068</v>
      </c>
    </row>
    <row r="372" spans="1:15" x14ac:dyDescent="0.3">
      <c r="A372" s="12" t="s">
        <v>961</v>
      </c>
      <c r="B372" s="12" t="s">
        <v>493</v>
      </c>
      <c r="C372" s="12">
        <v>1200</v>
      </c>
      <c r="D372" s="12">
        <v>900</v>
      </c>
      <c r="E372" s="12">
        <v>1</v>
      </c>
      <c r="F372" s="23" t="s">
        <v>1125</v>
      </c>
      <c r="G372" s="12">
        <v>1</v>
      </c>
      <c r="H372" s="12" t="s">
        <v>1142</v>
      </c>
      <c r="I372" s="12">
        <v>7.19</v>
      </c>
      <c r="J372" s="12" t="s">
        <v>1252</v>
      </c>
      <c r="K372" s="12">
        <v>20.48</v>
      </c>
      <c r="L372" s="12" t="s">
        <v>1220</v>
      </c>
      <c r="M372" s="12" t="b">
        <f t="shared" si="22"/>
        <v>0</v>
      </c>
      <c r="N372" s="12" t="b">
        <f t="shared" si="23"/>
        <v>0</v>
      </c>
      <c r="O372" s="12">
        <f t="shared" si="24"/>
        <v>1080000</v>
      </c>
    </row>
    <row r="373" spans="1:15" x14ac:dyDescent="0.3">
      <c r="A373" s="12" t="s">
        <v>962</v>
      </c>
      <c r="B373" s="12" t="s">
        <v>494</v>
      </c>
      <c r="C373" s="12">
        <v>600</v>
      </c>
      <c r="D373" s="12">
        <v>450</v>
      </c>
      <c r="E373" s="12">
        <v>0.5</v>
      </c>
      <c r="F373" s="23" t="s">
        <v>1125</v>
      </c>
      <c r="G373" s="12">
        <v>1</v>
      </c>
      <c r="H373" s="12" t="s">
        <v>1219</v>
      </c>
      <c r="I373" s="12">
        <v>7.38</v>
      </c>
      <c r="J373" s="12" t="s">
        <v>1354</v>
      </c>
      <c r="K373" s="12">
        <v>9.5299999999999994</v>
      </c>
      <c r="L373" s="12" t="s">
        <v>1220</v>
      </c>
      <c r="M373" s="12" t="b">
        <f t="shared" si="22"/>
        <v>0</v>
      </c>
      <c r="N373" s="12" t="b">
        <f t="shared" si="23"/>
        <v>0</v>
      </c>
      <c r="O373" s="12">
        <f t="shared" si="24"/>
        <v>270000</v>
      </c>
    </row>
    <row r="374" spans="1:15" x14ac:dyDescent="0.3">
      <c r="A374" s="12" t="s">
        <v>963</v>
      </c>
      <c r="B374" s="12" t="s">
        <v>495</v>
      </c>
      <c r="C374" s="12">
        <v>240</v>
      </c>
      <c r="D374" s="12">
        <v>180</v>
      </c>
      <c r="E374" s="12">
        <v>0.25</v>
      </c>
      <c r="F374" s="23" t="s">
        <v>1125</v>
      </c>
      <c r="G374" s="12">
        <v>1</v>
      </c>
      <c r="H374" s="12" t="s">
        <v>1220</v>
      </c>
      <c r="I374" s="12">
        <v>99.96</v>
      </c>
      <c r="J374" s="12" t="s">
        <v>1220</v>
      </c>
      <c r="K374" s="12">
        <v>99.81</v>
      </c>
      <c r="L374" s="12" t="s">
        <v>1220</v>
      </c>
      <c r="M374" s="12" t="b">
        <f t="shared" si="22"/>
        <v>1</v>
      </c>
      <c r="N374" s="12" t="b">
        <f t="shared" si="23"/>
        <v>1</v>
      </c>
      <c r="O374" s="12">
        <f t="shared" si="24"/>
        <v>43200</v>
      </c>
    </row>
    <row r="375" spans="1:15" x14ac:dyDescent="0.3">
      <c r="A375" s="12" t="s">
        <v>964</v>
      </c>
      <c r="B375" s="12" t="s">
        <v>496</v>
      </c>
      <c r="C375" s="12">
        <v>240</v>
      </c>
      <c r="D375" s="12">
        <v>160</v>
      </c>
      <c r="E375" s="12">
        <v>0.25</v>
      </c>
      <c r="F375" s="23" t="s">
        <v>1130</v>
      </c>
      <c r="G375" s="12">
        <v>1</v>
      </c>
      <c r="H375" s="12" t="s">
        <v>1220</v>
      </c>
      <c r="I375" s="12">
        <v>99.94</v>
      </c>
      <c r="J375" s="12" t="s">
        <v>1220</v>
      </c>
      <c r="K375" s="12">
        <v>98.2</v>
      </c>
      <c r="L375" s="12" t="s">
        <v>1220</v>
      </c>
      <c r="M375" s="12" t="b">
        <f t="shared" si="22"/>
        <v>1</v>
      </c>
      <c r="N375" s="12" t="b">
        <f t="shared" si="23"/>
        <v>1</v>
      </c>
      <c r="O375" s="12">
        <f t="shared" si="24"/>
        <v>38400</v>
      </c>
    </row>
    <row r="376" spans="1:15" x14ac:dyDescent="0.3">
      <c r="A376" s="12" t="s">
        <v>965</v>
      </c>
      <c r="B376" s="12" t="s">
        <v>497</v>
      </c>
      <c r="C376" s="12">
        <v>120</v>
      </c>
      <c r="D376" s="12">
        <v>180</v>
      </c>
      <c r="E376" s="12">
        <v>0.25</v>
      </c>
      <c r="F376" s="23" t="s">
        <v>1131</v>
      </c>
      <c r="G376" s="12">
        <v>1</v>
      </c>
      <c r="H376" s="12" t="s">
        <v>1220</v>
      </c>
      <c r="I376" s="12">
        <v>98.41</v>
      </c>
      <c r="J376" s="12" t="s">
        <v>1309</v>
      </c>
      <c r="K376" s="12">
        <v>34.99</v>
      </c>
      <c r="L376" s="12" t="s">
        <v>1220</v>
      </c>
      <c r="M376" s="12" t="b">
        <f t="shared" si="22"/>
        <v>1</v>
      </c>
      <c r="N376" s="12" t="b">
        <f t="shared" si="23"/>
        <v>0</v>
      </c>
      <c r="O376" s="12">
        <f t="shared" si="24"/>
        <v>21600</v>
      </c>
    </row>
    <row r="377" spans="1:15" x14ac:dyDescent="0.3">
      <c r="A377" s="12" t="s">
        <v>966</v>
      </c>
      <c r="B377" s="12" t="s">
        <v>498</v>
      </c>
      <c r="C377" s="12">
        <v>1200</v>
      </c>
      <c r="D377" s="12">
        <v>900</v>
      </c>
      <c r="E377" s="12">
        <v>1</v>
      </c>
      <c r="F377" s="23" t="s">
        <v>1125</v>
      </c>
      <c r="G377" s="12">
        <v>2</v>
      </c>
      <c r="H377" s="12" t="s">
        <v>1133</v>
      </c>
      <c r="I377" s="12">
        <v>33.14</v>
      </c>
      <c r="J377" s="12" t="s">
        <v>1296</v>
      </c>
      <c r="K377" s="12">
        <v>21.03</v>
      </c>
      <c r="L377" s="12" t="s">
        <v>1220</v>
      </c>
      <c r="M377" s="12" t="b">
        <f t="shared" si="22"/>
        <v>0</v>
      </c>
      <c r="N377" s="12" t="b">
        <f t="shared" si="23"/>
        <v>0</v>
      </c>
      <c r="O377" s="12">
        <f t="shared" si="24"/>
        <v>1080000</v>
      </c>
    </row>
    <row r="378" spans="1:15" x14ac:dyDescent="0.3">
      <c r="A378" s="12" t="s">
        <v>967</v>
      </c>
      <c r="B378" s="12" t="s">
        <v>499</v>
      </c>
      <c r="C378" s="12">
        <v>600</v>
      </c>
      <c r="D378" s="12">
        <v>450</v>
      </c>
      <c r="E378" s="12">
        <v>0.5</v>
      </c>
      <c r="F378" s="23" t="s">
        <v>1125</v>
      </c>
      <c r="G378" s="12">
        <v>2</v>
      </c>
      <c r="H378" s="12" t="s">
        <v>1142</v>
      </c>
      <c r="I378" s="12">
        <v>5.03</v>
      </c>
      <c r="J378" s="12" t="s">
        <v>1355</v>
      </c>
      <c r="K378" s="12">
        <v>9.5399999999999991</v>
      </c>
      <c r="L378" s="12" t="s">
        <v>1220</v>
      </c>
      <c r="M378" s="12" t="b">
        <f t="shared" si="22"/>
        <v>0</v>
      </c>
      <c r="N378" s="12" t="b">
        <f t="shared" si="23"/>
        <v>0</v>
      </c>
      <c r="O378" s="12">
        <f t="shared" si="24"/>
        <v>270000</v>
      </c>
    </row>
    <row r="379" spans="1:15" x14ac:dyDescent="0.3">
      <c r="A379" s="12" t="s">
        <v>968</v>
      </c>
      <c r="B379" s="12" t="s">
        <v>500</v>
      </c>
      <c r="C379" s="12">
        <v>240</v>
      </c>
      <c r="D379" s="12">
        <v>180</v>
      </c>
      <c r="E379" s="12">
        <v>0.25</v>
      </c>
      <c r="F379" s="23" t="s">
        <v>1125</v>
      </c>
      <c r="G379" s="12">
        <v>2</v>
      </c>
      <c r="H379" s="12" t="s">
        <v>1220</v>
      </c>
      <c r="I379" s="12">
        <v>74.62</v>
      </c>
      <c r="J379" s="12" t="s">
        <v>1220</v>
      </c>
      <c r="K379" s="12">
        <v>94.86</v>
      </c>
      <c r="L379" s="12" t="s">
        <v>1220</v>
      </c>
      <c r="M379" s="12" t="b">
        <f t="shared" si="22"/>
        <v>1</v>
      </c>
      <c r="N379" s="12" t="b">
        <f t="shared" si="23"/>
        <v>1</v>
      </c>
      <c r="O379" s="12">
        <f t="shared" si="24"/>
        <v>43200</v>
      </c>
    </row>
    <row r="380" spans="1:15" x14ac:dyDescent="0.3">
      <c r="A380" s="12" t="s">
        <v>969</v>
      </c>
      <c r="B380" s="12" t="s">
        <v>501</v>
      </c>
      <c r="C380" s="12">
        <v>240</v>
      </c>
      <c r="D380" s="12">
        <v>160</v>
      </c>
      <c r="E380" s="12">
        <v>0.25</v>
      </c>
      <c r="F380" s="23" t="s">
        <v>1130</v>
      </c>
      <c r="G380" s="12">
        <v>2</v>
      </c>
      <c r="H380" s="12" t="s">
        <v>1220</v>
      </c>
      <c r="I380" s="12">
        <v>78.489999999999995</v>
      </c>
      <c r="J380" s="12" t="s">
        <v>1220</v>
      </c>
      <c r="K380" s="12">
        <v>95.95</v>
      </c>
      <c r="L380" s="12" t="s">
        <v>1220</v>
      </c>
      <c r="M380" s="12" t="b">
        <f t="shared" si="22"/>
        <v>1</v>
      </c>
      <c r="N380" s="12" t="b">
        <f t="shared" si="23"/>
        <v>1</v>
      </c>
      <c r="O380" s="12">
        <f t="shared" si="24"/>
        <v>38400</v>
      </c>
    </row>
    <row r="381" spans="1:15" x14ac:dyDescent="0.3">
      <c r="A381" s="12" t="s">
        <v>970</v>
      </c>
      <c r="B381" s="12" t="s">
        <v>502</v>
      </c>
      <c r="C381" s="12">
        <v>120</v>
      </c>
      <c r="D381" s="12">
        <v>180</v>
      </c>
      <c r="E381" s="12">
        <v>0.25</v>
      </c>
      <c r="F381" s="23" t="s">
        <v>1131</v>
      </c>
      <c r="G381" s="12">
        <v>2</v>
      </c>
      <c r="H381" s="12" t="s">
        <v>1220</v>
      </c>
      <c r="I381" s="12">
        <v>36.72</v>
      </c>
      <c r="J381" s="12" t="s">
        <v>1356</v>
      </c>
      <c r="K381" s="12">
        <v>41.95</v>
      </c>
      <c r="L381" s="12" t="s">
        <v>1220</v>
      </c>
      <c r="M381" s="12" t="b">
        <f t="shared" si="22"/>
        <v>1</v>
      </c>
      <c r="N381" s="12" t="b">
        <f t="shared" si="23"/>
        <v>0</v>
      </c>
      <c r="O381" s="12">
        <f t="shared" si="24"/>
        <v>21600</v>
      </c>
    </row>
    <row r="382" spans="1:15" x14ac:dyDescent="0.3">
      <c r="A382" s="12" t="s">
        <v>971</v>
      </c>
      <c r="B382" s="12" t="s">
        <v>503</v>
      </c>
      <c r="C382" s="12">
        <v>1501</v>
      </c>
      <c r="D382" s="12">
        <v>743</v>
      </c>
      <c r="E382" s="12">
        <v>1</v>
      </c>
      <c r="F382" s="23" t="s">
        <v>1125</v>
      </c>
      <c r="G382" s="12">
        <v>1</v>
      </c>
      <c r="H382" s="12" t="s">
        <v>1132</v>
      </c>
      <c r="I382" s="12">
        <v>9.65</v>
      </c>
      <c r="J382" s="12" t="s">
        <v>1261</v>
      </c>
      <c r="K382" s="12">
        <v>41.34</v>
      </c>
      <c r="L382" s="12" t="s">
        <v>1357</v>
      </c>
      <c r="M382" s="12" t="b">
        <f t="shared" si="22"/>
        <v>0</v>
      </c>
      <c r="N382" s="12" t="b">
        <f t="shared" si="23"/>
        <v>0</v>
      </c>
      <c r="O382" s="12">
        <f t="shared" si="24"/>
        <v>1115243</v>
      </c>
    </row>
    <row r="383" spans="1:15" x14ac:dyDescent="0.3">
      <c r="A383" s="12" t="s">
        <v>972</v>
      </c>
      <c r="B383" s="12" t="s">
        <v>504</v>
      </c>
      <c r="C383" s="12">
        <v>751</v>
      </c>
      <c r="D383" s="12">
        <v>372</v>
      </c>
      <c r="E383" s="12">
        <v>0.5</v>
      </c>
      <c r="F383" s="23" t="s">
        <v>1125</v>
      </c>
      <c r="G383" s="12">
        <v>1</v>
      </c>
      <c r="H383" s="12" t="s">
        <v>1162</v>
      </c>
      <c r="I383" s="12">
        <v>22.02</v>
      </c>
      <c r="J383" s="12" t="s">
        <v>1357</v>
      </c>
      <c r="K383" s="12">
        <v>99.64</v>
      </c>
      <c r="L383" s="12" t="s">
        <v>1357</v>
      </c>
      <c r="M383" s="12" t="b">
        <f t="shared" si="22"/>
        <v>0</v>
      </c>
      <c r="N383" s="12" t="b">
        <f t="shared" si="23"/>
        <v>1</v>
      </c>
      <c r="O383" s="12">
        <f t="shared" si="24"/>
        <v>279372</v>
      </c>
    </row>
    <row r="384" spans="1:15" x14ac:dyDescent="0.3">
      <c r="A384" s="12" t="s">
        <v>973</v>
      </c>
      <c r="B384" s="12" t="s">
        <v>505</v>
      </c>
      <c r="C384" s="12">
        <v>300</v>
      </c>
      <c r="D384" s="12">
        <v>149</v>
      </c>
      <c r="E384" s="12">
        <v>0.25</v>
      </c>
      <c r="F384" s="23" t="s">
        <v>1125</v>
      </c>
      <c r="G384" s="12">
        <v>1</v>
      </c>
      <c r="H384" s="12" t="s">
        <v>1357</v>
      </c>
      <c r="I384" s="12">
        <v>100</v>
      </c>
      <c r="J384" s="12" t="s">
        <v>1357</v>
      </c>
      <c r="K384" s="12">
        <v>100</v>
      </c>
      <c r="L384" s="12" t="s">
        <v>1357</v>
      </c>
      <c r="M384" s="12" t="b">
        <f t="shared" si="22"/>
        <v>1</v>
      </c>
      <c r="N384" s="12" t="b">
        <f t="shared" si="23"/>
        <v>1</v>
      </c>
      <c r="O384" s="12">
        <f t="shared" si="24"/>
        <v>44700</v>
      </c>
    </row>
    <row r="385" spans="1:15" x14ac:dyDescent="0.3">
      <c r="A385" s="12" t="s">
        <v>974</v>
      </c>
      <c r="B385" s="12" t="s">
        <v>506</v>
      </c>
      <c r="C385" s="12">
        <v>300</v>
      </c>
      <c r="D385" s="12">
        <v>225</v>
      </c>
      <c r="E385" s="12">
        <v>0.25</v>
      </c>
      <c r="F385" s="23" t="s">
        <v>1128</v>
      </c>
      <c r="G385" s="12">
        <v>1</v>
      </c>
      <c r="H385" s="12" t="s">
        <v>1357</v>
      </c>
      <c r="I385" s="12">
        <v>99.02</v>
      </c>
      <c r="J385" s="12" t="s">
        <v>1357</v>
      </c>
      <c r="K385" s="12">
        <v>99.99</v>
      </c>
      <c r="L385" s="12" t="s">
        <v>1357</v>
      </c>
      <c r="M385" s="12" t="b">
        <f t="shared" si="22"/>
        <v>1</v>
      </c>
      <c r="N385" s="12" t="b">
        <f t="shared" si="23"/>
        <v>1</v>
      </c>
      <c r="O385" s="12">
        <f t="shared" si="24"/>
        <v>67500</v>
      </c>
    </row>
    <row r="386" spans="1:15" x14ac:dyDescent="0.3">
      <c r="A386" s="12" t="s">
        <v>975</v>
      </c>
      <c r="B386" s="12" t="s">
        <v>507</v>
      </c>
      <c r="C386" s="12">
        <v>111</v>
      </c>
      <c r="D386" s="12">
        <v>149</v>
      </c>
      <c r="E386" s="12">
        <v>0.25</v>
      </c>
      <c r="F386" s="23" t="s">
        <v>1129</v>
      </c>
      <c r="G386" s="12">
        <v>1</v>
      </c>
      <c r="H386" s="12" t="s">
        <v>1357</v>
      </c>
      <c r="I386" s="12">
        <v>99.94</v>
      </c>
      <c r="J386" s="12" t="s">
        <v>1357</v>
      </c>
      <c r="K386" s="12">
        <v>95.32</v>
      </c>
      <c r="L386" s="12" t="s">
        <v>1357</v>
      </c>
      <c r="M386" s="12" t="b">
        <f t="shared" si="22"/>
        <v>1</v>
      </c>
      <c r="N386" s="12" t="b">
        <f t="shared" si="23"/>
        <v>1</v>
      </c>
      <c r="O386" s="12">
        <f t="shared" si="24"/>
        <v>16539</v>
      </c>
    </row>
    <row r="387" spans="1:15" x14ac:dyDescent="0.3">
      <c r="A387" s="12" t="s">
        <v>976</v>
      </c>
      <c r="B387" s="12" t="s">
        <v>508</v>
      </c>
      <c r="C387" s="12">
        <v>1501</v>
      </c>
      <c r="D387" s="12">
        <v>743</v>
      </c>
      <c r="E387" s="12">
        <v>1</v>
      </c>
      <c r="F387" s="23" t="s">
        <v>1125</v>
      </c>
      <c r="G387" s="12">
        <v>2</v>
      </c>
      <c r="H387" s="12" t="s">
        <v>1222</v>
      </c>
      <c r="I387" s="12">
        <v>19.649999999999999</v>
      </c>
      <c r="J387" s="12" t="s">
        <v>1261</v>
      </c>
      <c r="K387" s="12">
        <v>27.19</v>
      </c>
      <c r="L387" s="12" t="s">
        <v>1357</v>
      </c>
      <c r="M387" s="12" t="b">
        <f t="shared" ref="M387:M450" si="25">ISNUMBER(SEARCH(L387,H387))</f>
        <v>0</v>
      </c>
      <c r="N387" s="12" t="b">
        <f t="shared" ref="N387:N450" si="26">ISNUMBER(SEARCH(L387,J387))</f>
        <v>0</v>
      </c>
      <c r="O387" s="12">
        <f t="shared" ref="O387:O450" si="27">C387*D387</f>
        <v>1115243</v>
      </c>
    </row>
    <row r="388" spans="1:15" x14ac:dyDescent="0.3">
      <c r="A388" s="12" t="s">
        <v>977</v>
      </c>
      <c r="B388" s="12" t="s">
        <v>509</v>
      </c>
      <c r="C388" s="12">
        <v>751</v>
      </c>
      <c r="D388" s="12">
        <v>372</v>
      </c>
      <c r="E388" s="12">
        <v>0.5</v>
      </c>
      <c r="F388" s="23" t="s">
        <v>1125</v>
      </c>
      <c r="G388" s="12">
        <v>2</v>
      </c>
      <c r="H388" s="12" t="s">
        <v>1192</v>
      </c>
      <c r="I388" s="12">
        <v>34.92</v>
      </c>
      <c r="J388" s="12" t="s">
        <v>1357</v>
      </c>
      <c r="K388" s="12">
        <v>90.27</v>
      </c>
      <c r="L388" s="12" t="s">
        <v>1357</v>
      </c>
      <c r="M388" s="12" t="b">
        <f t="shared" si="25"/>
        <v>0</v>
      </c>
      <c r="N388" s="12" t="b">
        <f t="shared" si="26"/>
        <v>1</v>
      </c>
      <c r="O388" s="12">
        <f t="shared" si="27"/>
        <v>279372</v>
      </c>
    </row>
    <row r="389" spans="1:15" x14ac:dyDescent="0.3">
      <c r="A389" s="12" t="s">
        <v>978</v>
      </c>
      <c r="B389" s="12" t="s">
        <v>510</v>
      </c>
      <c r="C389" s="12">
        <v>300</v>
      </c>
      <c r="D389" s="12">
        <v>149</v>
      </c>
      <c r="E389" s="12">
        <v>0.25</v>
      </c>
      <c r="F389" s="23" t="s">
        <v>1125</v>
      </c>
      <c r="G389" s="12">
        <v>2</v>
      </c>
      <c r="H389" s="12" t="s">
        <v>1357</v>
      </c>
      <c r="I389" s="12">
        <v>99.47</v>
      </c>
      <c r="J389" s="12" t="s">
        <v>1357</v>
      </c>
      <c r="K389" s="12">
        <v>99.41</v>
      </c>
      <c r="L389" s="12" t="s">
        <v>1357</v>
      </c>
      <c r="M389" s="12" t="b">
        <f t="shared" si="25"/>
        <v>1</v>
      </c>
      <c r="N389" s="12" t="b">
        <f t="shared" si="26"/>
        <v>1</v>
      </c>
      <c r="O389" s="12">
        <f t="shared" si="27"/>
        <v>44700</v>
      </c>
    </row>
    <row r="390" spans="1:15" x14ac:dyDescent="0.3">
      <c r="A390" s="12" t="s">
        <v>979</v>
      </c>
      <c r="B390" s="12" t="s">
        <v>511</v>
      </c>
      <c r="C390" s="12">
        <v>300</v>
      </c>
      <c r="D390" s="12">
        <v>225</v>
      </c>
      <c r="E390" s="12">
        <v>0.25</v>
      </c>
      <c r="F390" s="23" t="s">
        <v>1128</v>
      </c>
      <c r="G390" s="12">
        <v>2</v>
      </c>
      <c r="H390" s="12" t="s">
        <v>1357</v>
      </c>
      <c r="I390" s="12">
        <v>94.64</v>
      </c>
      <c r="J390" s="12" t="s">
        <v>1357</v>
      </c>
      <c r="K390" s="12">
        <v>99.65</v>
      </c>
      <c r="L390" s="12" t="s">
        <v>1357</v>
      </c>
      <c r="M390" s="12" t="b">
        <f t="shared" si="25"/>
        <v>1</v>
      </c>
      <c r="N390" s="12" t="b">
        <f t="shared" si="26"/>
        <v>1</v>
      </c>
      <c r="O390" s="12">
        <f t="shared" si="27"/>
        <v>67500</v>
      </c>
    </row>
    <row r="391" spans="1:15" x14ac:dyDescent="0.3">
      <c r="A391" s="12" t="s">
        <v>980</v>
      </c>
      <c r="B391" s="12" t="s">
        <v>512</v>
      </c>
      <c r="C391" s="12">
        <v>111</v>
      </c>
      <c r="D391" s="12">
        <v>149</v>
      </c>
      <c r="E391" s="12">
        <v>0.25</v>
      </c>
      <c r="F391" s="23" t="s">
        <v>1129</v>
      </c>
      <c r="G391" s="12">
        <v>2</v>
      </c>
      <c r="H391" s="12" t="s">
        <v>1357</v>
      </c>
      <c r="I391" s="12">
        <v>95.39</v>
      </c>
      <c r="J391" s="12" t="s">
        <v>1357</v>
      </c>
      <c r="K391" s="12">
        <v>49.34</v>
      </c>
      <c r="L391" s="12" t="s">
        <v>1357</v>
      </c>
      <c r="M391" s="12" t="b">
        <f t="shared" si="25"/>
        <v>1</v>
      </c>
      <c r="N391" s="12" t="b">
        <f t="shared" si="26"/>
        <v>1</v>
      </c>
      <c r="O391" s="12">
        <f t="shared" si="27"/>
        <v>16539</v>
      </c>
    </row>
    <row r="392" spans="1:15" x14ac:dyDescent="0.3">
      <c r="A392" s="12" t="s">
        <v>981</v>
      </c>
      <c r="B392" s="12" t="s">
        <v>513</v>
      </c>
      <c r="C392" s="12">
        <v>1000</v>
      </c>
      <c r="D392" s="12">
        <v>1000</v>
      </c>
      <c r="E392" s="12">
        <v>1</v>
      </c>
      <c r="F392" s="23" t="s">
        <v>1125</v>
      </c>
      <c r="G392" s="12">
        <v>1</v>
      </c>
      <c r="H392" s="12" t="s">
        <v>1132</v>
      </c>
      <c r="I392" s="12">
        <v>3.66</v>
      </c>
      <c r="J392" s="12" t="s">
        <v>1267</v>
      </c>
      <c r="K392" s="12">
        <v>5.54</v>
      </c>
      <c r="L392" s="12" t="s">
        <v>1223</v>
      </c>
      <c r="M392" s="12" t="b">
        <f t="shared" si="25"/>
        <v>0</v>
      </c>
      <c r="N392" s="12" t="b">
        <f t="shared" si="26"/>
        <v>0</v>
      </c>
      <c r="O392" s="12">
        <f t="shared" si="27"/>
        <v>1000000</v>
      </c>
    </row>
    <row r="393" spans="1:15" x14ac:dyDescent="0.3">
      <c r="A393" s="12" t="s">
        <v>982</v>
      </c>
      <c r="B393" s="12" t="s">
        <v>514</v>
      </c>
      <c r="C393" s="12">
        <v>500</v>
      </c>
      <c r="D393" s="12">
        <v>500</v>
      </c>
      <c r="E393" s="12">
        <v>0.5</v>
      </c>
      <c r="F393" s="23" t="s">
        <v>1125</v>
      </c>
      <c r="G393" s="12">
        <v>1</v>
      </c>
      <c r="H393" s="12" t="s">
        <v>1223</v>
      </c>
      <c r="I393" s="12">
        <v>83.26</v>
      </c>
      <c r="J393" s="12" t="s">
        <v>1267</v>
      </c>
      <c r="K393" s="12">
        <v>5.54</v>
      </c>
      <c r="L393" s="12" t="s">
        <v>1223</v>
      </c>
      <c r="M393" s="12" t="b">
        <f t="shared" si="25"/>
        <v>1</v>
      </c>
      <c r="N393" s="12" t="b">
        <f t="shared" si="26"/>
        <v>0</v>
      </c>
      <c r="O393" s="12">
        <f t="shared" si="27"/>
        <v>250000</v>
      </c>
    </row>
    <row r="394" spans="1:15" x14ac:dyDescent="0.3">
      <c r="A394" s="12" t="s">
        <v>983</v>
      </c>
      <c r="B394" s="12" t="s">
        <v>515</v>
      </c>
      <c r="C394" s="12">
        <v>200</v>
      </c>
      <c r="D394" s="12">
        <v>200</v>
      </c>
      <c r="E394" s="12">
        <v>0.25</v>
      </c>
      <c r="F394" s="23" t="s">
        <v>1125</v>
      </c>
      <c r="G394" s="12">
        <v>1</v>
      </c>
      <c r="H394" s="12" t="s">
        <v>1223</v>
      </c>
      <c r="I394" s="12">
        <v>98.3</v>
      </c>
      <c r="J394" s="12" t="s">
        <v>1223</v>
      </c>
      <c r="K394" s="12">
        <v>99.4</v>
      </c>
      <c r="L394" s="12" t="s">
        <v>1223</v>
      </c>
      <c r="M394" s="12" t="b">
        <f t="shared" si="25"/>
        <v>1</v>
      </c>
      <c r="N394" s="12" t="b">
        <f t="shared" si="26"/>
        <v>1</v>
      </c>
      <c r="O394" s="12">
        <f t="shared" si="27"/>
        <v>40000</v>
      </c>
    </row>
    <row r="395" spans="1:15" x14ac:dyDescent="0.3">
      <c r="A395" s="12" t="s">
        <v>984</v>
      </c>
      <c r="B395" s="12" t="s">
        <v>516</v>
      </c>
      <c r="C395" s="12">
        <v>200</v>
      </c>
      <c r="D395" s="12">
        <v>112</v>
      </c>
      <c r="E395" s="12">
        <v>0.25</v>
      </c>
      <c r="F395" s="23" t="s">
        <v>1126</v>
      </c>
      <c r="G395" s="12">
        <v>1</v>
      </c>
      <c r="H395" s="12" t="s">
        <v>1223</v>
      </c>
      <c r="I395" s="12">
        <v>98.2</v>
      </c>
      <c r="J395" s="12" t="s">
        <v>1223</v>
      </c>
      <c r="K395" s="12">
        <v>89.91</v>
      </c>
      <c r="L395" s="12" t="s">
        <v>1223</v>
      </c>
      <c r="M395" s="12" t="b">
        <f t="shared" si="25"/>
        <v>1</v>
      </c>
      <c r="N395" s="12" t="b">
        <f t="shared" si="26"/>
        <v>1</v>
      </c>
      <c r="O395" s="12">
        <f t="shared" si="27"/>
        <v>22400</v>
      </c>
    </row>
    <row r="396" spans="1:15" x14ac:dyDescent="0.3">
      <c r="A396" s="12" t="s">
        <v>985</v>
      </c>
      <c r="B396" s="12" t="s">
        <v>517</v>
      </c>
      <c r="C396" s="12">
        <v>112</v>
      </c>
      <c r="D396" s="12">
        <v>200</v>
      </c>
      <c r="E396" s="12">
        <v>0.25</v>
      </c>
      <c r="F396" s="23" t="s">
        <v>1127</v>
      </c>
      <c r="G396" s="12">
        <v>1</v>
      </c>
      <c r="H396" s="12" t="s">
        <v>1189</v>
      </c>
      <c r="I396" s="12">
        <v>39.54</v>
      </c>
      <c r="J396" s="12" t="s">
        <v>1358</v>
      </c>
      <c r="K396" s="12">
        <v>35.020000000000003</v>
      </c>
      <c r="L396" s="12" t="s">
        <v>1223</v>
      </c>
      <c r="M396" s="12" t="b">
        <f t="shared" si="25"/>
        <v>0</v>
      </c>
      <c r="N396" s="12" t="b">
        <f t="shared" si="26"/>
        <v>0</v>
      </c>
      <c r="O396" s="12">
        <f t="shared" si="27"/>
        <v>22400</v>
      </c>
    </row>
    <row r="397" spans="1:15" x14ac:dyDescent="0.3">
      <c r="A397" s="12" t="s">
        <v>986</v>
      </c>
      <c r="B397" s="12" t="s">
        <v>518</v>
      </c>
      <c r="C397" s="12">
        <v>1000</v>
      </c>
      <c r="D397" s="12">
        <v>1000</v>
      </c>
      <c r="E397" s="12">
        <v>1</v>
      </c>
      <c r="F397" s="23" t="s">
        <v>1125</v>
      </c>
      <c r="G397" s="12">
        <v>2</v>
      </c>
      <c r="H397" s="12" t="s">
        <v>1133</v>
      </c>
      <c r="I397" s="12">
        <v>31.52</v>
      </c>
      <c r="J397" s="12" t="s">
        <v>1269</v>
      </c>
      <c r="K397" s="12">
        <v>6.75</v>
      </c>
      <c r="L397" s="12" t="s">
        <v>1223</v>
      </c>
      <c r="M397" s="12" t="b">
        <f t="shared" si="25"/>
        <v>0</v>
      </c>
      <c r="N397" s="12" t="b">
        <f t="shared" si="26"/>
        <v>0</v>
      </c>
      <c r="O397" s="12">
        <f t="shared" si="27"/>
        <v>1000000</v>
      </c>
    </row>
    <row r="398" spans="1:15" x14ac:dyDescent="0.3">
      <c r="A398" s="12" t="s">
        <v>987</v>
      </c>
      <c r="B398" s="12" t="s">
        <v>519</v>
      </c>
      <c r="C398" s="12">
        <v>500</v>
      </c>
      <c r="D398" s="12">
        <v>500</v>
      </c>
      <c r="E398" s="12">
        <v>0.5</v>
      </c>
      <c r="F398" s="23" t="s">
        <v>1125</v>
      </c>
      <c r="G398" s="12">
        <v>2</v>
      </c>
      <c r="H398" s="12" t="s">
        <v>1223</v>
      </c>
      <c r="I398" s="12">
        <v>46.28</v>
      </c>
      <c r="J398" s="12" t="s">
        <v>1269</v>
      </c>
      <c r="K398" s="12">
        <v>6.75</v>
      </c>
      <c r="L398" s="12" t="s">
        <v>1223</v>
      </c>
      <c r="M398" s="12" t="b">
        <f t="shared" si="25"/>
        <v>1</v>
      </c>
      <c r="N398" s="12" t="b">
        <f t="shared" si="26"/>
        <v>0</v>
      </c>
      <c r="O398" s="12">
        <f t="shared" si="27"/>
        <v>250000</v>
      </c>
    </row>
    <row r="399" spans="1:15" x14ac:dyDescent="0.3">
      <c r="A399" s="12" t="s">
        <v>988</v>
      </c>
      <c r="B399" s="12" t="s">
        <v>520</v>
      </c>
      <c r="C399" s="12">
        <v>200</v>
      </c>
      <c r="D399" s="12">
        <v>200</v>
      </c>
      <c r="E399" s="12">
        <v>0.25</v>
      </c>
      <c r="F399" s="23" t="s">
        <v>1125</v>
      </c>
      <c r="G399" s="12">
        <v>2</v>
      </c>
      <c r="H399" s="12" t="s">
        <v>1223</v>
      </c>
      <c r="I399" s="12">
        <v>94.81</v>
      </c>
      <c r="J399" s="12" t="s">
        <v>1223</v>
      </c>
      <c r="K399" s="12">
        <v>95.23</v>
      </c>
      <c r="L399" s="12" t="s">
        <v>1223</v>
      </c>
      <c r="M399" s="12" t="b">
        <f t="shared" si="25"/>
        <v>1</v>
      </c>
      <c r="N399" s="12" t="b">
        <f t="shared" si="26"/>
        <v>1</v>
      </c>
      <c r="O399" s="12">
        <f t="shared" si="27"/>
        <v>40000</v>
      </c>
    </row>
    <row r="400" spans="1:15" x14ac:dyDescent="0.3">
      <c r="A400" s="12" t="s">
        <v>989</v>
      </c>
      <c r="B400" s="12" t="s">
        <v>521</v>
      </c>
      <c r="C400" s="12">
        <v>200</v>
      </c>
      <c r="D400" s="12">
        <v>112</v>
      </c>
      <c r="E400" s="12">
        <v>0.25</v>
      </c>
      <c r="F400" s="23" t="s">
        <v>1126</v>
      </c>
      <c r="G400" s="12">
        <v>2</v>
      </c>
      <c r="H400" s="12" t="s">
        <v>1223</v>
      </c>
      <c r="I400" s="12">
        <v>84.22</v>
      </c>
      <c r="J400" s="12" t="s">
        <v>1223</v>
      </c>
      <c r="K400" s="12">
        <v>37.46</v>
      </c>
      <c r="L400" s="12" t="s">
        <v>1223</v>
      </c>
      <c r="M400" s="12" t="b">
        <f t="shared" si="25"/>
        <v>1</v>
      </c>
      <c r="N400" s="12" t="b">
        <f t="shared" si="26"/>
        <v>1</v>
      </c>
      <c r="O400" s="12">
        <f t="shared" si="27"/>
        <v>22400</v>
      </c>
    </row>
    <row r="401" spans="1:15" x14ac:dyDescent="0.3">
      <c r="A401" s="12" t="s">
        <v>990</v>
      </c>
      <c r="B401" s="12" t="s">
        <v>522</v>
      </c>
      <c r="C401" s="12">
        <v>112</v>
      </c>
      <c r="D401" s="12">
        <v>200</v>
      </c>
      <c r="E401" s="12">
        <v>0.25</v>
      </c>
      <c r="F401" s="23" t="s">
        <v>1127</v>
      </c>
      <c r="G401" s="12">
        <v>2</v>
      </c>
      <c r="H401" s="12" t="s">
        <v>1223</v>
      </c>
      <c r="I401" s="12">
        <v>37.97</v>
      </c>
      <c r="J401" s="12" t="s">
        <v>1223</v>
      </c>
      <c r="K401" s="12">
        <v>39.799999999999997</v>
      </c>
      <c r="L401" s="12" t="s">
        <v>1223</v>
      </c>
      <c r="M401" s="12" t="b">
        <f t="shared" si="25"/>
        <v>1</v>
      </c>
      <c r="N401" s="12" t="b">
        <f t="shared" si="26"/>
        <v>1</v>
      </c>
      <c r="O401" s="12">
        <f t="shared" si="27"/>
        <v>22400</v>
      </c>
    </row>
    <row r="402" spans="1:15" x14ac:dyDescent="0.3">
      <c r="A402" s="12" t="s">
        <v>991</v>
      </c>
      <c r="B402" s="12" t="s">
        <v>523</v>
      </c>
      <c r="C402" s="12">
        <v>1400</v>
      </c>
      <c r="D402" s="12">
        <v>787</v>
      </c>
      <c r="E402" s="12">
        <v>1</v>
      </c>
      <c r="F402" s="23" t="s">
        <v>1125</v>
      </c>
      <c r="G402" s="12">
        <v>1</v>
      </c>
      <c r="H402" s="12" t="s">
        <v>1190</v>
      </c>
      <c r="I402" s="12">
        <v>4.91</v>
      </c>
      <c r="J402" s="12" t="s">
        <v>1166</v>
      </c>
      <c r="K402" s="12">
        <v>5.23</v>
      </c>
      <c r="L402" s="12" t="s">
        <v>1359</v>
      </c>
      <c r="M402" s="12" t="b">
        <f t="shared" si="25"/>
        <v>0</v>
      </c>
      <c r="N402" s="12" t="b">
        <f t="shared" si="26"/>
        <v>0</v>
      </c>
      <c r="O402" s="12">
        <f t="shared" si="27"/>
        <v>1101800</v>
      </c>
    </row>
    <row r="403" spans="1:15" x14ac:dyDescent="0.3">
      <c r="A403" s="12" t="s">
        <v>992</v>
      </c>
      <c r="B403" s="12" t="s">
        <v>524</v>
      </c>
      <c r="C403" s="12">
        <v>700</v>
      </c>
      <c r="D403" s="12">
        <v>394</v>
      </c>
      <c r="E403" s="12">
        <v>0.5</v>
      </c>
      <c r="F403" s="23" t="s">
        <v>1125</v>
      </c>
      <c r="G403" s="12">
        <v>1</v>
      </c>
      <c r="H403" s="12" t="s">
        <v>1224</v>
      </c>
      <c r="I403" s="12">
        <v>7.74</v>
      </c>
      <c r="J403" s="12" t="s">
        <v>1166</v>
      </c>
      <c r="K403" s="12">
        <v>26.51</v>
      </c>
      <c r="L403" s="12" t="s">
        <v>1359</v>
      </c>
      <c r="M403" s="12" t="b">
        <f t="shared" si="25"/>
        <v>0</v>
      </c>
      <c r="N403" s="12" t="b">
        <f t="shared" si="26"/>
        <v>0</v>
      </c>
      <c r="O403" s="12">
        <f t="shared" si="27"/>
        <v>275800</v>
      </c>
    </row>
    <row r="404" spans="1:15" x14ac:dyDescent="0.3">
      <c r="A404" s="12" t="s">
        <v>993</v>
      </c>
      <c r="B404" s="12" t="s">
        <v>525</v>
      </c>
      <c r="C404" s="12">
        <v>280</v>
      </c>
      <c r="D404" s="12">
        <v>157</v>
      </c>
      <c r="E404" s="12">
        <v>0.25</v>
      </c>
      <c r="F404" s="23" t="s">
        <v>1125</v>
      </c>
      <c r="G404" s="12">
        <v>1</v>
      </c>
      <c r="H404" s="12" t="s">
        <v>1225</v>
      </c>
      <c r="I404" s="12">
        <v>100</v>
      </c>
      <c r="J404" s="12" t="s">
        <v>1359</v>
      </c>
      <c r="K404" s="12">
        <v>100</v>
      </c>
      <c r="L404" s="12" t="s">
        <v>1359</v>
      </c>
      <c r="M404" s="12" t="b">
        <f t="shared" si="25"/>
        <v>1</v>
      </c>
      <c r="N404" s="12" t="b">
        <f t="shared" si="26"/>
        <v>1</v>
      </c>
      <c r="O404" s="12">
        <f t="shared" si="27"/>
        <v>43960</v>
      </c>
    </row>
    <row r="405" spans="1:15" x14ac:dyDescent="0.3">
      <c r="A405" s="12" t="s">
        <v>994</v>
      </c>
      <c r="B405" s="12" t="s">
        <v>526</v>
      </c>
      <c r="C405" s="12">
        <v>280</v>
      </c>
      <c r="D405" s="12">
        <v>210</v>
      </c>
      <c r="E405" s="12">
        <v>0.25</v>
      </c>
      <c r="F405" s="23" t="s">
        <v>1128</v>
      </c>
      <c r="G405" s="12">
        <v>1</v>
      </c>
      <c r="H405" s="12" t="s">
        <v>1225</v>
      </c>
      <c r="I405" s="12">
        <v>99.91</v>
      </c>
      <c r="J405" s="12" t="s">
        <v>1359</v>
      </c>
      <c r="K405" s="12">
        <v>99.93</v>
      </c>
      <c r="L405" s="12" t="s">
        <v>1359</v>
      </c>
      <c r="M405" s="12" t="b">
        <f t="shared" si="25"/>
        <v>1</v>
      </c>
      <c r="N405" s="12" t="b">
        <f t="shared" si="26"/>
        <v>1</v>
      </c>
      <c r="O405" s="12">
        <f t="shared" si="27"/>
        <v>58800</v>
      </c>
    </row>
    <row r="406" spans="1:15" x14ac:dyDescent="0.3">
      <c r="A406" s="12" t="s">
        <v>995</v>
      </c>
      <c r="B406" s="12" t="s">
        <v>527</v>
      </c>
      <c r="C406" s="12">
        <v>117</v>
      </c>
      <c r="D406" s="12">
        <v>157</v>
      </c>
      <c r="E406" s="12">
        <v>0.25</v>
      </c>
      <c r="F406" s="23" t="s">
        <v>1129</v>
      </c>
      <c r="G406" s="12">
        <v>1</v>
      </c>
      <c r="H406" s="12" t="s">
        <v>1225</v>
      </c>
      <c r="I406" s="12">
        <v>99.95</v>
      </c>
      <c r="J406" s="12" t="s">
        <v>1359</v>
      </c>
      <c r="K406" s="12">
        <v>47.41</v>
      </c>
      <c r="L406" s="12" t="s">
        <v>1359</v>
      </c>
      <c r="M406" s="12" t="b">
        <f t="shared" si="25"/>
        <v>1</v>
      </c>
      <c r="N406" s="12" t="b">
        <f t="shared" si="26"/>
        <v>1</v>
      </c>
      <c r="O406" s="12">
        <f t="shared" si="27"/>
        <v>18369</v>
      </c>
    </row>
    <row r="407" spans="1:15" x14ac:dyDescent="0.3">
      <c r="A407" s="12" t="s">
        <v>996</v>
      </c>
      <c r="B407" s="12" t="s">
        <v>528</v>
      </c>
      <c r="C407" s="12">
        <v>1400</v>
      </c>
      <c r="D407" s="12">
        <v>787</v>
      </c>
      <c r="E407" s="12">
        <v>1</v>
      </c>
      <c r="F407" s="23" t="s">
        <v>1125</v>
      </c>
      <c r="G407" s="12">
        <v>2</v>
      </c>
      <c r="H407" s="12" t="s">
        <v>1133</v>
      </c>
      <c r="I407" s="12">
        <v>31.86</v>
      </c>
      <c r="J407" s="12" t="s">
        <v>1329</v>
      </c>
      <c r="K407" s="12">
        <v>31.86</v>
      </c>
      <c r="L407" s="12" t="s">
        <v>1359</v>
      </c>
      <c r="M407" s="12" t="b">
        <f t="shared" si="25"/>
        <v>0</v>
      </c>
      <c r="N407" s="12" t="b">
        <f t="shared" si="26"/>
        <v>0</v>
      </c>
      <c r="O407" s="12">
        <f t="shared" si="27"/>
        <v>1101800</v>
      </c>
    </row>
    <row r="408" spans="1:15" x14ac:dyDescent="0.3">
      <c r="A408" s="12" t="s">
        <v>997</v>
      </c>
      <c r="B408" s="12" t="s">
        <v>529</v>
      </c>
      <c r="C408" s="12">
        <v>700</v>
      </c>
      <c r="D408" s="12">
        <v>394</v>
      </c>
      <c r="E408" s="12">
        <v>0.5</v>
      </c>
      <c r="F408" s="23" t="s">
        <v>1125</v>
      </c>
      <c r="G408" s="12">
        <v>2</v>
      </c>
      <c r="H408" s="12" t="s">
        <v>1225</v>
      </c>
      <c r="I408" s="12">
        <v>88.7</v>
      </c>
      <c r="J408" s="12" t="s">
        <v>1310</v>
      </c>
      <c r="K408" s="12">
        <v>4.6100000000000003</v>
      </c>
      <c r="L408" s="12" t="s">
        <v>1359</v>
      </c>
      <c r="M408" s="12" t="b">
        <f t="shared" si="25"/>
        <v>1</v>
      </c>
      <c r="N408" s="12" t="b">
        <f t="shared" si="26"/>
        <v>0</v>
      </c>
      <c r="O408" s="12">
        <f t="shared" si="27"/>
        <v>275800</v>
      </c>
    </row>
    <row r="409" spans="1:15" x14ac:dyDescent="0.3">
      <c r="A409" s="12" t="s">
        <v>998</v>
      </c>
      <c r="B409" s="12" t="s">
        <v>530</v>
      </c>
      <c r="C409" s="12">
        <v>280</v>
      </c>
      <c r="D409" s="12">
        <v>157</v>
      </c>
      <c r="E409" s="12">
        <v>0.25</v>
      </c>
      <c r="F409" s="23" t="s">
        <v>1125</v>
      </c>
      <c r="G409" s="12">
        <v>2</v>
      </c>
      <c r="H409" s="12" t="s">
        <v>1225</v>
      </c>
      <c r="I409" s="12">
        <v>87.79</v>
      </c>
      <c r="J409" s="12" t="s">
        <v>1359</v>
      </c>
      <c r="K409" s="12">
        <v>91.37</v>
      </c>
      <c r="L409" s="12" t="s">
        <v>1359</v>
      </c>
      <c r="M409" s="12" t="b">
        <f t="shared" si="25"/>
        <v>1</v>
      </c>
      <c r="N409" s="12" t="b">
        <f t="shared" si="26"/>
        <v>1</v>
      </c>
      <c r="O409" s="12">
        <f t="shared" si="27"/>
        <v>43960</v>
      </c>
    </row>
    <row r="410" spans="1:15" x14ac:dyDescent="0.3">
      <c r="A410" s="12" t="s">
        <v>999</v>
      </c>
      <c r="B410" s="12" t="s">
        <v>531</v>
      </c>
      <c r="C410" s="12">
        <v>280</v>
      </c>
      <c r="D410" s="12">
        <v>210</v>
      </c>
      <c r="E410" s="12">
        <v>0.25</v>
      </c>
      <c r="F410" s="23" t="s">
        <v>1128</v>
      </c>
      <c r="G410" s="12">
        <v>2</v>
      </c>
      <c r="H410" s="12" t="s">
        <v>1225</v>
      </c>
      <c r="I410" s="12">
        <v>83.96</v>
      </c>
      <c r="J410" s="12" t="s">
        <v>1359</v>
      </c>
      <c r="K410" s="12">
        <v>81.38</v>
      </c>
      <c r="L410" s="12" t="s">
        <v>1359</v>
      </c>
      <c r="M410" s="12" t="b">
        <f t="shared" si="25"/>
        <v>1</v>
      </c>
      <c r="N410" s="12" t="b">
        <f t="shared" si="26"/>
        <v>1</v>
      </c>
      <c r="O410" s="12">
        <f t="shared" si="27"/>
        <v>58800</v>
      </c>
    </row>
    <row r="411" spans="1:15" x14ac:dyDescent="0.3">
      <c r="A411" s="12" t="s">
        <v>1000</v>
      </c>
      <c r="B411" s="12" t="s">
        <v>532</v>
      </c>
      <c r="C411" s="12">
        <v>117</v>
      </c>
      <c r="D411" s="12">
        <v>157</v>
      </c>
      <c r="E411" s="12">
        <v>0.25</v>
      </c>
      <c r="F411" s="23" t="s">
        <v>1129</v>
      </c>
      <c r="G411" s="12">
        <v>2</v>
      </c>
      <c r="H411" s="12" t="s">
        <v>1225</v>
      </c>
      <c r="I411" s="12">
        <v>51.13</v>
      </c>
      <c r="J411" s="12" t="s">
        <v>1359</v>
      </c>
      <c r="K411" s="12">
        <v>19.3</v>
      </c>
      <c r="L411" s="12" t="s">
        <v>1359</v>
      </c>
      <c r="M411" s="12" t="b">
        <f t="shared" si="25"/>
        <v>1</v>
      </c>
      <c r="N411" s="12" t="b">
        <f t="shared" si="26"/>
        <v>1</v>
      </c>
      <c r="O411" s="12">
        <f t="shared" si="27"/>
        <v>18369</v>
      </c>
    </row>
    <row r="412" spans="1:15" x14ac:dyDescent="0.3">
      <c r="A412" s="12" t="s">
        <v>1001</v>
      </c>
      <c r="B412" s="12" t="s">
        <v>533</v>
      </c>
      <c r="C412" s="12">
        <v>1920</v>
      </c>
      <c r="D412" s="12">
        <v>1080</v>
      </c>
      <c r="E412" s="12">
        <v>1</v>
      </c>
      <c r="F412" s="23" t="s">
        <v>1125</v>
      </c>
      <c r="G412" s="12">
        <v>1</v>
      </c>
      <c r="H412" s="12" t="s">
        <v>1142</v>
      </c>
      <c r="I412" s="12">
        <v>4.43</v>
      </c>
      <c r="J412" s="12" t="s">
        <v>1360</v>
      </c>
      <c r="K412" s="12">
        <v>39.92</v>
      </c>
      <c r="L412" s="12" t="s">
        <v>1215</v>
      </c>
      <c r="M412" s="12" t="b">
        <f t="shared" si="25"/>
        <v>0</v>
      </c>
      <c r="N412" s="12" t="b">
        <f t="shared" si="26"/>
        <v>0</v>
      </c>
      <c r="O412" s="12">
        <f t="shared" si="27"/>
        <v>2073600</v>
      </c>
    </row>
    <row r="413" spans="1:15" x14ac:dyDescent="0.3">
      <c r="A413" s="12" t="s">
        <v>1002</v>
      </c>
      <c r="B413" s="12" t="s">
        <v>534</v>
      </c>
      <c r="C413" s="12">
        <v>960</v>
      </c>
      <c r="D413" s="12">
        <v>540</v>
      </c>
      <c r="E413" s="12">
        <v>0.5</v>
      </c>
      <c r="F413" s="23" t="s">
        <v>1125</v>
      </c>
      <c r="G413" s="12">
        <v>1</v>
      </c>
      <c r="H413" s="12" t="s">
        <v>1215</v>
      </c>
      <c r="I413" s="12">
        <v>99.97</v>
      </c>
      <c r="J413" s="12" t="s">
        <v>1215</v>
      </c>
      <c r="K413" s="12">
        <v>27.29</v>
      </c>
      <c r="L413" s="12" t="s">
        <v>1215</v>
      </c>
      <c r="M413" s="12" t="b">
        <f t="shared" si="25"/>
        <v>1</v>
      </c>
      <c r="N413" s="12" t="b">
        <f t="shared" si="26"/>
        <v>1</v>
      </c>
      <c r="O413" s="12">
        <f t="shared" si="27"/>
        <v>518400</v>
      </c>
    </row>
    <row r="414" spans="1:15" x14ac:dyDescent="0.3">
      <c r="A414" s="12" t="s">
        <v>1003</v>
      </c>
      <c r="B414" s="12" t="s">
        <v>535</v>
      </c>
      <c r="C414" s="12">
        <v>384</v>
      </c>
      <c r="D414" s="12">
        <v>216</v>
      </c>
      <c r="E414" s="12">
        <v>0.25</v>
      </c>
      <c r="F414" s="23" t="s">
        <v>1125</v>
      </c>
      <c r="G414" s="12">
        <v>1</v>
      </c>
      <c r="H414" s="12" t="s">
        <v>1215</v>
      </c>
      <c r="I414" s="12">
        <v>95.64</v>
      </c>
      <c r="J414" s="12" t="s">
        <v>1215</v>
      </c>
      <c r="K414" s="12">
        <v>99.99</v>
      </c>
      <c r="L414" s="12" t="s">
        <v>1215</v>
      </c>
      <c r="M414" s="12" t="b">
        <f t="shared" si="25"/>
        <v>1</v>
      </c>
      <c r="N414" s="12" t="b">
        <f t="shared" si="26"/>
        <v>1</v>
      </c>
      <c r="O414" s="12">
        <f t="shared" si="27"/>
        <v>82944</v>
      </c>
    </row>
    <row r="415" spans="1:15" x14ac:dyDescent="0.3">
      <c r="A415" s="12" t="s">
        <v>1004</v>
      </c>
      <c r="B415" s="12" t="s">
        <v>536</v>
      </c>
      <c r="C415" s="12">
        <v>384</v>
      </c>
      <c r="D415" s="12">
        <v>256</v>
      </c>
      <c r="E415" s="12">
        <v>0.25</v>
      </c>
      <c r="F415" s="23" t="s">
        <v>1130</v>
      </c>
      <c r="G415" s="12">
        <v>1</v>
      </c>
      <c r="H415" s="12" t="s">
        <v>1215</v>
      </c>
      <c r="I415" s="12">
        <v>95.9</v>
      </c>
      <c r="J415" s="12" t="s">
        <v>1215</v>
      </c>
      <c r="K415" s="12">
        <v>99.99</v>
      </c>
      <c r="L415" s="12" t="s">
        <v>1215</v>
      </c>
      <c r="M415" s="12" t="b">
        <f t="shared" si="25"/>
        <v>1</v>
      </c>
      <c r="N415" s="12" t="b">
        <f t="shared" si="26"/>
        <v>1</v>
      </c>
      <c r="O415" s="12">
        <f t="shared" si="27"/>
        <v>98304</v>
      </c>
    </row>
    <row r="416" spans="1:15" x14ac:dyDescent="0.3">
      <c r="A416" s="12" t="s">
        <v>1005</v>
      </c>
      <c r="B416" s="12" t="s">
        <v>537</v>
      </c>
      <c r="C416" s="12">
        <v>144</v>
      </c>
      <c r="D416" s="12">
        <v>216</v>
      </c>
      <c r="E416" s="12">
        <v>0.25</v>
      </c>
      <c r="F416" s="23" t="s">
        <v>1131</v>
      </c>
      <c r="G416" s="12">
        <v>1</v>
      </c>
      <c r="H416" s="12" t="s">
        <v>1215</v>
      </c>
      <c r="I416" s="12">
        <v>99.95</v>
      </c>
      <c r="J416" s="12" t="s">
        <v>1215</v>
      </c>
      <c r="K416" s="12">
        <v>96.43</v>
      </c>
      <c r="L416" s="12" t="s">
        <v>1215</v>
      </c>
      <c r="M416" s="12" t="b">
        <f t="shared" si="25"/>
        <v>1</v>
      </c>
      <c r="N416" s="12" t="b">
        <f t="shared" si="26"/>
        <v>1</v>
      </c>
      <c r="O416" s="12">
        <f t="shared" si="27"/>
        <v>31104</v>
      </c>
    </row>
    <row r="417" spans="1:15" x14ac:dyDescent="0.3">
      <c r="A417" s="12" t="s">
        <v>1006</v>
      </c>
      <c r="B417" s="12" t="s">
        <v>538</v>
      </c>
      <c r="C417" s="12">
        <v>1920</v>
      </c>
      <c r="D417" s="12">
        <v>1080</v>
      </c>
      <c r="E417" s="12">
        <v>1</v>
      </c>
      <c r="F417" s="23" t="s">
        <v>1125</v>
      </c>
      <c r="G417" s="12">
        <v>2</v>
      </c>
      <c r="H417" s="12" t="s">
        <v>1133</v>
      </c>
      <c r="I417" s="12">
        <v>23.53</v>
      </c>
      <c r="J417" s="12" t="s">
        <v>1360</v>
      </c>
      <c r="K417" s="12">
        <v>19</v>
      </c>
      <c r="L417" s="12" t="s">
        <v>1215</v>
      </c>
      <c r="M417" s="12" t="b">
        <f t="shared" si="25"/>
        <v>0</v>
      </c>
      <c r="N417" s="12" t="b">
        <f t="shared" si="26"/>
        <v>0</v>
      </c>
      <c r="O417" s="12">
        <f t="shared" si="27"/>
        <v>2073600</v>
      </c>
    </row>
    <row r="418" spans="1:15" x14ac:dyDescent="0.3">
      <c r="A418" s="12" t="s">
        <v>1007</v>
      </c>
      <c r="B418" s="12" t="s">
        <v>539</v>
      </c>
      <c r="C418" s="12">
        <v>960</v>
      </c>
      <c r="D418" s="12">
        <v>540</v>
      </c>
      <c r="E418" s="12">
        <v>0.5</v>
      </c>
      <c r="F418" s="23" t="s">
        <v>1125</v>
      </c>
      <c r="G418" s="12">
        <v>2</v>
      </c>
      <c r="H418" s="12" t="s">
        <v>1215</v>
      </c>
      <c r="I418" s="12">
        <v>99.84</v>
      </c>
      <c r="J418" s="12" t="s">
        <v>1215</v>
      </c>
      <c r="K418" s="12">
        <v>25.77</v>
      </c>
      <c r="L418" s="12" t="s">
        <v>1215</v>
      </c>
      <c r="M418" s="12" t="b">
        <f t="shared" si="25"/>
        <v>1</v>
      </c>
      <c r="N418" s="12" t="b">
        <f t="shared" si="26"/>
        <v>1</v>
      </c>
      <c r="O418" s="12">
        <f t="shared" si="27"/>
        <v>518400</v>
      </c>
    </row>
    <row r="419" spans="1:15" x14ac:dyDescent="0.3">
      <c r="A419" s="12" t="s">
        <v>1008</v>
      </c>
      <c r="B419" s="12" t="s">
        <v>540</v>
      </c>
      <c r="C419" s="12">
        <v>384</v>
      </c>
      <c r="D419" s="12">
        <v>216</v>
      </c>
      <c r="E419" s="12">
        <v>0.25</v>
      </c>
      <c r="F419" s="23" t="s">
        <v>1125</v>
      </c>
      <c r="G419" s="12">
        <v>2</v>
      </c>
      <c r="H419" s="12" t="s">
        <v>1215</v>
      </c>
      <c r="I419" s="12">
        <v>97.72</v>
      </c>
      <c r="J419" s="12" t="s">
        <v>1215</v>
      </c>
      <c r="K419" s="12">
        <v>99.96</v>
      </c>
      <c r="L419" s="12" t="s">
        <v>1215</v>
      </c>
      <c r="M419" s="12" t="b">
        <f t="shared" si="25"/>
        <v>1</v>
      </c>
      <c r="N419" s="12" t="b">
        <f t="shared" si="26"/>
        <v>1</v>
      </c>
      <c r="O419" s="12">
        <f t="shared" si="27"/>
        <v>82944</v>
      </c>
    </row>
    <row r="420" spans="1:15" x14ac:dyDescent="0.3">
      <c r="A420" s="12" t="s">
        <v>1009</v>
      </c>
      <c r="B420" s="12" t="s">
        <v>541</v>
      </c>
      <c r="C420" s="12">
        <v>384</v>
      </c>
      <c r="D420" s="12">
        <v>256</v>
      </c>
      <c r="E420" s="12">
        <v>0.25</v>
      </c>
      <c r="F420" s="23" t="s">
        <v>1130</v>
      </c>
      <c r="G420" s="12">
        <v>2</v>
      </c>
      <c r="H420" s="12" t="s">
        <v>1215</v>
      </c>
      <c r="I420" s="12">
        <v>99.99</v>
      </c>
      <c r="J420" s="12" t="s">
        <v>1215</v>
      </c>
      <c r="K420" s="12">
        <v>99.9</v>
      </c>
      <c r="L420" s="12" t="s">
        <v>1215</v>
      </c>
      <c r="M420" s="12" t="b">
        <f t="shared" si="25"/>
        <v>1</v>
      </c>
      <c r="N420" s="12" t="b">
        <f t="shared" si="26"/>
        <v>1</v>
      </c>
      <c r="O420" s="12">
        <f t="shared" si="27"/>
        <v>98304</v>
      </c>
    </row>
    <row r="421" spans="1:15" x14ac:dyDescent="0.3">
      <c r="A421" s="12" t="s">
        <v>1010</v>
      </c>
      <c r="B421" s="12" t="s">
        <v>542</v>
      </c>
      <c r="C421" s="12">
        <v>144</v>
      </c>
      <c r="D421" s="12">
        <v>216</v>
      </c>
      <c r="E421" s="12">
        <v>0.25</v>
      </c>
      <c r="F421" s="23" t="s">
        <v>1131</v>
      </c>
      <c r="G421" s="12">
        <v>2</v>
      </c>
      <c r="H421" s="12" t="s">
        <v>1215</v>
      </c>
      <c r="I421" s="12">
        <v>99.8</v>
      </c>
      <c r="J421" s="12" t="s">
        <v>1215</v>
      </c>
      <c r="K421" s="12">
        <v>98.33</v>
      </c>
      <c r="L421" s="12" t="s">
        <v>1215</v>
      </c>
      <c r="M421" s="12" t="b">
        <f t="shared" si="25"/>
        <v>1</v>
      </c>
      <c r="N421" s="12" t="b">
        <f t="shared" si="26"/>
        <v>1</v>
      </c>
      <c r="O421" s="12">
        <f t="shared" si="27"/>
        <v>31104</v>
      </c>
    </row>
    <row r="422" spans="1:15" x14ac:dyDescent="0.3">
      <c r="A422" s="12" t="s">
        <v>1011</v>
      </c>
      <c r="B422" s="12" t="s">
        <v>543</v>
      </c>
      <c r="C422" s="12">
        <v>2000</v>
      </c>
      <c r="D422" s="12">
        <v>1577</v>
      </c>
      <c r="E422" s="12">
        <v>1</v>
      </c>
      <c r="F422" s="23" t="s">
        <v>1125</v>
      </c>
      <c r="G422" s="12">
        <v>1</v>
      </c>
      <c r="H422" s="12" t="s">
        <v>1132</v>
      </c>
      <c r="I422" s="12">
        <v>4.58</v>
      </c>
      <c r="J422" s="12" t="s">
        <v>1243</v>
      </c>
      <c r="K422" s="12">
        <v>14.06</v>
      </c>
      <c r="L422" s="12" t="s">
        <v>1226</v>
      </c>
      <c r="M422" s="12" t="b">
        <f t="shared" si="25"/>
        <v>0</v>
      </c>
      <c r="N422" s="12" t="b">
        <f t="shared" si="26"/>
        <v>0</v>
      </c>
      <c r="O422" s="12">
        <f t="shared" si="27"/>
        <v>3154000</v>
      </c>
    </row>
    <row r="423" spans="1:15" x14ac:dyDescent="0.3">
      <c r="A423" s="12" t="s">
        <v>1012</v>
      </c>
      <c r="B423" s="12" t="s">
        <v>544</v>
      </c>
      <c r="C423" s="12">
        <v>1000</v>
      </c>
      <c r="D423" s="12">
        <v>789</v>
      </c>
      <c r="E423" s="12">
        <v>0.5</v>
      </c>
      <c r="F423" s="23" t="s">
        <v>1125</v>
      </c>
      <c r="G423" s="12">
        <v>1</v>
      </c>
      <c r="H423" s="12" t="s">
        <v>1192</v>
      </c>
      <c r="I423" s="12">
        <v>16.71</v>
      </c>
      <c r="J423" s="12" t="s">
        <v>1361</v>
      </c>
      <c r="K423" s="12">
        <v>57.23</v>
      </c>
      <c r="L423" s="12" t="s">
        <v>1226</v>
      </c>
      <c r="M423" s="12" t="b">
        <f t="shared" si="25"/>
        <v>0</v>
      </c>
      <c r="N423" s="12" t="b">
        <f t="shared" si="26"/>
        <v>0</v>
      </c>
      <c r="O423" s="12">
        <f t="shared" si="27"/>
        <v>789000</v>
      </c>
    </row>
    <row r="424" spans="1:15" x14ac:dyDescent="0.3">
      <c r="A424" s="12" t="s">
        <v>1013</v>
      </c>
      <c r="B424" s="12" t="s">
        <v>545</v>
      </c>
      <c r="C424" s="12">
        <v>400</v>
      </c>
      <c r="D424" s="12">
        <v>315</v>
      </c>
      <c r="E424" s="12">
        <v>0.25</v>
      </c>
      <c r="F424" s="23" t="s">
        <v>1125</v>
      </c>
      <c r="G424" s="12">
        <v>1</v>
      </c>
      <c r="H424" s="12" t="s">
        <v>1226</v>
      </c>
      <c r="I424" s="12">
        <v>97.96</v>
      </c>
      <c r="J424" s="12" t="s">
        <v>1226</v>
      </c>
      <c r="K424" s="12">
        <v>99.88</v>
      </c>
      <c r="L424" s="12" t="s">
        <v>1226</v>
      </c>
      <c r="M424" s="12" t="b">
        <f t="shared" si="25"/>
        <v>1</v>
      </c>
      <c r="N424" s="12" t="b">
        <f t="shared" si="26"/>
        <v>1</v>
      </c>
      <c r="O424" s="12">
        <f t="shared" si="27"/>
        <v>126000</v>
      </c>
    </row>
    <row r="425" spans="1:15" x14ac:dyDescent="0.3">
      <c r="A425" s="12" t="s">
        <v>1014</v>
      </c>
      <c r="B425" s="12" t="s">
        <v>546</v>
      </c>
      <c r="C425" s="12">
        <v>400</v>
      </c>
      <c r="D425" s="12">
        <v>225</v>
      </c>
      <c r="E425" s="12">
        <v>0.25</v>
      </c>
      <c r="F425" s="23" t="s">
        <v>1126</v>
      </c>
      <c r="G425" s="12">
        <v>1</v>
      </c>
      <c r="H425" s="12" t="s">
        <v>1226</v>
      </c>
      <c r="I425" s="12">
        <v>95.88</v>
      </c>
      <c r="J425" s="12" t="s">
        <v>1226</v>
      </c>
      <c r="K425" s="12">
        <v>99.88</v>
      </c>
      <c r="L425" s="12" t="s">
        <v>1226</v>
      </c>
      <c r="M425" s="12" t="b">
        <f t="shared" si="25"/>
        <v>1</v>
      </c>
      <c r="N425" s="12" t="b">
        <f t="shared" si="26"/>
        <v>1</v>
      </c>
      <c r="O425" s="12">
        <f t="shared" si="27"/>
        <v>90000</v>
      </c>
    </row>
    <row r="426" spans="1:15" x14ac:dyDescent="0.3">
      <c r="A426" s="12" t="s">
        <v>1015</v>
      </c>
      <c r="B426" s="12" t="s">
        <v>547</v>
      </c>
      <c r="C426" s="12">
        <v>177</v>
      </c>
      <c r="D426" s="12">
        <v>315</v>
      </c>
      <c r="E426" s="12">
        <v>0.25</v>
      </c>
      <c r="F426" s="23" t="s">
        <v>1127</v>
      </c>
      <c r="G426" s="12">
        <v>1</v>
      </c>
      <c r="H426" s="12" t="s">
        <v>1226</v>
      </c>
      <c r="I426" s="12">
        <v>99.81</v>
      </c>
      <c r="J426" s="12" t="s">
        <v>1226</v>
      </c>
      <c r="K426" s="12">
        <v>73.11</v>
      </c>
      <c r="L426" s="12" t="s">
        <v>1226</v>
      </c>
      <c r="M426" s="12" t="b">
        <f t="shared" si="25"/>
        <v>1</v>
      </c>
      <c r="N426" s="12" t="b">
        <f t="shared" si="26"/>
        <v>1</v>
      </c>
      <c r="O426" s="12">
        <f t="shared" si="27"/>
        <v>55755</v>
      </c>
    </row>
    <row r="427" spans="1:15" x14ac:dyDescent="0.3">
      <c r="A427" s="12" t="s">
        <v>1016</v>
      </c>
      <c r="B427" s="12" t="s">
        <v>548</v>
      </c>
      <c r="C427" s="12">
        <v>2000</v>
      </c>
      <c r="D427" s="12">
        <v>1577</v>
      </c>
      <c r="E427" s="12">
        <v>1</v>
      </c>
      <c r="F427" s="23" t="s">
        <v>1125</v>
      </c>
      <c r="G427" s="12">
        <v>2</v>
      </c>
      <c r="H427" s="12" t="s">
        <v>1133</v>
      </c>
      <c r="I427" s="12">
        <v>27.43</v>
      </c>
      <c r="J427" s="12" t="s">
        <v>1243</v>
      </c>
      <c r="K427" s="12">
        <v>10.86</v>
      </c>
      <c r="L427" s="12" t="s">
        <v>1226</v>
      </c>
      <c r="M427" s="12" t="b">
        <f t="shared" si="25"/>
        <v>0</v>
      </c>
      <c r="N427" s="12" t="b">
        <f t="shared" si="26"/>
        <v>0</v>
      </c>
      <c r="O427" s="12">
        <f t="shared" si="27"/>
        <v>3154000</v>
      </c>
    </row>
    <row r="428" spans="1:15" x14ac:dyDescent="0.3">
      <c r="A428" s="12" t="s">
        <v>1017</v>
      </c>
      <c r="B428" s="12" t="s">
        <v>549</v>
      </c>
      <c r="C428" s="12">
        <v>400</v>
      </c>
      <c r="D428" s="12">
        <v>315</v>
      </c>
      <c r="E428" s="12">
        <v>0.25</v>
      </c>
      <c r="F428" s="23" t="s">
        <v>1125</v>
      </c>
      <c r="G428" s="12">
        <v>2</v>
      </c>
      <c r="H428" s="12" t="s">
        <v>1226</v>
      </c>
      <c r="I428" s="12">
        <v>87.35</v>
      </c>
      <c r="J428" s="12" t="s">
        <v>1226</v>
      </c>
      <c r="K428" s="12">
        <v>91.94</v>
      </c>
      <c r="L428" s="12" t="s">
        <v>1226</v>
      </c>
      <c r="M428" s="12" t="b">
        <f t="shared" si="25"/>
        <v>1</v>
      </c>
      <c r="N428" s="12" t="b">
        <f t="shared" si="26"/>
        <v>1</v>
      </c>
      <c r="O428" s="12">
        <f t="shared" si="27"/>
        <v>126000</v>
      </c>
    </row>
    <row r="429" spans="1:15" x14ac:dyDescent="0.3">
      <c r="A429" s="12" t="s">
        <v>1018</v>
      </c>
      <c r="B429" s="12" t="s">
        <v>550</v>
      </c>
      <c r="C429" s="12">
        <v>400</v>
      </c>
      <c r="D429" s="12">
        <v>225</v>
      </c>
      <c r="E429" s="12">
        <v>0.25</v>
      </c>
      <c r="F429" s="23" t="s">
        <v>1125</v>
      </c>
      <c r="G429" s="12">
        <v>2</v>
      </c>
      <c r="H429" s="12" t="s">
        <v>1226</v>
      </c>
      <c r="I429" s="12">
        <v>91.35</v>
      </c>
      <c r="J429" s="12" t="s">
        <v>1226</v>
      </c>
      <c r="K429" s="12">
        <v>96.62</v>
      </c>
      <c r="L429" s="12" t="s">
        <v>1226</v>
      </c>
      <c r="M429" s="12" t="b">
        <f t="shared" si="25"/>
        <v>1</v>
      </c>
      <c r="N429" s="12" t="b">
        <f t="shared" si="26"/>
        <v>1</v>
      </c>
      <c r="O429" s="12">
        <f t="shared" si="27"/>
        <v>90000</v>
      </c>
    </row>
    <row r="430" spans="1:15" x14ac:dyDescent="0.3">
      <c r="A430" s="12" t="s">
        <v>1019</v>
      </c>
      <c r="B430" s="12" t="s">
        <v>551</v>
      </c>
      <c r="C430" s="12">
        <v>177</v>
      </c>
      <c r="D430" s="12">
        <v>315</v>
      </c>
      <c r="E430" s="12">
        <v>0.25</v>
      </c>
      <c r="F430" s="23" t="s">
        <v>1126</v>
      </c>
      <c r="G430" s="12">
        <v>2</v>
      </c>
      <c r="H430" s="12" t="s">
        <v>1226</v>
      </c>
      <c r="I430" s="12">
        <v>91.46</v>
      </c>
      <c r="J430" s="12" t="s">
        <v>1226</v>
      </c>
      <c r="K430" s="12">
        <v>63.67</v>
      </c>
      <c r="L430" s="12" t="s">
        <v>1226</v>
      </c>
      <c r="M430" s="12" t="b">
        <f t="shared" si="25"/>
        <v>1</v>
      </c>
      <c r="N430" s="12" t="b">
        <f t="shared" si="26"/>
        <v>1</v>
      </c>
      <c r="O430" s="12">
        <f t="shared" si="27"/>
        <v>55755</v>
      </c>
    </row>
    <row r="431" spans="1:15" x14ac:dyDescent="0.3">
      <c r="A431" s="12" t="s">
        <v>1020</v>
      </c>
      <c r="B431" s="12" t="s">
        <v>552</v>
      </c>
      <c r="C431" s="12">
        <v>1000</v>
      </c>
      <c r="D431" s="12">
        <v>789</v>
      </c>
      <c r="E431" s="12">
        <v>0.5</v>
      </c>
      <c r="F431" s="23" t="s">
        <v>1127</v>
      </c>
      <c r="G431" s="12">
        <v>2</v>
      </c>
      <c r="H431" s="12" t="s">
        <v>1192</v>
      </c>
      <c r="I431" s="12">
        <v>11.7</v>
      </c>
      <c r="J431" s="12" t="s">
        <v>1362</v>
      </c>
      <c r="K431" s="12">
        <v>22.26</v>
      </c>
      <c r="L431" s="12" t="s">
        <v>1226</v>
      </c>
      <c r="M431" s="12" t="b">
        <f t="shared" si="25"/>
        <v>0</v>
      </c>
      <c r="N431" s="12" t="b">
        <f t="shared" si="26"/>
        <v>0</v>
      </c>
      <c r="O431" s="12">
        <f t="shared" si="27"/>
        <v>789000</v>
      </c>
    </row>
    <row r="432" spans="1:15" x14ac:dyDescent="0.3">
      <c r="A432" s="12" t="s">
        <v>1021</v>
      </c>
      <c r="B432" s="12" t="s">
        <v>553</v>
      </c>
      <c r="C432" s="12">
        <v>1704</v>
      </c>
      <c r="D432" s="12">
        <v>1278</v>
      </c>
      <c r="E432" s="12">
        <v>1</v>
      </c>
      <c r="F432" s="23" t="s">
        <v>1125</v>
      </c>
      <c r="G432" s="12">
        <v>1</v>
      </c>
      <c r="H432" s="12" t="s">
        <v>1142</v>
      </c>
      <c r="I432" s="12">
        <v>9.92</v>
      </c>
      <c r="J432" s="12" t="s">
        <v>1363</v>
      </c>
      <c r="K432" s="12">
        <v>66.95</v>
      </c>
      <c r="L432" s="12" t="s">
        <v>1364</v>
      </c>
      <c r="M432" s="12" t="b">
        <f t="shared" si="25"/>
        <v>0</v>
      </c>
      <c r="N432" s="12" t="b">
        <f t="shared" si="26"/>
        <v>0</v>
      </c>
      <c r="O432" s="12">
        <f t="shared" si="27"/>
        <v>2177712</v>
      </c>
    </row>
    <row r="433" spans="1:15" x14ac:dyDescent="0.3">
      <c r="A433" s="12" t="s">
        <v>1022</v>
      </c>
      <c r="B433" s="12" t="s">
        <v>554</v>
      </c>
      <c r="C433" s="12">
        <v>852</v>
      </c>
      <c r="D433" s="12">
        <v>639</v>
      </c>
      <c r="E433" s="12">
        <v>0.5</v>
      </c>
      <c r="F433" s="23" t="s">
        <v>1125</v>
      </c>
      <c r="G433" s="12">
        <v>1</v>
      </c>
      <c r="H433" s="12" t="s">
        <v>1227</v>
      </c>
      <c r="I433" s="12">
        <v>48.66</v>
      </c>
      <c r="J433" s="12" t="s">
        <v>1245</v>
      </c>
      <c r="K433" s="12">
        <v>57.79</v>
      </c>
      <c r="L433" s="12" t="s">
        <v>1364</v>
      </c>
      <c r="M433" s="12" t="b">
        <f t="shared" si="25"/>
        <v>0</v>
      </c>
      <c r="N433" s="12" t="b">
        <f t="shared" si="26"/>
        <v>0</v>
      </c>
      <c r="O433" s="12">
        <f t="shared" si="27"/>
        <v>544428</v>
      </c>
    </row>
    <row r="434" spans="1:15" x14ac:dyDescent="0.3">
      <c r="A434" s="12" t="s">
        <v>1023</v>
      </c>
      <c r="B434" s="12" t="s">
        <v>555</v>
      </c>
      <c r="C434" s="12">
        <v>341</v>
      </c>
      <c r="D434" s="12">
        <v>256</v>
      </c>
      <c r="E434" s="12">
        <v>0.25</v>
      </c>
      <c r="F434" s="23" t="s">
        <v>1125</v>
      </c>
      <c r="G434" s="12">
        <v>1</v>
      </c>
      <c r="H434" s="12" t="s">
        <v>1228</v>
      </c>
      <c r="I434" s="12">
        <v>90.14</v>
      </c>
      <c r="J434" s="12" t="s">
        <v>1364</v>
      </c>
      <c r="K434" s="12">
        <v>99.49</v>
      </c>
      <c r="L434" s="12" t="s">
        <v>1364</v>
      </c>
      <c r="M434" s="12" t="b">
        <f t="shared" si="25"/>
        <v>1</v>
      </c>
      <c r="N434" s="12" t="b">
        <f t="shared" si="26"/>
        <v>1</v>
      </c>
      <c r="O434" s="12">
        <f t="shared" si="27"/>
        <v>87296</v>
      </c>
    </row>
    <row r="435" spans="1:15" x14ac:dyDescent="0.3">
      <c r="A435" s="12" t="s">
        <v>1024</v>
      </c>
      <c r="B435" s="12" t="s">
        <v>556</v>
      </c>
      <c r="C435" s="12">
        <v>341</v>
      </c>
      <c r="D435" s="12">
        <v>255</v>
      </c>
      <c r="E435" s="12">
        <v>0.25</v>
      </c>
      <c r="F435" s="23" t="s">
        <v>1128</v>
      </c>
      <c r="G435" s="12">
        <v>1</v>
      </c>
      <c r="H435" s="12" t="s">
        <v>1228</v>
      </c>
      <c r="I435" s="12">
        <v>90.66</v>
      </c>
      <c r="J435" s="12" t="s">
        <v>1364</v>
      </c>
      <c r="K435" s="12">
        <v>99.58</v>
      </c>
      <c r="L435" s="12" t="s">
        <v>1364</v>
      </c>
      <c r="M435" s="12" t="b">
        <f t="shared" si="25"/>
        <v>1</v>
      </c>
      <c r="N435" s="12" t="b">
        <f t="shared" si="26"/>
        <v>1</v>
      </c>
      <c r="O435" s="12">
        <f t="shared" si="27"/>
        <v>86955</v>
      </c>
    </row>
    <row r="436" spans="1:15" x14ac:dyDescent="0.3">
      <c r="A436" s="12" t="s">
        <v>1025</v>
      </c>
      <c r="B436" s="12" t="s">
        <v>557</v>
      </c>
      <c r="C436" s="12">
        <v>192</v>
      </c>
      <c r="D436" s="12">
        <v>256</v>
      </c>
      <c r="E436" s="12">
        <v>0.25</v>
      </c>
      <c r="F436" s="23" t="s">
        <v>1129</v>
      </c>
      <c r="G436" s="12">
        <v>1</v>
      </c>
      <c r="H436" s="12" t="s">
        <v>1228</v>
      </c>
      <c r="I436" s="12">
        <v>95.33</v>
      </c>
      <c r="J436" s="12" t="s">
        <v>1365</v>
      </c>
      <c r="K436" s="12">
        <v>32.799999999999997</v>
      </c>
      <c r="L436" s="12" t="s">
        <v>1364</v>
      </c>
      <c r="M436" s="12" t="b">
        <f t="shared" si="25"/>
        <v>1</v>
      </c>
      <c r="N436" s="12" t="b">
        <f t="shared" si="26"/>
        <v>0</v>
      </c>
      <c r="O436" s="12">
        <f t="shared" si="27"/>
        <v>49152</v>
      </c>
    </row>
    <row r="437" spans="1:15" x14ac:dyDescent="0.3">
      <c r="A437" s="12" t="s">
        <v>1026</v>
      </c>
      <c r="B437" s="12" t="s">
        <v>558</v>
      </c>
      <c r="C437" s="12">
        <v>1704</v>
      </c>
      <c r="D437" s="12">
        <v>1278</v>
      </c>
      <c r="E437" s="12">
        <v>1</v>
      </c>
      <c r="F437" s="23" t="s">
        <v>1125</v>
      </c>
      <c r="G437" s="12">
        <v>2</v>
      </c>
      <c r="H437" s="12" t="s">
        <v>1133</v>
      </c>
      <c r="I437" s="12">
        <v>28.99</v>
      </c>
      <c r="J437" s="12" t="s">
        <v>1256</v>
      </c>
      <c r="K437" s="12">
        <v>33.07</v>
      </c>
      <c r="L437" s="12" t="s">
        <v>1364</v>
      </c>
      <c r="M437" s="12" t="b">
        <f t="shared" si="25"/>
        <v>0</v>
      </c>
      <c r="N437" s="12" t="b">
        <f t="shared" si="26"/>
        <v>0</v>
      </c>
      <c r="O437" s="12">
        <f t="shared" si="27"/>
        <v>2177712</v>
      </c>
    </row>
    <row r="438" spans="1:15" x14ac:dyDescent="0.3">
      <c r="A438" s="12" t="s">
        <v>1027</v>
      </c>
      <c r="B438" s="12" t="s">
        <v>559</v>
      </c>
      <c r="C438" s="12">
        <v>852</v>
      </c>
      <c r="D438" s="12">
        <v>639</v>
      </c>
      <c r="E438" s="12">
        <v>0.5</v>
      </c>
      <c r="F438" s="23" t="s">
        <v>1125</v>
      </c>
      <c r="G438" s="12">
        <v>2</v>
      </c>
      <c r="H438" s="12" t="s">
        <v>1142</v>
      </c>
      <c r="I438" s="12">
        <v>14.7</v>
      </c>
      <c r="J438" s="12" t="s">
        <v>1312</v>
      </c>
      <c r="K438" s="12">
        <v>26.33</v>
      </c>
      <c r="L438" s="12" t="s">
        <v>1364</v>
      </c>
      <c r="M438" s="12" t="b">
        <f t="shared" si="25"/>
        <v>0</v>
      </c>
      <c r="N438" s="12" t="b">
        <f t="shared" si="26"/>
        <v>0</v>
      </c>
      <c r="O438" s="12">
        <f t="shared" si="27"/>
        <v>544428</v>
      </c>
    </row>
    <row r="439" spans="1:15" x14ac:dyDescent="0.3">
      <c r="A439" s="12" t="s">
        <v>1028</v>
      </c>
      <c r="B439" s="12" t="s">
        <v>560</v>
      </c>
      <c r="C439" s="12">
        <v>341</v>
      </c>
      <c r="D439" s="12">
        <v>256</v>
      </c>
      <c r="E439" s="12">
        <v>0.25</v>
      </c>
      <c r="F439" s="23" t="s">
        <v>1125</v>
      </c>
      <c r="G439" s="12">
        <v>2</v>
      </c>
      <c r="H439" s="12" t="s">
        <v>1228</v>
      </c>
      <c r="I439" s="12">
        <v>67.86</v>
      </c>
      <c r="J439" s="12" t="s">
        <v>1364</v>
      </c>
      <c r="K439" s="12">
        <v>99</v>
      </c>
      <c r="L439" s="12" t="s">
        <v>1364</v>
      </c>
      <c r="M439" s="12" t="b">
        <f t="shared" si="25"/>
        <v>1</v>
      </c>
      <c r="N439" s="12" t="b">
        <f t="shared" si="26"/>
        <v>1</v>
      </c>
      <c r="O439" s="12">
        <f t="shared" si="27"/>
        <v>87296</v>
      </c>
    </row>
    <row r="440" spans="1:15" x14ac:dyDescent="0.3">
      <c r="A440" s="12" t="s">
        <v>1029</v>
      </c>
      <c r="B440" s="12" t="s">
        <v>561</v>
      </c>
      <c r="C440" s="12">
        <v>341</v>
      </c>
      <c r="D440" s="12">
        <v>255</v>
      </c>
      <c r="E440" s="12">
        <v>0.25</v>
      </c>
      <c r="F440" s="23" t="s">
        <v>1128</v>
      </c>
      <c r="G440" s="12">
        <v>2</v>
      </c>
      <c r="H440" s="12" t="s">
        <v>1228</v>
      </c>
      <c r="I440" s="12">
        <v>80.540000000000006</v>
      </c>
      <c r="J440" s="12" t="s">
        <v>1364</v>
      </c>
      <c r="K440" s="12">
        <v>99.29</v>
      </c>
      <c r="L440" s="12" t="s">
        <v>1364</v>
      </c>
      <c r="M440" s="12" t="b">
        <f t="shared" si="25"/>
        <v>1</v>
      </c>
      <c r="N440" s="12" t="b">
        <f t="shared" si="26"/>
        <v>1</v>
      </c>
      <c r="O440" s="12">
        <f t="shared" si="27"/>
        <v>86955</v>
      </c>
    </row>
    <row r="441" spans="1:15" x14ac:dyDescent="0.3">
      <c r="A441" s="12" t="s">
        <v>1030</v>
      </c>
      <c r="B441" s="12" t="s">
        <v>562</v>
      </c>
      <c r="C441" s="12">
        <v>192</v>
      </c>
      <c r="D441" s="12">
        <v>256</v>
      </c>
      <c r="E441" s="12">
        <v>0.25</v>
      </c>
      <c r="F441" s="23" t="s">
        <v>1129</v>
      </c>
      <c r="G441" s="12">
        <v>2</v>
      </c>
      <c r="H441" s="12" t="s">
        <v>1228</v>
      </c>
      <c r="I441" s="12">
        <v>90.9</v>
      </c>
      <c r="J441" s="12" t="s">
        <v>1364</v>
      </c>
      <c r="K441" s="12">
        <v>39</v>
      </c>
      <c r="L441" s="12" t="s">
        <v>1364</v>
      </c>
      <c r="M441" s="12" t="b">
        <f t="shared" si="25"/>
        <v>1</v>
      </c>
      <c r="N441" s="12" t="b">
        <f t="shared" si="26"/>
        <v>1</v>
      </c>
      <c r="O441" s="12">
        <f t="shared" si="27"/>
        <v>49152</v>
      </c>
    </row>
    <row r="442" spans="1:15" x14ac:dyDescent="0.3">
      <c r="A442" s="12" t="s">
        <v>1031</v>
      </c>
      <c r="B442" s="12" t="s">
        <v>563</v>
      </c>
      <c r="C442" s="12">
        <v>1600</v>
      </c>
      <c r="D442" s="12">
        <v>1067</v>
      </c>
      <c r="E442" s="12">
        <v>1</v>
      </c>
      <c r="F442" s="23" t="s">
        <v>1125</v>
      </c>
      <c r="G442" s="12">
        <v>1</v>
      </c>
      <c r="H442" s="12" t="s">
        <v>1132</v>
      </c>
      <c r="I442" s="12">
        <v>8.76</v>
      </c>
      <c r="J442" s="12" t="s">
        <v>1166</v>
      </c>
      <c r="K442" s="12">
        <v>13.99</v>
      </c>
      <c r="L442" s="12" t="s">
        <v>1229</v>
      </c>
      <c r="M442" s="12" t="b">
        <f t="shared" si="25"/>
        <v>0</v>
      </c>
      <c r="N442" s="12" t="b">
        <f t="shared" si="26"/>
        <v>0</v>
      </c>
      <c r="O442" s="12">
        <f t="shared" si="27"/>
        <v>1707200</v>
      </c>
    </row>
    <row r="443" spans="1:15" x14ac:dyDescent="0.3">
      <c r="A443" s="12" t="s">
        <v>1032</v>
      </c>
      <c r="B443" s="12" t="s">
        <v>564</v>
      </c>
      <c r="C443" s="12">
        <v>800</v>
      </c>
      <c r="D443" s="12">
        <v>534</v>
      </c>
      <c r="E443" s="12">
        <v>0.5</v>
      </c>
      <c r="F443" s="23" t="s">
        <v>1125</v>
      </c>
      <c r="G443" s="12">
        <v>1</v>
      </c>
      <c r="H443" s="12" t="s">
        <v>1229</v>
      </c>
      <c r="I443" s="12">
        <v>99.64</v>
      </c>
      <c r="J443" s="12" t="s">
        <v>1366</v>
      </c>
      <c r="K443" s="12">
        <v>21</v>
      </c>
      <c r="L443" s="12" t="s">
        <v>1229</v>
      </c>
      <c r="M443" s="12" t="b">
        <f t="shared" si="25"/>
        <v>1</v>
      </c>
      <c r="N443" s="12" t="b">
        <f t="shared" si="26"/>
        <v>0</v>
      </c>
      <c r="O443" s="12">
        <f t="shared" si="27"/>
        <v>427200</v>
      </c>
    </row>
    <row r="444" spans="1:15" x14ac:dyDescent="0.3">
      <c r="A444" s="12" t="s">
        <v>1033</v>
      </c>
      <c r="B444" s="12" t="s">
        <v>565</v>
      </c>
      <c r="C444" s="12">
        <v>320</v>
      </c>
      <c r="D444" s="12">
        <v>213</v>
      </c>
      <c r="E444" s="12">
        <v>0.25</v>
      </c>
      <c r="F444" s="23" t="s">
        <v>1125</v>
      </c>
      <c r="G444" s="12">
        <v>1</v>
      </c>
      <c r="H444" s="12" t="s">
        <v>1229</v>
      </c>
      <c r="I444" s="12">
        <v>99.29</v>
      </c>
      <c r="J444" s="12" t="s">
        <v>1229</v>
      </c>
      <c r="K444" s="12">
        <v>73.7</v>
      </c>
      <c r="L444" s="12" t="s">
        <v>1229</v>
      </c>
      <c r="M444" s="12" t="b">
        <f t="shared" si="25"/>
        <v>1</v>
      </c>
      <c r="N444" s="12" t="b">
        <f t="shared" si="26"/>
        <v>1</v>
      </c>
      <c r="O444" s="12">
        <f t="shared" si="27"/>
        <v>68160</v>
      </c>
    </row>
    <row r="445" spans="1:15" x14ac:dyDescent="0.3">
      <c r="A445" s="12" t="s">
        <v>1034</v>
      </c>
      <c r="B445" s="12" t="s">
        <v>566</v>
      </c>
      <c r="C445" s="12">
        <v>320</v>
      </c>
      <c r="D445" s="12">
        <v>213</v>
      </c>
      <c r="E445" s="12">
        <v>0.25</v>
      </c>
      <c r="F445" s="23" t="s">
        <v>1130</v>
      </c>
      <c r="G445" s="12">
        <v>1</v>
      </c>
      <c r="H445" s="12" t="s">
        <v>1229</v>
      </c>
      <c r="I445" s="12">
        <v>92.63</v>
      </c>
      <c r="J445" s="12" t="s">
        <v>1229</v>
      </c>
      <c r="K445" s="12">
        <v>73.7</v>
      </c>
      <c r="L445" s="12" t="s">
        <v>1229</v>
      </c>
      <c r="M445" s="12" t="b">
        <f t="shared" si="25"/>
        <v>1</v>
      </c>
      <c r="N445" s="12" t="b">
        <f t="shared" si="26"/>
        <v>1</v>
      </c>
      <c r="O445" s="12">
        <f t="shared" si="27"/>
        <v>68160</v>
      </c>
    </row>
    <row r="446" spans="1:15" x14ac:dyDescent="0.3">
      <c r="A446" s="12" t="s">
        <v>1035</v>
      </c>
      <c r="B446" s="12" t="s">
        <v>567</v>
      </c>
      <c r="C446" s="12">
        <v>142</v>
      </c>
      <c r="D446" s="12">
        <v>213</v>
      </c>
      <c r="E446" s="12">
        <v>0.25</v>
      </c>
      <c r="F446" s="23" t="s">
        <v>1131</v>
      </c>
      <c r="G446" s="12">
        <v>1</v>
      </c>
      <c r="H446" s="12" t="s">
        <v>1229</v>
      </c>
      <c r="I446" s="12">
        <v>87.08</v>
      </c>
      <c r="J446" s="12" t="s">
        <v>1241</v>
      </c>
      <c r="K446" s="12">
        <v>77.98</v>
      </c>
      <c r="L446" s="12" t="s">
        <v>1229</v>
      </c>
      <c r="M446" s="12" t="b">
        <f t="shared" si="25"/>
        <v>1</v>
      </c>
      <c r="N446" s="12" t="b">
        <f t="shared" si="26"/>
        <v>0</v>
      </c>
      <c r="O446" s="12">
        <f t="shared" si="27"/>
        <v>30246</v>
      </c>
    </row>
    <row r="447" spans="1:15" x14ac:dyDescent="0.3">
      <c r="A447" s="12" t="s">
        <v>1036</v>
      </c>
      <c r="B447" s="12" t="s">
        <v>568</v>
      </c>
      <c r="C447" s="12">
        <v>1600</v>
      </c>
      <c r="D447" s="12">
        <v>1067</v>
      </c>
      <c r="E447" s="12">
        <v>1</v>
      </c>
      <c r="F447" s="23" t="s">
        <v>1125</v>
      </c>
      <c r="G447" s="12">
        <v>2</v>
      </c>
      <c r="H447" s="12" t="s">
        <v>1133</v>
      </c>
      <c r="I447" s="12">
        <v>26.13</v>
      </c>
      <c r="J447" s="12" t="s">
        <v>1367</v>
      </c>
      <c r="K447" s="12">
        <v>46.96</v>
      </c>
      <c r="L447" s="12" t="s">
        <v>1229</v>
      </c>
      <c r="M447" s="12" t="b">
        <f t="shared" si="25"/>
        <v>0</v>
      </c>
      <c r="N447" s="12" t="b">
        <f t="shared" si="26"/>
        <v>0</v>
      </c>
      <c r="O447" s="12">
        <f t="shared" si="27"/>
        <v>1707200</v>
      </c>
    </row>
    <row r="448" spans="1:15" x14ac:dyDescent="0.3">
      <c r="A448" s="12" t="s">
        <v>1037</v>
      </c>
      <c r="B448" s="12" t="s">
        <v>569</v>
      </c>
      <c r="C448" s="12">
        <v>800</v>
      </c>
      <c r="D448" s="12">
        <v>534</v>
      </c>
      <c r="E448" s="12">
        <v>0.5</v>
      </c>
      <c r="F448" s="23" t="s">
        <v>1125</v>
      </c>
      <c r="G448" s="12">
        <v>2</v>
      </c>
      <c r="H448" s="12" t="s">
        <v>1229</v>
      </c>
      <c r="I448" s="12">
        <v>69.19</v>
      </c>
      <c r="J448" s="12" t="s">
        <v>1241</v>
      </c>
      <c r="K448" s="12">
        <v>15.09</v>
      </c>
      <c r="L448" s="12" t="s">
        <v>1229</v>
      </c>
      <c r="M448" s="12" t="b">
        <f t="shared" si="25"/>
        <v>1</v>
      </c>
      <c r="N448" s="12" t="b">
        <f t="shared" si="26"/>
        <v>0</v>
      </c>
      <c r="O448" s="12">
        <f t="shared" si="27"/>
        <v>427200</v>
      </c>
    </row>
    <row r="449" spans="1:15" x14ac:dyDescent="0.3">
      <c r="A449" s="12" t="s">
        <v>1038</v>
      </c>
      <c r="B449" s="12" t="s">
        <v>570</v>
      </c>
      <c r="C449" s="12">
        <v>320</v>
      </c>
      <c r="D449" s="12">
        <v>213</v>
      </c>
      <c r="E449" s="12">
        <v>0.25</v>
      </c>
      <c r="F449" s="23" t="s">
        <v>1125</v>
      </c>
      <c r="G449" s="12">
        <v>2</v>
      </c>
      <c r="H449" s="12" t="s">
        <v>1229</v>
      </c>
      <c r="I449" s="12">
        <v>92.18</v>
      </c>
      <c r="J449" s="12" t="s">
        <v>1229</v>
      </c>
      <c r="K449" s="12">
        <v>36.19</v>
      </c>
      <c r="L449" s="12" t="s">
        <v>1229</v>
      </c>
      <c r="M449" s="12" t="b">
        <f t="shared" si="25"/>
        <v>1</v>
      </c>
      <c r="N449" s="12" t="b">
        <f t="shared" si="26"/>
        <v>1</v>
      </c>
      <c r="O449" s="12">
        <f t="shared" si="27"/>
        <v>68160</v>
      </c>
    </row>
    <row r="450" spans="1:15" x14ac:dyDescent="0.3">
      <c r="A450" s="12" t="s">
        <v>1039</v>
      </c>
      <c r="B450" s="12" t="s">
        <v>571</v>
      </c>
      <c r="C450" s="12">
        <v>320</v>
      </c>
      <c r="D450" s="12">
        <v>213</v>
      </c>
      <c r="E450" s="12">
        <v>0.25</v>
      </c>
      <c r="F450" s="23" t="s">
        <v>1130</v>
      </c>
      <c r="G450" s="12">
        <v>2</v>
      </c>
      <c r="H450" s="12" t="s">
        <v>1229</v>
      </c>
      <c r="I450" s="12">
        <v>95.99</v>
      </c>
      <c r="J450" s="12" t="s">
        <v>1229</v>
      </c>
      <c r="K450" s="12">
        <v>36.19</v>
      </c>
      <c r="L450" s="12" t="s">
        <v>1229</v>
      </c>
      <c r="M450" s="12" t="b">
        <f t="shared" si="25"/>
        <v>1</v>
      </c>
      <c r="N450" s="12" t="b">
        <f t="shared" si="26"/>
        <v>1</v>
      </c>
      <c r="O450" s="12">
        <f t="shared" si="27"/>
        <v>68160</v>
      </c>
    </row>
    <row r="451" spans="1:15" x14ac:dyDescent="0.3">
      <c r="A451" s="12" t="s">
        <v>1040</v>
      </c>
      <c r="B451" s="12" t="s">
        <v>572</v>
      </c>
      <c r="C451" s="12">
        <v>142</v>
      </c>
      <c r="D451" s="12">
        <v>213</v>
      </c>
      <c r="E451" s="12">
        <v>0.25</v>
      </c>
      <c r="F451" s="23" t="s">
        <v>1131</v>
      </c>
      <c r="G451" s="12">
        <v>2</v>
      </c>
      <c r="H451" s="12" t="s">
        <v>1229</v>
      </c>
      <c r="I451" s="12">
        <v>32.119999999999997</v>
      </c>
      <c r="J451" s="12" t="s">
        <v>1368</v>
      </c>
      <c r="K451" s="12">
        <v>7.94</v>
      </c>
      <c r="L451" s="12" t="s">
        <v>1229</v>
      </c>
      <c r="M451" s="12" t="b">
        <f t="shared" ref="M451:M501" si="28">ISNUMBER(SEARCH(L451,H451))</f>
        <v>1</v>
      </c>
      <c r="N451" s="12" t="b">
        <f t="shared" ref="N451:N501" si="29">ISNUMBER(SEARCH(L451,J451))</f>
        <v>0</v>
      </c>
      <c r="O451" s="12">
        <f t="shared" ref="O451:O501" si="30">C451*D451</f>
        <v>30246</v>
      </c>
    </row>
    <row r="452" spans="1:15" x14ac:dyDescent="0.3">
      <c r="A452" s="12" t="s">
        <v>1041</v>
      </c>
      <c r="B452" s="12" t="s">
        <v>573</v>
      </c>
      <c r="C452" s="12">
        <v>1200</v>
      </c>
      <c r="D452" s="12">
        <v>800</v>
      </c>
      <c r="E452" s="12">
        <v>1</v>
      </c>
      <c r="F452" s="23" t="s">
        <v>1125</v>
      </c>
      <c r="G452" s="12">
        <v>1</v>
      </c>
      <c r="H452" s="12" t="s">
        <v>1230</v>
      </c>
      <c r="I452" s="12">
        <v>6.41</v>
      </c>
      <c r="J452" s="12" t="s">
        <v>1369</v>
      </c>
      <c r="K452" s="12">
        <v>6.42</v>
      </c>
      <c r="L452" s="12" t="s">
        <v>1370</v>
      </c>
      <c r="M452" s="12" t="b">
        <f t="shared" si="28"/>
        <v>0</v>
      </c>
      <c r="N452" s="12" t="b">
        <f t="shared" si="29"/>
        <v>0</v>
      </c>
      <c r="O452" s="12">
        <f t="shared" si="30"/>
        <v>960000</v>
      </c>
    </row>
    <row r="453" spans="1:15" x14ac:dyDescent="0.3">
      <c r="A453" s="12" t="s">
        <v>1042</v>
      </c>
      <c r="B453" s="12" t="s">
        <v>574</v>
      </c>
      <c r="C453" s="12">
        <v>600</v>
      </c>
      <c r="D453" s="12">
        <v>400</v>
      </c>
      <c r="E453" s="12">
        <v>0.5</v>
      </c>
      <c r="F453" s="23" t="s">
        <v>1125</v>
      </c>
      <c r="G453" s="12">
        <v>1</v>
      </c>
      <c r="H453" s="12" t="s">
        <v>1231</v>
      </c>
      <c r="I453" s="12">
        <v>56.47</v>
      </c>
      <c r="J453" s="12" t="s">
        <v>1329</v>
      </c>
      <c r="K453" s="12">
        <v>39.909999999999997</v>
      </c>
      <c r="L453" s="12" t="s">
        <v>1370</v>
      </c>
      <c r="M453" s="12" t="b">
        <f t="shared" si="28"/>
        <v>1</v>
      </c>
      <c r="N453" s="12" t="b">
        <f t="shared" si="29"/>
        <v>0</v>
      </c>
      <c r="O453" s="12">
        <f t="shared" si="30"/>
        <v>240000</v>
      </c>
    </row>
    <row r="454" spans="1:15" x14ac:dyDescent="0.3">
      <c r="A454" s="12" t="s">
        <v>1043</v>
      </c>
      <c r="B454" s="12" t="s">
        <v>575</v>
      </c>
      <c r="C454" s="12">
        <v>240</v>
      </c>
      <c r="D454" s="12">
        <v>160</v>
      </c>
      <c r="E454" s="12">
        <v>0.25</v>
      </c>
      <c r="F454" s="23" t="s">
        <v>1125</v>
      </c>
      <c r="G454" s="12">
        <v>1</v>
      </c>
      <c r="H454" s="12" t="s">
        <v>1231</v>
      </c>
      <c r="I454" s="12">
        <v>85.98</v>
      </c>
      <c r="J454" s="12" t="s">
        <v>1370</v>
      </c>
      <c r="K454" s="12">
        <v>82.09</v>
      </c>
      <c r="L454" s="12" t="s">
        <v>1370</v>
      </c>
      <c r="M454" s="12" t="b">
        <f t="shared" si="28"/>
        <v>1</v>
      </c>
      <c r="N454" s="12" t="b">
        <f t="shared" si="29"/>
        <v>1</v>
      </c>
      <c r="O454" s="12">
        <f t="shared" si="30"/>
        <v>38400</v>
      </c>
    </row>
    <row r="455" spans="1:15" x14ac:dyDescent="0.3">
      <c r="A455" s="12" t="s">
        <v>1044</v>
      </c>
      <c r="B455" s="12" t="s">
        <v>576</v>
      </c>
      <c r="C455" s="12">
        <v>240</v>
      </c>
      <c r="D455" s="12">
        <v>135</v>
      </c>
      <c r="E455" s="12">
        <v>0.25</v>
      </c>
      <c r="F455" s="23" t="s">
        <v>1126</v>
      </c>
      <c r="G455" s="12">
        <v>1</v>
      </c>
      <c r="H455" s="12" t="s">
        <v>1231</v>
      </c>
      <c r="I455" s="12">
        <v>92.69</v>
      </c>
      <c r="J455" s="12" t="s">
        <v>1370</v>
      </c>
      <c r="K455" s="12">
        <v>87.62</v>
      </c>
      <c r="L455" s="12" t="s">
        <v>1370</v>
      </c>
      <c r="M455" s="12" t="b">
        <f t="shared" si="28"/>
        <v>1</v>
      </c>
      <c r="N455" s="12" t="b">
        <f t="shared" si="29"/>
        <v>1</v>
      </c>
      <c r="O455" s="12">
        <f t="shared" si="30"/>
        <v>32400</v>
      </c>
    </row>
    <row r="456" spans="1:15" x14ac:dyDescent="0.3">
      <c r="A456" s="12" t="s">
        <v>1045</v>
      </c>
      <c r="B456" s="12" t="s">
        <v>577</v>
      </c>
      <c r="C456" s="12">
        <v>90</v>
      </c>
      <c r="D456" s="12">
        <v>160</v>
      </c>
      <c r="E456" s="12">
        <v>0.25</v>
      </c>
      <c r="F456" s="23" t="s">
        <v>1127</v>
      </c>
      <c r="G456" s="12">
        <v>1</v>
      </c>
      <c r="H456" s="12" t="s">
        <v>1231</v>
      </c>
      <c r="I456" s="12">
        <v>65.31</v>
      </c>
      <c r="J456" s="12" t="s">
        <v>1200</v>
      </c>
      <c r="K456" s="12">
        <v>18.7</v>
      </c>
      <c r="L456" s="12" t="s">
        <v>1370</v>
      </c>
      <c r="M456" s="12" t="b">
        <f t="shared" si="28"/>
        <v>1</v>
      </c>
      <c r="N456" s="12" t="b">
        <f t="shared" si="29"/>
        <v>0</v>
      </c>
      <c r="O456" s="12">
        <f t="shared" si="30"/>
        <v>14400</v>
      </c>
    </row>
    <row r="457" spans="1:15" x14ac:dyDescent="0.3">
      <c r="A457" s="12" t="s">
        <v>1046</v>
      </c>
      <c r="B457" s="12" t="s">
        <v>578</v>
      </c>
      <c r="C457" s="12">
        <v>1200</v>
      </c>
      <c r="D457" s="12">
        <v>800</v>
      </c>
      <c r="E457" s="12">
        <v>1</v>
      </c>
      <c r="F457" s="23" t="s">
        <v>1125</v>
      </c>
      <c r="G457" s="12">
        <v>2</v>
      </c>
      <c r="H457" s="12" t="s">
        <v>1133</v>
      </c>
      <c r="I457" s="12">
        <v>24.52</v>
      </c>
      <c r="J457" s="12" t="s">
        <v>1258</v>
      </c>
      <c r="K457" s="12">
        <v>3.87</v>
      </c>
      <c r="L457" s="12" t="s">
        <v>1370</v>
      </c>
      <c r="M457" s="12" t="b">
        <f t="shared" si="28"/>
        <v>0</v>
      </c>
      <c r="N457" s="12" t="b">
        <f t="shared" si="29"/>
        <v>0</v>
      </c>
      <c r="O457" s="12">
        <f t="shared" si="30"/>
        <v>960000</v>
      </c>
    </row>
    <row r="458" spans="1:15" x14ac:dyDescent="0.3">
      <c r="A458" s="12" t="s">
        <v>1047</v>
      </c>
      <c r="B458" s="12" t="s">
        <v>1091</v>
      </c>
      <c r="C458" s="12">
        <v>600</v>
      </c>
      <c r="D458" s="12">
        <v>400</v>
      </c>
      <c r="E458" s="12">
        <v>0.5</v>
      </c>
      <c r="F458" s="23" t="s">
        <v>1125</v>
      </c>
      <c r="G458" s="12">
        <v>2</v>
      </c>
      <c r="H458" s="12" t="s">
        <v>1232</v>
      </c>
      <c r="I458" s="12">
        <v>23.07</v>
      </c>
      <c r="J458" s="12" t="s">
        <v>1370</v>
      </c>
      <c r="K458" s="12">
        <v>17.649999999999999</v>
      </c>
      <c r="L458" s="12" t="s">
        <v>1370</v>
      </c>
      <c r="M458" s="12" t="b">
        <f t="shared" si="28"/>
        <v>0</v>
      </c>
      <c r="N458" s="12" t="b">
        <f t="shared" si="29"/>
        <v>1</v>
      </c>
      <c r="O458" s="12">
        <f t="shared" si="30"/>
        <v>240000</v>
      </c>
    </row>
    <row r="459" spans="1:15" x14ac:dyDescent="0.3">
      <c r="A459" s="12" t="s">
        <v>1048</v>
      </c>
      <c r="B459" s="12" t="s">
        <v>1092</v>
      </c>
      <c r="C459" s="12">
        <v>240</v>
      </c>
      <c r="D459" s="12">
        <v>160</v>
      </c>
      <c r="E459" s="12">
        <v>0.25</v>
      </c>
      <c r="F459" s="23" t="s">
        <v>1125</v>
      </c>
      <c r="G459" s="12">
        <v>2</v>
      </c>
      <c r="H459" s="12" t="s">
        <v>1231</v>
      </c>
      <c r="I459" s="12">
        <v>83.15</v>
      </c>
      <c r="J459" s="12" t="s">
        <v>1370</v>
      </c>
      <c r="K459" s="12">
        <v>68.53</v>
      </c>
      <c r="L459" s="12" t="s">
        <v>1370</v>
      </c>
      <c r="M459" s="12" t="b">
        <f t="shared" si="28"/>
        <v>1</v>
      </c>
      <c r="N459" s="12" t="b">
        <f t="shared" si="29"/>
        <v>1</v>
      </c>
      <c r="O459" s="12">
        <f t="shared" si="30"/>
        <v>38400</v>
      </c>
    </row>
    <row r="460" spans="1:15" x14ac:dyDescent="0.3">
      <c r="A460" s="12" t="s">
        <v>1049</v>
      </c>
      <c r="B460" s="12" t="s">
        <v>1093</v>
      </c>
      <c r="C460" s="12">
        <v>240</v>
      </c>
      <c r="D460" s="12">
        <v>135</v>
      </c>
      <c r="E460" s="12">
        <v>0.25</v>
      </c>
      <c r="F460" s="23" t="s">
        <v>1126</v>
      </c>
      <c r="G460" s="12">
        <v>2</v>
      </c>
      <c r="H460" s="12" t="s">
        <v>1231</v>
      </c>
      <c r="I460" s="12">
        <v>93.3</v>
      </c>
      <c r="J460" s="12" t="s">
        <v>1370</v>
      </c>
      <c r="K460" s="12">
        <v>80.86</v>
      </c>
      <c r="L460" s="12" t="s">
        <v>1370</v>
      </c>
      <c r="M460" s="12" t="b">
        <f t="shared" si="28"/>
        <v>1</v>
      </c>
      <c r="N460" s="12" t="b">
        <f t="shared" si="29"/>
        <v>1</v>
      </c>
      <c r="O460" s="12">
        <f t="shared" si="30"/>
        <v>32400</v>
      </c>
    </row>
    <row r="461" spans="1:15" x14ac:dyDescent="0.3">
      <c r="A461" s="12" t="s">
        <v>1050</v>
      </c>
      <c r="B461" s="12" t="s">
        <v>1094</v>
      </c>
      <c r="C461" s="12">
        <v>90</v>
      </c>
      <c r="D461" s="12">
        <v>160</v>
      </c>
      <c r="E461" s="12">
        <v>0.25</v>
      </c>
      <c r="F461" s="23" t="s">
        <v>1127</v>
      </c>
      <c r="G461" s="12">
        <v>2</v>
      </c>
      <c r="H461" s="12" t="s">
        <v>1231</v>
      </c>
      <c r="I461" s="12">
        <v>51.36</v>
      </c>
      <c r="J461" s="12" t="s">
        <v>1371</v>
      </c>
      <c r="K461" s="12">
        <v>5.91</v>
      </c>
      <c r="L461" s="12" t="s">
        <v>1370</v>
      </c>
      <c r="M461" s="12" t="b">
        <f t="shared" si="28"/>
        <v>1</v>
      </c>
      <c r="N461" s="12" t="b">
        <f t="shared" si="29"/>
        <v>0</v>
      </c>
      <c r="O461" s="12">
        <f t="shared" si="30"/>
        <v>14400</v>
      </c>
    </row>
    <row r="462" spans="1:15" x14ac:dyDescent="0.3">
      <c r="A462" s="12" t="s">
        <v>1051</v>
      </c>
      <c r="B462" s="12" t="s">
        <v>1095</v>
      </c>
      <c r="C462" s="12">
        <v>1200</v>
      </c>
      <c r="D462" s="12">
        <v>740</v>
      </c>
      <c r="E462" s="12">
        <v>1</v>
      </c>
      <c r="F462" s="23" t="s">
        <v>1125</v>
      </c>
      <c r="G462" s="12">
        <v>1</v>
      </c>
      <c r="H462" s="12" t="s">
        <v>1233</v>
      </c>
      <c r="I462" s="12">
        <v>3.62</v>
      </c>
      <c r="J462" s="12" t="s">
        <v>1280</v>
      </c>
      <c r="K462" s="12">
        <v>8.51</v>
      </c>
      <c r="L462" s="12" t="s">
        <v>1235</v>
      </c>
      <c r="M462" s="12" t="b">
        <f t="shared" si="28"/>
        <v>0</v>
      </c>
      <c r="N462" s="12" t="b">
        <f t="shared" si="29"/>
        <v>0</v>
      </c>
      <c r="O462" s="12">
        <f t="shared" si="30"/>
        <v>888000</v>
      </c>
    </row>
    <row r="463" spans="1:15" x14ac:dyDescent="0.3">
      <c r="A463" s="12" t="s">
        <v>1052</v>
      </c>
      <c r="B463" s="12" t="s">
        <v>1096</v>
      </c>
      <c r="C463" s="12">
        <v>600</v>
      </c>
      <c r="D463" s="12">
        <v>370</v>
      </c>
      <c r="E463" s="12">
        <v>0.5</v>
      </c>
      <c r="F463" s="23" t="s">
        <v>1125</v>
      </c>
      <c r="G463" s="12">
        <v>1</v>
      </c>
      <c r="H463" s="12" t="s">
        <v>1234</v>
      </c>
      <c r="I463" s="12">
        <v>41.38</v>
      </c>
      <c r="J463" s="12" t="s">
        <v>1372</v>
      </c>
      <c r="K463" s="12">
        <v>93.07</v>
      </c>
      <c r="L463" s="12" t="s">
        <v>1235</v>
      </c>
      <c r="M463" s="12" t="b">
        <f t="shared" si="28"/>
        <v>0</v>
      </c>
      <c r="N463" s="12" t="b">
        <f t="shared" si="29"/>
        <v>0</v>
      </c>
      <c r="O463" s="12">
        <f t="shared" si="30"/>
        <v>222000</v>
      </c>
    </row>
    <row r="464" spans="1:15" x14ac:dyDescent="0.3">
      <c r="A464" s="12" t="s">
        <v>1053</v>
      </c>
      <c r="B464" s="12" t="s">
        <v>1097</v>
      </c>
      <c r="C464" s="12">
        <v>240</v>
      </c>
      <c r="D464" s="12">
        <v>148</v>
      </c>
      <c r="E464" s="12">
        <v>0.25</v>
      </c>
      <c r="F464" s="23" t="s">
        <v>1125</v>
      </c>
      <c r="G464" s="12">
        <v>1</v>
      </c>
      <c r="H464" s="12" t="s">
        <v>1235</v>
      </c>
      <c r="I464" s="12">
        <v>72.44</v>
      </c>
      <c r="J464" s="12" t="s">
        <v>1235</v>
      </c>
      <c r="K464" s="12">
        <v>54.95</v>
      </c>
      <c r="L464" s="12" t="s">
        <v>1235</v>
      </c>
      <c r="M464" s="12" t="b">
        <f t="shared" si="28"/>
        <v>1</v>
      </c>
      <c r="N464" s="12" t="b">
        <f t="shared" si="29"/>
        <v>1</v>
      </c>
      <c r="O464" s="12">
        <f t="shared" si="30"/>
        <v>35520</v>
      </c>
    </row>
    <row r="465" spans="1:15" x14ac:dyDescent="0.3">
      <c r="A465" s="12" t="s">
        <v>1054</v>
      </c>
      <c r="B465" s="12" t="s">
        <v>1098</v>
      </c>
      <c r="C465" s="12">
        <v>240</v>
      </c>
      <c r="D465" s="12">
        <v>180</v>
      </c>
      <c r="E465" s="12">
        <v>0.25</v>
      </c>
      <c r="F465" s="23" t="s">
        <v>1128</v>
      </c>
      <c r="G465" s="12">
        <v>1</v>
      </c>
      <c r="H465" s="12" t="s">
        <v>1234</v>
      </c>
      <c r="I465" s="12">
        <v>71.13</v>
      </c>
      <c r="J465" s="12" t="s">
        <v>1373</v>
      </c>
      <c r="K465" s="12">
        <v>82.19</v>
      </c>
      <c r="L465" s="12" t="s">
        <v>1235</v>
      </c>
      <c r="M465" s="12" t="b">
        <f t="shared" si="28"/>
        <v>0</v>
      </c>
      <c r="N465" s="12" t="b">
        <f t="shared" si="29"/>
        <v>0</v>
      </c>
      <c r="O465" s="12">
        <f t="shared" si="30"/>
        <v>43200</v>
      </c>
    </row>
    <row r="466" spans="1:15" x14ac:dyDescent="0.3">
      <c r="A466" s="12" t="s">
        <v>1055</v>
      </c>
      <c r="B466" s="12" t="s">
        <v>1099</v>
      </c>
      <c r="C466" s="12">
        <v>111</v>
      </c>
      <c r="D466" s="12">
        <v>148</v>
      </c>
      <c r="E466" s="12">
        <v>0.25</v>
      </c>
      <c r="F466" s="23" t="s">
        <v>1129</v>
      </c>
      <c r="G466" s="12">
        <v>1</v>
      </c>
      <c r="H466" s="12" t="s">
        <v>1235</v>
      </c>
      <c r="I466" s="12">
        <v>70.87</v>
      </c>
      <c r="J466" s="12" t="s">
        <v>1286</v>
      </c>
      <c r="K466" s="12">
        <v>13.9</v>
      </c>
      <c r="L466" s="12" t="s">
        <v>1235</v>
      </c>
      <c r="M466" s="12" t="b">
        <f t="shared" si="28"/>
        <v>1</v>
      </c>
      <c r="N466" s="12" t="b">
        <f t="shared" si="29"/>
        <v>0</v>
      </c>
      <c r="O466" s="12">
        <f t="shared" si="30"/>
        <v>16428</v>
      </c>
    </row>
    <row r="467" spans="1:15" x14ac:dyDescent="0.3">
      <c r="A467" s="12" t="s">
        <v>1056</v>
      </c>
      <c r="B467" s="12" t="s">
        <v>1100</v>
      </c>
      <c r="C467" s="12">
        <v>1200</v>
      </c>
      <c r="D467" s="12">
        <v>740</v>
      </c>
      <c r="E467" s="12">
        <v>1</v>
      </c>
      <c r="F467" s="23" t="s">
        <v>1125</v>
      </c>
      <c r="G467" s="12">
        <v>2</v>
      </c>
      <c r="H467" s="12" t="s">
        <v>1133</v>
      </c>
      <c r="I467" s="12">
        <v>52.59</v>
      </c>
      <c r="J467" s="12" t="s">
        <v>1166</v>
      </c>
      <c r="K467" s="12">
        <v>13.24</v>
      </c>
      <c r="L467" s="12" t="s">
        <v>1235</v>
      </c>
      <c r="M467" s="12" t="b">
        <f t="shared" si="28"/>
        <v>0</v>
      </c>
      <c r="N467" s="12" t="b">
        <f t="shared" si="29"/>
        <v>0</v>
      </c>
      <c r="O467" s="12">
        <f t="shared" si="30"/>
        <v>888000</v>
      </c>
    </row>
    <row r="468" spans="1:15" x14ac:dyDescent="0.3">
      <c r="A468" s="12" t="s">
        <v>1057</v>
      </c>
      <c r="B468" s="12" t="s">
        <v>1101</v>
      </c>
      <c r="C468" s="12">
        <v>600</v>
      </c>
      <c r="D468" s="12">
        <v>370</v>
      </c>
      <c r="E468" s="12">
        <v>0.5</v>
      </c>
      <c r="F468" s="23" t="s">
        <v>1125</v>
      </c>
      <c r="G468" s="12">
        <v>2</v>
      </c>
      <c r="H468" s="12" t="s">
        <v>1235</v>
      </c>
      <c r="I468" s="12">
        <v>39.159999999999997</v>
      </c>
      <c r="J468" s="12" t="s">
        <v>1374</v>
      </c>
      <c r="K468" s="12">
        <v>55.63</v>
      </c>
      <c r="L468" s="12" t="s">
        <v>1235</v>
      </c>
      <c r="M468" s="12" t="b">
        <f t="shared" si="28"/>
        <v>1</v>
      </c>
      <c r="N468" s="12" t="b">
        <f t="shared" si="29"/>
        <v>0</v>
      </c>
      <c r="O468" s="12">
        <f t="shared" si="30"/>
        <v>222000</v>
      </c>
    </row>
    <row r="469" spans="1:15" x14ac:dyDescent="0.3">
      <c r="A469" s="12" t="s">
        <v>1058</v>
      </c>
      <c r="B469" s="12" t="s">
        <v>1102</v>
      </c>
      <c r="C469" s="12">
        <v>240</v>
      </c>
      <c r="D469" s="12">
        <v>148</v>
      </c>
      <c r="E469" s="12">
        <v>0.25</v>
      </c>
      <c r="F469" s="23" t="s">
        <v>1125</v>
      </c>
      <c r="G469" s="12">
        <v>2</v>
      </c>
      <c r="H469" s="12" t="s">
        <v>1235</v>
      </c>
      <c r="I469" s="12">
        <v>96.79</v>
      </c>
      <c r="J469" s="12" t="s">
        <v>1235</v>
      </c>
      <c r="K469" s="12">
        <v>97.5</v>
      </c>
      <c r="L469" s="12" t="s">
        <v>1235</v>
      </c>
      <c r="M469" s="12" t="b">
        <f t="shared" si="28"/>
        <v>1</v>
      </c>
      <c r="N469" s="12" t="b">
        <f t="shared" si="29"/>
        <v>1</v>
      </c>
      <c r="O469" s="12">
        <f t="shared" si="30"/>
        <v>35520</v>
      </c>
    </row>
    <row r="470" spans="1:15" x14ac:dyDescent="0.3">
      <c r="A470" s="12" t="s">
        <v>1059</v>
      </c>
      <c r="B470" s="12" t="s">
        <v>1103</v>
      </c>
      <c r="C470" s="12">
        <v>240</v>
      </c>
      <c r="D470" s="12">
        <v>180</v>
      </c>
      <c r="E470" s="12">
        <v>0.25</v>
      </c>
      <c r="F470" s="23" t="s">
        <v>1128</v>
      </c>
      <c r="G470" s="12">
        <v>2</v>
      </c>
      <c r="H470" s="12" t="s">
        <v>1235</v>
      </c>
      <c r="I470" s="12">
        <v>92.7</v>
      </c>
      <c r="J470" s="12" t="s">
        <v>1235</v>
      </c>
      <c r="K470" s="12">
        <v>94.72</v>
      </c>
      <c r="L470" s="12" t="s">
        <v>1235</v>
      </c>
      <c r="M470" s="12" t="b">
        <f t="shared" si="28"/>
        <v>1</v>
      </c>
      <c r="N470" s="12" t="b">
        <f t="shared" si="29"/>
        <v>1</v>
      </c>
      <c r="O470" s="12">
        <f t="shared" si="30"/>
        <v>43200</v>
      </c>
    </row>
    <row r="471" spans="1:15" x14ac:dyDescent="0.3">
      <c r="A471" s="12" t="s">
        <v>1060</v>
      </c>
      <c r="B471" s="12" t="s">
        <v>1104</v>
      </c>
      <c r="C471" s="12">
        <v>111</v>
      </c>
      <c r="D471" s="12">
        <v>148</v>
      </c>
      <c r="E471" s="12">
        <v>0.25</v>
      </c>
      <c r="F471" s="23" t="s">
        <v>1129</v>
      </c>
      <c r="G471" s="12">
        <v>2</v>
      </c>
      <c r="H471" s="12" t="s">
        <v>1235</v>
      </c>
      <c r="I471" s="12">
        <v>86.34</v>
      </c>
      <c r="J471" s="12" t="s">
        <v>1375</v>
      </c>
      <c r="K471" s="12">
        <v>29.78</v>
      </c>
      <c r="L471" s="12" t="s">
        <v>1235</v>
      </c>
      <c r="M471" s="12" t="b">
        <f t="shared" si="28"/>
        <v>1</v>
      </c>
      <c r="N471" s="12" t="b">
        <f t="shared" si="29"/>
        <v>0</v>
      </c>
      <c r="O471" s="12">
        <f t="shared" si="30"/>
        <v>16428</v>
      </c>
    </row>
    <row r="472" spans="1:15" x14ac:dyDescent="0.3">
      <c r="A472" s="12" t="s">
        <v>1061</v>
      </c>
      <c r="B472" s="12" t="s">
        <v>1105</v>
      </c>
      <c r="C472" s="12">
        <v>1000</v>
      </c>
      <c r="D472" s="12">
        <v>667</v>
      </c>
      <c r="E472" s="12">
        <v>1</v>
      </c>
      <c r="F472" s="23" t="s">
        <v>1125</v>
      </c>
      <c r="G472" s="12">
        <v>1</v>
      </c>
      <c r="H472" s="12" t="s">
        <v>1132</v>
      </c>
      <c r="I472" s="12">
        <v>4.95</v>
      </c>
      <c r="J472" s="12" t="s">
        <v>1376</v>
      </c>
      <c r="K472" s="12">
        <v>73.02</v>
      </c>
      <c r="L472" s="12" t="s">
        <v>1377</v>
      </c>
      <c r="M472" s="12" t="b">
        <f t="shared" si="28"/>
        <v>0</v>
      </c>
      <c r="N472" s="12" t="b">
        <f t="shared" si="29"/>
        <v>0</v>
      </c>
      <c r="O472" s="12">
        <f t="shared" si="30"/>
        <v>667000</v>
      </c>
    </row>
    <row r="473" spans="1:15" x14ac:dyDescent="0.3">
      <c r="A473" s="12" t="s">
        <v>1062</v>
      </c>
      <c r="B473" s="12" t="s">
        <v>1106</v>
      </c>
      <c r="C473" s="12">
        <v>500</v>
      </c>
      <c r="D473" s="12">
        <v>334</v>
      </c>
      <c r="E473" s="12">
        <v>0.5</v>
      </c>
      <c r="F473" s="23" t="s">
        <v>1125</v>
      </c>
      <c r="G473" s="12">
        <v>1</v>
      </c>
      <c r="H473" s="12" t="s">
        <v>1236</v>
      </c>
      <c r="I473" s="12">
        <v>79.67</v>
      </c>
      <c r="J473" s="12" t="s">
        <v>1377</v>
      </c>
      <c r="K473" s="12">
        <v>18.399999999999999</v>
      </c>
      <c r="L473" s="12" t="s">
        <v>1377</v>
      </c>
      <c r="M473" s="12" t="b">
        <f t="shared" si="28"/>
        <v>1</v>
      </c>
      <c r="N473" s="12" t="b">
        <f t="shared" si="29"/>
        <v>1</v>
      </c>
      <c r="O473" s="12">
        <f t="shared" si="30"/>
        <v>167000</v>
      </c>
    </row>
    <row r="474" spans="1:15" x14ac:dyDescent="0.3">
      <c r="A474" s="12" t="s">
        <v>1063</v>
      </c>
      <c r="B474" s="12" t="s">
        <v>1107</v>
      </c>
      <c r="C474" s="12">
        <v>200</v>
      </c>
      <c r="D474" s="12">
        <v>133</v>
      </c>
      <c r="E474" s="12">
        <v>0.25</v>
      </c>
      <c r="F474" s="23" t="s">
        <v>1125</v>
      </c>
      <c r="G474" s="12">
        <v>1</v>
      </c>
      <c r="H474" s="12" t="s">
        <v>1236</v>
      </c>
      <c r="I474" s="12">
        <v>85.03</v>
      </c>
      <c r="J474" s="12" t="s">
        <v>1283</v>
      </c>
      <c r="K474" s="12">
        <v>40.4</v>
      </c>
      <c r="L474" s="12" t="s">
        <v>1377</v>
      </c>
      <c r="M474" s="12" t="b">
        <f t="shared" si="28"/>
        <v>1</v>
      </c>
      <c r="N474" s="12" t="b">
        <f t="shared" si="29"/>
        <v>0</v>
      </c>
      <c r="O474" s="12">
        <f t="shared" si="30"/>
        <v>26600</v>
      </c>
    </row>
    <row r="475" spans="1:15" x14ac:dyDescent="0.3">
      <c r="A475" s="12" t="s">
        <v>1064</v>
      </c>
      <c r="B475" s="12" t="s">
        <v>1108</v>
      </c>
      <c r="C475" s="12">
        <v>200</v>
      </c>
      <c r="D475" s="12">
        <v>112</v>
      </c>
      <c r="E475" s="12">
        <v>0.25</v>
      </c>
      <c r="F475" s="23" t="s">
        <v>1126</v>
      </c>
      <c r="G475" s="12">
        <v>1</v>
      </c>
      <c r="H475" s="12" t="s">
        <v>1236</v>
      </c>
      <c r="I475" s="12">
        <v>87.78</v>
      </c>
      <c r="J475" s="12" t="s">
        <v>1283</v>
      </c>
      <c r="K475" s="12">
        <v>46.2</v>
      </c>
      <c r="L475" s="12" t="s">
        <v>1377</v>
      </c>
      <c r="M475" s="12" t="b">
        <f t="shared" si="28"/>
        <v>1</v>
      </c>
      <c r="N475" s="12" t="b">
        <f t="shared" si="29"/>
        <v>0</v>
      </c>
      <c r="O475" s="12">
        <f t="shared" si="30"/>
        <v>22400</v>
      </c>
    </row>
    <row r="476" spans="1:15" x14ac:dyDescent="0.3">
      <c r="A476" s="12" t="s">
        <v>1065</v>
      </c>
      <c r="B476" s="12" t="s">
        <v>1109</v>
      </c>
      <c r="C476" s="12">
        <v>74</v>
      </c>
      <c r="D476" s="12">
        <v>133</v>
      </c>
      <c r="E476" s="12">
        <v>0.25</v>
      </c>
      <c r="F476" s="23" t="s">
        <v>1127</v>
      </c>
      <c r="G476" s="12">
        <v>1</v>
      </c>
      <c r="H476" s="12" t="s">
        <v>1236</v>
      </c>
      <c r="I476" s="12">
        <v>69.989999999999995</v>
      </c>
      <c r="J476" s="12" t="s">
        <v>1378</v>
      </c>
      <c r="K476" s="12">
        <v>18.239999999999998</v>
      </c>
      <c r="L476" s="12" t="s">
        <v>1377</v>
      </c>
      <c r="M476" s="12" t="b">
        <f t="shared" si="28"/>
        <v>1</v>
      </c>
      <c r="N476" s="12" t="b">
        <f t="shared" si="29"/>
        <v>0</v>
      </c>
      <c r="O476" s="12">
        <f t="shared" si="30"/>
        <v>9842</v>
      </c>
    </row>
    <row r="477" spans="1:15" x14ac:dyDescent="0.3">
      <c r="A477" s="12" t="s">
        <v>1066</v>
      </c>
      <c r="B477" s="12" t="s">
        <v>1110</v>
      </c>
      <c r="C477" s="12">
        <v>1000</v>
      </c>
      <c r="D477" s="12">
        <v>667</v>
      </c>
      <c r="E477" s="12">
        <v>1</v>
      </c>
      <c r="F477" s="23" t="s">
        <v>1125</v>
      </c>
      <c r="G477" s="12">
        <v>2</v>
      </c>
      <c r="H477" s="12" t="s">
        <v>1142</v>
      </c>
      <c r="I477" s="12">
        <v>20.079999999999998</v>
      </c>
      <c r="J477" s="12" t="s">
        <v>1376</v>
      </c>
      <c r="K477" s="12">
        <v>50.4</v>
      </c>
      <c r="L477" s="12" t="s">
        <v>1377</v>
      </c>
      <c r="M477" s="12" t="b">
        <f t="shared" si="28"/>
        <v>0</v>
      </c>
      <c r="N477" s="12" t="b">
        <f t="shared" si="29"/>
        <v>0</v>
      </c>
      <c r="O477" s="12">
        <f t="shared" si="30"/>
        <v>667000</v>
      </c>
    </row>
    <row r="478" spans="1:15" x14ac:dyDescent="0.3">
      <c r="A478" s="12" t="s">
        <v>1067</v>
      </c>
      <c r="B478" s="12" t="s">
        <v>1111</v>
      </c>
      <c r="C478" s="12">
        <v>500</v>
      </c>
      <c r="D478" s="12">
        <v>334</v>
      </c>
      <c r="E478" s="12">
        <v>0.5</v>
      </c>
      <c r="F478" s="23" t="s">
        <v>1125</v>
      </c>
      <c r="G478" s="12">
        <v>2</v>
      </c>
      <c r="H478" s="12" t="s">
        <v>1236</v>
      </c>
      <c r="I478" s="12">
        <v>61.73</v>
      </c>
      <c r="J478" s="12" t="s">
        <v>1377</v>
      </c>
      <c r="K478" s="12">
        <v>37.71</v>
      </c>
      <c r="L478" s="12" t="s">
        <v>1377</v>
      </c>
      <c r="M478" s="12" t="b">
        <f t="shared" si="28"/>
        <v>1</v>
      </c>
      <c r="N478" s="12" t="b">
        <f t="shared" si="29"/>
        <v>1</v>
      </c>
      <c r="O478" s="12">
        <f t="shared" si="30"/>
        <v>167000</v>
      </c>
    </row>
    <row r="479" spans="1:15" x14ac:dyDescent="0.3">
      <c r="A479" s="12" t="s">
        <v>1068</v>
      </c>
      <c r="B479" s="12" t="s">
        <v>1112</v>
      </c>
      <c r="C479" s="12">
        <v>200</v>
      </c>
      <c r="D479" s="12">
        <v>133</v>
      </c>
      <c r="E479" s="12">
        <v>0.25</v>
      </c>
      <c r="F479" s="23" t="s">
        <v>1125</v>
      </c>
      <c r="G479" s="12">
        <v>2</v>
      </c>
      <c r="H479" s="12" t="s">
        <v>1236</v>
      </c>
      <c r="I479" s="12">
        <v>89.81</v>
      </c>
      <c r="J479" s="12" t="s">
        <v>1377</v>
      </c>
      <c r="K479" s="12">
        <v>9.94</v>
      </c>
      <c r="L479" s="12" t="s">
        <v>1377</v>
      </c>
      <c r="M479" s="12" t="b">
        <f t="shared" si="28"/>
        <v>1</v>
      </c>
      <c r="N479" s="12" t="b">
        <f t="shared" si="29"/>
        <v>1</v>
      </c>
      <c r="O479" s="12">
        <f t="shared" si="30"/>
        <v>26600</v>
      </c>
    </row>
    <row r="480" spans="1:15" x14ac:dyDescent="0.3">
      <c r="A480" s="12" t="s">
        <v>1069</v>
      </c>
      <c r="B480" s="12" t="s">
        <v>1113</v>
      </c>
      <c r="C480" s="12">
        <v>200</v>
      </c>
      <c r="D480" s="12">
        <v>112</v>
      </c>
      <c r="E480" s="12">
        <v>0.25</v>
      </c>
      <c r="F480" s="23" t="s">
        <v>1126</v>
      </c>
      <c r="G480" s="12">
        <v>2</v>
      </c>
      <c r="H480" s="12" t="s">
        <v>1236</v>
      </c>
      <c r="I480" s="12">
        <v>91.71</v>
      </c>
      <c r="J480" s="12" t="s">
        <v>1284</v>
      </c>
      <c r="K480" s="12">
        <v>11.71</v>
      </c>
      <c r="L480" s="12" t="s">
        <v>1377</v>
      </c>
      <c r="M480" s="12" t="b">
        <f t="shared" si="28"/>
        <v>1</v>
      </c>
      <c r="N480" s="12" t="b">
        <f t="shared" si="29"/>
        <v>0</v>
      </c>
      <c r="O480" s="12">
        <f t="shared" si="30"/>
        <v>22400</v>
      </c>
    </row>
    <row r="481" spans="1:15" x14ac:dyDescent="0.3">
      <c r="A481" s="12" t="s">
        <v>1070</v>
      </c>
      <c r="B481" s="12" t="s">
        <v>1114</v>
      </c>
      <c r="C481" s="12">
        <v>74</v>
      </c>
      <c r="D481" s="12">
        <v>133</v>
      </c>
      <c r="E481" s="12">
        <v>0.25</v>
      </c>
      <c r="F481" s="23" t="s">
        <v>1127</v>
      </c>
      <c r="G481" s="12">
        <v>2</v>
      </c>
      <c r="H481" s="12" t="s">
        <v>1236</v>
      </c>
      <c r="I481" s="12">
        <v>20.91</v>
      </c>
      <c r="J481" s="12" t="s">
        <v>1222</v>
      </c>
      <c r="K481" s="12">
        <v>6.65</v>
      </c>
      <c r="L481" s="12" t="s">
        <v>1377</v>
      </c>
      <c r="M481" s="12" t="b">
        <f t="shared" si="28"/>
        <v>1</v>
      </c>
      <c r="N481" s="12" t="b">
        <f t="shared" si="29"/>
        <v>0</v>
      </c>
      <c r="O481" s="12">
        <f t="shared" si="30"/>
        <v>9842</v>
      </c>
    </row>
    <row r="482" spans="1:15" x14ac:dyDescent="0.3">
      <c r="A482" s="12" t="s">
        <v>1071</v>
      </c>
      <c r="B482" s="12" t="s">
        <v>1115</v>
      </c>
      <c r="C482" s="12">
        <v>1600</v>
      </c>
      <c r="D482" s="12">
        <v>1067</v>
      </c>
      <c r="E482" s="12">
        <v>1</v>
      </c>
      <c r="F482" s="23" t="s">
        <v>1125</v>
      </c>
      <c r="G482" s="12">
        <v>1</v>
      </c>
      <c r="H482" s="12" t="s">
        <v>1132</v>
      </c>
      <c r="I482" s="12">
        <v>8.8800000000000008</v>
      </c>
      <c r="J482" s="12" t="s">
        <v>1243</v>
      </c>
      <c r="K482" s="12">
        <v>31.51</v>
      </c>
      <c r="L482" s="12" t="s">
        <v>1237</v>
      </c>
      <c r="M482" s="12" t="b">
        <f t="shared" si="28"/>
        <v>0</v>
      </c>
      <c r="N482" s="12" t="b">
        <f t="shared" si="29"/>
        <v>0</v>
      </c>
      <c r="O482" s="12">
        <f t="shared" si="30"/>
        <v>1707200</v>
      </c>
    </row>
    <row r="483" spans="1:15" x14ac:dyDescent="0.3">
      <c r="A483" s="12" t="s">
        <v>1072</v>
      </c>
      <c r="B483" s="12" t="s">
        <v>1116</v>
      </c>
      <c r="C483" s="12">
        <v>800</v>
      </c>
      <c r="D483" s="12">
        <v>534</v>
      </c>
      <c r="E483" s="12">
        <v>0.5</v>
      </c>
      <c r="F483" s="23" t="s">
        <v>1125</v>
      </c>
      <c r="G483" s="12">
        <v>1</v>
      </c>
      <c r="H483" s="12" t="s">
        <v>1237</v>
      </c>
      <c r="I483" s="12">
        <v>51.32</v>
      </c>
      <c r="J483" s="12" t="s">
        <v>1379</v>
      </c>
      <c r="K483" s="12">
        <v>25.54</v>
      </c>
      <c r="L483" s="12" t="s">
        <v>1237</v>
      </c>
      <c r="M483" s="12" t="b">
        <f t="shared" si="28"/>
        <v>1</v>
      </c>
      <c r="N483" s="12" t="b">
        <f t="shared" si="29"/>
        <v>0</v>
      </c>
      <c r="O483" s="12">
        <f t="shared" si="30"/>
        <v>427200</v>
      </c>
    </row>
    <row r="484" spans="1:15" x14ac:dyDescent="0.3">
      <c r="A484" s="12" t="s">
        <v>1073</v>
      </c>
      <c r="B484" s="12" t="s">
        <v>1117</v>
      </c>
      <c r="C484" s="12">
        <v>320</v>
      </c>
      <c r="D484" s="12">
        <v>213</v>
      </c>
      <c r="E484" s="12">
        <v>0.25</v>
      </c>
      <c r="F484" s="23" t="s">
        <v>1125</v>
      </c>
      <c r="G484" s="12">
        <v>1</v>
      </c>
      <c r="H484" s="12" t="s">
        <v>1237</v>
      </c>
      <c r="I484" s="12">
        <v>83.24</v>
      </c>
      <c r="J484" s="12" t="s">
        <v>1237</v>
      </c>
      <c r="K484" s="12">
        <v>97.29</v>
      </c>
      <c r="L484" s="12" t="s">
        <v>1237</v>
      </c>
      <c r="M484" s="12" t="b">
        <f t="shared" si="28"/>
        <v>1</v>
      </c>
      <c r="N484" s="12" t="b">
        <f t="shared" si="29"/>
        <v>1</v>
      </c>
      <c r="O484" s="12">
        <f t="shared" si="30"/>
        <v>68160</v>
      </c>
    </row>
    <row r="485" spans="1:15" x14ac:dyDescent="0.3">
      <c r="A485" s="12" t="s">
        <v>1074</v>
      </c>
      <c r="B485" s="12" t="s">
        <v>1118</v>
      </c>
      <c r="C485" s="12">
        <v>320</v>
      </c>
      <c r="D485" s="12">
        <v>240</v>
      </c>
      <c r="E485" s="12">
        <v>0.25</v>
      </c>
      <c r="F485" s="23" t="s">
        <v>1128</v>
      </c>
      <c r="G485" s="12">
        <v>1</v>
      </c>
      <c r="H485" s="12" t="s">
        <v>1237</v>
      </c>
      <c r="I485" s="12">
        <v>75.84</v>
      </c>
      <c r="J485" s="12" t="s">
        <v>1237</v>
      </c>
      <c r="K485" s="12">
        <v>95.05</v>
      </c>
      <c r="L485" s="12" t="s">
        <v>1237</v>
      </c>
      <c r="M485" s="12" t="b">
        <f t="shared" si="28"/>
        <v>1</v>
      </c>
      <c r="N485" s="12" t="b">
        <f t="shared" si="29"/>
        <v>1</v>
      </c>
      <c r="O485" s="12">
        <f t="shared" si="30"/>
        <v>76800</v>
      </c>
    </row>
    <row r="486" spans="1:15" x14ac:dyDescent="0.3">
      <c r="A486" s="12" t="s">
        <v>1075</v>
      </c>
      <c r="B486" s="12" t="s">
        <v>1119</v>
      </c>
      <c r="C486" s="12">
        <v>159</v>
      </c>
      <c r="D486" s="12">
        <v>213</v>
      </c>
      <c r="E486" s="12">
        <v>0.25</v>
      </c>
      <c r="F486" s="23" t="s">
        <v>1129</v>
      </c>
      <c r="G486" s="12">
        <v>1</v>
      </c>
      <c r="H486" s="12" t="s">
        <v>1237</v>
      </c>
      <c r="I486" s="12">
        <v>90.83</v>
      </c>
      <c r="J486" s="12" t="s">
        <v>1380</v>
      </c>
      <c r="K486" s="12">
        <v>9.9499999999999993</v>
      </c>
      <c r="L486" s="12" t="s">
        <v>1237</v>
      </c>
      <c r="M486" s="12" t="b">
        <f t="shared" si="28"/>
        <v>1</v>
      </c>
      <c r="N486" s="12" t="b">
        <f t="shared" si="29"/>
        <v>0</v>
      </c>
      <c r="O486" s="12">
        <f t="shared" si="30"/>
        <v>33867</v>
      </c>
    </row>
    <row r="487" spans="1:15" x14ac:dyDescent="0.3">
      <c r="A487" s="12" t="s">
        <v>1076</v>
      </c>
      <c r="B487" s="12" t="s">
        <v>1120</v>
      </c>
      <c r="C487" s="12">
        <v>1600</v>
      </c>
      <c r="D487" s="12">
        <v>1067</v>
      </c>
      <c r="E487" s="12">
        <v>1</v>
      </c>
      <c r="F487" s="23" t="s">
        <v>1125</v>
      </c>
      <c r="G487" s="12">
        <v>2</v>
      </c>
      <c r="H487" s="12" t="s">
        <v>1133</v>
      </c>
      <c r="I487" s="12">
        <v>32.54</v>
      </c>
      <c r="J487" s="12" t="s">
        <v>1329</v>
      </c>
      <c r="K487" s="12">
        <v>17.07</v>
      </c>
      <c r="L487" s="12" t="s">
        <v>1237</v>
      </c>
      <c r="M487" s="12" t="b">
        <f t="shared" si="28"/>
        <v>0</v>
      </c>
      <c r="N487" s="12" t="b">
        <f t="shared" si="29"/>
        <v>0</v>
      </c>
      <c r="O487" s="12">
        <f t="shared" si="30"/>
        <v>1707200</v>
      </c>
    </row>
    <row r="488" spans="1:15" x14ac:dyDescent="0.3">
      <c r="A488" s="12" t="s">
        <v>1077</v>
      </c>
      <c r="B488" s="12" t="s">
        <v>1121</v>
      </c>
      <c r="C488" s="12">
        <v>800</v>
      </c>
      <c r="D488" s="12">
        <v>534</v>
      </c>
      <c r="E488" s="12">
        <v>0.5</v>
      </c>
      <c r="F488" s="23" t="s">
        <v>1125</v>
      </c>
      <c r="G488" s="12">
        <v>2</v>
      </c>
      <c r="H488" s="12" t="s">
        <v>1238</v>
      </c>
      <c r="I488" s="12">
        <v>91.67</v>
      </c>
      <c r="J488" s="12" t="s">
        <v>1381</v>
      </c>
      <c r="K488" s="12">
        <v>24.87</v>
      </c>
      <c r="L488" s="12" t="s">
        <v>1237</v>
      </c>
      <c r="M488" s="12" t="b">
        <f t="shared" si="28"/>
        <v>0</v>
      </c>
      <c r="N488" s="12" t="b">
        <f t="shared" si="29"/>
        <v>0</v>
      </c>
      <c r="O488" s="12">
        <f t="shared" si="30"/>
        <v>427200</v>
      </c>
    </row>
    <row r="489" spans="1:15" x14ac:dyDescent="0.3">
      <c r="A489" s="12" t="s">
        <v>1078</v>
      </c>
      <c r="B489" s="12" t="s">
        <v>1122</v>
      </c>
      <c r="C489" s="12">
        <v>320</v>
      </c>
      <c r="D489" s="12">
        <v>213</v>
      </c>
      <c r="E489" s="12">
        <v>0.25</v>
      </c>
      <c r="F489" s="23" t="s">
        <v>1125</v>
      </c>
      <c r="G489" s="12">
        <v>2</v>
      </c>
      <c r="H489" s="12" t="s">
        <v>1238</v>
      </c>
      <c r="I489" s="12">
        <v>71.08</v>
      </c>
      <c r="J489" s="12" t="s">
        <v>1238</v>
      </c>
      <c r="K489" s="12">
        <v>83.16</v>
      </c>
      <c r="L489" s="12" t="s">
        <v>1237</v>
      </c>
      <c r="M489" s="12" t="b">
        <f t="shared" si="28"/>
        <v>0</v>
      </c>
      <c r="N489" s="12" t="b">
        <f t="shared" si="29"/>
        <v>0</v>
      </c>
      <c r="O489" s="12">
        <f t="shared" si="30"/>
        <v>68160</v>
      </c>
    </row>
    <row r="490" spans="1:15" x14ac:dyDescent="0.3">
      <c r="A490" s="12" t="s">
        <v>1079</v>
      </c>
      <c r="B490" s="12" t="s">
        <v>579</v>
      </c>
      <c r="C490" s="12">
        <v>320</v>
      </c>
      <c r="D490" s="12">
        <v>240</v>
      </c>
      <c r="E490" s="12">
        <v>0.25</v>
      </c>
      <c r="F490" s="23" t="s">
        <v>1128</v>
      </c>
      <c r="G490" s="12">
        <v>2</v>
      </c>
      <c r="H490" s="12" t="s">
        <v>1238</v>
      </c>
      <c r="I490" s="12">
        <v>45.02</v>
      </c>
      <c r="J490" s="12" t="s">
        <v>1238</v>
      </c>
      <c r="K490" s="12">
        <v>73.48</v>
      </c>
      <c r="L490" s="12" t="s">
        <v>1237</v>
      </c>
      <c r="M490" s="12" t="b">
        <f t="shared" si="28"/>
        <v>0</v>
      </c>
      <c r="N490" s="12" t="b">
        <f t="shared" si="29"/>
        <v>0</v>
      </c>
      <c r="O490" s="12">
        <f t="shared" si="30"/>
        <v>76800</v>
      </c>
    </row>
    <row r="491" spans="1:15" x14ac:dyDescent="0.3">
      <c r="A491" s="12" t="s">
        <v>1080</v>
      </c>
      <c r="B491" s="12" t="s">
        <v>580</v>
      </c>
      <c r="C491" s="12">
        <v>159</v>
      </c>
      <c r="D491" s="12">
        <v>213</v>
      </c>
      <c r="E491" s="12">
        <v>0.25</v>
      </c>
      <c r="F491" s="23" t="s">
        <v>1129</v>
      </c>
      <c r="G491" s="12">
        <v>2</v>
      </c>
      <c r="H491" s="12" t="s">
        <v>1238</v>
      </c>
      <c r="I491" s="12">
        <v>70.81</v>
      </c>
      <c r="J491" s="12" t="s">
        <v>1382</v>
      </c>
      <c r="K491" s="12">
        <v>27.36</v>
      </c>
      <c r="L491" s="12" t="s">
        <v>1237</v>
      </c>
      <c r="M491" s="12" t="b">
        <f t="shared" si="28"/>
        <v>0</v>
      </c>
      <c r="N491" s="12" t="b">
        <f t="shared" si="29"/>
        <v>0</v>
      </c>
      <c r="O491" s="12">
        <f t="shared" si="30"/>
        <v>33867</v>
      </c>
    </row>
    <row r="492" spans="1:15" x14ac:dyDescent="0.3">
      <c r="A492" s="12" t="s">
        <v>1081</v>
      </c>
      <c r="B492" s="12" t="s">
        <v>581</v>
      </c>
      <c r="C492" s="12">
        <v>1200</v>
      </c>
      <c r="D492" s="12">
        <v>1800</v>
      </c>
      <c r="E492" s="12">
        <v>1</v>
      </c>
      <c r="F492" s="23" t="s">
        <v>1125</v>
      </c>
      <c r="G492" s="12">
        <v>1</v>
      </c>
      <c r="H492" s="12" t="s">
        <v>1132</v>
      </c>
      <c r="I492" s="12">
        <v>4.88</v>
      </c>
      <c r="J492" s="12" t="s">
        <v>1383</v>
      </c>
      <c r="K492" s="12">
        <v>12.27</v>
      </c>
      <c r="L492" s="12" t="s">
        <v>1239</v>
      </c>
      <c r="M492" s="12" t="b">
        <f t="shared" si="28"/>
        <v>0</v>
      </c>
      <c r="N492" s="12" t="b">
        <f t="shared" si="29"/>
        <v>0</v>
      </c>
      <c r="O492" s="12">
        <f t="shared" si="30"/>
        <v>2160000</v>
      </c>
    </row>
    <row r="493" spans="1:15" x14ac:dyDescent="0.3">
      <c r="A493" s="12" t="s">
        <v>1082</v>
      </c>
      <c r="B493" s="12" t="s">
        <v>582</v>
      </c>
      <c r="C493" s="12">
        <v>600</v>
      </c>
      <c r="D493" s="12">
        <v>900</v>
      </c>
      <c r="E493" s="12">
        <v>0.5</v>
      </c>
      <c r="F493" s="23" t="s">
        <v>1125</v>
      </c>
      <c r="G493" s="12">
        <v>1</v>
      </c>
      <c r="H493" s="12" t="s">
        <v>1162</v>
      </c>
      <c r="I493" s="12">
        <v>9.83</v>
      </c>
      <c r="J493" s="12" t="s">
        <v>1345</v>
      </c>
      <c r="K493" s="12">
        <v>8.73</v>
      </c>
      <c r="L493" s="12" t="s">
        <v>1239</v>
      </c>
      <c r="M493" s="12" t="b">
        <f t="shared" si="28"/>
        <v>0</v>
      </c>
      <c r="N493" s="12" t="b">
        <f t="shared" si="29"/>
        <v>0</v>
      </c>
      <c r="O493" s="12">
        <f t="shared" si="30"/>
        <v>540000</v>
      </c>
    </row>
    <row r="494" spans="1:15" x14ac:dyDescent="0.3">
      <c r="A494" s="12" t="s">
        <v>1083</v>
      </c>
      <c r="B494" s="12" t="s">
        <v>583</v>
      </c>
      <c r="C494" s="12">
        <v>240</v>
      </c>
      <c r="D494" s="12">
        <v>135</v>
      </c>
      <c r="E494" s="12">
        <v>0.25</v>
      </c>
      <c r="F494" s="23" t="s">
        <v>1126</v>
      </c>
      <c r="G494" s="12">
        <v>1</v>
      </c>
      <c r="H494" s="12" t="s">
        <v>1239</v>
      </c>
      <c r="I494" s="12">
        <v>99.16</v>
      </c>
      <c r="J494" s="12" t="s">
        <v>1239</v>
      </c>
      <c r="K494" s="12">
        <v>99.9</v>
      </c>
      <c r="L494" s="12" t="s">
        <v>1239</v>
      </c>
      <c r="M494" s="12" t="b">
        <f t="shared" si="28"/>
        <v>1</v>
      </c>
      <c r="N494" s="12" t="b">
        <f t="shared" si="29"/>
        <v>1</v>
      </c>
      <c r="O494" s="12">
        <f t="shared" si="30"/>
        <v>32400</v>
      </c>
    </row>
    <row r="495" spans="1:15" x14ac:dyDescent="0.3">
      <c r="A495" s="12" t="s">
        <v>1084</v>
      </c>
      <c r="B495" s="12" t="s">
        <v>584</v>
      </c>
      <c r="C495" s="12">
        <v>202</v>
      </c>
      <c r="D495" s="12">
        <v>360</v>
      </c>
      <c r="E495" s="12">
        <v>0.25</v>
      </c>
      <c r="F495" s="23" t="s">
        <v>1127</v>
      </c>
      <c r="G495" s="12">
        <v>1</v>
      </c>
      <c r="H495" s="12" t="s">
        <v>1239</v>
      </c>
      <c r="I495" s="12">
        <v>99.91</v>
      </c>
      <c r="J495" s="12" t="s">
        <v>1239</v>
      </c>
      <c r="K495" s="12">
        <v>99.61</v>
      </c>
      <c r="L495" s="12" t="s">
        <v>1239</v>
      </c>
      <c r="M495" s="12" t="b">
        <f t="shared" si="28"/>
        <v>1</v>
      </c>
      <c r="N495" s="12" t="b">
        <f t="shared" si="29"/>
        <v>1</v>
      </c>
      <c r="O495" s="12">
        <f t="shared" si="30"/>
        <v>72720</v>
      </c>
    </row>
    <row r="496" spans="1:15" x14ac:dyDescent="0.3">
      <c r="A496" s="12" t="s">
        <v>1085</v>
      </c>
      <c r="B496" s="12" t="s">
        <v>585</v>
      </c>
      <c r="C496" s="12">
        <v>1200</v>
      </c>
      <c r="D496" s="12">
        <v>1800</v>
      </c>
      <c r="E496" s="12">
        <v>1</v>
      </c>
      <c r="F496" s="23" t="s">
        <v>1125</v>
      </c>
      <c r="G496" s="12">
        <v>2</v>
      </c>
      <c r="H496" s="12" t="s">
        <v>1133</v>
      </c>
      <c r="I496" s="12">
        <v>25.71</v>
      </c>
      <c r="J496" s="12" t="s">
        <v>1384</v>
      </c>
      <c r="K496" s="12">
        <v>2.4700000000000002</v>
      </c>
      <c r="L496" s="12" t="s">
        <v>1239</v>
      </c>
      <c r="M496" s="12" t="b">
        <f t="shared" si="28"/>
        <v>0</v>
      </c>
      <c r="N496" s="12" t="b">
        <f t="shared" si="29"/>
        <v>0</v>
      </c>
      <c r="O496" s="12">
        <f t="shared" si="30"/>
        <v>2160000</v>
      </c>
    </row>
    <row r="497" spans="1:15" x14ac:dyDescent="0.3">
      <c r="A497" s="12" t="s">
        <v>1086</v>
      </c>
      <c r="B497" s="12" t="s">
        <v>586</v>
      </c>
      <c r="C497" s="12">
        <v>600</v>
      </c>
      <c r="D497" s="12">
        <v>900</v>
      </c>
      <c r="E497" s="12">
        <v>0.5</v>
      </c>
      <c r="F497" s="23" t="s">
        <v>1125</v>
      </c>
      <c r="G497" s="12">
        <v>2</v>
      </c>
      <c r="H497" s="12" t="s">
        <v>1240</v>
      </c>
      <c r="I497" s="12">
        <v>12.3</v>
      </c>
      <c r="J497" s="12" t="s">
        <v>1267</v>
      </c>
      <c r="K497" s="12">
        <v>27.12</v>
      </c>
      <c r="L497" s="12" t="s">
        <v>1239</v>
      </c>
      <c r="M497" s="12" t="b">
        <f t="shared" si="28"/>
        <v>0</v>
      </c>
      <c r="N497" s="12" t="b">
        <f t="shared" si="29"/>
        <v>0</v>
      </c>
      <c r="O497" s="12">
        <f t="shared" si="30"/>
        <v>540000</v>
      </c>
    </row>
    <row r="498" spans="1:15" x14ac:dyDescent="0.3">
      <c r="A498" s="12" t="s">
        <v>1087</v>
      </c>
      <c r="B498" s="12" t="s">
        <v>587</v>
      </c>
      <c r="C498" s="12">
        <v>240</v>
      </c>
      <c r="D498" s="12">
        <v>360</v>
      </c>
      <c r="E498" s="12">
        <v>0.25</v>
      </c>
      <c r="F498" s="23" t="s">
        <v>1125</v>
      </c>
      <c r="G498" s="12">
        <v>2</v>
      </c>
      <c r="H498" s="12" t="s">
        <v>1239</v>
      </c>
      <c r="I498" s="12">
        <v>95.82</v>
      </c>
      <c r="J498" s="12" t="s">
        <v>1239</v>
      </c>
      <c r="K498" s="12">
        <v>88.94</v>
      </c>
      <c r="L498" s="12" t="s">
        <v>1239</v>
      </c>
      <c r="M498" s="12" t="b">
        <f t="shared" si="28"/>
        <v>1</v>
      </c>
      <c r="N498" s="12" t="b">
        <f t="shared" si="29"/>
        <v>1</v>
      </c>
      <c r="O498" s="12">
        <f t="shared" si="30"/>
        <v>86400</v>
      </c>
    </row>
    <row r="499" spans="1:15" x14ac:dyDescent="0.3">
      <c r="A499" s="12" t="s">
        <v>1088</v>
      </c>
      <c r="B499" s="12" t="s">
        <v>588</v>
      </c>
      <c r="C499" s="12">
        <v>240</v>
      </c>
      <c r="D499" s="12">
        <v>135</v>
      </c>
      <c r="E499" s="12">
        <v>0.25</v>
      </c>
      <c r="F499" s="23" t="s">
        <v>1126</v>
      </c>
      <c r="G499" s="12">
        <v>2</v>
      </c>
      <c r="H499" s="12" t="s">
        <v>1239</v>
      </c>
      <c r="I499" s="12">
        <v>93.08</v>
      </c>
      <c r="J499" s="12" t="s">
        <v>1239</v>
      </c>
      <c r="K499" s="12">
        <v>94.36</v>
      </c>
      <c r="L499" s="12" t="s">
        <v>1239</v>
      </c>
      <c r="M499" s="12" t="b">
        <f t="shared" si="28"/>
        <v>1</v>
      </c>
      <c r="N499" s="12" t="b">
        <f t="shared" si="29"/>
        <v>1</v>
      </c>
      <c r="O499" s="12">
        <f t="shared" si="30"/>
        <v>32400</v>
      </c>
    </row>
    <row r="500" spans="1:15" x14ac:dyDescent="0.3">
      <c r="A500" s="12" t="s">
        <v>1089</v>
      </c>
      <c r="B500" s="12" t="s">
        <v>589</v>
      </c>
      <c r="C500" s="12">
        <v>202</v>
      </c>
      <c r="D500" s="12">
        <v>360</v>
      </c>
      <c r="E500" s="12">
        <v>0.25</v>
      </c>
      <c r="F500" s="23" t="s">
        <v>1127</v>
      </c>
      <c r="G500" s="12">
        <v>2</v>
      </c>
      <c r="H500" s="12" t="s">
        <v>1239</v>
      </c>
      <c r="I500" s="12">
        <v>86.66</v>
      </c>
      <c r="J500" s="12" t="s">
        <v>1239</v>
      </c>
      <c r="K500" s="12">
        <v>89.08</v>
      </c>
      <c r="L500" s="12" t="s">
        <v>1239</v>
      </c>
      <c r="M500" s="12" t="b">
        <f t="shared" si="28"/>
        <v>1</v>
      </c>
      <c r="N500" s="12" t="b">
        <f t="shared" si="29"/>
        <v>1</v>
      </c>
      <c r="O500" s="12">
        <f t="shared" si="30"/>
        <v>72720</v>
      </c>
    </row>
    <row r="501" spans="1:15" x14ac:dyDescent="0.3">
      <c r="A501" s="12" t="s">
        <v>1090</v>
      </c>
      <c r="B501" s="12" t="s">
        <v>590</v>
      </c>
      <c r="C501" s="12">
        <v>240</v>
      </c>
      <c r="D501" s="12">
        <v>360</v>
      </c>
      <c r="E501" s="12">
        <v>0.25</v>
      </c>
      <c r="F501" s="23" t="s">
        <v>1125</v>
      </c>
      <c r="G501" s="12">
        <v>1</v>
      </c>
      <c r="H501" s="12" t="s">
        <v>1239</v>
      </c>
      <c r="I501" s="12">
        <v>99.88</v>
      </c>
      <c r="J501" s="12" t="s">
        <v>1239</v>
      </c>
      <c r="K501" s="12">
        <v>99.87</v>
      </c>
      <c r="L501" s="12" t="s">
        <v>1239</v>
      </c>
      <c r="M501" s="12" t="b">
        <f t="shared" si="28"/>
        <v>1</v>
      </c>
      <c r="N501" s="12" t="b">
        <f t="shared" si="29"/>
        <v>1</v>
      </c>
      <c r="O501" s="12">
        <f t="shared" si="30"/>
        <v>86400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1A838-4FA1-40AC-B720-B7168D0F8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Reports</vt:lpstr>
      <vt:lpstr>Averages</vt:lpstr>
      <vt:lpstr>Pixels</vt:lpstr>
      <vt:lpstr>Performance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 Starčević</dc:creator>
  <cp:lastModifiedBy>Mihajlo Starčević</cp:lastModifiedBy>
  <dcterms:created xsi:type="dcterms:W3CDTF">2015-06-05T18:17:20Z</dcterms:created>
  <dcterms:modified xsi:type="dcterms:W3CDTF">2023-07-12T22:55:26Z</dcterms:modified>
</cp:coreProperties>
</file>