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AA6708C-EF60-4BE9-A5A5-8EEAA9F81617}" xr6:coauthVersionLast="43" xr6:coauthVersionMax="43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Dynamic_SLSQP1" sheetId="1" r:id="rId1"/>
    <sheet name="Dynamic_SLSQP1_smallstep" sheetId="5" r:id="rId2"/>
    <sheet name="Dynamic_SLSQP2" sheetId="2" r:id="rId3"/>
    <sheet name="Dynamic_SLSQP2_Smallest_Step" sheetId="6" r:id="rId4"/>
    <sheet name="Dynamic_SLSQP3" sheetId="3" r:id="rId5"/>
    <sheet name="Dynamic_SLSQP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4" l="1"/>
  <c r="Q15" i="4"/>
  <c r="R12" i="4"/>
  <c r="S12" i="4"/>
  <c r="R13" i="4"/>
  <c r="S13" i="4"/>
  <c r="Q13" i="4"/>
  <c r="Q12" i="4"/>
  <c r="Q15" i="5" l="1"/>
  <c r="R13" i="5" l="1"/>
  <c r="S13" i="5"/>
  <c r="Q13" i="5"/>
  <c r="Q14" i="5"/>
  <c r="R12" i="5"/>
  <c r="S12" i="5"/>
  <c r="Q12" i="5"/>
  <c r="N9" i="6" l="1"/>
  <c r="N8" i="6"/>
  <c r="N7" i="6"/>
  <c r="P6" i="6"/>
  <c r="O6" i="6"/>
  <c r="N6" i="6"/>
  <c r="P5" i="6"/>
  <c r="O5" i="6"/>
  <c r="N5" i="6"/>
  <c r="N9" i="5" l="1"/>
  <c r="N8" i="5"/>
  <c r="N7" i="5"/>
  <c r="P6" i="5"/>
  <c r="O6" i="5"/>
  <c r="N6" i="5"/>
  <c r="P5" i="5"/>
  <c r="O5" i="5"/>
  <c r="N5" i="5"/>
  <c r="N9" i="4" l="1"/>
  <c r="N8" i="4"/>
  <c r="N7" i="4"/>
  <c r="P6" i="4"/>
  <c r="O6" i="4"/>
  <c r="N6" i="4"/>
  <c r="P5" i="4"/>
  <c r="O5" i="4"/>
  <c r="N5" i="4"/>
  <c r="N9" i="3" l="1"/>
  <c r="N8" i="3"/>
  <c r="N7" i="3"/>
  <c r="P6" i="3"/>
  <c r="O6" i="3"/>
  <c r="N6" i="3"/>
  <c r="P5" i="3"/>
  <c r="O5" i="3"/>
  <c r="N5" i="3"/>
  <c r="N9" i="2" l="1"/>
  <c r="N8" i="2"/>
  <c r="N7" i="2"/>
  <c r="P6" i="2"/>
  <c r="O6" i="2"/>
  <c r="N6" i="2"/>
  <c r="P5" i="2"/>
  <c r="O5" i="2"/>
  <c r="N5" i="2"/>
  <c r="N9" i="1" l="1"/>
  <c r="N8" i="1"/>
  <c r="N7" i="1"/>
  <c r="P6" i="1"/>
  <c r="O6" i="1"/>
  <c r="N6" i="1"/>
  <c r="P5" i="1"/>
  <c r="O5" i="1"/>
  <c r="N5" i="1"/>
</calcChain>
</file>

<file path=xl/sharedStrings.xml><?xml version="1.0" encoding="utf-8"?>
<sst xmlns="http://schemas.openxmlformats.org/spreadsheetml/2006/main" count="359" uniqueCount="55">
  <si>
    <t>Algorithm : SLSQP</t>
  </si>
  <si>
    <t>Design variables</t>
  </si>
  <si>
    <t>Starting point</t>
  </si>
  <si>
    <t>Lower Bound</t>
  </si>
  <si>
    <t xml:space="preserve">Upper Bound </t>
  </si>
  <si>
    <t>Optimum</t>
  </si>
  <si>
    <t>Chord</t>
  </si>
  <si>
    <t>Twist</t>
  </si>
  <si>
    <t>Pitch</t>
  </si>
  <si>
    <t>TSR</t>
  </si>
  <si>
    <t>tau</t>
  </si>
  <si>
    <t>Optimum Values</t>
  </si>
  <si>
    <t>Optimization Details</t>
  </si>
  <si>
    <t>Reference values</t>
  </si>
  <si>
    <t>Absolute optimum</t>
  </si>
  <si>
    <t>Blade Mass</t>
  </si>
  <si>
    <t>Time (s)</t>
  </si>
  <si>
    <t>s</t>
  </si>
  <si>
    <t>Rated wind speed</t>
  </si>
  <si>
    <t>Iterations</t>
  </si>
  <si>
    <t>Cp</t>
  </si>
  <si>
    <t>Function eval</t>
  </si>
  <si>
    <t>Deflection</t>
  </si>
  <si>
    <t>Gradient eva</t>
  </si>
  <si>
    <t>Max Stress</t>
  </si>
  <si>
    <t>-</t>
  </si>
  <si>
    <t>LCOE</t>
  </si>
  <si>
    <t>Relative LCOE</t>
  </si>
  <si>
    <t>AEP</t>
  </si>
  <si>
    <t>Suport costs</t>
  </si>
  <si>
    <t>Max Ct</t>
  </si>
  <si>
    <t>Farm Eff</t>
  </si>
  <si>
    <t>Initial values</t>
  </si>
  <si>
    <t>Blade costs</t>
  </si>
  <si>
    <t>RNA costs</t>
  </si>
  <si>
    <t>Blade cost</t>
  </si>
  <si>
    <t>RNA cost</t>
  </si>
  <si>
    <t>Cannot be trusted. Reducing TF to 0.7 reduces LCOE to 8.3588 with tip deflection of 6.2755</t>
  </si>
  <si>
    <t xml:space="preserve">Failed in 1st attempt. Gave 9.47 as LCOE with 1.84 as tip deflection after being in unfeasible region for a long time. </t>
  </si>
  <si>
    <t>Running again with smaller step(5e-6) gave 8.60</t>
  </si>
  <si>
    <t>Running again with 1e-6</t>
  </si>
  <si>
    <t>Gearbox costs</t>
  </si>
  <si>
    <t>O&amp;M costs</t>
  </si>
  <si>
    <t>Total investment</t>
  </si>
  <si>
    <t>Hub costs</t>
  </si>
  <si>
    <t>Nacelle costs</t>
  </si>
  <si>
    <t>RNA mass</t>
  </si>
  <si>
    <t>Mainframe costs</t>
  </si>
  <si>
    <t>Generator cost</t>
  </si>
  <si>
    <t>Mainframe cost</t>
  </si>
  <si>
    <t>Electrical cost</t>
  </si>
  <si>
    <t>Transformer cost</t>
  </si>
  <si>
    <t>Decomm costs</t>
  </si>
  <si>
    <t>absolute start</t>
  </si>
  <si>
    <t>Absolute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</si>
</sst>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6" xfId="0" applyFill="1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11" fontId="0" fillId="0" borderId="1" xfId="0" applyNumberFormat="1" applyBorder="1"/>
    <xf numFmtId="0" fontId="0" fillId="0" borderId="13" xfId="0" applyFill="1" applyBorder="1"/>
    <xf numFmtId="0" fontId="0" fillId="0" borderId="0" xfId="0" applyFill="1"/>
    <xf numFmtId="0" fontId="0" fillId="0" borderId="8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1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opLeftCell="A10" workbookViewId="0">
      <selection activeCell="D29" sqref="D29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35">
      <c r="A3" s="1"/>
      <c r="B3" s="70" t="s">
        <v>2</v>
      </c>
      <c r="C3" s="71"/>
      <c r="D3" s="72"/>
      <c r="E3" s="1"/>
      <c r="F3" s="70" t="s">
        <v>3</v>
      </c>
      <c r="G3" s="71"/>
      <c r="H3" s="72"/>
      <c r="I3" s="1"/>
      <c r="J3" s="70" t="s">
        <v>4</v>
      </c>
      <c r="K3" s="71"/>
      <c r="L3" s="72"/>
      <c r="M3" s="1"/>
      <c r="N3" s="70" t="s">
        <v>5</v>
      </c>
      <c r="O3" s="71"/>
      <c r="P3" s="72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">
        <v>0.8</v>
      </c>
      <c r="C5" s="2">
        <v>0.9</v>
      </c>
      <c r="D5" s="2">
        <v>0.8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N12/I12</f>
        <v>0.75</v>
      </c>
      <c r="O5" s="2">
        <f t="shared" ref="O5:P6" si="0">O12/J12</f>
        <v>0.89700267441860471</v>
      </c>
      <c r="P5" s="2">
        <f t="shared" si="0"/>
        <v>0.82645428447903158</v>
      </c>
    </row>
    <row r="6" spans="1:16" x14ac:dyDescent="0.35">
      <c r="A6" s="1" t="s">
        <v>7</v>
      </c>
      <c r="B6" s="2">
        <v>0.9</v>
      </c>
      <c r="C6" s="2">
        <v>0.8</v>
      </c>
      <c r="D6" s="2">
        <v>1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N13/I13</f>
        <v>0.89857450180342646</v>
      </c>
      <c r="O6" s="2">
        <f t="shared" si="0"/>
        <v>0.77190053111111112</v>
      </c>
      <c r="P6" s="2">
        <f t="shared" si="0"/>
        <v>0.9777264992000001</v>
      </c>
    </row>
    <row r="7" spans="1:16" x14ac:dyDescent="0.35">
      <c r="A7" s="1" t="s">
        <v>8</v>
      </c>
      <c r="B7" s="2">
        <v>0.65</v>
      </c>
      <c r="C7" s="2"/>
      <c r="D7" s="2"/>
      <c r="E7" s="2"/>
      <c r="F7" s="68">
        <v>-0.28599999999999998</v>
      </c>
      <c r="G7" s="68"/>
      <c r="H7" s="68"/>
      <c r="I7" s="2"/>
      <c r="J7" s="68">
        <v>1</v>
      </c>
      <c r="K7" s="68"/>
      <c r="L7" s="68"/>
      <c r="M7" s="2"/>
      <c r="N7" s="68">
        <f>N14/I14</f>
        <v>0.6073142857142857</v>
      </c>
      <c r="O7" s="68"/>
      <c r="P7" s="68"/>
    </row>
    <row r="8" spans="1:16" x14ac:dyDescent="0.35">
      <c r="A8" s="1" t="s">
        <v>9</v>
      </c>
      <c r="B8" s="2">
        <v>1.03</v>
      </c>
      <c r="C8" s="2"/>
      <c r="D8" s="2"/>
      <c r="E8" s="2"/>
      <c r="F8" s="68">
        <v>0.85499999999999998</v>
      </c>
      <c r="G8" s="68"/>
      <c r="H8" s="68"/>
      <c r="I8" s="2"/>
      <c r="J8" s="68">
        <v>1.1180000000000001</v>
      </c>
      <c r="K8" s="68"/>
      <c r="L8" s="68"/>
      <c r="M8" s="2"/>
      <c r="N8" s="68">
        <f>N15/I15</f>
        <v>0.98418421052631588</v>
      </c>
      <c r="O8" s="68"/>
      <c r="P8" s="68"/>
    </row>
    <row r="9" spans="1:16" x14ac:dyDescent="0.35">
      <c r="A9" s="1" t="s">
        <v>10</v>
      </c>
      <c r="B9" s="2">
        <v>0.8</v>
      </c>
      <c r="C9" s="2"/>
      <c r="D9" s="2"/>
      <c r="E9" s="2"/>
      <c r="F9" s="68">
        <v>0.7</v>
      </c>
      <c r="G9" s="68"/>
      <c r="H9" s="68"/>
      <c r="I9" s="2"/>
      <c r="J9" s="68">
        <v>1.3</v>
      </c>
      <c r="K9" s="68"/>
      <c r="L9" s="68"/>
      <c r="M9" s="2"/>
      <c r="N9" s="68">
        <f>N16</f>
        <v>0.71933999999999998</v>
      </c>
      <c r="O9" s="68"/>
      <c r="P9" s="68"/>
    </row>
    <row r="10" spans="1:16" ht="15" thickBot="1" x14ac:dyDescent="0.4">
      <c r="N10" s="67"/>
      <c r="O10" s="67"/>
      <c r="P10" s="67"/>
    </row>
    <row r="11" spans="1:16" x14ac:dyDescent="0.35">
      <c r="A11" s="62" t="s">
        <v>11</v>
      </c>
      <c r="B11" s="62"/>
      <c r="D11" s="63" t="s">
        <v>12</v>
      </c>
      <c r="E11" s="63"/>
      <c r="H11" s="64" t="s">
        <v>13</v>
      </c>
      <c r="I11" s="65"/>
      <c r="J11" s="65"/>
      <c r="K11" s="65"/>
      <c r="L11" s="4"/>
      <c r="M11" s="4"/>
      <c r="N11" s="65" t="s">
        <v>14</v>
      </c>
      <c r="O11" s="65"/>
      <c r="P11" s="66"/>
    </row>
    <row r="12" spans="1:16" x14ac:dyDescent="0.35">
      <c r="A12" s="1" t="s">
        <v>15</v>
      </c>
      <c r="B12" s="1">
        <v>12464.9578107003</v>
      </c>
      <c r="D12" s="1" t="s">
        <v>16</v>
      </c>
      <c r="E12" s="1">
        <v>9619.17</v>
      </c>
      <c r="F12" t="s">
        <v>17</v>
      </c>
      <c r="H12" s="5" t="s">
        <v>6</v>
      </c>
      <c r="I12" s="6">
        <v>3.5419999999999998</v>
      </c>
      <c r="J12" s="6">
        <v>3.01</v>
      </c>
      <c r="K12" s="6">
        <v>2.3130000000000002</v>
      </c>
      <c r="L12" s="6"/>
      <c r="M12" s="6"/>
      <c r="N12" s="10">
        <v>2.6564999999999999</v>
      </c>
      <c r="O12" s="10">
        <v>2.6999780499999999</v>
      </c>
      <c r="P12" s="11">
        <v>1.9115887600000001</v>
      </c>
    </row>
    <row r="13" spans="1:16" x14ac:dyDescent="0.35">
      <c r="A13" s="1" t="s">
        <v>18</v>
      </c>
      <c r="B13" s="1">
        <v>11.55</v>
      </c>
      <c r="D13" s="1" t="s">
        <v>19</v>
      </c>
      <c r="E13" s="1">
        <v>2</v>
      </c>
      <c r="H13" s="5" t="s">
        <v>7</v>
      </c>
      <c r="I13" s="6">
        <v>13.308</v>
      </c>
      <c r="J13" s="6">
        <v>9</v>
      </c>
      <c r="K13" s="6">
        <v>3.125</v>
      </c>
      <c r="L13" s="6"/>
      <c r="M13" s="6"/>
      <c r="N13" s="10">
        <v>11.958229469999999</v>
      </c>
      <c r="O13" s="10">
        <v>6.9471047800000001</v>
      </c>
      <c r="P13" s="11">
        <v>3.0553953100000002</v>
      </c>
    </row>
    <row r="14" spans="1:16" x14ac:dyDescent="0.35">
      <c r="A14" s="1" t="s">
        <v>20</v>
      </c>
      <c r="B14" s="1">
        <v>0.45062450999999998</v>
      </c>
      <c r="D14" s="9" t="s">
        <v>21</v>
      </c>
      <c r="E14" s="1">
        <v>6</v>
      </c>
      <c r="H14" s="5" t="s">
        <v>8</v>
      </c>
      <c r="I14" s="58">
        <v>3.5</v>
      </c>
      <c r="J14" s="58"/>
      <c r="K14" s="58"/>
      <c r="L14" s="6"/>
      <c r="M14" s="6"/>
      <c r="N14" s="56">
        <v>2.1255999999999999</v>
      </c>
      <c r="O14" s="56"/>
      <c r="P14" s="57"/>
    </row>
    <row r="15" spans="1:16" x14ac:dyDescent="0.35">
      <c r="A15" s="1" t="s">
        <v>22</v>
      </c>
      <c r="B15" s="1">
        <v>6.1951999999999998</v>
      </c>
      <c r="D15" s="12" t="s">
        <v>23</v>
      </c>
      <c r="E15" s="1">
        <v>2</v>
      </c>
      <c r="H15" s="5" t="s">
        <v>9</v>
      </c>
      <c r="I15" s="58">
        <v>7.6</v>
      </c>
      <c r="J15" s="58"/>
      <c r="K15" s="58"/>
      <c r="L15" s="6"/>
      <c r="M15" s="6"/>
      <c r="N15" s="56">
        <v>7.4798</v>
      </c>
      <c r="O15" s="56"/>
      <c r="P15" s="57"/>
    </row>
    <row r="16" spans="1:16" x14ac:dyDescent="0.35">
      <c r="A16" s="1" t="s">
        <v>24</v>
      </c>
      <c r="B16" s="1">
        <v>552.09624113746702</v>
      </c>
      <c r="H16" s="5" t="s">
        <v>10</v>
      </c>
      <c r="I16" s="58" t="s">
        <v>25</v>
      </c>
      <c r="J16" s="58"/>
      <c r="K16" s="58"/>
      <c r="L16" s="6"/>
      <c r="M16" s="6"/>
      <c r="N16" s="56">
        <v>0.71933999999999998</v>
      </c>
      <c r="O16" s="56"/>
      <c r="P16" s="57"/>
    </row>
    <row r="17" spans="1:16" ht="15" thickBot="1" x14ac:dyDescent="0.4">
      <c r="A17" s="1" t="s">
        <v>26</v>
      </c>
      <c r="B17" s="13">
        <v>8.37400491</v>
      </c>
      <c r="H17" s="14"/>
      <c r="I17" s="59"/>
      <c r="J17" s="59"/>
      <c r="K17" s="59"/>
      <c r="L17" s="15"/>
      <c r="M17" s="15"/>
      <c r="N17" s="60"/>
      <c r="O17" s="60"/>
      <c r="P17" s="61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6">
        <v>1331294270000</v>
      </c>
    </row>
    <row r="20" spans="1:16" x14ac:dyDescent="0.35">
      <c r="A20" s="17" t="s">
        <v>29</v>
      </c>
      <c r="B20">
        <v>337665727.07764</v>
      </c>
    </row>
    <row r="21" spans="1:16" x14ac:dyDescent="0.35">
      <c r="A21" s="17" t="s">
        <v>30</v>
      </c>
      <c r="B21">
        <v>0.64975784000000003</v>
      </c>
    </row>
    <row r="22" spans="1:16" x14ac:dyDescent="0.35">
      <c r="A22" s="17" t="s">
        <v>31</v>
      </c>
      <c r="B22">
        <v>0.93352577999999997</v>
      </c>
    </row>
    <row r="23" spans="1:16" x14ac:dyDescent="0.35">
      <c r="A23" s="17" t="s">
        <v>35</v>
      </c>
      <c r="B23">
        <v>567076.89202764002</v>
      </c>
    </row>
    <row r="24" spans="1:16" x14ac:dyDescent="0.35">
      <c r="A24" s="17" t="s">
        <v>36</v>
      </c>
      <c r="B24">
        <v>3520937.3406044999</v>
      </c>
    </row>
    <row r="25" spans="1:16" x14ac:dyDescent="0.35">
      <c r="A25" s="17" t="s">
        <v>37</v>
      </c>
    </row>
    <row r="27" spans="1:16" x14ac:dyDescent="0.35">
      <c r="A27" s="62" t="s">
        <v>32</v>
      </c>
      <c r="B27" s="62"/>
      <c r="C27" s="18"/>
      <c r="D27" s="18"/>
      <c r="E27" s="18"/>
      <c r="F27" s="18"/>
      <c r="G27" s="18"/>
      <c r="H27" s="19"/>
      <c r="I27" s="20"/>
      <c r="J27" s="20"/>
      <c r="K27" s="20"/>
      <c r="L27" s="20"/>
      <c r="M27" s="20"/>
      <c r="N27" s="7"/>
      <c r="O27" s="7"/>
      <c r="P27" s="8"/>
    </row>
    <row r="28" spans="1:16" x14ac:dyDescent="0.35">
      <c r="A28" s="1" t="s">
        <v>15</v>
      </c>
      <c r="B28" s="1">
        <v>14290.907999999999</v>
      </c>
      <c r="C28" s="18"/>
      <c r="D28" s="18"/>
      <c r="E28" s="18"/>
      <c r="F28" s="18"/>
      <c r="G28" s="18"/>
      <c r="H28" s="19"/>
      <c r="I28" s="20"/>
      <c r="J28" s="20"/>
      <c r="K28" s="20"/>
      <c r="L28" s="20"/>
      <c r="M28" s="20"/>
      <c r="N28" s="7"/>
      <c r="O28" s="7"/>
      <c r="P28" s="8"/>
    </row>
    <row r="29" spans="1:16" x14ac:dyDescent="0.35">
      <c r="A29" s="1" t="s">
        <v>18</v>
      </c>
      <c r="B29" s="1"/>
      <c r="C29" s="18"/>
      <c r="D29" s="18"/>
      <c r="E29" s="18"/>
      <c r="F29" s="18"/>
      <c r="G29" s="18"/>
      <c r="H29" s="19"/>
      <c r="I29" s="55"/>
      <c r="J29" s="55"/>
      <c r="K29" s="55"/>
      <c r="L29" s="20"/>
      <c r="M29" s="20"/>
      <c r="N29" s="56"/>
      <c r="O29" s="56"/>
      <c r="P29" s="57"/>
    </row>
    <row r="30" spans="1:16" x14ac:dyDescent="0.35">
      <c r="A30" s="1" t="s">
        <v>20</v>
      </c>
      <c r="B30" s="1"/>
      <c r="C30" s="18"/>
      <c r="D30" s="18"/>
      <c r="E30" s="18"/>
      <c r="F30" s="18"/>
      <c r="G30" s="18"/>
      <c r="H30" s="19"/>
      <c r="I30" s="55"/>
      <c r="J30" s="55"/>
      <c r="K30" s="55"/>
      <c r="L30" s="20"/>
      <c r="M30" s="20"/>
      <c r="N30" s="56"/>
      <c r="O30" s="56"/>
      <c r="P30" s="57"/>
    </row>
    <row r="31" spans="1:16" x14ac:dyDescent="0.35">
      <c r="A31" s="1" t="s">
        <v>22</v>
      </c>
      <c r="B31" s="1">
        <v>6.5978000000000003</v>
      </c>
      <c r="C31" s="18"/>
      <c r="D31" s="18"/>
      <c r="E31" s="18"/>
      <c r="F31" s="18"/>
      <c r="G31" s="18"/>
      <c r="H31" s="19"/>
      <c r="I31" s="21"/>
      <c r="J31" s="21"/>
      <c r="K31" s="21"/>
      <c r="L31" s="20"/>
      <c r="M31" s="20"/>
      <c r="N31" s="7"/>
      <c r="O31" s="7"/>
      <c r="P31" s="8"/>
    </row>
    <row r="32" spans="1:16" ht="15" thickBot="1" x14ac:dyDescent="0.4">
      <c r="A32" s="1" t="s">
        <v>24</v>
      </c>
      <c r="B32" s="1">
        <v>591.61924705447495</v>
      </c>
      <c r="C32" s="18"/>
      <c r="D32" s="18"/>
      <c r="E32" s="18"/>
      <c r="F32" s="18"/>
      <c r="G32" s="18"/>
      <c r="H32" s="22"/>
      <c r="I32" s="23"/>
      <c r="J32" s="23"/>
      <c r="K32" s="23"/>
      <c r="L32" s="24"/>
      <c r="M32" s="24"/>
      <c r="N32" s="25"/>
      <c r="O32" s="25"/>
      <c r="P32" s="26"/>
    </row>
    <row r="33" spans="1:16" x14ac:dyDescent="0.35">
      <c r="A33" s="1" t="s">
        <v>26</v>
      </c>
      <c r="B33" s="13">
        <v>8.4665588300000003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35">
      <c r="A34" s="1" t="s">
        <v>27</v>
      </c>
      <c r="B34" s="1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35">
      <c r="A35" s="1" t="s">
        <v>28</v>
      </c>
      <c r="B35" s="16">
        <v>1328846230000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35">
      <c r="A36" s="17" t="s">
        <v>29</v>
      </c>
      <c r="B36">
        <v>339747446.280725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35">
      <c r="A37" s="17" t="s">
        <v>30</v>
      </c>
      <c r="B37">
        <v>0.64977655999999995</v>
      </c>
      <c r="N37" s="18"/>
      <c r="O37" s="18"/>
      <c r="P37" s="18"/>
    </row>
    <row r="38" spans="1:16" x14ac:dyDescent="0.35">
      <c r="A38" s="17" t="s">
        <v>31</v>
      </c>
      <c r="B38">
        <v>0.93333580999999999</v>
      </c>
      <c r="N38" s="18"/>
      <c r="O38" s="18"/>
      <c r="P38" s="18"/>
    </row>
    <row r="39" spans="1:16" x14ac:dyDescent="0.35">
      <c r="A39" s="17" t="s">
        <v>33</v>
      </c>
      <c r="B39">
        <v>650146.11736075999</v>
      </c>
    </row>
    <row r="40" spans="1:16" x14ac:dyDescent="0.35">
      <c r="A40" s="17" t="s">
        <v>34</v>
      </c>
      <c r="B40">
        <v>3639817.9590759999</v>
      </c>
    </row>
  </sheetData>
  <mergeCells count="32"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27:B27"/>
    <mergeCell ref="A11:B11"/>
    <mergeCell ref="D11:E11"/>
    <mergeCell ref="H11:K11"/>
    <mergeCell ref="N11:P11"/>
    <mergeCell ref="I15:K15"/>
    <mergeCell ref="N15:P15"/>
    <mergeCell ref="I14:K14"/>
    <mergeCell ref="N14:P14"/>
    <mergeCell ref="I29:K29"/>
    <mergeCell ref="N29:P29"/>
    <mergeCell ref="I30:K30"/>
    <mergeCell ref="N30:P30"/>
    <mergeCell ref="I16:K16"/>
    <mergeCell ref="N16:P16"/>
    <mergeCell ref="I17:K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3DFB-088C-4516-8C72-C70A1B411134}">
  <dimension ref="A1:S54"/>
  <sheetViews>
    <sheetView workbookViewId="0">
      <selection activeCell="D18" sqref="A1:XFD1048576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9" x14ac:dyDescent="0.35">
      <c r="A1" t="s">
        <v>0</v>
      </c>
    </row>
    <row r="2" spans="1:19" x14ac:dyDescent="0.3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9" x14ac:dyDescent="0.35">
      <c r="A3" s="1"/>
      <c r="B3" s="70" t="s">
        <v>2</v>
      </c>
      <c r="C3" s="71"/>
      <c r="D3" s="72"/>
      <c r="E3" s="1"/>
      <c r="F3" s="70" t="s">
        <v>3</v>
      </c>
      <c r="G3" s="71"/>
      <c r="H3" s="72"/>
      <c r="I3" s="1"/>
      <c r="J3" s="70" t="s">
        <v>4</v>
      </c>
      <c r="K3" s="71"/>
      <c r="L3" s="72"/>
      <c r="M3" s="1"/>
      <c r="N3" s="70" t="s">
        <v>5</v>
      </c>
      <c r="O3" s="71"/>
      <c r="P3" s="72"/>
    </row>
    <row r="4" spans="1:19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 x14ac:dyDescent="0.35">
      <c r="A5" s="1" t="s">
        <v>6</v>
      </c>
      <c r="B5" s="46">
        <v>0.8</v>
      </c>
      <c r="C5" s="46">
        <v>0.9</v>
      </c>
      <c r="D5" s="46">
        <v>0.8</v>
      </c>
      <c r="E5" s="46"/>
      <c r="F5" s="46">
        <v>0.75</v>
      </c>
      <c r="G5" s="46">
        <v>0.75</v>
      </c>
      <c r="H5" s="46">
        <v>0.75</v>
      </c>
      <c r="I5" s="46"/>
      <c r="J5" s="46">
        <v>1.25</v>
      </c>
      <c r="K5" s="46">
        <v>1.25</v>
      </c>
      <c r="L5" s="46">
        <v>1.25</v>
      </c>
      <c r="M5" s="46"/>
      <c r="N5" s="46">
        <f>N12/I12</f>
        <v>0.75</v>
      </c>
      <c r="O5" s="46">
        <f t="shared" ref="O5:P6" si="0">O12/J12</f>
        <v>0.88397435215946851</v>
      </c>
      <c r="P5" s="46">
        <f t="shared" si="0"/>
        <v>0.80087317336792041</v>
      </c>
    </row>
    <row r="6" spans="1:19" x14ac:dyDescent="0.35">
      <c r="A6" s="1" t="s">
        <v>7</v>
      </c>
      <c r="B6" s="46">
        <v>0.9</v>
      </c>
      <c r="C6" s="46">
        <v>0.8</v>
      </c>
      <c r="D6" s="46">
        <v>1</v>
      </c>
      <c r="E6" s="46"/>
      <c r="F6" s="46">
        <v>0.7</v>
      </c>
      <c r="G6" s="46">
        <v>0.7</v>
      </c>
      <c r="H6" s="46">
        <v>0.7</v>
      </c>
      <c r="I6" s="46"/>
      <c r="J6" s="46">
        <v>1.3</v>
      </c>
      <c r="K6" s="46">
        <v>1.3</v>
      </c>
      <c r="L6" s="46">
        <v>1.3</v>
      </c>
      <c r="M6" s="46"/>
      <c r="N6" s="46">
        <f>N13/I13</f>
        <v>0.89862961752329429</v>
      </c>
      <c r="O6" s="46">
        <f t="shared" si="0"/>
        <v>0.77203097333333337</v>
      </c>
      <c r="P6" s="46">
        <f t="shared" si="0"/>
        <v>0.97775786240000007</v>
      </c>
    </row>
    <row r="7" spans="1:19" x14ac:dyDescent="0.35">
      <c r="A7" s="1" t="s">
        <v>8</v>
      </c>
      <c r="B7" s="46">
        <v>0.65</v>
      </c>
      <c r="C7" s="46"/>
      <c r="D7" s="46"/>
      <c r="E7" s="46"/>
      <c r="F7" s="68">
        <v>-0.28599999999999998</v>
      </c>
      <c r="G7" s="68"/>
      <c r="H7" s="68"/>
      <c r="I7" s="46"/>
      <c r="J7" s="68">
        <v>1</v>
      </c>
      <c r="K7" s="68"/>
      <c r="L7" s="68"/>
      <c r="M7" s="46"/>
      <c r="N7" s="68">
        <f>N14/I14</f>
        <v>0.6073142857142857</v>
      </c>
      <c r="O7" s="68"/>
      <c r="P7" s="68"/>
    </row>
    <row r="8" spans="1:19" x14ac:dyDescent="0.35">
      <c r="A8" s="1" t="s">
        <v>9</v>
      </c>
      <c r="B8" s="46">
        <v>1.03</v>
      </c>
      <c r="C8" s="46"/>
      <c r="D8" s="46"/>
      <c r="E8" s="46"/>
      <c r="F8" s="68">
        <v>0.85499999999999998</v>
      </c>
      <c r="G8" s="68"/>
      <c r="H8" s="68"/>
      <c r="I8" s="46"/>
      <c r="J8" s="68">
        <v>1.1180000000000001</v>
      </c>
      <c r="K8" s="68"/>
      <c r="L8" s="68"/>
      <c r="M8" s="46"/>
      <c r="N8" s="68">
        <f>N15/I15</f>
        <v>0.98399999999999999</v>
      </c>
      <c r="O8" s="68"/>
      <c r="P8" s="68"/>
    </row>
    <row r="9" spans="1:19" x14ac:dyDescent="0.35">
      <c r="A9" s="1" t="s">
        <v>10</v>
      </c>
      <c r="B9" s="46">
        <v>0.75</v>
      </c>
      <c r="C9" s="46"/>
      <c r="D9" s="46"/>
      <c r="E9" s="46"/>
      <c r="F9" s="68">
        <v>0.7</v>
      </c>
      <c r="G9" s="68"/>
      <c r="H9" s="68"/>
      <c r="I9" s="46"/>
      <c r="J9" s="68">
        <v>1.3</v>
      </c>
      <c r="K9" s="68"/>
      <c r="L9" s="68"/>
      <c r="M9" s="46"/>
      <c r="N9" s="68">
        <f>N16</f>
        <v>0.7</v>
      </c>
      <c r="O9" s="68"/>
      <c r="P9" s="68"/>
    </row>
    <row r="10" spans="1:19" ht="15" thickBot="1" x14ac:dyDescent="0.4">
      <c r="N10" s="67"/>
      <c r="O10" s="67"/>
      <c r="P10" s="67"/>
    </row>
    <row r="11" spans="1:19" x14ac:dyDescent="0.35">
      <c r="A11" s="62" t="s">
        <v>11</v>
      </c>
      <c r="B11" s="62"/>
      <c r="D11" s="63" t="s">
        <v>12</v>
      </c>
      <c r="E11" s="63"/>
      <c r="H11" s="64" t="s">
        <v>13</v>
      </c>
      <c r="I11" s="65"/>
      <c r="J11" s="65"/>
      <c r="K11" s="65"/>
      <c r="L11" s="4"/>
      <c r="M11" s="4"/>
      <c r="N11" s="65" t="s">
        <v>14</v>
      </c>
      <c r="O11" s="65"/>
      <c r="P11" s="66"/>
      <c r="Q11" t="s">
        <v>53</v>
      </c>
    </row>
    <row r="12" spans="1:19" x14ac:dyDescent="0.35">
      <c r="A12" s="1" t="s">
        <v>15</v>
      </c>
      <c r="B12" s="1">
        <v>12104.922722236201</v>
      </c>
      <c r="D12" s="1" t="s">
        <v>16</v>
      </c>
      <c r="E12" s="1">
        <v>7401.44</v>
      </c>
      <c r="F12" t="s">
        <v>17</v>
      </c>
      <c r="H12" s="5" t="s">
        <v>6</v>
      </c>
      <c r="I12" s="6">
        <v>3.5419999999999998</v>
      </c>
      <c r="J12" s="6">
        <v>3.01</v>
      </c>
      <c r="K12" s="6">
        <v>2.3130000000000002</v>
      </c>
      <c r="L12" s="6"/>
      <c r="M12" s="6"/>
      <c r="N12" s="42">
        <v>2.6564999999999999</v>
      </c>
      <c r="O12" s="49">
        <v>2.6607628000000001</v>
      </c>
      <c r="P12" s="50">
        <v>1.8524196500000001</v>
      </c>
      <c r="Q12">
        <f>B5*I12</f>
        <v>2.8336000000000001</v>
      </c>
      <c r="R12">
        <f t="shared" ref="R12:S12" si="1">C5*J12</f>
        <v>2.7090000000000001</v>
      </c>
      <c r="S12">
        <f t="shared" si="1"/>
        <v>1.8504000000000003</v>
      </c>
    </row>
    <row r="13" spans="1:19" x14ac:dyDescent="0.35">
      <c r="A13" s="1" t="s">
        <v>18</v>
      </c>
      <c r="B13" s="1">
        <v>11.57</v>
      </c>
      <c r="D13" s="1" t="s">
        <v>19</v>
      </c>
      <c r="E13" s="1">
        <v>2</v>
      </c>
      <c r="H13" s="5" t="s">
        <v>7</v>
      </c>
      <c r="I13" s="6">
        <v>13.308</v>
      </c>
      <c r="J13" s="6">
        <v>9</v>
      </c>
      <c r="K13" s="6">
        <v>3.125</v>
      </c>
      <c r="L13" s="6"/>
      <c r="M13" s="6"/>
      <c r="N13" s="49">
        <v>11.95896295</v>
      </c>
      <c r="O13" s="49">
        <v>6.94827876</v>
      </c>
      <c r="P13" s="50">
        <v>3.0554933200000001</v>
      </c>
      <c r="Q13">
        <f>B6*I13</f>
        <v>11.9772</v>
      </c>
      <c r="R13">
        <f t="shared" ref="R13:S13" si="2">C6*J13</f>
        <v>7.2</v>
      </c>
      <c r="S13">
        <f t="shared" si="2"/>
        <v>3.125</v>
      </c>
    </row>
    <row r="14" spans="1:19" x14ac:dyDescent="0.35">
      <c r="A14" s="1" t="s">
        <v>20</v>
      </c>
      <c r="B14" s="1">
        <v>0.44830471999999999</v>
      </c>
      <c r="D14" s="9" t="s">
        <v>21</v>
      </c>
      <c r="E14" s="1">
        <v>5</v>
      </c>
      <c r="H14" s="5" t="s">
        <v>8</v>
      </c>
      <c r="I14" s="58">
        <v>3.5</v>
      </c>
      <c r="J14" s="58"/>
      <c r="K14" s="58"/>
      <c r="L14" s="6"/>
      <c r="M14" s="6"/>
      <c r="N14" s="56">
        <v>2.1255999999999999</v>
      </c>
      <c r="O14" s="56"/>
      <c r="P14" s="57"/>
      <c r="Q14">
        <f>B7*I14</f>
        <v>2.2749999999999999</v>
      </c>
    </row>
    <row r="15" spans="1:19" x14ac:dyDescent="0.35">
      <c r="A15" s="1" t="s">
        <v>22</v>
      </c>
      <c r="B15" s="1">
        <v>6.3392999999999997</v>
      </c>
      <c r="D15" s="12" t="s">
        <v>23</v>
      </c>
      <c r="E15" s="1">
        <v>2</v>
      </c>
      <c r="H15" s="5" t="s">
        <v>9</v>
      </c>
      <c r="I15" s="58">
        <v>7.6</v>
      </c>
      <c r="J15" s="58"/>
      <c r="K15" s="58"/>
      <c r="L15" s="6"/>
      <c r="M15" s="6"/>
      <c r="N15" s="56">
        <v>7.4783999999999997</v>
      </c>
      <c r="O15" s="56"/>
      <c r="P15" s="57"/>
      <c r="Q15">
        <f>B8*I15</f>
        <v>7.8279999999999994</v>
      </c>
    </row>
    <row r="16" spans="1:19" x14ac:dyDescent="0.35">
      <c r="A16" s="1" t="s">
        <v>24</v>
      </c>
      <c r="B16" s="1">
        <v>564.32662952026499</v>
      </c>
      <c r="H16" s="5" t="s">
        <v>10</v>
      </c>
      <c r="I16" s="58" t="s">
        <v>25</v>
      </c>
      <c r="J16" s="58"/>
      <c r="K16" s="58"/>
      <c r="L16" s="6"/>
      <c r="M16" s="6"/>
      <c r="N16" s="56">
        <v>0.7</v>
      </c>
      <c r="O16" s="56"/>
      <c r="P16" s="57"/>
      <c r="Q16">
        <v>0.75</v>
      </c>
    </row>
    <row r="17" spans="1:16" ht="15" thickBot="1" x14ac:dyDescent="0.4">
      <c r="A17" s="1" t="s">
        <v>26</v>
      </c>
      <c r="B17" s="13">
        <v>8.3545889613413191</v>
      </c>
      <c r="H17" s="14"/>
      <c r="I17" s="59"/>
      <c r="J17" s="59"/>
      <c r="K17" s="59"/>
      <c r="L17" s="15"/>
      <c r="M17" s="15"/>
      <c r="N17" s="60"/>
      <c r="O17" s="60"/>
      <c r="P17" s="61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6">
        <v>1329115100000</v>
      </c>
    </row>
    <row r="20" spans="1:16" x14ac:dyDescent="0.35">
      <c r="A20" s="17" t="s">
        <v>29</v>
      </c>
      <c r="B20">
        <v>335707416.27257901</v>
      </c>
    </row>
    <row r="21" spans="1:16" x14ac:dyDescent="0.35">
      <c r="A21" s="17" t="s">
        <v>30</v>
      </c>
      <c r="B21">
        <v>0.64197722000000002</v>
      </c>
    </row>
    <row r="22" spans="1:16" x14ac:dyDescent="0.35">
      <c r="A22" s="17" t="s">
        <v>31</v>
      </c>
      <c r="B22">
        <v>0.93408115999999997</v>
      </c>
    </row>
    <row r="23" spans="1:16" x14ac:dyDescent="0.35">
      <c r="A23" s="17" t="s">
        <v>35</v>
      </c>
      <c r="B23">
        <v>550697.56831969996</v>
      </c>
    </row>
    <row r="24" spans="1:16" x14ac:dyDescent="0.35">
      <c r="A24" s="17" t="s">
        <v>36</v>
      </c>
      <c r="B24">
        <v>3493488.8562856</v>
      </c>
    </row>
    <row r="25" spans="1:16" x14ac:dyDescent="0.35">
      <c r="A25" s="17" t="s">
        <v>41</v>
      </c>
      <c r="B25">
        <v>688737.02682647004</v>
      </c>
    </row>
    <row r="26" spans="1:16" x14ac:dyDescent="0.35">
      <c r="A26" s="17" t="s">
        <v>42</v>
      </c>
      <c r="B26">
        <v>23465970.161542401</v>
      </c>
    </row>
    <row r="27" spans="1:16" x14ac:dyDescent="0.35">
      <c r="A27" s="17" t="s">
        <v>43</v>
      </c>
      <c r="B27" s="54">
        <v>906348366</v>
      </c>
      <c r="C27" s="18"/>
      <c r="D27" s="18"/>
      <c r="E27" s="18"/>
      <c r="F27" s="18"/>
      <c r="G27" s="18"/>
      <c r="H27" s="19"/>
      <c r="I27" s="20"/>
      <c r="J27" s="20"/>
      <c r="K27" s="20"/>
      <c r="L27" s="20"/>
      <c r="M27" s="20"/>
      <c r="N27" s="42"/>
      <c r="O27" s="42"/>
      <c r="P27" s="43"/>
    </row>
    <row r="28" spans="1:16" x14ac:dyDescent="0.35">
      <c r="A28" s="17" t="s">
        <v>44</v>
      </c>
      <c r="B28">
        <v>206244.40024325001</v>
      </c>
      <c r="C28" s="18"/>
      <c r="D28" s="18"/>
      <c r="E28" s="18"/>
      <c r="F28" s="18"/>
      <c r="G28" s="18"/>
      <c r="H28" s="19"/>
      <c r="I28" s="20"/>
      <c r="J28" s="20"/>
      <c r="K28" s="20"/>
      <c r="L28" s="20"/>
      <c r="M28" s="20"/>
      <c r="N28" s="42"/>
      <c r="O28" s="42"/>
      <c r="P28" s="43"/>
    </row>
    <row r="29" spans="1:16" x14ac:dyDescent="0.35">
      <c r="A29" s="17" t="s">
        <v>45</v>
      </c>
      <c r="B29">
        <v>2736546.9686694401</v>
      </c>
      <c r="C29" s="18"/>
      <c r="D29" s="18"/>
      <c r="E29" s="18"/>
      <c r="F29" s="18"/>
      <c r="G29" s="18"/>
      <c r="H29" s="19"/>
      <c r="I29" s="55"/>
      <c r="J29" s="55"/>
      <c r="K29" s="55"/>
      <c r="L29" s="20"/>
      <c r="M29" s="20"/>
      <c r="N29" s="56"/>
      <c r="O29" s="56"/>
      <c r="P29" s="57"/>
    </row>
    <row r="30" spans="1:16" x14ac:dyDescent="0.35">
      <c r="A30" s="17" t="s">
        <v>46</v>
      </c>
      <c r="B30">
        <v>288688.39435336</v>
      </c>
      <c r="C30" s="18"/>
      <c r="D30" s="18"/>
      <c r="E30" s="18"/>
      <c r="F30" s="18"/>
      <c r="G30" s="18"/>
      <c r="H30" s="19"/>
      <c r="I30" s="55"/>
      <c r="J30" s="55"/>
      <c r="K30" s="55"/>
      <c r="L30" s="20"/>
      <c r="M30" s="20"/>
      <c r="N30" s="56"/>
      <c r="O30" s="56"/>
      <c r="P30" s="57"/>
    </row>
    <row r="31" spans="1:16" x14ac:dyDescent="0.35">
      <c r="A31" s="17" t="s">
        <v>47</v>
      </c>
      <c r="B31">
        <v>205893.56035996001</v>
      </c>
      <c r="C31" s="18"/>
      <c r="D31" s="18"/>
      <c r="E31" s="18"/>
      <c r="F31" s="18"/>
      <c r="G31" s="18"/>
      <c r="H31" s="19"/>
      <c r="I31" s="41"/>
      <c r="J31" s="41"/>
      <c r="K31" s="41"/>
      <c r="L31" s="20"/>
      <c r="M31" s="20"/>
      <c r="N31" s="42"/>
      <c r="O31" s="42"/>
      <c r="P31" s="43"/>
    </row>
    <row r="32" spans="1:16" ht="15" thickBot="1" x14ac:dyDescent="0.4">
      <c r="C32" s="18"/>
      <c r="D32" s="18"/>
      <c r="E32" s="18"/>
      <c r="F32" s="18"/>
      <c r="G32" s="18"/>
      <c r="H32" s="22"/>
      <c r="I32" s="23"/>
      <c r="J32" s="23"/>
      <c r="K32" s="23"/>
      <c r="L32" s="24"/>
      <c r="M32" s="24"/>
      <c r="N32" s="44"/>
      <c r="O32" s="44"/>
      <c r="P32" s="45"/>
    </row>
    <row r="33" spans="1:16" x14ac:dyDescent="0.35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35">
      <c r="A34" s="62" t="s">
        <v>32</v>
      </c>
      <c r="B34" s="62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35">
      <c r="A35" s="1" t="s">
        <v>15</v>
      </c>
      <c r="B35" s="1">
        <v>13418.2230667927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35">
      <c r="A36" s="1" t="s">
        <v>18</v>
      </c>
      <c r="B36" s="47">
        <v>11.56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35">
      <c r="A37" s="1" t="s">
        <v>20</v>
      </c>
      <c r="B37" s="1">
        <v>0.44890000000000002</v>
      </c>
      <c r="N37" s="18"/>
      <c r="O37" s="18"/>
      <c r="P37" s="18"/>
    </row>
    <row r="38" spans="1:16" x14ac:dyDescent="0.35">
      <c r="A38" s="1" t="s">
        <v>22</v>
      </c>
      <c r="B38" s="1">
        <v>5.7969999999999997</v>
      </c>
      <c r="N38" s="18"/>
      <c r="O38" s="18"/>
      <c r="P38" s="18"/>
    </row>
    <row r="39" spans="1:16" x14ac:dyDescent="0.35">
      <c r="A39" s="1" t="s">
        <v>24</v>
      </c>
      <c r="B39" s="1">
        <v>557.79494713375504</v>
      </c>
    </row>
    <row r="40" spans="1:16" x14ac:dyDescent="0.35">
      <c r="A40" s="1" t="s">
        <v>26</v>
      </c>
      <c r="B40" s="13">
        <v>8.4290824400000002</v>
      </c>
    </row>
    <row r="41" spans="1:16" x14ac:dyDescent="0.35">
      <c r="A41" s="1" t="s">
        <v>27</v>
      </c>
      <c r="B41" s="1"/>
    </row>
    <row r="42" spans="1:16" x14ac:dyDescent="0.35">
      <c r="A42" s="1" t="s">
        <v>28</v>
      </c>
      <c r="B42" s="16">
        <v>1328846230000</v>
      </c>
    </row>
    <row r="43" spans="1:16" x14ac:dyDescent="0.35">
      <c r="A43" s="17" t="s">
        <v>29</v>
      </c>
      <c r="B43">
        <v>339149053.64212602</v>
      </c>
    </row>
    <row r="44" spans="1:16" x14ac:dyDescent="0.35">
      <c r="A44" s="17" t="s">
        <v>30</v>
      </c>
      <c r="B44">
        <v>0.64977655999999995</v>
      </c>
    </row>
    <row r="45" spans="1:16" x14ac:dyDescent="0.35">
      <c r="A45" s="17" t="s">
        <v>31</v>
      </c>
      <c r="B45">
        <v>0.93333580999999999</v>
      </c>
    </row>
    <row r="46" spans="1:16" x14ac:dyDescent="0.35">
      <c r="A46" s="17" t="s">
        <v>33</v>
      </c>
      <c r="B46">
        <v>610444.44343953999</v>
      </c>
    </row>
    <row r="47" spans="1:16" x14ac:dyDescent="0.35">
      <c r="A47" s="17" t="s">
        <v>34</v>
      </c>
      <c r="B47">
        <v>3579357.26193689</v>
      </c>
    </row>
    <row r="48" spans="1:16" x14ac:dyDescent="0.35">
      <c r="A48" s="17" t="s">
        <v>41</v>
      </c>
      <c r="B48">
        <v>660019.24723779003</v>
      </c>
    </row>
    <row r="49" spans="1:2" x14ac:dyDescent="0.35">
      <c r="A49" s="17" t="s">
        <v>42</v>
      </c>
      <c r="B49">
        <v>23479860.306596499</v>
      </c>
    </row>
    <row r="50" spans="1:2" x14ac:dyDescent="0.35">
      <c r="A50" s="17" t="s">
        <v>43</v>
      </c>
      <c r="B50" s="54">
        <v>916410850</v>
      </c>
    </row>
    <row r="51" spans="1:2" x14ac:dyDescent="0.35">
      <c r="A51" s="17" t="s">
        <v>44</v>
      </c>
      <c r="B51">
        <v>229437.04474399</v>
      </c>
    </row>
    <row r="52" spans="1:2" x14ac:dyDescent="0.35">
      <c r="A52" s="17" t="s">
        <v>45</v>
      </c>
      <c r="B52">
        <v>2739475.7737533599</v>
      </c>
    </row>
    <row r="53" spans="1:2" x14ac:dyDescent="0.35">
      <c r="A53" s="17" t="s">
        <v>46</v>
      </c>
      <c r="B53">
        <v>300942.32641505002</v>
      </c>
    </row>
    <row r="54" spans="1:2" x14ac:dyDescent="0.35">
      <c r="A54" s="17" t="s">
        <v>47</v>
      </c>
      <c r="B54">
        <v>217875.32635391</v>
      </c>
    </row>
  </sheetData>
  <mergeCells count="32">
    <mergeCell ref="N17:P17"/>
    <mergeCell ref="A2:P2"/>
    <mergeCell ref="B3:D3"/>
    <mergeCell ref="F3:H3"/>
    <mergeCell ref="J3:L3"/>
    <mergeCell ref="N3:P3"/>
    <mergeCell ref="N10:P10"/>
    <mergeCell ref="F7:H7"/>
    <mergeCell ref="J7:L7"/>
    <mergeCell ref="N7:P7"/>
    <mergeCell ref="F8:H8"/>
    <mergeCell ref="J8:L8"/>
    <mergeCell ref="N8:P8"/>
    <mergeCell ref="F9:H9"/>
    <mergeCell ref="J9:L9"/>
    <mergeCell ref="N9:P9"/>
    <mergeCell ref="A34:B34"/>
    <mergeCell ref="A11:B11"/>
    <mergeCell ref="D11:E11"/>
    <mergeCell ref="H11:K11"/>
    <mergeCell ref="N11:P11"/>
    <mergeCell ref="I15:K15"/>
    <mergeCell ref="N15:P15"/>
    <mergeCell ref="I14:K14"/>
    <mergeCell ref="N14:P14"/>
    <mergeCell ref="I29:K29"/>
    <mergeCell ref="N29:P29"/>
    <mergeCell ref="I30:K30"/>
    <mergeCell ref="N30:P30"/>
    <mergeCell ref="I16:K16"/>
    <mergeCell ref="N16:P16"/>
    <mergeCell ref="I17:K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DF30-5DB8-41B9-A5C2-7A4E39090D63}">
  <dimension ref="A1:P40"/>
  <sheetViews>
    <sheetView topLeftCell="A7" workbookViewId="0">
      <selection activeCell="D32" sqref="D32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35">
      <c r="A3" s="1"/>
      <c r="B3" s="70" t="s">
        <v>2</v>
      </c>
      <c r="C3" s="71"/>
      <c r="D3" s="72"/>
      <c r="E3" s="1"/>
      <c r="F3" s="70" t="s">
        <v>3</v>
      </c>
      <c r="G3" s="71"/>
      <c r="H3" s="72"/>
      <c r="I3" s="1"/>
      <c r="J3" s="70" t="s">
        <v>4</v>
      </c>
      <c r="K3" s="71"/>
      <c r="L3" s="72"/>
      <c r="M3" s="1"/>
      <c r="N3" s="70" t="s">
        <v>5</v>
      </c>
      <c r="O3" s="71"/>
      <c r="P3" s="72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3">
        <v>1</v>
      </c>
      <c r="C5" s="3">
        <v>1</v>
      </c>
      <c r="D5" s="3">
        <v>1</v>
      </c>
      <c r="E5" s="3"/>
      <c r="F5" s="3">
        <v>0.75</v>
      </c>
      <c r="G5" s="3">
        <v>0.75</v>
      </c>
      <c r="H5" s="3">
        <v>0.75</v>
      </c>
      <c r="I5" s="3"/>
      <c r="J5" s="3">
        <v>1.25</v>
      </c>
      <c r="K5" s="3">
        <v>1.25</v>
      </c>
      <c r="L5" s="3">
        <v>1.25</v>
      </c>
      <c r="M5" s="3"/>
      <c r="N5" s="3">
        <f>N12/I12</f>
        <v>0.75</v>
      </c>
      <c r="O5" s="3">
        <f t="shared" ref="O5:P6" si="0">O12/J12</f>
        <v>1.0211257740863788</v>
      </c>
      <c r="P5" s="3">
        <f t="shared" si="0"/>
        <v>0.78711581063553815</v>
      </c>
    </row>
    <row r="6" spans="1:16" x14ac:dyDescent="0.35">
      <c r="A6" s="1" t="s">
        <v>7</v>
      </c>
      <c r="B6" s="3">
        <v>1</v>
      </c>
      <c r="C6" s="3">
        <v>1</v>
      </c>
      <c r="D6" s="3">
        <v>1</v>
      </c>
      <c r="E6" s="3"/>
      <c r="F6" s="3">
        <v>0.7</v>
      </c>
      <c r="G6" s="3">
        <v>0.7</v>
      </c>
      <c r="H6" s="3">
        <v>0.7</v>
      </c>
      <c r="I6" s="3"/>
      <c r="J6" s="3">
        <v>1.3</v>
      </c>
      <c r="K6" s="3">
        <v>1.3</v>
      </c>
      <c r="L6" s="3">
        <v>1.3</v>
      </c>
      <c r="M6" s="3"/>
      <c r="N6" s="3">
        <f>N13/I13</f>
        <v>1.0746384452960625</v>
      </c>
      <c r="O6" s="3">
        <f t="shared" si="0"/>
        <v>0.76145040222222216</v>
      </c>
      <c r="P6" s="3">
        <f t="shared" si="0"/>
        <v>0.98616095680000004</v>
      </c>
    </row>
    <row r="7" spans="1:16" x14ac:dyDescent="0.35">
      <c r="A7" s="1" t="s">
        <v>8</v>
      </c>
      <c r="B7" s="3">
        <v>2.8000000000000001E-2</v>
      </c>
      <c r="C7" s="3"/>
      <c r="D7" s="3"/>
      <c r="E7" s="3"/>
      <c r="F7" s="68">
        <v>-0.28599999999999998</v>
      </c>
      <c r="G7" s="68"/>
      <c r="H7" s="68"/>
      <c r="I7" s="3"/>
      <c r="J7" s="68">
        <v>1</v>
      </c>
      <c r="K7" s="68"/>
      <c r="L7" s="68"/>
      <c r="M7" s="3"/>
      <c r="N7" s="68">
        <f>N14/I14</f>
        <v>0.18187714285714285</v>
      </c>
      <c r="O7" s="68"/>
      <c r="P7" s="68"/>
    </row>
    <row r="8" spans="1:16" x14ac:dyDescent="0.35">
      <c r="A8" s="1" t="s">
        <v>9</v>
      </c>
      <c r="B8" s="3">
        <v>1</v>
      </c>
      <c r="C8" s="3"/>
      <c r="D8" s="3"/>
      <c r="E8" s="3"/>
      <c r="F8" s="68">
        <v>0.85499999999999998</v>
      </c>
      <c r="G8" s="68"/>
      <c r="H8" s="68"/>
      <c r="I8" s="3"/>
      <c r="J8" s="68">
        <v>1.1180000000000001</v>
      </c>
      <c r="K8" s="68"/>
      <c r="L8" s="68"/>
      <c r="M8" s="3"/>
      <c r="N8" s="68">
        <f>N15/I15</f>
        <v>0.85500000000000009</v>
      </c>
      <c r="O8" s="68"/>
      <c r="P8" s="68"/>
    </row>
    <row r="9" spans="1:16" x14ac:dyDescent="0.35">
      <c r="A9" s="1" t="s">
        <v>10</v>
      </c>
      <c r="B9" s="3">
        <v>0.9</v>
      </c>
      <c r="C9" s="3"/>
      <c r="D9" s="3"/>
      <c r="E9" s="3"/>
      <c r="F9" s="68">
        <v>0.7</v>
      </c>
      <c r="G9" s="68"/>
      <c r="H9" s="68"/>
      <c r="I9" s="3"/>
      <c r="J9" s="68">
        <v>1.3</v>
      </c>
      <c r="K9" s="68"/>
      <c r="L9" s="68"/>
      <c r="M9" s="3"/>
      <c r="N9" s="68">
        <f>N16</f>
        <v>0.7</v>
      </c>
      <c r="O9" s="68"/>
      <c r="P9" s="68"/>
    </row>
    <row r="10" spans="1:16" ht="15" thickBot="1" x14ac:dyDescent="0.4">
      <c r="N10" s="67"/>
      <c r="O10" s="67"/>
      <c r="P10" s="67"/>
    </row>
    <row r="11" spans="1:16" x14ac:dyDescent="0.35">
      <c r="A11" s="62" t="s">
        <v>11</v>
      </c>
      <c r="B11" s="62"/>
      <c r="D11" s="63" t="s">
        <v>12</v>
      </c>
      <c r="E11" s="63"/>
      <c r="H11" s="64" t="s">
        <v>13</v>
      </c>
      <c r="I11" s="65"/>
      <c r="J11" s="65"/>
      <c r="K11" s="65"/>
      <c r="L11" s="4"/>
      <c r="M11" s="4"/>
      <c r="N11" s="65" t="s">
        <v>14</v>
      </c>
      <c r="O11" s="65"/>
      <c r="P11" s="66"/>
    </row>
    <row r="12" spans="1:16" x14ac:dyDescent="0.35">
      <c r="A12" s="1" t="s">
        <v>15</v>
      </c>
      <c r="B12">
        <v>14097.765301422</v>
      </c>
      <c r="D12" s="1" t="s">
        <v>16</v>
      </c>
      <c r="E12" s="1">
        <v>17146.02</v>
      </c>
      <c r="F12" t="s">
        <v>17</v>
      </c>
      <c r="H12" s="5" t="s">
        <v>6</v>
      </c>
      <c r="I12" s="6">
        <v>3.5419999999999998</v>
      </c>
      <c r="J12" s="6">
        <v>3.01</v>
      </c>
      <c r="K12" s="6">
        <v>2.3130000000000002</v>
      </c>
      <c r="L12" s="6"/>
      <c r="M12" s="6"/>
      <c r="N12" s="42">
        <v>2.6564999999999999</v>
      </c>
      <c r="O12" s="42">
        <v>3.07358858</v>
      </c>
      <c r="P12" s="43">
        <v>1.82059887</v>
      </c>
    </row>
    <row r="13" spans="1:16" x14ac:dyDescent="0.35">
      <c r="A13" s="1" t="s">
        <v>18</v>
      </c>
      <c r="B13" s="1">
        <v>11.44</v>
      </c>
      <c r="D13" s="1" t="s">
        <v>19</v>
      </c>
      <c r="E13" s="1">
        <v>7</v>
      </c>
      <c r="H13" s="5" t="s">
        <v>7</v>
      </c>
      <c r="I13" s="6">
        <v>13.308</v>
      </c>
      <c r="J13" s="6">
        <v>9</v>
      </c>
      <c r="K13" s="6">
        <v>3.125</v>
      </c>
      <c r="L13" s="6"/>
      <c r="M13" s="6"/>
      <c r="N13" s="42">
        <v>14.30128843</v>
      </c>
      <c r="O13" s="42">
        <v>6.8530536199999998</v>
      </c>
      <c r="P13" s="43">
        <v>3.08175299</v>
      </c>
    </row>
    <row r="14" spans="1:16" x14ac:dyDescent="0.35">
      <c r="A14" s="1" t="s">
        <v>20</v>
      </c>
      <c r="B14" s="1">
        <v>0.46422158000000002</v>
      </c>
      <c r="D14" s="9" t="s">
        <v>21</v>
      </c>
      <c r="E14" s="1">
        <v>7</v>
      </c>
      <c r="H14" s="5" t="s">
        <v>8</v>
      </c>
      <c r="I14" s="58">
        <v>3.5</v>
      </c>
      <c r="J14" s="58"/>
      <c r="K14" s="58"/>
      <c r="L14" s="6"/>
      <c r="M14" s="6"/>
      <c r="N14" s="56">
        <v>0.63656999999999997</v>
      </c>
      <c r="O14" s="56"/>
      <c r="P14" s="57"/>
    </row>
    <row r="15" spans="1:16" x14ac:dyDescent="0.35">
      <c r="A15" s="1" t="s">
        <v>22</v>
      </c>
      <c r="B15" s="1">
        <v>4.1779999999999999</v>
      </c>
      <c r="D15" s="12" t="s">
        <v>23</v>
      </c>
      <c r="E15" s="1">
        <v>7</v>
      </c>
      <c r="H15" s="5" t="s">
        <v>9</v>
      </c>
      <c r="I15" s="58">
        <v>7.6</v>
      </c>
      <c r="J15" s="58"/>
      <c r="K15" s="58"/>
      <c r="L15" s="6"/>
      <c r="M15" s="6"/>
      <c r="N15" s="56">
        <v>6.4980000000000002</v>
      </c>
      <c r="O15" s="56"/>
      <c r="P15" s="57"/>
    </row>
    <row r="16" spans="1:16" x14ac:dyDescent="0.35">
      <c r="A16" s="1" t="s">
        <v>24</v>
      </c>
      <c r="B16" s="1">
        <v>449.70625996552798</v>
      </c>
      <c r="H16" s="5" t="s">
        <v>10</v>
      </c>
      <c r="I16" s="58" t="s">
        <v>25</v>
      </c>
      <c r="J16" s="58"/>
      <c r="K16" s="58"/>
      <c r="L16" s="6"/>
      <c r="M16" s="6"/>
      <c r="N16" s="56">
        <v>0.7</v>
      </c>
      <c r="O16" s="56"/>
      <c r="P16" s="57"/>
    </row>
    <row r="17" spans="1:16" ht="15" thickBot="1" x14ac:dyDescent="0.4">
      <c r="A17" s="1" t="s">
        <v>26</v>
      </c>
      <c r="B17" s="13">
        <v>8.5512561300000005</v>
      </c>
      <c r="H17" s="14"/>
      <c r="I17" s="59"/>
      <c r="J17" s="59"/>
      <c r="K17" s="59"/>
      <c r="L17" s="15"/>
      <c r="M17" s="15"/>
      <c r="N17" s="60"/>
      <c r="O17" s="60"/>
      <c r="P17" s="61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6">
        <v>1343307160000</v>
      </c>
    </row>
    <row r="20" spans="1:16" x14ac:dyDescent="0.35">
      <c r="A20" s="17" t="s">
        <v>29</v>
      </c>
      <c r="B20">
        <v>350877342.706182</v>
      </c>
    </row>
    <row r="21" spans="1:16" x14ac:dyDescent="0.35">
      <c r="A21" s="17" t="s">
        <v>30</v>
      </c>
      <c r="B21">
        <v>0.69828142999999998</v>
      </c>
    </row>
    <row r="22" spans="1:16" x14ac:dyDescent="0.35">
      <c r="A22" s="17" t="s">
        <v>31</v>
      </c>
      <c r="B22">
        <v>0.92978676000000005</v>
      </c>
    </row>
    <row r="23" spans="1:16" x14ac:dyDescent="0.35">
      <c r="A23" s="17" t="s">
        <v>35</v>
      </c>
      <c r="B23">
        <v>641359.32532419998</v>
      </c>
      <c r="D23" t="s">
        <v>39</v>
      </c>
    </row>
    <row r="24" spans="1:16" x14ac:dyDescent="0.35">
      <c r="A24" s="17" t="s">
        <v>36</v>
      </c>
      <c r="B24">
        <v>3769545.03530487</v>
      </c>
      <c r="D24" t="s">
        <v>40</v>
      </c>
    </row>
    <row r="27" spans="1:16" x14ac:dyDescent="0.35">
      <c r="A27" s="62" t="s">
        <v>32</v>
      </c>
      <c r="B27" s="62"/>
      <c r="C27" s="18"/>
      <c r="D27" s="18"/>
      <c r="E27" s="18"/>
      <c r="F27" s="18"/>
      <c r="G27" s="18"/>
      <c r="H27" s="19"/>
      <c r="I27" s="20"/>
      <c r="J27" s="20"/>
      <c r="K27" s="20"/>
      <c r="L27" s="20"/>
      <c r="M27" s="20"/>
      <c r="N27" s="10"/>
      <c r="O27" s="10"/>
      <c r="P27" s="11"/>
    </row>
    <row r="28" spans="1:16" x14ac:dyDescent="0.35">
      <c r="A28" s="1" t="s">
        <v>15</v>
      </c>
      <c r="B28" s="1">
        <v>17393.3449182597</v>
      </c>
      <c r="C28" s="18"/>
      <c r="D28" s="18"/>
      <c r="E28" s="18"/>
      <c r="F28" s="18"/>
      <c r="G28" s="18"/>
      <c r="H28" s="19"/>
      <c r="I28" s="20"/>
      <c r="J28" s="20"/>
      <c r="K28" s="20"/>
      <c r="L28" s="20"/>
      <c r="M28" s="20"/>
      <c r="N28" s="10"/>
      <c r="O28" s="10"/>
      <c r="P28" s="11"/>
    </row>
    <row r="29" spans="1:16" x14ac:dyDescent="0.35">
      <c r="A29" s="1" t="s">
        <v>18</v>
      </c>
      <c r="B29" s="1">
        <v>11.3</v>
      </c>
      <c r="C29" s="18"/>
      <c r="D29" s="18"/>
      <c r="E29" s="18"/>
      <c r="F29" s="18"/>
      <c r="G29" s="18"/>
      <c r="H29" s="19"/>
      <c r="I29" s="55"/>
      <c r="J29" s="55"/>
      <c r="K29" s="55"/>
      <c r="L29" s="20"/>
      <c r="M29" s="20"/>
      <c r="N29" s="56"/>
      <c r="O29" s="56"/>
      <c r="P29" s="57"/>
    </row>
    <row r="30" spans="1:16" x14ac:dyDescent="0.35">
      <c r="A30" s="1" t="s">
        <v>20</v>
      </c>
      <c r="B30" s="1">
        <v>0.48070519</v>
      </c>
      <c r="C30" s="18"/>
      <c r="D30" s="18"/>
      <c r="E30" s="18"/>
      <c r="F30" s="18"/>
      <c r="G30" s="18"/>
      <c r="H30" s="19"/>
      <c r="I30" s="55"/>
      <c r="J30" s="55"/>
      <c r="K30" s="55"/>
      <c r="L30" s="20"/>
      <c r="M30" s="20"/>
      <c r="N30" s="56"/>
      <c r="O30" s="56"/>
      <c r="P30" s="57"/>
    </row>
    <row r="31" spans="1:16" x14ac:dyDescent="0.35">
      <c r="A31" s="1" t="s">
        <v>22</v>
      </c>
      <c r="B31" s="1">
        <v>5.2525000000000004</v>
      </c>
      <c r="C31" s="18"/>
      <c r="D31" s="18"/>
      <c r="E31" s="18"/>
      <c r="F31" s="18"/>
      <c r="G31" s="18"/>
      <c r="H31" s="19"/>
      <c r="I31" s="21"/>
      <c r="J31" s="21"/>
      <c r="K31" s="21"/>
      <c r="L31" s="20"/>
      <c r="M31" s="20"/>
      <c r="N31" s="10"/>
      <c r="O31" s="10"/>
      <c r="P31" s="11"/>
    </row>
    <row r="32" spans="1:16" ht="15" thickBot="1" x14ac:dyDescent="0.4">
      <c r="A32" s="1" t="s">
        <v>24</v>
      </c>
      <c r="B32" s="1">
        <v>516.67104898285504</v>
      </c>
      <c r="C32" s="18"/>
      <c r="D32" s="18"/>
      <c r="E32" s="18"/>
      <c r="F32" s="18"/>
      <c r="G32" s="18"/>
      <c r="H32" s="22"/>
      <c r="I32" s="23"/>
      <c r="J32" s="23"/>
      <c r="K32" s="23"/>
      <c r="L32" s="24"/>
      <c r="M32" s="24"/>
      <c r="N32" s="25"/>
      <c r="O32" s="25"/>
      <c r="P32" s="26"/>
    </row>
    <row r="33" spans="1:16" x14ac:dyDescent="0.35">
      <c r="A33" s="1" t="s">
        <v>26</v>
      </c>
      <c r="B33" s="13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35">
      <c r="A34" s="1" t="s">
        <v>27</v>
      </c>
      <c r="B34" s="1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35">
      <c r="A35" s="1" t="s">
        <v>28</v>
      </c>
      <c r="B35" s="16">
        <v>1348573880000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35">
      <c r="A36" s="17" t="s">
        <v>29</v>
      </c>
      <c r="B36">
        <v>380932426.41204798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35">
      <c r="A37" s="17" t="s">
        <v>30</v>
      </c>
      <c r="B37">
        <v>0.80339126999999999</v>
      </c>
      <c r="N37" s="18"/>
      <c r="O37" s="18"/>
      <c r="P37" s="18"/>
    </row>
    <row r="38" spans="1:16" x14ac:dyDescent="0.35">
      <c r="A38" s="17" t="s">
        <v>31</v>
      </c>
      <c r="B38">
        <v>0.91895543000000002</v>
      </c>
      <c r="N38" s="18"/>
      <c r="O38" s="18"/>
      <c r="P38" s="18"/>
    </row>
    <row r="39" spans="1:16" x14ac:dyDescent="0.35">
      <c r="A39" s="17" t="s">
        <v>33</v>
      </c>
      <c r="B39">
        <v>791287.39366805996</v>
      </c>
    </row>
    <row r="40" spans="1:16" x14ac:dyDescent="0.35">
      <c r="A40" s="17" t="s">
        <v>34</v>
      </c>
      <c r="B40">
        <v>4052599.3749721302</v>
      </c>
    </row>
  </sheetData>
  <mergeCells count="32">
    <mergeCell ref="I29:K29"/>
    <mergeCell ref="N29:P29"/>
    <mergeCell ref="I30:K30"/>
    <mergeCell ref="N30:P30"/>
    <mergeCell ref="I16:K16"/>
    <mergeCell ref="N16:P16"/>
    <mergeCell ref="I17:K17"/>
    <mergeCell ref="N17:P17"/>
    <mergeCell ref="A27:B27"/>
    <mergeCell ref="A11:B11"/>
    <mergeCell ref="D11:E11"/>
    <mergeCell ref="H11:K11"/>
    <mergeCell ref="N11:P11"/>
    <mergeCell ref="I15:K15"/>
    <mergeCell ref="N15:P15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6340-AA23-4DC6-8A57-573AEB1E8B5A}">
  <dimension ref="A1:P60"/>
  <sheetViews>
    <sheetView workbookViewId="0">
      <selection activeCell="D20" sqref="D20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35">
      <c r="A3" s="1"/>
      <c r="B3" s="70" t="s">
        <v>2</v>
      </c>
      <c r="C3" s="71"/>
      <c r="D3" s="72"/>
      <c r="E3" s="1"/>
      <c r="F3" s="70" t="s">
        <v>3</v>
      </c>
      <c r="G3" s="71"/>
      <c r="H3" s="72"/>
      <c r="I3" s="1"/>
      <c r="J3" s="70" t="s">
        <v>4</v>
      </c>
      <c r="K3" s="71"/>
      <c r="L3" s="72"/>
      <c r="M3" s="1"/>
      <c r="N3" s="70" t="s">
        <v>5</v>
      </c>
      <c r="O3" s="71"/>
      <c r="P3" s="72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48">
        <v>1</v>
      </c>
      <c r="C5" s="48">
        <v>1</v>
      </c>
      <c r="D5" s="48">
        <v>1</v>
      </c>
      <c r="E5" s="48"/>
      <c r="F5" s="48">
        <v>0.75</v>
      </c>
      <c r="G5" s="48">
        <v>0.75</v>
      </c>
      <c r="H5" s="48">
        <v>0.75</v>
      </c>
      <c r="I5" s="48"/>
      <c r="J5" s="48">
        <v>1.25</v>
      </c>
      <c r="K5" s="48">
        <v>1.25</v>
      </c>
      <c r="L5" s="48">
        <v>1.25</v>
      </c>
      <c r="M5" s="48"/>
      <c r="N5" s="48">
        <f>N12/I12</f>
        <v>0.75</v>
      </c>
      <c r="O5" s="48">
        <f t="shared" ref="O5:P6" si="0">O12/J12</f>
        <v>0.84093969767441867</v>
      </c>
      <c r="P5" s="48">
        <f t="shared" si="0"/>
        <v>0.7976247297881538</v>
      </c>
    </row>
    <row r="6" spans="1:16" x14ac:dyDescent="0.35">
      <c r="A6" s="1" t="s">
        <v>7</v>
      </c>
      <c r="B6" s="48">
        <v>1</v>
      </c>
      <c r="C6" s="48">
        <v>1</v>
      </c>
      <c r="D6" s="48">
        <v>1</v>
      </c>
      <c r="E6" s="48"/>
      <c r="F6" s="48">
        <v>0.7</v>
      </c>
      <c r="G6" s="48">
        <v>0.7</v>
      </c>
      <c r="H6" s="48">
        <v>0.7</v>
      </c>
      <c r="I6" s="48"/>
      <c r="J6" s="48">
        <v>1.3</v>
      </c>
      <c r="K6" s="48">
        <v>1.3</v>
      </c>
      <c r="L6" s="48">
        <v>1.3</v>
      </c>
      <c r="M6" s="48"/>
      <c r="N6" s="48">
        <f>N13/I13</f>
        <v>0.92664987751728278</v>
      </c>
      <c r="O6" s="48">
        <f t="shared" si="0"/>
        <v>0.91907220666666667</v>
      </c>
      <c r="P6" s="48">
        <f t="shared" si="0"/>
        <v>0.83076586239999994</v>
      </c>
    </row>
    <row r="7" spans="1:16" x14ac:dyDescent="0.35">
      <c r="A7" s="1" t="s">
        <v>8</v>
      </c>
      <c r="B7" s="48">
        <v>2.8000000000000001E-2</v>
      </c>
      <c r="C7" s="48"/>
      <c r="D7" s="48"/>
      <c r="E7" s="48"/>
      <c r="F7" s="68">
        <v>-0.28599999999999998</v>
      </c>
      <c r="G7" s="68"/>
      <c r="H7" s="68"/>
      <c r="I7" s="48"/>
      <c r="J7" s="68">
        <v>1</v>
      </c>
      <c r="K7" s="68"/>
      <c r="L7" s="68"/>
      <c r="M7" s="48"/>
      <c r="N7" s="68">
        <f>N14/I14</f>
        <v>0.23408000000000001</v>
      </c>
      <c r="O7" s="68"/>
      <c r="P7" s="68"/>
    </row>
    <row r="8" spans="1:16" x14ac:dyDescent="0.35">
      <c r="A8" s="1" t="s">
        <v>9</v>
      </c>
      <c r="B8" s="48">
        <v>1</v>
      </c>
      <c r="C8" s="48"/>
      <c r="D8" s="48"/>
      <c r="E8" s="48"/>
      <c r="F8" s="68">
        <v>0.85499999999999998</v>
      </c>
      <c r="G8" s="68"/>
      <c r="H8" s="68"/>
      <c r="I8" s="48"/>
      <c r="J8" s="68">
        <v>1.1180000000000001</v>
      </c>
      <c r="K8" s="68"/>
      <c r="L8" s="68"/>
      <c r="M8" s="48"/>
      <c r="N8" s="68">
        <f>N15/I15</f>
        <v>0.85647912368421053</v>
      </c>
      <c r="O8" s="68"/>
      <c r="P8" s="68"/>
    </row>
    <row r="9" spans="1:16" x14ac:dyDescent="0.35">
      <c r="A9" s="1" t="s">
        <v>10</v>
      </c>
      <c r="B9" s="48">
        <v>0.9</v>
      </c>
      <c r="C9" s="48"/>
      <c r="D9" s="48"/>
      <c r="E9" s="48"/>
      <c r="F9" s="68">
        <v>0.7</v>
      </c>
      <c r="G9" s="68"/>
      <c r="H9" s="68"/>
      <c r="I9" s="48"/>
      <c r="J9" s="68">
        <v>1.3</v>
      </c>
      <c r="K9" s="68"/>
      <c r="L9" s="68"/>
      <c r="M9" s="48"/>
      <c r="N9" s="68">
        <f>N16</f>
        <v>0.7</v>
      </c>
      <c r="O9" s="68"/>
      <c r="P9" s="68"/>
    </row>
    <row r="10" spans="1:16" ht="15" thickBot="1" x14ac:dyDescent="0.4">
      <c r="N10" s="67"/>
      <c r="O10" s="67"/>
      <c r="P10" s="67"/>
    </row>
    <row r="11" spans="1:16" x14ac:dyDescent="0.35">
      <c r="A11" s="62" t="s">
        <v>11</v>
      </c>
      <c r="B11" s="62"/>
      <c r="D11" s="63" t="s">
        <v>12</v>
      </c>
      <c r="E11" s="63"/>
      <c r="H11" s="64" t="s">
        <v>13</v>
      </c>
      <c r="I11" s="65"/>
      <c r="J11" s="65"/>
      <c r="K11" s="65"/>
      <c r="L11" s="4"/>
      <c r="M11" s="4"/>
      <c r="N11" s="65" t="s">
        <v>14</v>
      </c>
      <c r="O11" s="65"/>
      <c r="P11" s="66"/>
    </row>
    <row r="12" spans="1:16" x14ac:dyDescent="0.35">
      <c r="A12" s="1" t="s">
        <v>15</v>
      </c>
      <c r="B12" s="1">
        <v>11521.940238507999</v>
      </c>
      <c r="D12" s="1" t="s">
        <v>16</v>
      </c>
      <c r="E12" s="1">
        <v>121151.44</v>
      </c>
      <c r="F12" t="s">
        <v>17</v>
      </c>
      <c r="H12" s="5" t="s">
        <v>6</v>
      </c>
      <c r="I12" s="6">
        <v>3.5419999999999998</v>
      </c>
      <c r="J12" s="6">
        <v>3.01</v>
      </c>
      <c r="K12" s="6">
        <v>2.3130000000000002</v>
      </c>
      <c r="L12" s="6"/>
      <c r="M12" s="6"/>
      <c r="N12" s="49">
        <v>2.6564999999999999</v>
      </c>
      <c r="O12" s="49">
        <v>2.5312284900000002</v>
      </c>
      <c r="P12" s="50">
        <v>1.8449059999999999</v>
      </c>
    </row>
    <row r="13" spans="1:16" x14ac:dyDescent="0.35">
      <c r="A13" s="1" t="s">
        <v>18</v>
      </c>
      <c r="B13" s="1">
        <v>11.71</v>
      </c>
      <c r="D13" s="1" t="s">
        <v>19</v>
      </c>
      <c r="E13" s="1">
        <v>23</v>
      </c>
      <c r="H13" s="5" t="s">
        <v>7</v>
      </c>
      <c r="I13" s="6">
        <v>13.308</v>
      </c>
      <c r="J13" s="6">
        <v>9</v>
      </c>
      <c r="K13" s="6">
        <v>3.125</v>
      </c>
      <c r="L13" s="6"/>
      <c r="M13" s="6"/>
      <c r="N13" s="49">
        <v>12.331856569999999</v>
      </c>
      <c r="O13" s="49">
        <v>8.2716498600000001</v>
      </c>
      <c r="P13" s="50">
        <v>2.5961433199999999</v>
      </c>
    </row>
    <row r="14" spans="1:16" x14ac:dyDescent="0.35">
      <c r="A14" s="1" t="s">
        <v>20</v>
      </c>
      <c r="B14" s="1">
        <v>0.43214999999999998</v>
      </c>
      <c r="D14" s="9" t="s">
        <v>21</v>
      </c>
      <c r="E14" s="1">
        <v>125</v>
      </c>
      <c r="H14" s="5" t="s">
        <v>8</v>
      </c>
      <c r="I14" s="58">
        <v>3.5</v>
      </c>
      <c r="J14" s="58"/>
      <c r="K14" s="58"/>
      <c r="L14" s="6"/>
      <c r="M14" s="6"/>
      <c r="N14" s="56">
        <v>0.81928000000000001</v>
      </c>
      <c r="O14" s="56"/>
      <c r="P14" s="57"/>
    </row>
    <row r="15" spans="1:16" x14ac:dyDescent="0.35">
      <c r="A15" s="1" t="s">
        <v>22</v>
      </c>
      <c r="B15" s="1">
        <v>7.07</v>
      </c>
      <c r="D15" s="12" t="s">
        <v>23</v>
      </c>
      <c r="E15" s="1">
        <v>23</v>
      </c>
      <c r="H15" s="5" t="s">
        <v>9</v>
      </c>
      <c r="I15" s="58">
        <v>7.6</v>
      </c>
      <c r="J15" s="58"/>
      <c r="K15" s="58"/>
      <c r="L15" s="6"/>
      <c r="M15" s="6"/>
      <c r="N15" s="56">
        <v>6.50924134</v>
      </c>
      <c r="O15" s="56"/>
      <c r="P15" s="57"/>
    </row>
    <row r="16" spans="1:16" x14ac:dyDescent="0.35">
      <c r="A16" s="1" t="s">
        <v>24</v>
      </c>
      <c r="B16" s="1">
        <v>638.36500000000001</v>
      </c>
      <c r="H16" s="5" t="s">
        <v>10</v>
      </c>
      <c r="I16" s="58" t="s">
        <v>25</v>
      </c>
      <c r="J16" s="58"/>
      <c r="K16" s="58"/>
      <c r="L16" s="6"/>
      <c r="M16" s="6"/>
      <c r="N16" s="56">
        <v>0.7</v>
      </c>
      <c r="O16" s="56"/>
      <c r="P16" s="57"/>
    </row>
    <row r="17" spans="1:16" ht="15" thickBot="1" x14ac:dyDescent="0.4">
      <c r="A17" s="1" t="s">
        <v>26</v>
      </c>
      <c r="B17" s="13">
        <v>8.4668280899999999</v>
      </c>
      <c r="H17" s="14"/>
      <c r="I17" s="59"/>
      <c r="J17" s="59"/>
      <c r="K17" s="59"/>
      <c r="L17" s="15"/>
      <c r="M17" s="15"/>
      <c r="N17" s="60"/>
      <c r="O17" s="60"/>
      <c r="P17" s="61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6">
        <v>1309509560000</v>
      </c>
    </row>
    <row r="20" spans="1:16" x14ac:dyDescent="0.35">
      <c r="A20" s="17" t="s">
        <v>29</v>
      </c>
      <c r="B20">
        <v>333145308.37165499</v>
      </c>
    </row>
    <row r="21" spans="1:16" x14ac:dyDescent="0.35">
      <c r="A21" s="17" t="s">
        <v>30</v>
      </c>
      <c r="B21">
        <v>0.61703551999999995</v>
      </c>
    </row>
    <row r="22" spans="1:16" x14ac:dyDescent="0.35">
      <c r="A22" s="17" t="s">
        <v>31</v>
      </c>
      <c r="B22">
        <v>0.93480344000000004</v>
      </c>
    </row>
    <row r="23" spans="1:16" x14ac:dyDescent="0.35">
      <c r="A23" s="17" t="s">
        <v>35</v>
      </c>
      <c r="B23">
        <v>524175.54554194998</v>
      </c>
    </row>
    <row r="24" spans="1:16" x14ac:dyDescent="0.35">
      <c r="A24" s="17" t="s">
        <v>36</v>
      </c>
      <c r="B24">
        <v>3556100.0026561599</v>
      </c>
    </row>
    <row r="25" spans="1:16" x14ac:dyDescent="0.35">
      <c r="A25" s="17" t="s">
        <v>41</v>
      </c>
      <c r="B25">
        <v>780295.48830283002</v>
      </c>
    </row>
    <row r="26" spans="1:16" x14ac:dyDescent="0.35">
      <c r="A26" s="17" t="s">
        <v>44</v>
      </c>
      <c r="B26">
        <v>199908.81188458001</v>
      </c>
    </row>
    <row r="27" spans="1:16" x14ac:dyDescent="0.35">
      <c r="A27" s="17" t="s">
        <v>45</v>
      </c>
      <c r="B27">
        <v>2832015.7999552502</v>
      </c>
      <c r="C27" s="18"/>
      <c r="D27" s="18"/>
      <c r="E27" s="18"/>
      <c r="F27" s="18"/>
      <c r="G27" s="18"/>
      <c r="H27" s="19"/>
      <c r="I27" s="20"/>
      <c r="J27" s="20"/>
      <c r="K27" s="20"/>
      <c r="L27" s="20"/>
      <c r="M27" s="20"/>
      <c r="N27" s="49"/>
      <c r="O27" s="49"/>
      <c r="P27" s="50"/>
    </row>
    <row r="28" spans="1:16" x14ac:dyDescent="0.35">
      <c r="A28" s="17" t="s">
        <v>49</v>
      </c>
      <c r="B28">
        <v>203549.25663357001</v>
      </c>
      <c r="C28" s="18"/>
      <c r="D28" s="18"/>
      <c r="E28" s="18"/>
      <c r="F28" s="18"/>
      <c r="G28" s="18"/>
      <c r="H28" s="19"/>
      <c r="I28" s="20"/>
      <c r="J28" s="20"/>
      <c r="K28" s="20"/>
      <c r="L28" s="20"/>
      <c r="M28" s="20"/>
      <c r="N28" s="49"/>
      <c r="O28" s="49"/>
      <c r="P28" s="50"/>
    </row>
    <row r="29" spans="1:16" x14ac:dyDescent="0.35">
      <c r="A29" s="17" t="s">
        <v>42</v>
      </c>
      <c r="B29">
        <v>23101869.435255099</v>
      </c>
      <c r="C29" s="18"/>
      <c r="D29" s="18"/>
      <c r="E29" s="18"/>
      <c r="F29" s="18"/>
      <c r="G29" s="18"/>
      <c r="H29" s="19"/>
      <c r="I29" s="55"/>
      <c r="J29" s="55"/>
      <c r="K29" s="55"/>
      <c r="L29" s="20"/>
      <c r="M29" s="20"/>
      <c r="N29" s="56"/>
      <c r="O29" s="56"/>
      <c r="P29" s="57"/>
    </row>
    <row r="30" spans="1:16" x14ac:dyDescent="0.35">
      <c r="A30" s="17" t="s">
        <v>43</v>
      </c>
      <c r="B30" s="54">
        <v>908613233</v>
      </c>
      <c r="C30" s="18"/>
      <c r="D30" s="18"/>
      <c r="E30" s="18"/>
      <c r="F30" s="18"/>
      <c r="G30" s="18"/>
      <c r="H30" s="19"/>
      <c r="I30" s="55"/>
      <c r="J30" s="55"/>
      <c r="K30" s="55"/>
      <c r="L30" s="20"/>
      <c r="M30" s="20"/>
      <c r="N30" s="56"/>
      <c r="O30" s="56"/>
      <c r="P30" s="57"/>
    </row>
    <row r="31" spans="1:16" x14ac:dyDescent="0.35">
      <c r="A31" s="17" t="s">
        <v>52</v>
      </c>
      <c r="B31">
        <v>48676425.641602799</v>
      </c>
      <c r="C31" s="18"/>
      <c r="D31" s="18"/>
      <c r="E31" s="18"/>
      <c r="F31" s="18"/>
      <c r="G31" s="18"/>
      <c r="H31" s="19"/>
      <c r="I31" s="51"/>
      <c r="J31" s="51"/>
      <c r="K31" s="51"/>
      <c r="L31" s="20"/>
      <c r="M31" s="20"/>
      <c r="N31" s="49"/>
      <c r="O31" s="49"/>
      <c r="P31" s="50"/>
    </row>
    <row r="32" spans="1:16" ht="15" thickBot="1" x14ac:dyDescent="0.4">
      <c r="A32" s="17" t="s">
        <v>46</v>
      </c>
      <c r="B32">
        <v>293422.49193190999</v>
      </c>
      <c r="C32" s="18"/>
      <c r="D32" s="18"/>
      <c r="E32" s="18"/>
      <c r="F32" s="18"/>
      <c r="G32" s="18"/>
      <c r="H32" s="22"/>
      <c r="I32" s="23"/>
      <c r="J32" s="23"/>
      <c r="K32" s="23"/>
      <c r="L32" s="24"/>
      <c r="M32" s="24"/>
      <c r="N32" s="52"/>
      <c r="O32" s="52"/>
      <c r="P32" s="53"/>
    </row>
    <row r="33" spans="1:16" x14ac:dyDescent="0.35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3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3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35">
      <c r="A36" s="62" t="s">
        <v>32</v>
      </c>
      <c r="B36" s="6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35">
      <c r="A37" s="1" t="s">
        <v>15</v>
      </c>
      <c r="B37" s="1">
        <v>17393.3449182597</v>
      </c>
      <c r="N37" s="18"/>
      <c r="O37" s="18"/>
      <c r="P37" s="18"/>
    </row>
    <row r="38" spans="1:16" x14ac:dyDescent="0.35">
      <c r="A38" s="1" t="s">
        <v>18</v>
      </c>
      <c r="B38" s="1">
        <v>11.3</v>
      </c>
      <c r="N38" s="18"/>
      <c r="O38" s="18"/>
      <c r="P38" s="18"/>
    </row>
    <row r="39" spans="1:16" x14ac:dyDescent="0.35">
      <c r="A39" s="1" t="s">
        <v>20</v>
      </c>
      <c r="B39" s="1">
        <v>0.48070519</v>
      </c>
    </row>
    <row r="40" spans="1:16" x14ac:dyDescent="0.35">
      <c r="A40" s="1" t="s">
        <v>22</v>
      </c>
      <c r="B40" s="1">
        <v>5.2525000000000004</v>
      </c>
    </row>
    <row r="41" spans="1:16" x14ac:dyDescent="0.35">
      <c r="A41" s="1" t="s">
        <v>24</v>
      </c>
      <c r="B41" s="1">
        <v>516.67104898285504</v>
      </c>
    </row>
    <row r="42" spans="1:16" x14ac:dyDescent="0.35">
      <c r="A42" s="1" t="s">
        <v>26</v>
      </c>
      <c r="B42" s="13">
        <v>8.9111440700000006</v>
      </c>
    </row>
    <row r="43" spans="1:16" x14ac:dyDescent="0.35">
      <c r="A43" s="1" t="s">
        <v>27</v>
      </c>
      <c r="B43" s="1"/>
    </row>
    <row r="44" spans="1:16" x14ac:dyDescent="0.35">
      <c r="A44" s="1" t="s">
        <v>28</v>
      </c>
      <c r="B44" s="16">
        <v>1348573880000</v>
      </c>
    </row>
    <row r="45" spans="1:16" x14ac:dyDescent="0.35">
      <c r="A45" s="17" t="s">
        <v>29</v>
      </c>
      <c r="B45">
        <v>380932426.41204798</v>
      </c>
    </row>
    <row r="46" spans="1:16" x14ac:dyDescent="0.35">
      <c r="A46" s="17" t="s">
        <v>30</v>
      </c>
      <c r="B46">
        <v>0.80339126999999999</v>
      </c>
    </row>
    <row r="47" spans="1:16" x14ac:dyDescent="0.35">
      <c r="A47" s="17" t="s">
        <v>31</v>
      </c>
      <c r="B47">
        <v>0.91895543000000002</v>
      </c>
    </row>
    <row r="48" spans="1:16" x14ac:dyDescent="0.35">
      <c r="A48" s="17" t="s">
        <v>33</v>
      </c>
      <c r="B48">
        <v>791287.39366805996</v>
      </c>
    </row>
    <row r="49" spans="1:2" x14ac:dyDescent="0.35">
      <c r="A49" s="17" t="s">
        <v>34</v>
      </c>
      <c r="B49">
        <v>4052599.3749721302</v>
      </c>
    </row>
    <row r="50" spans="1:2" x14ac:dyDescent="0.35">
      <c r="A50" s="17" t="s">
        <v>41</v>
      </c>
      <c r="B50">
        <v>708498.47254625999</v>
      </c>
    </row>
    <row r="51" spans="1:2" x14ac:dyDescent="0.35">
      <c r="A51" s="17" t="s">
        <v>44</v>
      </c>
      <c r="B51">
        <v>331212.13112976</v>
      </c>
    </row>
    <row r="52" spans="1:2" x14ac:dyDescent="0.35">
      <c r="A52" s="17" t="s">
        <v>45</v>
      </c>
      <c r="B52">
        <v>2930099.8501742999</v>
      </c>
    </row>
    <row r="53" spans="1:2" x14ac:dyDescent="0.35">
      <c r="A53" s="17" t="s">
        <v>48</v>
      </c>
      <c r="B53">
        <v>325000.00048653001</v>
      </c>
    </row>
    <row r="54" spans="1:2" x14ac:dyDescent="0.35">
      <c r="A54" s="17" t="s">
        <v>49</v>
      </c>
      <c r="B54">
        <v>267031.44813504</v>
      </c>
    </row>
    <row r="55" spans="1:2" x14ac:dyDescent="0.35">
      <c r="A55" s="17" t="s">
        <v>50</v>
      </c>
      <c r="B55">
        <v>200000</v>
      </c>
    </row>
    <row r="56" spans="1:2" x14ac:dyDescent="0.35">
      <c r="A56" s="17" t="s">
        <v>51</v>
      </c>
      <c r="B56">
        <v>259844.2</v>
      </c>
    </row>
    <row r="57" spans="1:2" x14ac:dyDescent="0.35">
      <c r="A57" s="17" t="s">
        <v>42</v>
      </c>
      <c r="B57">
        <v>24201317.325116001</v>
      </c>
    </row>
    <row r="58" spans="1:2" x14ac:dyDescent="0.35">
      <c r="A58" s="17" t="s">
        <v>43</v>
      </c>
      <c r="B58" s="54">
        <v>994697581</v>
      </c>
    </row>
    <row r="59" spans="1:2" x14ac:dyDescent="0.35">
      <c r="A59" s="17" t="s">
        <v>52</v>
      </c>
      <c r="B59">
        <v>49514237.766606897</v>
      </c>
    </row>
    <row r="60" spans="1:2" x14ac:dyDescent="0.35">
      <c r="A60" s="17" t="s">
        <v>46</v>
      </c>
      <c r="B60">
        <v>364131.42725474999</v>
      </c>
    </row>
  </sheetData>
  <mergeCells count="32">
    <mergeCell ref="A36:B36"/>
    <mergeCell ref="A11:B11"/>
    <mergeCell ref="D11:E11"/>
    <mergeCell ref="H11:K11"/>
    <mergeCell ref="N11:P11"/>
    <mergeCell ref="I15:K15"/>
    <mergeCell ref="N15:P15"/>
    <mergeCell ref="I14:K14"/>
    <mergeCell ref="N14:P14"/>
    <mergeCell ref="I29:K29"/>
    <mergeCell ref="N29:P29"/>
    <mergeCell ref="I30:K30"/>
    <mergeCell ref="N30:P30"/>
    <mergeCell ref="I16:K16"/>
    <mergeCell ref="N16:P16"/>
    <mergeCell ref="I17:K17"/>
    <mergeCell ref="N10:P10"/>
    <mergeCell ref="F7:H7"/>
    <mergeCell ref="J7:L7"/>
    <mergeCell ref="N7:P7"/>
    <mergeCell ref="F8:H8"/>
    <mergeCell ref="J8:L8"/>
    <mergeCell ref="N8:P8"/>
    <mergeCell ref="F9:H9"/>
    <mergeCell ref="J9:L9"/>
    <mergeCell ref="N9:P9"/>
    <mergeCell ref="N17:P17"/>
    <mergeCell ref="A2:P2"/>
    <mergeCell ref="B3:D3"/>
    <mergeCell ref="F3:H3"/>
    <mergeCell ref="J3:L3"/>
    <mergeCell ref="N3:P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1C35-AAB7-4E8C-9F9F-1BD0FBEDD547}">
  <dimension ref="A1:P43"/>
  <sheetViews>
    <sheetView workbookViewId="0">
      <selection activeCell="K20" sqref="K20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35">
      <c r="A3" s="1"/>
      <c r="B3" s="70" t="s">
        <v>2</v>
      </c>
      <c r="C3" s="71"/>
      <c r="D3" s="72"/>
      <c r="E3" s="1"/>
      <c r="F3" s="70" t="s">
        <v>3</v>
      </c>
      <c r="G3" s="71"/>
      <c r="H3" s="72"/>
      <c r="I3" s="1"/>
      <c r="J3" s="70" t="s">
        <v>4</v>
      </c>
      <c r="K3" s="71"/>
      <c r="L3" s="72"/>
      <c r="M3" s="1"/>
      <c r="N3" s="70" t="s">
        <v>5</v>
      </c>
      <c r="O3" s="71"/>
      <c r="P3" s="72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32">
        <v>0.8</v>
      </c>
      <c r="C5" s="32">
        <v>1</v>
      </c>
      <c r="D5" s="32">
        <v>0.75</v>
      </c>
      <c r="E5" s="32"/>
      <c r="F5" s="32">
        <v>0.75</v>
      </c>
      <c r="G5" s="32">
        <v>0.75</v>
      </c>
      <c r="H5" s="32">
        <v>0.75</v>
      </c>
      <c r="I5" s="32"/>
      <c r="J5" s="32">
        <v>1.25</v>
      </c>
      <c r="K5" s="32">
        <v>1.25</v>
      </c>
      <c r="L5" s="32">
        <v>1.25</v>
      </c>
      <c r="M5" s="32"/>
      <c r="N5" s="32">
        <f>N12/I12</f>
        <v>0</v>
      </c>
      <c r="O5" s="32">
        <f t="shared" ref="O5:P6" si="0">O12/J12</f>
        <v>0</v>
      </c>
      <c r="P5" s="32">
        <f t="shared" si="0"/>
        <v>0</v>
      </c>
    </row>
    <row r="6" spans="1:16" x14ac:dyDescent="0.35">
      <c r="A6" s="1" t="s">
        <v>7</v>
      </c>
      <c r="B6" s="32">
        <v>0.75</v>
      </c>
      <c r="C6" s="32">
        <v>0.85</v>
      </c>
      <c r="D6" s="32">
        <v>1</v>
      </c>
      <c r="E6" s="32"/>
      <c r="F6" s="32">
        <v>0.7</v>
      </c>
      <c r="G6" s="32">
        <v>0.7</v>
      </c>
      <c r="H6" s="32">
        <v>0.7</v>
      </c>
      <c r="I6" s="32"/>
      <c r="J6" s="32">
        <v>1.3</v>
      </c>
      <c r="K6" s="32">
        <v>1.3</v>
      </c>
      <c r="L6" s="32">
        <v>1.3</v>
      </c>
      <c r="M6" s="32"/>
      <c r="N6" s="32">
        <f>N13/I13</f>
        <v>0</v>
      </c>
      <c r="O6" s="32">
        <f t="shared" si="0"/>
        <v>0</v>
      </c>
      <c r="P6" s="32">
        <f t="shared" si="0"/>
        <v>0</v>
      </c>
    </row>
    <row r="7" spans="1:16" x14ac:dyDescent="0.35">
      <c r="A7" s="1" t="s">
        <v>8</v>
      </c>
      <c r="B7" s="32">
        <v>0.7</v>
      </c>
      <c r="C7" s="32"/>
      <c r="D7" s="32"/>
      <c r="E7" s="32"/>
      <c r="F7" s="68">
        <v>-0.28599999999999998</v>
      </c>
      <c r="G7" s="68"/>
      <c r="H7" s="68"/>
      <c r="I7" s="32"/>
      <c r="J7" s="68">
        <v>1</v>
      </c>
      <c r="K7" s="68"/>
      <c r="L7" s="68"/>
      <c r="M7" s="32"/>
      <c r="N7" s="68">
        <f>N14/I14</f>
        <v>0</v>
      </c>
      <c r="O7" s="68"/>
      <c r="P7" s="68"/>
    </row>
    <row r="8" spans="1:16" x14ac:dyDescent="0.35">
      <c r="A8" s="1" t="s">
        <v>9</v>
      </c>
      <c r="B8" s="32">
        <v>1.1000000000000001</v>
      </c>
      <c r="C8" s="32"/>
      <c r="D8" s="32"/>
      <c r="E8" s="32"/>
      <c r="F8" s="68">
        <v>0.85499999999999998</v>
      </c>
      <c r="G8" s="68"/>
      <c r="H8" s="68"/>
      <c r="I8" s="32"/>
      <c r="J8" s="68">
        <v>1.1180000000000001</v>
      </c>
      <c r="K8" s="68"/>
      <c r="L8" s="68"/>
      <c r="M8" s="32"/>
      <c r="N8" s="68">
        <f>N15/I15</f>
        <v>0</v>
      </c>
      <c r="O8" s="68"/>
      <c r="P8" s="68"/>
    </row>
    <row r="9" spans="1:16" x14ac:dyDescent="0.35">
      <c r="A9" s="1" t="s">
        <v>10</v>
      </c>
      <c r="B9" s="32">
        <v>0.85</v>
      </c>
      <c r="C9" s="32"/>
      <c r="D9" s="32"/>
      <c r="E9" s="32"/>
      <c r="F9" s="68">
        <v>0.7</v>
      </c>
      <c r="G9" s="68"/>
      <c r="H9" s="68"/>
      <c r="I9" s="32"/>
      <c r="J9" s="68">
        <v>1.3</v>
      </c>
      <c r="K9" s="68"/>
      <c r="L9" s="68"/>
      <c r="M9" s="32"/>
      <c r="N9" s="68">
        <f>N16</f>
        <v>0</v>
      </c>
      <c r="O9" s="68"/>
      <c r="P9" s="68"/>
    </row>
    <row r="10" spans="1:16" ht="15" thickBot="1" x14ac:dyDescent="0.4">
      <c r="N10" s="67"/>
      <c r="O10" s="67"/>
      <c r="P10" s="67"/>
    </row>
    <row r="11" spans="1:16" x14ac:dyDescent="0.35">
      <c r="A11" s="62" t="s">
        <v>11</v>
      </c>
      <c r="B11" s="62"/>
      <c r="D11" s="63" t="s">
        <v>12</v>
      </c>
      <c r="E11" s="63"/>
      <c r="H11" s="64" t="s">
        <v>13</v>
      </c>
      <c r="I11" s="65"/>
      <c r="J11" s="65"/>
      <c r="K11" s="65"/>
      <c r="L11" s="4"/>
      <c r="M11" s="4"/>
      <c r="N11" s="65" t="s">
        <v>14</v>
      </c>
      <c r="O11" s="65"/>
      <c r="P11" s="66"/>
    </row>
    <row r="12" spans="1:16" x14ac:dyDescent="0.35">
      <c r="A12" s="1" t="s">
        <v>15</v>
      </c>
      <c r="D12" s="1" t="s">
        <v>16</v>
      </c>
      <c r="E12" s="1"/>
      <c r="F12" t="s">
        <v>17</v>
      </c>
      <c r="H12" s="5" t="s">
        <v>6</v>
      </c>
      <c r="I12" s="6">
        <v>3.5419999999999998</v>
      </c>
      <c r="J12" s="6">
        <v>3.01</v>
      </c>
      <c r="K12" s="6">
        <v>2.3130000000000002</v>
      </c>
      <c r="L12" s="6"/>
      <c r="M12" s="6"/>
      <c r="N12" s="28"/>
      <c r="O12" s="28"/>
      <c r="P12" s="29"/>
    </row>
    <row r="13" spans="1:16" x14ac:dyDescent="0.35">
      <c r="A13" s="1" t="s">
        <v>18</v>
      </c>
      <c r="B13" s="1"/>
      <c r="D13" s="1" t="s">
        <v>19</v>
      </c>
      <c r="E13" s="1"/>
      <c r="H13" s="5" t="s">
        <v>7</v>
      </c>
      <c r="I13" s="6">
        <v>13.308</v>
      </c>
      <c r="J13" s="6">
        <v>9</v>
      </c>
      <c r="K13" s="6">
        <v>3.125</v>
      </c>
      <c r="L13" s="6"/>
      <c r="M13" s="6"/>
      <c r="N13" s="28"/>
      <c r="O13" s="28"/>
      <c r="P13" s="29"/>
    </row>
    <row r="14" spans="1:16" x14ac:dyDescent="0.35">
      <c r="A14" s="1" t="s">
        <v>20</v>
      </c>
      <c r="B14" s="1"/>
      <c r="D14" s="9" t="s">
        <v>21</v>
      </c>
      <c r="E14" s="1"/>
      <c r="H14" s="5" t="s">
        <v>8</v>
      </c>
      <c r="I14" s="58">
        <v>3.5</v>
      </c>
      <c r="J14" s="58"/>
      <c r="K14" s="58"/>
      <c r="L14" s="6"/>
      <c r="M14" s="6"/>
      <c r="N14" s="56"/>
      <c r="O14" s="56"/>
      <c r="P14" s="57"/>
    </row>
    <row r="15" spans="1:16" x14ac:dyDescent="0.35">
      <c r="A15" s="1" t="s">
        <v>22</v>
      </c>
      <c r="B15" s="1"/>
      <c r="D15" s="12" t="s">
        <v>23</v>
      </c>
      <c r="E15" s="1"/>
      <c r="H15" s="5" t="s">
        <v>9</v>
      </c>
      <c r="I15" s="58">
        <v>7.6</v>
      </c>
      <c r="J15" s="58"/>
      <c r="K15" s="58"/>
      <c r="L15" s="6"/>
      <c r="M15" s="6"/>
      <c r="N15" s="56"/>
      <c r="O15" s="56"/>
      <c r="P15" s="57"/>
    </row>
    <row r="16" spans="1:16" x14ac:dyDescent="0.35">
      <c r="A16" s="1" t="s">
        <v>24</v>
      </c>
      <c r="B16" s="1"/>
      <c r="H16" s="5" t="s">
        <v>10</v>
      </c>
      <c r="I16" s="58" t="s">
        <v>25</v>
      </c>
      <c r="J16" s="58"/>
      <c r="K16" s="58"/>
      <c r="L16" s="6"/>
      <c r="M16" s="6"/>
      <c r="N16" s="56"/>
      <c r="O16" s="56"/>
      <c r="P16" s="57"/>
    </row>
    <row r="17" spans="1:16" ht="15" thickBot="1" x14ac:dyDescent="0.4">
      <c r="A17" s="1" t="s">
        <v>26</v>
      </c>
      <c r="B17" s="13"/>
      <c r="H17" s="14"/>
      <c r="I17" s="59"/>
      <c r="J17" s="59"/>
      <c r="K17" s="59"/>
      <c r="L17" s="15"/>
      <c r="M17" s="15"/>
      <c r="N17" s="60"/>
      <c r="O17" s="60"/>
      <c r="P17" s="61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6"/>
    </row>
    <row r="20" spans="1:16" x14ac:dyDescent="0.35">
      <c r="A20" s="17" t="s">
        <v>29</v>
      </c>
    </row>
    <row r="21" spans="1:16" x14ac:dyDescent="0.35">
      <c r="A21" s="17" t="s">
        <v>30</v>
      </c>
    </row>
    <row r="22" spans="1:16" x14ac:dyDescent="0.35">
      <c r="A22" s="17" t="s">
        <v>31</v>
      </c>
    </row>
    <row r="23" spans="1:16" x14ac:dyDescent="0.35">
      <c r="A23" s="17" t="s">
        <v>35</v>
      </c>
    </row>
    <row r="24" spans="1:16" x14ac:dyDescent="0.35">
      <c r="A24" s="17" t="s">
        <v>36</v>
      </c>
    </row>
    <row r="27" spans="1:16" x14ac:dyDescent="0.35">
      <c r="A27" s="62" t="s">
        <v>32</v>
      </c>
      <c r="B27" s="62"/>
      <c r="C27" s="18"/>
      <c r="D27" s="18"/>
      <c r="E27" s="18"/>
      <c r="F27" s="18"/>
      <c r="G27" s="18"/>
      <c r="H27" s="19"/>
      <c r="I27" s="20"/>
      <c r="J27" s="20"/>
      <c r="K27" s="20"/>
      <c r="L27" s="20"/>
      <c r="M27" s="20"/>
      <c r="N27" s="28"/>
      <c r="O27" s="28"/>
      <c r="P27" s="29"/>
    </row>
    <row r="28" spans="1:16" x14ac:dyDescent="0.35">
      <c r="A28" s="1" t="s">
        <v>15</v>
      </c>
      <c r="B28" s="1">
        <v>17210.963</v>
      </c>
      <c r="C28" s="18"/>
      <c r="D28" s="18"/>
      <c r="E28" s="18"/>
      <c r="F28" s="18"/>
      <c r="G28" s="18"/>
      <c r="H28" s="19"/>
      <c r="I28" s="20"/>
      <c r="J28" s="20"/>
      <c r="K28" s="20"/>
      <c r="L28" s="20"/>
      <c r="M28" s="20"/>
      <c r="N28" s="28"/>
      <c r="O28" s="28"/>
      <c r="P28" s="29"/>
    </row>
    <row r="29" spans="1:16" x14ac:dyDescent="0.35">
      <c r="A29" s="1" t="s">
        <v>18</v>
      </c>
      <c r="B29" s="1">
        <v>11.5016</v>
      </c>
      <c r="C29" s="18"/>
      <c r="D29" s="18"/>
      <c r="E29" s="18"/>
      <c r="F29" s="18"/>
      <c r="G29" s="18"/>
      <c r="H29" s="19"/>
      <c r="I29" s="55"/>
      <c r="J29" s="55"/>
      <c r="K29" s="55"/>
      <c r="L29" s="20"/>
      <c r="M29" s="20"/>
      <c r="N29" s="56"/>
      <c r="O29" s="56"/>
      <c r="P29" s="57"/>
    </row>
    <row r="30" spans="1:16" x14ac:dyDescent="0.35">
      <c r="A30" s="1" t="s">
        <v>20</v>
      </c>
      <c r="B30" s="1">
        <v>0.45600000000000002</v>
      </c>
      <c r="C30" s="18"/>
      <c r="D30" s="18"/>
      <c r="E30" s="18"/>
      <c r="F30" s="18"/>
      <c r="G30" s="18"/>
      <c r="H30" s="19"/>
      <c r="I30" s="55"/>
      <c r="J30" s="55"/>
      <c r="K30" s="55"/>
      <c r="L30" s="20"/>
      <c r="M30" s="20"/>
      <c r="N30" s="56"/>
      <c r="O30" s="56"/>
      <c r="P30" s="57"/>
    </row>
    <row r="31" spans="1:16" x14ac:dyDescent="0.35">
      <c r="A31" s="1" t="s">
        <v>22</v>
      </c>
      <c r="B31" s="1">
        <v>3.9699</v>
      </c>
      <c r="C31" s="18"/>
      <c r="D31" s="18"/>
      <c r="E31" s="18"/>
      <c r="F31" s="18"/>
      <c r="G31" s="18"/>
      <c r="H31" s="19"/>
      <c r="I31" s="27"/>
      <c r="J31" s="27"/>
      <c r="K31" s="27"/>
      <c r="L31" s="20"/>
      <c r="M31" s="20"/>
      <c r="N31" s="28"/>
      <c r="O31" s="28"/>
      <c r="P31" s="29"/>
    </row>
    <row r="32" spans="1:16" ht="15" thickBot="1" x14ac:dyDescent="0.4">
      <c r="A32" s="1" t="s">
        <v>24</v>
      </c>
      <c r="B32" s="1">
        <v>456.33769999999998</v>
      </c>
      <c r="C32" s="18"/>
      <c r="D32" s="18"/>
      <c r="E32" s="18"/>
      <c r="F32" s="18"/>
      <c r="G32" s="18"/>
      <c r="H32" s="22"/>
      <c r="I32" s="23"/>
      <c r="J32" s="23"/>
      <c r="K32" s="23"/>
      <c r="L32" s="24"/>
      <c r="M32" s="24"/>
      <c r="N32" s="30"/>
      <c r="O32" s="30"/>
      <c r="P32" s="31"/>
    </row>
    <row r="33" spans="1:16" x14ac:dyDescent="0.35">
      <c r="A33" s="1" t="s">
        <v>26</v>
      </c>
      <c r="B33" s="13">
        <v>8.6077283500000004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35">
      <c r="A34" s="1" t="s">
        <v>27</v>
      </c>
      <c r="B34" s="1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35">
      <c r="A35" s="1" t="s">
        <v>28</v>
      </c>
      <c r="B35" s="16">
        <v>1334250680000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35">
      <c r="A36" s="17" t="s">
        <v>29</v>
      </c>
      <c r="B36">
        <v>346186905.181925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35">
      <c r="A37" s="17" t="s">
        <v>30</v>
      </c>
      <c r="B37">
        <v>0.68187781999999997</v>
      </c>
      <c r="N37" s="18"/>
      <c r="O37" s="18"/>
      <c r="P37" s="18"/>
    </row>
    <row r="38" spans="1:16" x14ac:dyDescent="0.35">
      <c r="A38" s="17" t="s">
        <v>31</v>
      </c>
      <c r="B38">
        <v>0.93070465999999996</v>
      </c>
      <c r="N38" s="18"/>
      <c r="O38" s="18"/>
      <c r="P38" s="18"/>
    </row>
    <row r="39" spans="1:16" x14ac:dyDescent="0.35">
      <c r="A39" s="17" t="s">
        <v>33</v>
      </c>
      <c r="B39">
        <v>782990.15740000003</v>
      </c>
    </row>
    <row r="40" spans="1:16" x14ac:dyDescent="0.35">
      <c r="A40" s="17" t="s">
        <v>34</v>
      </c>
      <c r="B40">
        <v>3812458.3103</v>
      </c>
    </row>
    <row r="43" spans="1:16" x14ac:dyDescent="0.35">
      <c r="A43" t="s">
        <v>38</v>
      </c>
    </row>
  </sheetData>
  <mergeCells count="32"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27:B27"/>
    <mergeCell ref="A11:B11"/>
    <mergeCell ref="D11:E11"/>
    <mergeCell ref="H11:K11"/>
    <mergeCell ref="N11:P11"/>
    <mergeCell ref="I15:K15"/>
    <mergeCell ref="N15:P15"/>
    <mergeCell ref="I14:K14"/>
    <mergeCell ref="N14:P14"/>
    <mergeCell ref="I29:K29"/>
    <mergeCell ref="N29:P29"/>
    <mergeCell ref="I30:K30"/>
    <mergeCell ref="N30:P30"/>
    <mergeCell ref="I16:K16"/>
    <mergeCell ref="N16:P16"/>
    <mergeCell ref="I17:K17"/>
    <mergeCell ref="N17:P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9685-4B01-43FE-A26E-3A36E11A2DE0}">
  <dimension ref="A1:S41"/>
  <sheetViews>
    <sheetView tabSelected="1" workbookViewId="0">
      <selection activeCell="L22" sqref="L22"/>
    </sheetView>
  </sheetViews>
  <sheetFormatPr defaultRowHeight="14.5" x14ac:dyDescent="0.35"/>
  <cols>
    <col min="1" max="1" width="14.90625" customWidth="1"/>
    <col min="2" max="2" width="11.81640625" bestFit="1" customWidth="1"/>
    <col min="4" max="4" width="14.1796875" customWidth="1"/>
  </cols>
  <sheetData>
    <row r="1" spans="1:19" x14ac:dyDescent="0.35">
      <c r="A1" t="s">
        <v>0</v>
      </c>
    </row>
    <row r="2" spans="1:19" x14ac:dyDescent="0.3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9" x14ac:dyDescent="0.35">
      <c r="A3" s="1"/>
      <c r="B3" s="70" t="s">
        <v>2</v>
      </c>
      <c r="C3" s="71"/>
      <c r="D3" s="72"/>
      <c r="E3" s="1"/>
      <c r="F3" s="70" t="s">
        <v>3</v>
      </c>
      <c r="G3" s="71"/>
      <c r="H3" s="72"/>
      <c r="I3" s="1"/>
      <c r="J3" s="70" t="s">
        <v>4</v>
      </c>
      <c r="K3" s="71"/>
      <c r="L3" s="72"/>
      <c r="M3" s="1"/>
      <c r="N3" s="70" t="s">
        <v>5</v>
      </c>
      <c r="O3" s="71"/>
      <c r="P3" s="72"/>
    </row>
    <row r="4" spans="1:19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 x14ac:dyDescent="0.35">
      <c r="A5" s="1" t="s">
        <v>6</v>
      </c>
      <c r="B5" s="33">
        <v>0.75</v>
      </c>
      <c r="C5" s="33">
        <v>0.9</v>
      </c>
      <c r="D5" s="33">
        <v>0.8</v>
      </c>
      <c r="E5" s="33"/>
      <c r="F5" s="33">
        <v>0.75</v>
      </c>
      <c r="G5" s="33">
        <v>0.75</v>
      </c>
      <c r="H5" s="33">
        <v>0.75</v>
      </c>
      <c r="I5" s="33"/>
      <c r="J5" s="33">
        <v>1.25</v>
      </c>
      <c r="K5" s="33">
        <v>1.25</v>
      </c>
      <c r="L5" s="33">
        <v>1.25</v>
      </c>
      <c r="M5" s="33"/>
      <c r="N5" s="33">
        <f>N12/I12</f>
        <v>0.75</v>
      </c>
      <c r="O5" s="33">
        <f t="shared" ref="O5:P6" si="0">O12/J12</f>
        <v>0.87617065448504983</v>
      </c>
      <c r="P5" s="33">
        <f t="shared" si="0"/>
        <v>0.79372319066147856</v>
      </c>
    </row>
    <row r="6" spans="1:19" x14ac:dyDescent="0.35">
      <c r="A6" s="1" t="s">
        <v>7</v>
      </c>
      <c r="B6" s="33">
        <v>1.1000000000000001</v>
      </c>
      <c r="C6" s="33">
        <v>1.1000000000000001</v>
      </c>
      <c r="D6" s="33">
        <v>1.1000000000000001</v>
      </c>
      <c r="E6" s="33"/>
      <c r="F6" s="33">
        <v>0.7</v>
      </c>
      <c r="G6" s="33">
        <v>0.7</v>
      </c>
      <c r="H6" s="33">
        <v>0.7</v>
      </c>
      <c r="I6" s="33"/>
      <c r="J6" s="33">
        <v>1.3</v>
      </c>
      <c r="K6" s="33">
        <v>1.3</v>
      </c>
      <c r="L6" s="33">
        <v>1.3</v>
      </c>
      <c r="M6" s="33"/>
      <c r="N6" s="33">
        <f>N13/I13</f>
        <v>1.1046070536519388</v>
      </c>
      <c r="O6" s="33">
        <f t="shared" si="0"/>
        <v>1.0783296111111111</v>
      </c>
      <c r="P6" s="33">
        <f t="shared" si="0"/>
        <v>1.0977134944</v>
      </c>
    </row>
    <row r="7" spans="1:19" x14ac:dyDescent="0.35">
      <c r="A7" s="1" t="s">
        <v>8</v>
      </c>
      <c r="B7" s="33">
        <v>0.01</v>
      </c>
      <c r="C7" s="33"/>
      <c r="D7" s="33"/>
      <c r="E7" s="33"/>
      <c r="F7" s="68">
        <v>-0.28599999999999998</v>
      </c>
      <c r="G7" s="68"/>
      <c r="H7" s="68"/>
      <c r="I7" s="33"/>
      <c r="J7" s="68">
        <v>1</v>
      </c>
      <c r="K7" s="68"/>
      <c r="L7" s="68"/>
      <c r="M7" s="33"/>
      <c r="N7" s="68">
        <f>N14/I14</f>
        <v>1.2342857142857142E-3</v>
      </c>
      <c r="O7" s="68"/>
      <c r="P7" s="68"/>
    </row>
    <row r="8" spans="1:19" x14ac:dyDescent="0.35">
      <c r="A8" s="1" t="s">
        <v>9</v>
      </c>
      <c r="B8" s="33">
        <v>1</v>
      </c>
      <c r="C8" s="33"/>
      <c r="D8" s="33"/>
      <c r="E8" s="33"/>
      <c r="F8" s="68">
        <v>0.85499999999999998</v>
      </c>
      <c r="G8" s="68"/>
      <c r="H8" s="68"/>
      <c r="I8" s="33"/>
      <c r="J8" s="68">
        <v>1.1180000000000001</v>
      </c>
      <c r="K8" s="68"/>
      <c r="L8" s="68"/>
      <c r="M8" s="33"/>
      <c r="N8" s="68">
        <f>N15/I15</f>
        <v>0.93271500000000007</v>
      </c>
      <c r="O8" s="68"/>
      <c r="P8" s="68"/>
    </row>
    <row r="9" spans="1:19" x14ac:dyDescent="0.35">
      <c r="A9" s="1" t="s">
        <v>10</v>
      </c>
      <c r="B9" s="33">
        <v>0.75</v>
      </c>
      <c r="C9" s="33"/>
      <c r="D9" s="33"/>
      <c r="E9" s="33"/>
      <c r="F9" s="68">
        <v>0.7</v>
      </c>
      <c r="G9" s="68"/>
      <c r="H9" s="68"/>
      <c r="I9" s="33"/>
      <c r="J9" s="68">
        <v>1.3</v>
      </c>
      <c r="K9" s="68"/>
      <c r="L9" s="68"/>
      <c r="M9" s="33"/>
      <c r="N9" s="68">
        <f>N16</f>
        <v>0.7</v>
      </c>
      <c r="O9" s="68"/>
      <c r="P9" s="68"/>
    </row>
    <row r="10" spans="1:19" ht="15" thickBot="1" x14ac:dyDescent="0.4">
      <c r="N10" s="67"/>
      <c r="O10" s="67"/>
      <c r="P10" s="67"/>
    </row>
    <row r="11" spans="1:19" x14ac:dyDescent="0.35">
      <c r="A11" s="62" t="s">
        <v>11</v>
      </c>
      <c r="B11" s="62"/>
      <c r="D11" s="63" t="s">
        <v>12</v>
      </c>
      <c r="E11" s="63"/>
      <c r="H11" s="64" t="s">
        <v>13</v>
      </c>
      <c r="I11" s="65"/>
      <c r="J11" s="65"/>
      <c r="K11" s="65"/>
      <c r="L11" s="4"/>
      <c r="M11" s="4"/>
      <c r="N11" s="65" t="s">
        <v>14</v>
      </c>
      <c r="O11" s="65"/>
      <c r="P11" s="66"/>
      <c r="Q11" t="s">
        <v>54</v>
      </c>
    </row>
    <row r="12" spans="1:19" x14ac:dyDescent="0.35">
      <c r="A12" s="1" t="s">
        <v>15</v>
      </c>
      <c r="B12">
        <v>12038.4859721169</v>
      </c>
      <c r="D12" s="1" t="s">
        <v>16</v>
      </c>
      <c r="E12" s="1">
        <v>6554.3</v>
      </c>
      <c r="F12" t="s">
        <v>17</v>
      </c>
      <c r="H12" s="5" t="s">
        <v>6</v>
      </c>
      <c r="I12" s="6">
        <v>3.5419999999999998</v>
      </c>
      <c r="J12" s="6">
        <v>3.01</v>
      </c>
      <c r="K12" s="6">
        <v>2.3130000000000002</v>
      </c>
      <c r="L12" s="6"/>
      <c r="M12" s="6"/>
      <c r="N12" s="39">
        <v>2.6564999999999999</v>
      </c>
      <c r="O12" s="34">
        <v>2.6372736699999999</v>
      </c>
      <c r="P12" s="40">
        <v>1.83588174</v>
      </c>
      <c r="Q12">
        <f>B5*I12</f>
        <v>2.6564999999999999</v>
      </c>
      <c r="R12">
        <f t="shared" ref="R12:S12" si="1">C5*J12</f>
        <v>2.7090000000000001</v>
      </c>
      <c r="S12">
        <f t="shared" si="1"/>
        <v>1.8504000000000003</v>
      </c>
    </row>
    <row r="13" spans="1:19" x14ac:dyDescent="0.35">
      <c r="A13" s="1" t="s">
        <v>18</v>
      </c>
      <c r="B13" s="1">
        <v>11.460751906200001</v>
      </c>
      <c r="D13" s="1" t="s">
        <v>19</v>
      </c>
      <c r="E13" s="1">
        <v>2</v>
      </c>
      <c r="H13" s="5" t="s">
        <v>7</v>
      </c>
      <c r="I13" s="6">
        <v>13.308</v>
      </c>
      <c r="J13" s="6">
        <v>9</v>
      </c>
      <c r="K13" s="6">
        <v>3.125</v>
      </c>
      <c r="L13" s="6"/>
      <c r="M13" s="6"/>
      <c r="N13" s="39">
        <v>14.700110670000001</v>
      </c>
      <c r="O13" s="39">
        <v>9.7049664999999994</v>
      </c>
      <c r="P13" s="40">
        <v>3.4303546699999998</v>
      </c>
      <c r="Q13">
        <f>B6*I13</f>
        <v>14.638800000000002</v>
      </c>
      <c r="R13">
        <f t="shared" ref="R13:S13" si="2">C6*J13</f>
        <v>9.9</v>
      </c>
      <c r="S13">
        <f t="shared" si="2"/>
        <v>3.4375000000000004</v>
      </c>
    </row>
    <row r="14" spans="1:19" x14ac:dyDescent="0.35">
      <c r="A14" s="1" t="s">
        <v>20</v>
      </c>
      <c r="B14" s="1">
        <v>0.46096492</v>
      </c>
      <c r="D14" s="9" t="s">
        <v>21</v>
      </c>
      <c r="E14" s="1">
        <v>6</v>
      </c>
      <c r="H14" s="5" t="s">
        <v>8</v>
      </c>
      <c r="I14" s="58">
        <v>3.5</v>
      </c>
      <c r="J14" s="58"/>
      <c r="K14" s="58"/>
      <c r="L14" s="6"/>
      <c r="M14" s="6"/>
      <c r="N14" s="56">
        <v>4.3200000000000001E-3</v>
      </c>
      <c r="O14" s="56"/>
      <c r="P14" s="57"/>
      <c r="Q14">
        <f t="shared" ref="Q14:Q15" si="3">B7*I14</f>
        <v>3.5000000000000003E-2</v>
      </c>
    </row>
    <row r="15" spans="1:19" x14ac:dyDescent="0.35">
      <c r="A15" s="1" t="s">
        <v>22</v>
      </c>
      <c r="B15" s="1">
        <v>6.5846</v>
      </c>
      <c r="D15" s="12" t="s">
        <v>23</v>
      </c>
      <c r="E15" s="1">
        <v>2</v>
      </c>
      <c r="H15" s="5" t="s">
        <v>9</v>
      </c>
      <c r="I15" s="58">
        <v>7.6</v>
      </c>
      <c r="J15" s="58"/>
      <c r="K15" s="58"/>
      <c r="L15" s="6"/>
      <c r="M15" s="6"/>
      <c r="N15" s="56">
        <v>7.0886339999999999</v>
      </c>
      <c r="O15" s="56"/>
      <c r="P15" s="57"/>
      <c r="Q15">
        <f t="shared" si="3"/>
        <v>7.6</v>
      </c>
    </row>
    <row r="16" spans="1:19" x14ac:dyDescent="0.35">
      <c r="A16" s="1" t="s">
        <v>24</v>
      </c>
      <c r="B16" s="1">
        <v>643.22340593447302</v>
      </c>
      <c r="H16" s="5" t="s">
        <v>10</v>
      </c>
      <c r="I16" s="58" t="s">
        <v>25</v>
      </c>
      <c r="J16" s="58"/>
      <c r="K16" s="58"/>
      <c r="L16" s="6"/>
      <c r="M16" s="6"/>
      <c r="N16" s="56">
        <v>0.7</v>
      </c>
      <c r="O16" s="56"/>
      <c r="P16" s="57"/>
      <c r="Q16">
        <v>0.75</v>
      </c>
    </row>
    <row r="17" spans="1:16" ht="15" thickBot="1" x14ac:dyDescent="0.4">
      <c r="A17" s="1" t="s">
        <v>26</v>
      </c>
      <c r="B17" s="13">
        <v>8.3902169999999998</v>
      </c>
      <c r="H17" s="14"/>
      <c r="I17" s="59"/>
      <c r="J17" s="59"/>
      <c r="K17" s="59"/>
      <c r="L17" s="15"/>
      <c r="M17" s="15"/>
      <c r="N17" s="60"/>
      <c r="O17" s="60"/>
      <c r="P17" s="61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6">
        <v>1341456250000</v>
      </c>
    </row>
    <row r="20" spans="1:16" x14ac:dyDescent="0.35">
      <c r="A20" s="17" t="s">
        <v>29</v>
      </c>
      <c r="B20">
        <v>344232563.791278</v>
      </c>
    </row>
    <row r="21" spans="1:16" x14ac:dyDescent="0.35">
      <c r="A21" s="17" t="s">
        <v>30</v>
      </c>
      <c r="B21">
        <v>0.68040721000000004</v>
      </c>
    </row>
    <row r="22" spans="1:16" x14ac:dyDescent="0.35">
      <c r="A22" s="17" t="s">
        <v>31</v>
      </c>
      <c r="B22">
        <v>0.93139711000000003</v>
      </c>
    </row>
    <row r="23" spans="1:16" x14ac:dyDescent="0.35">
      <c r="A23" s="17" t="s">
        <v>35</v>
      </c>
      <c r="B23">
        <v>547675.11558891996</v>
      </c>
    </row>
    <row r="24" spans="1:16" x14ac:dyDescent="0.35">
      <c r="A24" s="17" t="s">
        <v>36</v>
      </c>
      <c r="B24">
        <v>3548643.0904224399</v>
      </c>
    </row>
    <row r="25" spans="1:16" x14ac:dyDescent="0.35">
      <c r="A25" s="17" t="s">
        <v>46</v>
      </c>
      <c r="B25">
        <v>294181.43291246</v>
      </c>
    </row>
    <row r="27" spans="1:16" x14ac:dyDescent="0.35">
      <c r="A27" s="62" t="s">
        <v>32</v>
      </c>
      <c r="B27" s="62"/>
      <c r="C27" s="18"/>
      <c r="D27" s="18"/>
      <c r="E27" s="18"/>
      <c r="F27" s="18"/>
      <c r="G27" s="18"/>
      <c r="H27" s="19"/>
      <c r="I27" s="20"/>
      <c r="J27" s="20"/>
      <c r="K27" s="20"/>
      <c r="L27" s="20"/>
      <c r="M27" s="20"/>
      <c r="N27" s="34"/>
      <c r="O27" s="34"/>
      <c r="P27" s="35"/>
    </row>
    <row r="28" spans="1:16" x14ac:dyDescent="0.35">
      <c r="A28" s="1" t="s">
        <v>15</v>
      </c>
      <c r="B28" s="1">
        <v>13194.566000000001</v>
      </c>
      <c r="C28" s="18"/>
      <c r="D28" s="18"/>
      <c r="E28" s="18"/>
      <c r="F28" s="18"/>
      <c r="G28" s="18"/>
      <c r="H28" s="19"/>
      <c r="I28" s="20"/>
      <c r="J28" s="20"/>
      <c r="K28" s="20"/>
      <c r="L28" s="20"/>
      <c r="M28" s="20"/>
      <c r="N28" s="34"/>
      <c r="O28" s="34"/>
      <c r="P28" s="35"/>
    </row>
    <row r="29" spans="1:16" x14ac:dyDescent="0.35">
      <c r="A29" s="1" t="s">
        <v>18</v>
      </c>
      <c r="B29" s="1">
        <v>11.37</v>
      </c>
      <c r="C29" s="18"/>
      <c r="D29" s="18"/>
      <c r="E29" s="18"/>
      <c r="F29" s="18"/>
      <c r="G29" s="18"/>
      <c r="H29" s="19"/>
      <c r="I29" s="55"/>
      <c r="J29" s="55"/>
      <c r="K29" s="55"/>
      <c r="L29" s="20"/>
      <c r="M29" s="20"/>
      <c r="N29" s="56"/>
      <c r="O29" s="56"/>
      <c r="P29" s="57"/>
    </row>
    <row r="30" spans="1:16" x14ac:dyDescent="0.35">
      <c r="A30" s="1" t="s">
        <v>20</v>
      </c>
      <c r="B30" s="1">
        <v>0.47199999999999998</v>
      </c>
      <c r="C30" s="18"/>
      <c r="D30" s="18"/>
      <c r="E30" s="18"/>
      <c r="F30" s="18"/>
      <c r="G30" s="18"/>
      <c r="H30" s="19"/>
      <c r="I30" s="55"/>
      <c r="J30" s="55"/>
      <c r="K30" s="55"/>
      <c r="L30" s="20"/>
      <c r="M30" s="20"/>
      <c r="N30" s="56"/>
      <c r="O30" s="56"/>
      <c r="P30" s="57"/>
    </row>
    <row r="31" spans="1:16" x14ac:dyDescent="0.35">
      <c r="A31" s="1" t="s">
        <v>22</v>
      </c>
      <c r="B31" s="1">
        <v>6.1435000000000004</v>
      </c>
      <c r="C31" s="18"/>
      <c r="D31" s="18"/>
      <c r="E31" s="18"/>
      <c r="F31" s="18"/>
      <c r="G31" s="18"/>
      <c r="H31" s="19"/>
      <c r="I31" s="36"/>
      <c r="J31" s="36"/>
      <c r="K31" s="36"/>
      <c r="L31" s="20"/>
      <c r="M31" s="20"/>
      <c r="N31" s="34"/>
      <c r="O31" s="34"/>
      <c r="P31" s="35"/>
    </row>
    <row r="32" spans="1:16" ht="15" thickBot="1" x14ac:dyDescent="0.4">
      <c r="A32" s="1" t="s">
        <v>24</v>
      </c>
      <c r="B32" s="1">
        <v>577.03800000000001</v>
      </c>
      <c r="C32" s="18"/>
      <c r="D32" s="18"/>
      <c r="E32" s="18"/>
      <c r="F32" s="18"/>
      <c r="G32" s="18"/>
      <c r="H32" s="22"/>
      <c r="I32" s="23"/>
      <c r="J32" s="23"/>
      <c r="K32" s="23"/>
      <c r="L32" s="24"/>
      <c r="M32" s="24"/>
      <c r="N32" s="37"/>
      <c r="O32" s="37"/>
      <c r="P32" s="38"/>
    </row>
    <row r="33" spans="1:16" x14ac:dyDescent="0.35">
      <c r="A33" s="1" t="s">
        <v>26</v>
      </c>
      <c r="B33" s="13">
        <v>8.4415700000000005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35">
      <c r="A34" s="1" t="s">
        <v>27</v>
      </c>
      <c r="B34" s="1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35">
      <c r="A35" s="1" t="s">
        <v>28</v>
      </c>
      <c r="B35" s="16">
        <v>1350390380000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35">
      <c r="A36" s="17" t="s">
        <v>29</v>
      </c>
      <c r="B36">
        <v>353797077.98694199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35">
      <c r="A37" s="17" t="s">
        <v>30</v>
      </c>
      <c r="B37">
        <v>0.72211250000000005</v>
      </c>
      <c r="N37" s="18"/>
      <c r="O37" s="18"/>
      <c r="P37" s="18"/>
    </row>
    <row r="38" spans="1:16" x14ac:dyDescent="0.35">
      <c r="A38" s="17" t="s">
        <v>31</v>
      </c>
      <c r="B38">
        <v>0.92792372999999995</v>
      </c>
      <c r="N38" s="18"/>
      <c r="O38" s="18"/>
      <c r="P38" s="18"/>
    </row>
    <row r="39" spans="1:16" x14ac:dyDescent="0.35">
      <c r="A39" s="17" t="s">
        <v>33</v>
      </c>
      <c r="B39">
        <v>600269.46035014</v>
      </c>
    </row>
    <row r="40" spans="1:16" x14ac:dyDescent="0.35">
      <c r="A40" s="17" t="s">
        <v>34</v>
      </c>
      <c r="B40">
        <v>3586874.1196546699</v>
      </c>
    </row>
    <row r="41" spans="1:16" x14ac:dyDescent="0.35">
      <c r="A41" s="17" t="s">
        <v>46</v>
      </c>
      <c r="B41">
        <v>298348.83281942998</v>
      </c>
    </row>
  </sheetData>
  <mergeCells count="32">
    <mergeCell ref="I29:K29"/>
    <mergeCell ref="N29:P29"/>
    <mergeCell ref="I30:K30"/>
    <mergeCell ref="N30:P30"/>
    <mergeCell ref="I16:K16"/>
    <mergeCell ref="N16:P16"/>
    <mergeCell ref="I17:K17"/>
    <mergeCell ref="N17:P17"/>
    <mergeCell ref="A27:B27"/>
    <mergeCell ref="A11:B11"/>
    <mergeCell ref="D11:E11"/>
    <mergeCell ref="H11:K11"/>
    <mergeCell ref="N11:P11"/>
    <mergeCell ref="I15:K15"/>
    <mergeCell ref="N15:P15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Dynamic_SLSQP1</vt:lpstr>
      <vt:lpstr>Dynamic_SLSQP1_smallstep</vt:lpstr>
      <vt:lpstr>Dynamic_SLSQP2</vt:lpstr>
      <vt:lpstr>Dynamic_SLSQP2_Smallest_Step</vt:lpstr>
      <vt:lpstr>Dynamic_SLSQP3</vt:lpstr>
      <vt:lpstr>Dynamic_SLSQP4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2019-06-11T22:54:14Z</dcterms:modified>
</cp:coreProperties>
</file>