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C69945F-04D0-4C49-92A7-C2C6B1492097}" xr6:coauthVersionLast="43" xr6:coauthVersionMax="43" xr10:uidLastSave="{00000000-0000-0000-0000-000000000000}"/>
  <bookViews>
    <workbookView xWindow="-110" yWindow="-110" windowWidth="19420" windowHeight="10420" activeTab="3" xr2:uid="{00000000-000D-0000-FFFF-FFFF00000000}"/>
  </bookViews>
  <sheets>
    <sheet name="Penalty_0.5_Pop_20" sheetId="1" r:id="rId1"/>
    <sheet name="Penalty_0.5_Pop_40" sheetId="4" r:id="rId2"/>
    <sheet name="Mutation_1" sheetId="2" r:id="rId3"/>
    <sheet name="Mutation_0.5" sheetId="3" r:id="rId4"/>
    <sheet name="Mutation_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5" l="1"/>
  <c r="C14" i="5"/>
  <c r="C15" i="3"/>
  <c r="C14" i="3"/>
  <c r="C15" i="4"/>
  <c r="C14" i="4"/>
  <c r="C15" i="1"/>
  <c r="C14" i="1"/>
  <c r="N14" i="5" l="1"/>
  <c r="N13" i="5"/>
  <c r="P12" i="5"/>
  <c r="O12" i="5"/>
  <c r="N12" i="5"/>
  <c r="P11" i="5"/>
  <c r="O11" i="5"/>
  <c r="N11" i="5"/>
  <c r="N14" i="3"/>
  <c r="N13" i="3"/>
  <c r="O11" i="3"/>
  <c r="P11" i="3"/>
  <c r="O12" i="3"/>
  <c r="P12" i="3"/>
  <c r="N12" i="3"/>
  <c r="N11" i="3"/>
  <c r="N14" i="4" l="1"/>
  <c r="N13" i="4"/>
  <c r="P6" i="4"/>
  <c r="O6" i="4"/>
  <c r="N6" i="4"/>
  <c r="P5" i="4"/>
  <c r="O5" i="4"/>
  <c r="N5" i="4"/>
  <c r="N15" i="1" l="1"/>
  <c r="N14" i="1"/>
  <c r="N13" i="1"/>
  <c r="N14" i="2"/>
  <c r="N13" i="2"/>
  <c r="N9" i="2"/>
  <c r="P6" i="2"/>
  <c r="O6" i="2"/>
  <c r="N6" i="2"/>
  <c r="P5" i="2"/>
  <c r="O5" i="2"/>
  <c r="N5" i="2"/>
  <c r="P6" i="1"/>
  <c r="O6" i="1"/>
  <c r="N6" i="1"/>
  <c r="P5" i="1"/>
  <c r="O5" i="1"/>
  <c r="N5" i="1"/>
</calcChain>
</file>

<file path=xl/sharedStrings.xml><?xml version="1.0" encoding="utf-8"?>
<sst xmlns="http://schemas.openxmlformats.org/spreadsheetml/2006/main" count="223" uniqueCount="41">
  <si>
    <t>Algorithm : GA</t>
  </si>
  <si>
    <t>Design variables</t>
  </si>
  <si>
    <t>Starting point</t>
  </si>
  <si>
    <t>Lower Bound</t>
  </si>
  <si>
    <t xml:space="preserve">Upper Bound </t>
  </si>
  <si>
    <t>Optimum</t>
  </si>
  <si>
    <t>Chord</t>
  </si>
  <si>
    <t>Twist</t>
  </si>
  <si>
    <t>Pitch</t>
  </si>
  <si>
    <t>TSR</t>
  </si>
  <si>
    <t>tau</t>
  </si>
  <si>
    <t>Optimum Values</t>
  </si>
  <si>
    <t>Optimization Details</t>
  </si>
  <si>
    <t>Reference values</t>
  </si>
  <si>
    <t>Absolute optimum</t>
  </si>
  <si>
    <t>Blade Mass</t>
  </si>
  <si>
    <t>Time (s)</t>
  </si>
  <si>
    <t>Rated wind speed</t>
  </si>
  <si>
    <t>Pop size</t>
  </si>
  <si>
    <t>Cp</t>
  </si>
  <si>
    <t>Max gen</t>
  </si>
  <si>
    <t>Deflection</t>
  </si>
  <si>
    <t>Evaluations</t>
  </si>
  <si>
    <t>Max Stress</t>
  </si>
  <si>
    <t>Penalty coeff</t>
  </si>
  <si>
    <t>-</t>
  </si>
  <si>
    <t>LCOE</t>
  </si>
  <si>
    <t>Penalty expo</t>
  </si>
  <si>
    <t>Relative LCOE</t>
  </si>
  <si>
    <t>AEP</t>
  </si>
  <si>
    <t>Max Ct</t>
  </si>
  <si>
    <t>Efficiency</t>
  </si>
  <si>
    <t>Blade cost</t>
  </si>
  <si>
    <t>RNA cost</t>
  </si>
  <si>
    <t>Support costs</t>
  </si>
  <si>
    <t>RNA mass</t>
  </si>
  <si>
    <t>O&amp;M costs</t>
  </si>
  <si>
    <t>Decomm costs</t>
  </si>
  <si>
    <t>Gearbox costs</t>
  </si>
  <si>
    <t>Mutation</t>
  </si>
  <si>
    <t>When run with Dynamic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</si>
</sst>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5" borderId="7" xfId="0" applyFill="1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0" fillId="5" borderId="1" xfId="0" applyFill="1" applyBorder="1"/>
    <xf numFmtId="0" fontId="0" fillId="0" borderId="13" xfId="0" applyBorder="1"/>
    <xf numFmtId="0" fontId="0" fillId="0" borderId="14" xfId="0" applyBorder="1"/>
    <xf numFmtId="11" fontId="0" fillId="0" borderId="2" xfId="0" applyNumberFormat="1" applyBorder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4" workbookViewId="0">
      <selection activeCell="H23" sqref="H23"/>
    </sheetView>
  </sheetViews>
  <sheetFormatPr defaultRowHeight="14.5" x14ac:dyDescent="0.35"/>
  <cols>
    <col min="1" max="1" width="16.81640625" customWidth="1"/>
    <col min="4" max="4" width="11" customWidth="1"/>
  </cols>
  <sheetData>
    <row r="1" spans="1:16" x14ac:dyDescent="0.35">
      <c r="A1" t="s">
        <v>0</v>
      </c>
    </row>
    <row r="2" spans="1:16" x14ac:dyDescent="0.3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x14ac:dyDescent="0.35">
      <c r="A3" s="1"/>
      <c r="B3" s="35" t="s">
        <v>2</v>
      </c>
      <c r="C3" s="36"/>
      <c r="D3" s="37"/>
      <c r="E3" s="1"/>
      <c r="F3" s="35" t="s">
        <v>3</v>
      </c>
      <c r="G3" s="36"/>
      <c r="H3" s="37"/>
      <c r="I3" s="1"/>
      <c r="J3" s="35" t="s">
        <v>4</v>
      </c>
      <c r="K3" s="36"/>
      <c r="L3" s="37"/>
      <c r="M3" s="1"/>
      <c r="N3" s="35" t="s">
        <v>5</v>
      </c>
      <c r="O3" s="36"/>
      <c r="P3" s="37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2">
        <v>0.75</v>
      </c>
      <c r="C5" s="2">
        <v>1.008</v>
      </c>
      <c r="D5" s="2">
        <v>0.79830000000000001</v>
      </c>
      <c r="E5" s="2"/>
      <c r="F5" s="2">
        <v>0.75</v>
      </c>
      <c r="G5" s="2">
        <v>0.75</v>
      </c>
      <c r="H5" s="2">
        <v>0.75</v>
      </c>
      <c r="I5" s="2"/>
      <c r="J5" s="2">
        <v>1.1000000000000001</v>
      </c>
      <c r="K5" s="2">
        <v>1.1000000000000001</v>
      </c>
      <c r="L5" s="2">
        <v>1.1000000000000001</v>
      </c>
      <c r="M5" s="2"/>
      <c r="N5" s="2">
        <f>N11/I11</f>
        <v>0.75</v>
      </c>
      <c r="O5" s="2">
        <f t="shared" ref="O5:P6" si="0">O11/J11</f>
        <v>1.0080645149501661</v>
      </c>
      <c r="P5" s="2">
        <f t="shared" si="0"/>
        <v>0.76612903156074352</v>
      </c>
    </row>
    <row r="6" spans="1:16" x14ac:dyDescent="0.35">
      <c r="A6" s="1" t="s">
        <v>7</v>
      </c>
      <c r="B6" s="2">
        <v>1</v>
      </c>
      <c r="C6" s="2">
        <v>0.8</v>
      </c>
      <c r="D6" s="2">
        <v>0.77700000000000002</v>
      </c>
      <c r="E6" s="2"/>
      <c r="F6" s="2">
        <v>0.6</v>
      </c>
      <c r="G6" s="2">
        <v>0.6</v>
      </c>
      <c r="H6" s="2">
        <v>0.6</v>
      </c>
      <c r="I6" s="2"/>
      <c r="J6" s="2">
        <v>1.4</v>
      </c>
      <c r="K6" s="2">
        <v>1.4</v>
      </c>
      <c r="L6" s="2">
        <v>1.4</v>
      </c>
      <c r="M6" s="2"/>
      <c r="N6" s="2">
        <f>N12/I12</f>
        <v>0.97096774195972346</v>
      </c>
      <c r="O6" s="2">
        <f t="shared" si="0"/>
        <v>0.83548387111111111</v>
      </c>
      <c r="P6" s="2">
        <f t="shared" si="0"/>
        <v>0.932258064</v>
      </c>
    </row>
    <row r="7" spans="1:16" x14ac:dyDescent="0.35">
      <c r="A7" s="1" t="s">
        <v>8</v>
      </c>
      <c r="B7" s="2">
        <v>0.91705000000000003</v>
      </c>
      <c r="C7" s="2"/>
      <c r="D7" s="2"/>
      <c r="E7" s="2"/>
      <c r="F7" s="33">
        <v>-0.28599999999999998</v>
      </c>
      <c r="G7" s="33"/>
      <c r="H7" s="33"/>
      <c r="I7" s="2"/>
      <c r="J7" s="33">
        <v>1</v>
      </c>
      <c r="K7" s="33"/>
      <c r="L7" s="33"/>
      <c r="M7" s="2"/>
      <c r="N7" s="33">
        <v>0.66820645000000001</v>
      </c>
      <c r="O7" s="33"/>
      <c r="P7" s="33"/>
    </row>
    <row r="8" spans="1:16" x14ac:dyDescent="0.35">
      <c r="A8" s="1" t="s">
        <v>9</v>
      </c>
      <c r="B8" s="2">
        <v>1</v>
      </c>
      <c r="C8" s="2"/>
      <c r="D8" s="2"/>
      <c r="E8" s="2"/>
      <c r="F8" s="33">
        <v>0.85</v>
      </c>
      <c r="G8" s="33"/>
      <c r="H8" s="33"/>
      <c r="I8" s="2"/>
      <c r="J8" s="33">
        <v>1.1499999999999999</v>
      </c>
      <c r="K8" s="33"/>
      <c r="L8" s="33"/>
      <c r="M8" s="2"/>
      <c r="N8" s="33">
        <v>1.06709677</v>
      </c>
      <c r="O8" s="33"/>
      <c r="P8" s="33"/>
    </row>
    <row r="9" spans="1:16" ht="15" thickBot="1" x14ac:dyDescent="0.4">
      <c r="A9" s="1" t="s">
        <v>10</v>
      </c>
      <c r="B9" s="2">
        <v>0.80322000000000005</v>
      </c>
      <c r="C9" s="2"/>
      <c r="D9" s="2"/>
      <c r="E9" s="2"/>
      <c r="F9" s="33">
        <v>0.7</v>
      </c>
      <c r="G9" s="33"/>
      <c r="H9" s="33"/>
      <c r="I9" s="2"/>
      <c r="J9" s="33">
        <v>1.1000000000000001</v>
      </c>
      <c r="K9" s="33"/>
      <c r="L9" s="33"/>
      <c r="M9" s="2"/>
      <c r="N9" s="33">
        <v>0.7</v>
      </c>
      <c r="O9" s="33"/>
      <c r="P9" s="33"/>
    </row>
    <row r="10" spans="1:16" x14ac:dyDescent="0.35">
      <c r="A10" s="28" t="s">
        <v>11</v>
      </c>
      <c r="B10" s="28"/>
      <c r="D10" s="29" t="s">
        <v>12</v>
      </c>
      <c r="E10" s="29"/>
      <c r="H10" s="30" t="s">
        <v>13</v>
      </c>
      <c r="I10" s="31"/>
      <c r="J10" s="31"/>
      <c r="K10" s="31"/>
      <c r="L10" s="3"/>
      <c r="M10" s="3"/>
      <c r="N10" s="31" t="s">
        <v>14</v>
      </c>
      <c r="O10" s="31"/>
      <c r="P10" s="32"/>
    </row>
    <row r="11" spans="1:16" x14ac:dyDescent="0.35">
      <c r="A11" s="1" t="s">
        <v>15</v>
      </c>
      <c r="B11" s="1">
        <v>13488.794701822701</v>
      </c>
      <c r="D11" s="1" t="s">
        <v>16</v>
      </c>
      <c r="E11" s="1">
        <v>31000.400000000001</v>
      </c>
      <c r="H11" s="4" t="s">
        <v>6</v>
      </c>
      <c r="I11">
        <v>3.5419999999999998</v>
      </c>
      <c r="J11">
        <v>3.01</v>
      </c>
      <c r="K11">
        <v>2.3130000000000002</v>
      </c>
      <c r="N11" s="5">
        <v>2.6564999999999999</v>
      </c>
      <c r="O11" s="18">
        <v>3.0342741900000001</v>
      </c>
      <c r="P11" s="19">
        <v>1.77205645</v>
      </c>
    </row>
    <row r="12" spans="1:16" x14ac:dyDescent="0.35">
      <c r="A12" s="1" t="s">
        <v>17</v>
      </c>
      <c r="B12" s="1">
        <v>11.462</v>
      </c>
      <c r="D12" s="1" t="s">
        <v>18</v>
      </c>
      <c r="E12" s="1">
        <v>20</v>
      </c>
      <c r="H12" s="4" t="s">
        <v>7</v>
      </c>
      <c r="I12">
        <v>13.308</v>
      </c>
      <c r="J12">
        <v>9</v>
      </c>
      <c r="K12">
        <v>3.125</v>
      </c>
      <c r="N12" s="18">
        <v>12.92163871</v>
      </c>
      <c r="O12" s="18">
        <v>7.5193548400000001</v>
      </c>
      <c r="P12" s="19">
        <v>2.9133064499999999</v>
      </c>
    </row>
    <row r="13" spans="1:16" x14ac:dyDescent="0.35">
      <c r="A13" s="1" t="s">
        <v>19</v>
      </c>
      <c r="B13" s="1">
        <v>0.46083712999999998</v>
      </c>
      <c r="D13" s="1" t="s">
        <v>20</v>
      </c>
      <c r="E13" s="1">
        <v>15</v>
      </c>
      <c r="H13" s="4" t="s">
        <v>8</v>
      </c>
      <c r="I13" s="22">
        <v>3.5</v>
      </c>
      <c r="J13" s="22"/>
      <c r="K13" s="22"/>
      <c r="N13" s="23">
        <f>N7*I13</f>
        <v>2.3387225750000002</v>
      </c>
      <c r="O13" s="23"/>
      <c r="P13" s="24"/>
    </row>
    <row r="14" spans="1:16" x14ac:dyDescent="0.35">
      <c r="A14" s="1" t="s">
        <v>21</v>
      </c>
      <c r="B14" s="1">
        <v>6.6970903234129704</v>
      </c>
      <c r="C14">
        <f>B14/7.07</f>
        <v>0.94725464263266901</v>
      </c>
      <c r="D14" s="7" t="s">
        <v>22</v>
      </c>
      <c r="E14" s="8">
        <v>320</v>
      </c>
      <c r="H14" s="4" t="s">
        <v>9</v>
      </c>
      <c r="I14" s="22">
        <v>7.6</v>
      </c>
      <c r="J14" s="22"/>
      <c r="K14" s="22"/>
      <c r="N14" s="23">
        <f>N8*I14</f>
        <v>8.1099354520000002</v>
      </c>
      <c r="O14" s="23"/>
      <c r="P14" s="24"/>
    </row>
    <row r="15" spans="1:16" x14ac:dyDescent="0.35">
      <c r="A15" s="1" t="s">
        <v>23</v>
      </c>
      <c r="B15" s="1">
        <v>676.17</v>
      </c>
      <c r="C15">
        <f>B15/1047</f>
        <v>0.6458166189111747</v>
      </c>
      <c r="D15" s="9" t="s">
        <v>24</v>
      </c>
      <c r="E15" s="8">
        <v>0.5</v>
      </c>
      <c r="H15" s="4" t="s">
        <v>10</v>
      </c>
      <c r="I15" s="22" t="s">
        <v>25</v>
      </c>
      <c r="J15" s="22"/>
      <c r="K15" s="22"/>
      <c r="N15" s="23">
        <f>N9</f>
        <v>0.7</v>
      </c>
      <c r="O15" s="23"/>
      <c r="P15" s="24"/>
    </row>
    <row r="16" spans="1:16" ht="15" thickBot="1" x14ac:dyDescent="0.4">
      <c r="A16" s="1" t="s">
        <v>26</v>
      </c>
      <c r="B16" s="10">
        <v>8.4156020271257095</v>
      </c>
      <c r="D16" s="9" t="s">
        <v>27</v>
      </c>
      <c r="E16" s="8">
        <v>1</v>
      </c>
      <c r="H16" s="11"/>
      <c r="I16" s="25"/>
      <c r="J16" s="25"/>
      <c r="K16" s="25"/>
      <c r="L16" s="12"/>
      <c r="M16" s="12"/>
      <c r="N16" s="26"/>
      <c r="O16" s="26"/>
      <c r="P16" s="27"/>
    </row>
    <row r="17" spans="1:2" x14ac:dyDescent="0.35">
      <c r="A17" s="1" t="s">
        <v>28</v>
      </c>
      <c r="B17" s="1"/>
    </row>
    <row r="18" spans="1:2" x14ac:dyDescent="0.35">
      <c r="A18" s="1" t="s">
        <v>29</v>
      </c>
      <c r="B18" s="13">
        <v>1340242110000</v>
      </c>
    </row>
    <row r="19" spans="1:2" x14ac:dyDescent="0.35">
      <c r="A19" s="8" t="s">
        <v>30</v>
      </c>
      <c r="B19">
        <v>0.68714483000000004</v>
      </c>
    </row>
    <row r="20" spans="1:2" x14ac:dyDescent="0.35">
      <c r="A20" s="8" t="s">
        <v>31</v>
      </c>
      <c r="B20">
        <v>0.93065518999999997</v>
      </c>
    </row>
    <row r="21" spans="1:2" x14ac:dyDescent="0.35">
      <c r="A21" s="8" t="s">
        <v>32</v>
      </c>
      <c r="B21">
        <v>613655.00733120996</v>
      </c>
    </row>
    <row r="22" spans="1:2" x14ac:dyDescent="0.35">
      <c r="A22" s="8" t="s">
        <v>33</v>
      </c>
      <c r="B22">
        <v>3551336.8692851402</v>
      </c>
    </row>
    <row r="23" spans="1:2" x14ac:dyDescent="0.35">
      <c r="A23" s="8" t="s">
        <v>34</v>
      </c>
      <c r="B23">
        <v>346571989.18183798</v>
      </c>
    </row>
    <row r="24" spans="1:2" x14ac:dyDescent="0.35">
      <c r="A24" s="8" t="s">
        <v>35</v>
      </c>
      <c r="B24">
        <v>297006.32217120001</v>
      </c>
    </row>
    <row r="25" spans="1:2" x14ac:dyDescent="0.35">
      <c r="A25" s="8" t="s">
        <v>36</v>
      </c>
      <c r="B25">
        <v>23749428.797312301</v>
      </c>
    </row>
    <row r="26" spans="1:2" x14ac:dyDescent="0.35">
      <c r="A26" s="8" t="s">
        <v>37</v>
      </c>
      <c r="B26">
        <v>48718889.531275697</v>
      </c>
    </row>
    <row r="27" spans="1:2" x14ac:dyDescent="0.35">
      <c r="A27" s="8" t="s">
        <v>38</v>
      </c>
      <c r="B27">
        <v>640554.80099324998</v>
      </c>
    </row>
  </sheetData>
  <mergeCells count="26"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A10:B10"/>
    <mergeCell ref="D10:E10"/>
    <mergeCell ref="H10:K10"/>
    <mergeCell ref="N10:P10"/>
    <mergeCell ref="I13:K13"/>
    <mergeCell ref="N13:P13"/>
    <mergeCell ref="I14:K14"/>
    <mergeCell ref="N14:P14"/>
    <mergeCell ref="I15:K15"/>
    <mergeCell ref="N15:P15"/>
    <mergeCell ref="I16:K16"/>
    <mergeCell ref="N16:P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4C72-782B-4B63-B2E9-2CA58CDDE5E0}">
  <dimension ref="A1:P27"/>
  <sheetViews>
    <sheetView topLeftCell="A7" workbookViewId="0">
      <selection activeCell="G19" sqref="G19"/>
    </sheetView>
  </sheetViews>
  <sheetFormatPr defaultRowHeight="14.5" x14ac:dyDescent="0.35"/>
  <cols>
    <col min="1" max="1" width="16.81640625" customWidth="1"/>
    <col min="4" max="4" width="11" customWidth="1"/>
  </cols>
  <sheetData>
    <row r="1" spans="1:16" x14ac:dyDescent="0.35">
      <c r="A1" t="s">
        <v>0</v>
      </c>
    </row>
    <row r="2" spans="1:16" x14ac:dyDescent="0.3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x14ac:dyDescent="0.35">
      <c r="A3" s="1"/>
      <c r="B3" s="35" t="s">
        <v>2</v>
      </c>
      <c r="C3" s="36"/>
      <c r="D3" s="37"/>
      <c r="E3" s="1"/>
      <c r="F3" s="35" t="s">
        <v>3</v>
      </c>
      <c r="G3" s="36"/>
      <c r="H3" s="37"/>
      <c r="I3" s="1"/>
      <c r="J3" s="35" t="s">
        <v>4</v>
      </c>
      <c r="K3" s="36"/>
      <c r="L3" s="37"/>
      <c r="M3" s="1"/>
      <c r="N3" s="35" t="s">
        <v>5</v>
      </c>
      <c r="O3" s="36"/>
      <c r="P3" s="37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17">
        <v>0.75</v>
      </c>
      <c r="C5" s="17">
        <v>1</v>
      </c>
      <c r="D5" s="17">
        <v>0.8</v>
      </c>
      <c r="E5" s="16"/>
      <c r="F5" s="16">
        <v>0.75</v>
      </c>
      <c r="G5" s="16">
        <v>0.75</v>
      </c>
      <c r="H5" s="16">
        <v>0.75</v>
      </c>
      <c r="I5" s="16"/>
      <c r="J5" s="16">
        <v>1.1000000000000001</v>
      </c>
      <c r="K5" s="16">
        <v>1.1000000000000001</v>
      </c>
      <c r="L5" s="16">
        <v>1.1000000000000001</v>
      </c>
      <c r="M5" s="16"/>
      <c r="N5" s="16">
        <f>N11/I11</f>
        <v>0.75</v>
      </c>
      <c r="O5" s="16">
        <f t="shared" ref="O5:P6" si="0">O11/J11</f>
        <v>1.0080645149501661</v>
      </c>
      <c r="P5" s="16">
        <f t="shared" si="0"/>
        <v>0.76612903156074352</v>
      </c>
    </row>
    <row r="6" spans="1:16" x14ac:dyDescent="0.35">
      <c r="A6" s="1" t="s">
        <v>7</v>
      </c>
      <c r="B6" s="17">
        <v>1</v>
      </c>
      <c r="C6" s="17">
        <v>0.8</v>
      </c>
      <c r="D6" s="17">
        <v>0.77700000000000002</v>
      </c>
      <c r="E6" s="16"/>
      <c r="F6" s="16">
        <v>0.6</v>
      </c>
      <c r="G6" s="16">
        <v>0.6</v>
      </c>
      <c r="H6" s="16">
        <v>0.6</v>
      </c>
      <c r="I6" s="16"/>
      <c r="J6" s="16">
        <v>1.4</v>
      </c>
      <c r="K6" s="16">
        <v>1.4</v>
      </c>
      <c r="L6" s="16">
        <v>1.4</v>
      </c>
      <c r="M6" s="16"/>
      <c r="N6" s="16">
        <f>N12/I12</f>
        <v>1.1451612902013826</v>
      </c>
      <c r="O6" s="16">
        <f t="shared" si="0"/>
        <v>0.85483871</v>
      </c>
      <c r="P6" s="16">
        <f t="shared" si="0"/>
        <v>0.71935483840000003</v>
      </c>
    </row>
    <row r="7" spans="1:16" x14ac:dyDescent="0.35">
      <c r="A7" s="1" t="s">
        <v>8</v>
      </c>
      <c r="B7" s="17">
        <v>0.9</v>
      </c>
      <c r="C7" s="17"/>
      <c r="D7" s="17"/>
      <c r="E7" s="16"/>
      <c r="F7" s="33">
        <v>-0.28599999999999998</v>
      </c>
      <c r="G7" s="33"/>
      <c r="H7" s="33"/>
      <c r="I7" s="16"/>
      <c r="J7" s="33">
        <v>1</v>
      </c>
      <c r="K7" s="33"/>
      <c r="L7" s="33"/>
      <c r="M7" s="16"/>
      <c r="N7" s="33">
        <v>0.66820645000000001</v>
      </c>
      <c r="O7" s="33"/>
      <c r="P7" s="33"/>
    </row>
    <row r="8" spans="1:16" x14ac:dyDescent="0.35">
      <c r="A8" s="1" t="s">
        <v>9</v>
      </c>
      <c r="B8" s="17">
        <v>1</v>
      </c>
      <c r="C8" s="17"/>
      <c r="D8" s="17"/>
      <c r="E8" s="16"/>
      <c r="F8" s="33">
        <v>0.85</v>
      </c>
      <c r="G8" s="33"/>
      <c r="H8" s="33"/>
      <c r="I8" s="16"/>
      <c r="J8" s="33">
        <v>1.1499999999999999</v>
      </c>
      <c r="K8" s="33"/>
      <c r="L8" s="33"/>
      <c r="M8" s="16"/>
      <c r="N8" s="33">
        <v>0.98225806000000004</v>
      </c>
      <c r="O8" s="33"/>
      <c r="P8" s="33"/>
    </row>
    <row r="9" spans="1:16" ht="15" thickBot="1" x14ac:dyDescent="0.4">
      <c r="A9" s="1" t="s">
        <v>10</v>
      </c>
      <c r="B9" s="17">
        <v>0.8</v>
      </c>
      <c r="C9" s="17"/>
      <c r="D9" s="17"/>
      <c r="E9" s="16"/>
      <c r="F9" s="33">
        <v>0.7</v>
      </c>
      <c r="G9" s="33"/>
      <c r="H9" s="33"/>
      <c r="I9" s="16"/>
      <c r="J9" s="33">
        <v>1.1000000000000001</v>
      </c>
      <c r="K9" s="33"/>
      <c r="L9" s="33"/>
      <c r="M9" s="16"/>
      <c r="N9" s="33">
        <v>0.7</v>
      </c>
      <c r="O9" s="33"/>
      <c r="P9" s="33"/>
    </row>
    <row r="10" spans="1:16" x14ac:dyDescent="0.35">
      <c r="A10" s="28" t="s">
        <v>11</v>
      </c>
      <c r="B10" s="28"/>
      <c r="D10" s="29" t="s">
        <v>12</v>
      </c>
      <c r="E10" s="29"/>
      <c r="H10" s="30" t="s">
        <v>13</v>
      </c>
      <c r="I10" s="31"/>
      <c r="J10" s="31"/>
      <c r="K10" s="31"/>
      <c r="L10" s="3"/>
      <c r="M10" s="3"/>
      <c r="N10" s="31" t="s">
        <v>14</v>
      </c>
      <c r="O10" s="31"/>
      <c r="P10" s="32"/>
    </row>
    <row r="11" spans="1:16" x14ac:dyDescent="0.35">
      <c r="A11" s="1" t="s">
        <v>15</v>
      </c>
      <c r="B11" s="1">
        <v>13488.794701822701</v>
      </c>
      <c r="D11" s="1" t="s">
        <v>16</v>
      </c>
      <c r="E11" s="1">
        <v>90615.7</v>
      </c>
      <c r="H11" s="4" t="s">
        <v>6</v>
      </c>
      <c r="I11">
        <v>3.5419999999999998</v>
      </c>
      <c r="J11">
        <v>3.01</v>
      </c>
      <c r="K11">
        <v>2.3130000000000002</v>
      </c>
      <c r="N11" s="14">
        <v>2.6564999999999999</v>
      </c>
      <c r="O11" s="14">
        <v>3.0342741900000001</v>
      </c>
      <c r="P11" s="15">
        <v>1.77205645</v>
      </c>
    </row>
    <row r="12" spans="1:16" x14ac:dyDescent="0.35">
      <c r="A12" s="1" t="s">
        <v>17</v>
      </c>
      <c r="B12" s="1">
        <v>11.461</v>
      </c>
      <c r="D12" s="1" t="s">
        <v>18</v>
      </c>
      <c r="E12" s="1">
        <v>40</v>
      </c>
      <c r="H12" s="4" t="s">
        <v>7</v>
      </c>
      <c r="I12">
        <v>13.308</v>
      </c>
      <c r="J12">
        <v>9</v>
      </c>
      <c r="K12">
        <v>3.125</v>
      </c>
      <c r="N12" s="14">
        <v>15.23980645</v>
      </c>
      <c r="O12" s="14">
        <v>7.6935483900000001</v>
      </c>
      <c r="P12" s="15">
        <v>2.2479838700000001</v>
      </c>
    </row>
    <row r="13" spans="1:16" x14ac:dyDescent="0.35">
      <c r="A13" s="1" t="s">
        <v>19</v>
      </c>
      <c r="B13" s="1">
        <v>0.46094942999999999</v>
      </c>
      <c r="D13" s="1" t="s">
        <v>20</v>
      </c>
      <c r="E13" s="1">
        <v>15</v>
      </c>
      <c r="H13" s="4" t="s">
        <v>8</v>
      </c>
      <c r="I13" s="22">
        <v>3.5</v>
      </c>
      <c r="J13" s="22"/>
      <c r="K13" s="22"/>
      <c r="N13" s="23">
        <f>N7*I13</f>
        <v>2.3387225750000002</v>
      </c>
      <c r="O13" s="23"/>
      <c r="P13" s="24"/>
    </row>
    <row r="14" spans="1:16" x14ac:dyDescent="0.35">
      <c r="A14" s="1" t="s">
        <v>21</v>
      </c>
      <c r="B14" s="1">
        <v>6.44</v>
      </c>
      <c r="C14">
        <f>B14/7.07</f>
        <v>0.91089108910891092</v>
      </c>
      <c r="D14" s="7" t="s">
        <v>22</v>
      </c>
      <c r="E14" s="8">
        <v>640</v>
      </c>
      <c r="H14" s="4" t="s">
        <v>9</v>
      </c>
      <c r="I14" s="22">
        <v>7.6</v>
      </c>
      <c r="J14" s="22"/>
      <c r="K14" s="22"/>
      <c r="N14" s="23">
        <f>N8*I14</f>
        <v>7.465161256</v>
      </c>
      <c r="O14" s="23"/>
      <c r="P14" s="24"/>
    </row>
    <row r="15" spans="1:16" x14ac:dyDescent="0.35">
      <c r="A15" s="1" t="s">
        <v>23</v>
      </c>
      <c r="B15" s="1">
        <v>642.97</v>
      </c>
      <c r="C15">
        <f>B15/1047</f>
        <v>0.61410697230181477</v>
      </c>
      <c r="D15" s="9" t="s">
        <v>24</v>
      </c>
      <c r="E15" s="8">
        <v>0.5</v>
      </c>
      <c r="H15" s="4" t="s">
        <v>10</v>
      </c>
      <c r="I15" s="22" t="s">
        <v>25</v>
      </c>
      <c r="J15" s="22"/>
      <c r="K15" s="22"/>
      <c r="N15" s="23">
        <v>0.7</v>
      </c>
      <c r="O15" s="23"/>
      <c r="P15" s="24"/>
    </row>
    <row r="16" spans="1:16" ht="15" thickBot="1" x14ac:dyDescent="0.4">
      <c r="A16" s="1" t="s">
        <v>26</v>
      </c>
      <c r="B16" s="10">
        <v>8.4057228899999998</v>
      </c>
      <c r="D16" s="9" t="s">
        <v>27</v>
      </c>
      <c r="E16" s="8">
        <v>1</v>
      </c>
      <c r="H16" s="11"/>
      <c r="I16" s="25"/>
      <c r="J16" s="25"/>
      <c r="K16" s="25"/>
      <c r="L16" s="12"/>
      <c r="M16" s="12"/>
      <c r="N16" s="26"/>
      <c r="O16" s="26"/>
      <c r="P16" s="27"/>
    </row>
    <row r="17" spans="1:2" x14ac:dyDescent="0.35">
      <c r="A17" s="1" t="s">
        <v>28</v>
      </c>
      <c r="B17" s="1"/>
    </row>
    <row r="18" spans="1:2" x14ac:dyDescent="0.35">
      <c r="A18" s="1" t="s">
        <v>29</v>
      </c>
      <c r="B18" s="13">
        <v>1342535510000</v>
      </c>
    </row>
    <row r="19" spans="1:2" x14ac:dyDescent="0.35">
      <c r="A19" s="8" t="s">
        <v>30</v>
      </c>
      <c r="B19">
        <v>0.67322276999999997</v>
      </c>
    </row>
    <row r="20" spans="1:2" x14ac:dyDescent="0.35">
      <c r="A20" s="8" t="s">
        <v>31</v>
      </c>
      <c r="B20">
        <v>0.93217240000000001</v>
      </c>
    </row>
    <row r="21" spans="1:2" x14ac:dyDescent="0.35">
      <c r="A21" s="8" t="s">
        <v>32</v>
      </c>
      <c r="B21">
        <v>613655.00733120996</v>
      </c>
    </row>
    <row r="22" spans="1:2" x14ac:dyDescent="0.35">
      <c r="A22" s="8" t="s">
        <v>33</v>
      </c>
      <c r="B22">
        <v>3607596.3119237898</v>
      </c>
    </row>
    <row r="23" spans="1:2" x14ac:dyDescent="0.35">
      <c r="A23" s="8" t="s">
        <v>34</v>
      </c>
      <c r="B23">
        <v>342841268.04508102</v>
      </c>
    </row>
    <row r="24" spans="1:2" x14ac:dyDescent="0.35">
      <c r="A24" s="8" t="s">
        <v>35</v>
      </c>
      <c r="B24">
        <v>301691.40003238001</v>
      </c>
    </row>
    <row r="25" spans="1:2" x14ac:dyDescent="0.35">
      <c r="A25" s="8" t="s">
        <v>36</v>
      </c>
    </row>
    <row r="26" spans="1:2" x14ac:dyDescent="0.35">
      <c r="A26" s="8" t="s">
        <v>37</v>
      </c>
    </row>
    <row r="27" spans="1:2" x14ac:dyDescent="0.35">
      <c r="A27" s="8" t="s">
        <v>38</v>
      </c>
      <c r="B27">
        <v>693073.19889412995</v>
      </c>
    </row>
  </sheetData>
  <mergeCells count="26"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A10:B10"/>
    <mergeCell ref="D10:E10"/>
    <mergeCell ref="H10:K10"/>
    <mergeCell ref="N10:P10"/>
    <mergeCell ref="I13:K13"/>
    <mergeCell ref="N13:P13"/>
    <mergeCell ref="I14:K14"/>
    <mergeCell ref="N14:P14"/>
    <mergeCell ref="I15:K15"/>
    <mergeCell ref="N15:P15"/>
    <mergeCell ref="I16:K16"/>
    <mergeCell ref="N16:P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4760-F24F-4147-8C10-EC279D277B94}">
  <dimension ref="A1:P29"/>
  <sheetViews>
    <sheetView topLeftCell="A6" workbookViewId="0">
      <selection activeCell="E19" sqref="E19"/>
    </sheetView>
  </sheetViews>
  <sheetFormatPr defaultRowHeight="14.5" x14ac:dyDescent="0.35"/>
  <cols>
    <col min="1" max="1" width="16.81640625" customWidth="1"/>
    <col min="4" max="4" width="11" customWidth="1"/>
  </cols>
  <sheetData>
    <row r="1" spans="1:16" x14ac:dyDescent="0.35">
      <c r="A1" t="s">
        <v>0</v>
      </c>
    </row>
    <row r="2" spans="1:16" x14ac:dyDescent="0.3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x14ac:dyDescent="0.35">
      <c r="A3" s="1"/>
      <c r="B3" s="35" t="s">
        <v>2</v>
      </c>
      <c r="C3" s="36"/>
      <c r="D3" s="37"/>
      <c r="E3" s="1"/>
      <c r="F3" s="35" t="s">
        <v>3</v>
      </c>
      <c r="G3" s="36"/>
      <c r="H3" s="37"/>
      <c r="I3" s="1"/>
      <c r="J3" s="35" t="s">
        <v>4</v>
      </c>
      <c r="K3" s="36"/>
      <c r="L3" s="37"/>
      <c r="M3" s="1"/>
      <c r="N3" s="35" t="s">
        <v>5</v>
      </c>
      <c r="O3" s="36"/>
      <c r="P3" s="37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2">
        <v>0.75</v>
      </c>
      <c r="C5" s="2">
        <v>1</v>
      </c>
      <c r="D5" s="2">
        <v>0.8</v>
      </c>
      <c r="E5" s="2"/>
      <c r="F5" s="2">
        <v>0.75</v>
      </c>
      <c r="G5" s="2">
        <v>0.75</v>
      </c>
      <c r="H5" s="2">
        <v>0.75</v>
      </c>
      <c r="I5" s="2"/>
      <c r="J5" s="2">
        <v>1.1000000000000001</v>
      </c>
      <c r="K5" s="2">
        <v>1.1000000000000001</v>
      </c>
      <c r="L5" s="2">
        <v>1.1000000000000001</v>
      </c>
      <c r="M5" s="2"/>
      <c r="N5" s="2">
        <f>N11/I11</f>
        <v>0.75</v>
      </c>
      <c r="O5" s="2">
        <f t="shared" ref="O5:P6" si="0">O11/J11</f>
        <v>1.0241935481727575</v>
      </c>
      <c r="P5" s="2">
        <f t="shared" si="0"/>
        <v>0.87903225680933839</v>
      </c>
    </row>
    <row r="6" spans="1:16" x14ac:dyDescent="0.35">
      <c r="A6" s="1" t="s">
        <v>7</v>
      </c>
      <c r="B6" s="2">
        <v>1</v>
      </c>
      <c r="C6" s="2">
        <v>0.8</v>
      </c>
      <c r="D6" s="2">
        <v>0.77700000000000002</v>
      </c>
      <c r="E6" s="2"/>
      <c r="F6" s="2">
        <v>0.7</v>
      </c>
      <c r="G6" s="2">
        <v>0.7</v>
      </c>
      <c r="H6" s="2">
        <v>0.7</v>
      </c>
      <c r="I6" s="2"/>
      <c r="J6" s="2">
        <v>1.3</v>
      </c>
      <c r="K6" s="2">
        <v>1.3</v>
      </c>
      <c r="L6" s="2">
        <v>1.3</v>
      </c>
      <c r="M6" s="2"/>
      <c r="N6" s="2">
        <f>N12/I12</f>
        <v>0.95161290351668171</v>
      </c>
      <c r="O6" s="2">
        <f t="shared" si="0"/>
        <v>0.77741935444444443</v>
      </c>
      <c r="P6" s="2">
        <f t="shared" si="0"/>
        <v>0.71935481600000006</v>
      </c>
    </row>
    <row r="7" spans="1:16" x14ac:dyDescent="0.35">
      <c r="A7" s="1" t="s">
        <v>8</v>
      </c>
      <c r="B7" s="2">
        <v>0.9</v>
      </c>
      <c r="C7" s="2"/>
      <c r="D7" s="2"/>
      <c r="E7" s="2"/>
      <c r="F7" s="33">
        <v>-0.28599999999999998</v>
      </c>
      <c r="G7" s="33"/>
      <c r="H7" s="33"/>
      <c r="I7" s="2"/>
      <c r="J7" s="33">
        <v>1</v>
      </c>
      <c r="K7" s="33"/>
      <c r="L7" s="33"/>
      <c r="M7" s="2"/>
      <c r="N7" s="33">
        <v>0.83410322999999997</v>
      </c>
      <c r="O7" s="33"/>
      <c r="P7" s="33"/>
    </row>
    <row r="8" spans="1:16" x14ac:dyDescent="0.35">
      <c r="A8" s="1" t="s">
        <v>9</v>
      </c>
      <c r="B8" s="2">
        <v>1</v>
      </c>
      <c r="C8" s="2"/>
      <c r="D8" s="2"/>
      <c r="E8" s="2"/>
      <c r="F8" s="33">
        <v>0.85</v>
      </c>
      <c r="G8" s="33"/>
      <c r="H8" s="33"/>
      <c r="I8" s="2"/>
      <c r="J8" s="33">
        <v>1.1499999999999999</v>
      </c>
      <c r="K8" s="33"/>
      <c r="L8" s="33"/>
      <c r="M8" s="2"/>
      <c r="N8" s="33">
        <v>1.0077096800000001</v>
      </c>
      <c r="O8" s="33"/>
      <c r="P8" s="33"/>
    </row>
    <row r="9" spans="1:16" ht="15" thickBot="1" x14ac:dyDescent="0.4">
      <c r="A9" s="1" t="s">
        <v>10</v>
      </c>
      <c r="B9" s="2">
        <v>0.8</v>
      </c>
      <c r="C9" s="2"/>
      <c r="D9" s="2"/>
      <c r="E9" s="2"/>
      <c r="F9" s="33">
        <v>0.7</v>
      </c>
      <c r="G9" s="33"/>
      <c r="H9" s="33"/>
      <c r="I9" s="2"/>
      <c r="J9" s="33">
        <v>1.1000000000000001</v>
      </c>
      <c r="K9" s="33"/>
      <c r="L9" s="33"/>
      <c r="M9" s="2"/>
      <c r="N9" s="33">
        <f>N15</f>
        <v>0.7</v>
      </c>
      <c r="O9" s="33"/>
      <c r="P9" s="33"/>
    </row>
    <row r="10" spans="1:16" x14ac:dyDescent="0.35">
      <c r="A10" s="28" t="s">
        <v>11</v>
      </c>
      <c r="B10" s="28"/>
      <c r="D10" s="29" t="s">
        <v>12</v>
      </c>
      <c r="E10" s="29"/>
      <c r="H10" s="30" t="s">
        <v>13</v>
      </c>
      <c r="I10" s="31"/>
      <c r="J10" s="31"/>
      <c r="K10" s="31"/>
      <c r="L10" s="3"/>
      <c r="M10" s="3"/>
      <c r="N10" s="31" t="s">
        <v>14</v>
      </c>
      <c r="O10" s="31"/>
      <c r="P10" s="32"/>
    </row>
    <row r="11" spans="1:16" x14ac:dyDescent="0.35">
      <c r="A11" s="1" t="s">
        <v>15</v>
      </c>
      <c r="B11" s="1">
        <v>13038.5538760486</v>
      </c>
      <c r="D11" s="1" t="s">
        <v>16</v>
      </c>
      <c r="E11" s="1">
        <v>59186.38</v>
      </c>
      <c r="H11" s="4" t="s">
        <v>6</v>
      </c>
      <c r="I11">
        <v>3.5419999999999998</v>
      </c>
      <c r="J11">
        <v>3.01</v>
      </c>
      <c r="K11">
        <v>2.3130000000000002</v>
      </c>
      <c r="N11" s="5">
        <v>2.6564999999999999</v>
      </c>
      <c r="O11" s="5">
        <v>3.0828225800000002</v>
      </c>
      <c r="P11" s="6">
        <v>2.0332016099999999</v>
      </c>
    </row>
    <row r="12" spans="1:16" x14ac:dyDescent="0.35">
      <c r="A12" s="1" t="s">
        <v>17</v>
      </c>
      <c r="B12" s="1"/>
      <c r="D12" s="1" t="s">
        <v>18</v>
      </c>
      <c r="E12" s="1">
        <v>20</v>
      </c>
      <c r="H12" s="4" t="s">
        <v>7</v>
      </c>
      <c r="I12">
        <v>13.308</v>
      </c>
      <c r="J12">
        <v>9</v>
      </c>
      <c r="K12">
        <v>3.125</v>
      </c>
      <c r="N12" s="5">
        <v>12.66406452</v>
      </c>
      <c r="O12" s="5">
        <v>6.99677419</v>
      </c>
      <c r="P12" s="6">
        <v>2.2479838000000001</v>
      </c>
    </row>
    <row r="13" spans="1:16" x14ac:dyDescent="0.35">
      <c r="A13" s="1" t="s">
        <v>19</v>
      </c>
      <c r="B13" s="1"/>
      <c r="D13" s="1" t="s">
        <v>20</v>
      </c>
      <c r="E13" s="1">
        <v>20</v>
      </c>
      <c r="H13" s="4" t="s">
        <v>8</v>
      </c>
      <c r="I13" s="22">
        <v>3.5</v>
      </c>
      <c r="J13" s="22"/>
      <c r="K13" s="22"/>
      <c r="N13" s="23">
        <f>N7*I13</f>
        <v>2.9193613049999998</v>
      </c>
      <c r="O13" s="23"/>
      <c r="P13" s="24"/>
    </row>
    <row r="14" spans="1:16" x14ac:dyDescent="0.35">
      <c r="A14" s="1" t="s">
        <v>21</v>
      </c>
      <c r="B14" s="1">
        <v>7.00200017576317</v>
      </c>
      <c r="D14" s="7" t="s">
        <v>22</v>
      </c>
      <c r="E14" s="8">
        <v>420</v>
      </c>
      <c r="H14" s="4" t="s">
        <v>9</v>
      </c>
      <c r="I14" s="22">
        <v>7.6</v>
      </c>
      <c r="J14" s="22"/>
      <c r="K14" s="22"/>
      <c r="N14" s="23">
        <f>N8*I14</f>
        <v>7.6585935679999997</v>
      </c>
      <c r="O14" s="23"/>
      <c r="P14" s="24"/>
    </row>
    <row r="15" spans="1:16" x14ac:dyDescent="0.35">
      <c r="A15" s="1" t="s">
        <v>23</v>
      </c>
      <c r="B15" s="1"/>
      <c r="D15" s="9" t="s">
        <v>24</v>
      </c>
      <c r="E15" s="8">
        <v>0.5</v>
      </c>
      <c r="H15" s="4" t="s">
        <v>10</v>
      </c>
      <c r="I15" s="22" t="s">
        <v>25</v>
      </c>
      <c r="J15" s="22"/>
      <c r="K15" s="22"/>
      <c r="N15" s="23">
        <v>0.7</v>
      </c>
      <c r="O15" s="23"/>
      <c r="P15" s="24"/>
    </row>
    <row r="16" spans="1:16" ht="15" thickBot="1" x14ac:dyDescent="0.4">
      <c r="A16" s="1" t="s">
        <v>26</v>
      </c>
      <c r="B16" s="10">
        <v>8.4011563788005699</v>
      </c>
      <c r="D16" s="9" t="s">
        <v>27</v>
      </c>
      <c r="E16" s="8">
        <v>1</v>
      </c>
      <c r="H16" s="11"/>
      <c r="I16" s="25"/>
      <c r="J16" s="25"/>
      <c r="K16" s="25"/>
      <c r="L16" s="12"/>
      <c r="M16" s="12"/>
      <c r="N16" s="26"/>
      <c r="O16" s="26"/>
      <c r="P16" s="27"/>
    </row>
    <row r="17" spans="1:5" x14ac:dyDescent="0.35">
      <c r="A17" s="1" t="s">
        <v>28</v>
      </c>
      <c r="B17" s="1"/>
      <c r="D17" s="9" t="s">
        <v>39</v>
      </c>
      <c r="E17" s="8">
        <v>0.01</v>
      </c>
    </row>
    <row r="18" spans="1:5" x14ac:dyDescent="0.35">
      <c r="A18" s="1" t="s">
        <v>29</v>
      </c>
      <c r="B18" s="13"/>
    </row>
    <row r="19" spans="1:5" x14ac:dyDescent="0.35">
      <c r="A19" s="8" t="s">
        <v>30</v>
      </c>
      <c r="B19">
        <v>0.68045111999999996</v>
      </c>
    </row>
    <row r="20" spans="1:5" x14ac:dyDescent="0.35">
      <c r="A20" s="8" t="s">
        <v>31</v>
      </c>
      <c r="B20">
        <v>0.93132762999999996</v>
      </c>
    </row>
    <row r="21" spans="1:5" x14ac:dyDescent="0.35">
      <c r="A21" s="8" t="s">
        <v>32</v>
      </c>
      <c r="B21">
        <v>593171.89202336001</v>
      </c>
    </row>
    <row r="22" spans="1:5" x14ac:dyDescent="0.35">
      <c r="A22" s="8" t="s">
        <v>33</v>
      </c>
      <c r="B22">
        <v>3556905.1243958999</v>
      </c>
    </row>
    <row r="23" spans="1:5" x14ac:dyDescent="0.35">
      <c r="A23" s="8" t="s">
        <v>34</v>
      </c>
      <c r="B23">
        <v>344578764.99767399</v>
      </c>
    </row>
    <row r="24" spans="1:5" x14ac:dyDescent="0.35">
      <c r="A24" s="8" t="s">
        <v>35</v>
      </c>
    </row>
    <row r="27" spans="1:5" x14ac:dyDescent="0.35">
      <c r="A27" t="s">
        <v>40</v>
      </c>
    </row>
    <row r="28" spans="1:5" x14ac:dyDescent="0.35">
      <c r="A28" s="1" t="s">
        <v>21</v>
      </c>
      <c r="B28" s="1"/>
    </row>
    <row r="29" spans="1:5" x14ac:dyDescent="0.35">
      <c r="A29" s="1" t="s">
        <v>23</v>
      </c>
      <c r="B29" s="1"/>
    </row>
  </sheetData>
  <mergeCells count="26"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A10:B10"/>
    <mergeCell ref="D10:E10"/>
    <mergeCell ref="H10:K10"/>
    <mergeCell ref="N10:P10"/>
    <mergeCell ref="I13:K13"/>
    <mergeCell ref="N13:P13"/>
    <mergeCell ref="I14:K14"/>
    <mergeCell ref="N14:P14"/>
    <mergeCell ref="I15:K15"/>
    <mergeCell ref="N15:P15"/>
    <mergeCell ref="I16:K16"/>
    <mergeCell ref="N16:P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BB2B-4B5A-4147-923A-4B78090559DD}">
  <dimension ref="A1:P29"/>
  <sheetViews>
    <sheetView tabSelected="1" topLeftCell="A5" workbookViewId="0">
      <selection activeCell="N8" sqref="N8:P8"/>
    </sheetView>
  </sheetViews>
  <sheetFormatPr defaultRowHeight="14.5" x14ac:dyDescent="0.35"/>
  <cols>
    <col min="1" max="1" width="16.81640625" customWidth="1"/>
    <col min="4" max="4" width="11" customWidth="1"/>
  </cols>
  <sheetData>
    <row r="1" spans="1:16" x14ac:dyDescent="0.35">
      <c r="A1" t="s">
        <v>0</v>
      </c>
    </row>
    <row r="2" spans="1:16" x14ac:dyDescent="0.3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x14ac:dyDescent="0.35">
      <c r="A3" s="1"/>
      <c r="B3" s="35" t="s">
        <v>2</v>
      </c>
      <c r="C3" s="36"/>
      <c r="D3" s="37"/>
      <c r="E3" s="1"/>
      <c r="F3" s="35" t="s">
        <v>3</v>
      </c>
      <c r="G3" s="36"/>
      <c r="H3" s="37"/>
      <c r="I3" s="1"/>
      <c r="J3" s="35" t="s">
        <v>4</v>
      </c>
      <c r="K3" s="36"/>
      <c r="L3" s="37"/>
      <c r="M3" s="1"/>
      <c r="N3" s="35" t="s">
        <v>5</v>
      </c>
      <c r="O3" s="36"/>
      <c r="P3" s="37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17">
        <v>0.75</v>
      </c>
      <c r="C5" s="17">
        <v>1</v>
      </c>
      <c r="D5" s="17">
        <v>0.8</v>
      </c>
      <c r="E5" s="2"/>
      <c r="F5" s="2">
        <v>0.75</v>
      </c>
      <c r="G5" s="2">
        <v>0.75</v>
      </c>
      <c r="H5" s="2">
        <v>0.75</v>
      </c>
      <c r="I5" s="2"/>
      <c r="J5" s="2">
        <v>1.1000000000000001</v>
      </c>
      <c r="K5" s="2">
        <v>1.1000000000000001</v>
      </c>
      <c r="L5" s="2">
        <v>1.1000000000000001</v>
      </c>
      <c r="M5" s="2"/>
      <c r="N5" s="2">
        <v>0.75</v>
      </c>
      <c r="O5" s="20">
        <v>1.00806452</v>
      </c>
      <c r="P5" s="20">
        <v>0.83064515999999999</v>
      </c>
    </row>
    <row r="6" spans="1:16" x14ac:dyDescent="0.35">
      <c r="A6" s="1" t="s">
        <v>7</v>
      </c>
      <c r="B6" s="17">
        <v>1</v>
      </c>
      <c r="C6" s="17">
        <v>0.8</v>
      </c>
      <c r="D6" s="17">
        <v>0.77700000000000002</v>
      </c>
      <c r="E6" s="2"/>
      <c r="F6" s="2">
        <v>0.6</v>
      </c>
      <c r="G6" s="2">
        <v>0.6</v>
      </c>
      <c r="H6" s="2">
        <v>0.6</v>
      </c>
      <c r="I6" s="2"/>
      <c r="J6" s="2">
        <v>1.4</v>
      </c>
      <c r="K6" s="2">
        <v>1.4</v>
      </c>
      <c r="L6" s="2">
        <v>1.4</v>
      </c>
      <c r="M6" s="2"/>
      <c r="N6" s="20">
        <v>0.99032257999999995</v>
      </c>
      <c r="O6" s="20">
        <v>0.79677419000000005</v>
      </c>
      <c r="P6" s="2">
        <v>0.7</v>
      </c>
    </row>
    <row r="7" spans="1:16" x14ac:dyDescent="0.35">
      <c r="A7" s="1" t="s">
        <v>8</v>
      </c>
      <c r="B7" s="17">
        <v>0.9</v>
      </c>
      <c r="C7" s="17"/>
      <c r="D7" s="17"/>
      <c r="E7" s="2"/>
      <c r="F7" s="33">
        <v>-0.28599999999999998</v>
      </c>
      <c r="G7" s="33"/>
      <c r="H7" s="33"/>
      <c r="I7" s="2"/>
      <c r="J7" s="33">
        <v>1</v>
      </c>
      <c r="K7" s="33"/>
      <c r="L7" s="33"/>
      <c r="M7" s="2"/>
      <c r="N7" s="33">
        <v>0.79262902999999996</v>
      </c>
      <c r="O7" s="33"/>
      <c r="P7" s="33"/>
    </row>
    <row r="8" spans="1:16" x14ac:dyDescent="0.35">
      <c r="A8" s="1" t="s">
        <v>9</v>
      </c>
      <c r="B8" s="17">
        <v>1</v>
      </c>
      <c r="C8" s="17"/>
      <c r="D8" s="17"/>
      <c r="E8" s="2"/>
      <c r="F8" s="33">
        <v>0.85</v>
      </c>
      <c r="G8" s="33"/>
      <c r="H8" s="33"/>
      <c r="I8" s="2"/>
      <c r="J8" s="33">
        <v>1.1499999999999999</v>
      </c>
      <c r="K8" s="33"/>
      <c r="L8" s="33"/>
      <c r="M8" s="2"/>
      <c r="N8" s="33">
        <v>1.03316129</v>
      </c>
      <c r="O8" s="33"/>
      <c r="P8" s="33"/>
    </row>
    <row r="9" spans="1:16" ht="15" thickBot="1" x14ac:dyDescent="0.4">
      <c r="A9" s="1" t="s">
        <v>10</v>
      </c>
      <c r="B9" s="17">
        <v>0.8</v>
      </c>
      <c r="C9" s="17"/>
      <c r="D9" s="17"/>
      <c r="E9" s="2"/>
      <c r="F9" s="33">
        <v>0.7</v>
      </c>
      <c r="G9" s="33"/>
      <c r="H9" s="33"/>
      <c r="I9" s="2"/>
      <c r="J9" s="33">
        <v>1.1000000000000001</v>
      </c>
      <c r="K9" s="33"/>
      <c r="L9" s="33"/>
      <c r="M9" s="2"/>
      <c r="N9" s="33">
        <v>0.7</v>
      </c>
      <c r="O9" s="33"/>
      <c r="P9" s="33"/>
    </row>
    <row r="10" spans="1:16" x14ac:dyDescent="0.35">
      <c r="A10" s="28" t="s">
        <v>11</v>
      </c>
      <c r="B10" s="28"/>
      <c r="D10" s="29" t="s">
        <v>12</v>
      </c>
      <c r="E10" s="29"/>
      <c r="H10" s="30" t="s">
        <v>13</v>
      </c>
      <c r="I10" s="31"/>
      <c r="J10" s="31"/>
      <c r="K10" s="31"/>
      <c r="L10" s="3"/>
      <c r="M10" s="3"/>
      <c r="N10" s="31" t="s">
        <v>14</v>
      </c>
      <c r="O10" s="31"/>
      <c r="P10" s="32"/>
    </row>
    <row r="11" spans="1:16" x14ac:dyDescent="0.35">
      <c r="A11" s="1" t="s">
        <v>15</v>
      </c>
      <c r="B11" s="1">
        <v>13097.5293582663</v>
      </c>
      <c r="D11" s="1" t="s">
        <v>16</v>
      </c>
      <c r="E11" s="1"/>
      <c r="H11" s="4" t="s">
        <v>6</v>
      </c>
      <c r="I11">
        <v>3.5419999999999998</v>
      </c>
      <c r="J11">
        <v>3.01</v>
      </c>
      <c r="K11">
        <v>2.3130000000000002</v>
      </c>
      <c r="N11" s="5">
        <f>N5*I11</f>
        <v>2.6564999999999999</v>
      </c>
      <c r="O11" s="21">
        <f t="shared" ref="O11:P11" si="0">O5*J11</f>
        <v>3.0342742052</v>
      </c>
      <c r="P11" s="21">
        <f t="shared" si="0"/>
        <v>1.9212822550800002</v>
      </c>
    </row>
    <row r="12" spans="1:16" x14ac:dyDescent="0.35">
      <c r="A12" s="1" t="s">
        <v>17</v>
      </c>
      <c r="B12" s="1">
        <v>11.45558991</v>
      </c>
      <c r="D12" s="1" t="s">
        <v>18</v>
      </c>
      <c r="E12" s="1">
        <v>20</v>
      </c>
      <c r="H12" s="4" t="s">
        <v>7</v>
      </c>
      <c r="I12">
        <v>13.308</v>
      </c>
      <c r="J12">
        <v>9</v>
      </c>
      <c r="K12">
        <v>3.125</v>
      </c>
      <c r="N12" s="21">
        <f>N6*I12</f>
        <v>13.179212894639999</v>
      </c>
      <c r="O12" s="21">
        <f t="shared" ref="O12:P12" si="1">O6*J12</f>
        <v>7.1709677100000002</v>
      </c>
      <c r="P12" s="21">
        <f t="shared" si="1"/>
        <v>2.1875</v>
      </c>
    </row>
    <row r="13" spans="1:16" x14ac:dyDescent="0.35">
      <c r="A13" s="1" t="s">
        <v>19</v>
      </c>
      <c r="B13" s="1">
        <v>0.46158834999999998</v>
      </c>
      <c r="D13" s="1" t="s">
        <v>20</v>
      </c>
      <c r="E13" s="1">
        <v>20</v>
      </c>
      <c r="H13" s="4" t="s">
        <v>8</v>
      </c>
      <c r="I13" s="22">
        <v>3.5</v>
      </c>
      <c r="J13" s="22"/>
      <c r="K13" s="22"/>
      <c r="N13" s="23">
        <f>N7*I13</f>
        <v>2.774201605</v>
      </c>
      <c r="O13" s="23"/>
      <c r="P13" s="24"/>
    </row>
    <row r="14" spans="1:16" x14ac:dyDescent="0.35">
      <c r="A14" s="1" t="s">
        <v>21</v>
      </c>
      <c r="B14" s="1">
        <v>7.0500455830424196</v>
      </c>
      <c r="C14">
        <f>B14/7.07</f>
        <v>0.99717759307530685</v>
      </c>
      <c r="D14" s="7" t="s">
        <v>22</v>
      </c>
      <c r="E14" s="8">
        <v>420</v>
      </c>
      <c r="H14" s="4" t="s">
        <v>9</v>
      </c>
      <c r="I14" s="22">
        <v>7.6</v>
      </c>
      <c r="J14" s="22"/>
      <c r="K14" s="22"/>
      <c r="N14" s="23">
        <f>N8*I14</f>
        <v>7.8520258039999993</v>
      </c>
      <c r="O14" s="23"/>
      <c r="P14" s="24"/>
    </row>
    <row r="15" spans="1:16" x14ac:dyDescent="0.35">
      <c r="A15" s="1" t="s">
        <v>23</v>
      </c>
      <c r="B15" s="1">
        <v>682.883740407304</v>
      </c>
      <c r="C15">
        <f>B15/1047</f>
        <v>0.65222897842149374</v>
      </c>
      <c r="D15" s="9" t="s">
        <v>24</v>
      </c>
      <c r="E15" s="8">
        <v>0.5</v>
      </c>
      <c r="H15" s="4" t="s">
        <v>10</v>
      </c>
      <c r="I15" s="22" t="s">
        <v>25</v>
      </c>
      <c r="J15" s="22"/>
      <c r="K15" s="22"/>
      <c r="N15" s="23">
        <v>0.7</v>
      </c>
      <c r="O15" s="23"/>
      <c r="P15" s="24"/>
    </row>
    <row r="16" spans="1:16" ht="15" thickBot="1" x14ac:dyDescent="0.4">
      <c r="A16" s="1" t="s">
        <v>26</v>
      </c>
      <c r="B16" s="10">
        <v>8.3958735747718904</v>
      </c>
      <c r="D16" s="9" t="s">
        <v>27</v>
      </c>
      <c r="E16" s="8">
        <v>1</v>
      </c>
      <c r="H16" s="11"/>
      <c r="I16" s="25"/>
      <c r="J16" s="25"/>
      <c r="K16" s="25"/>
      <c r="L16" s="12"/>
      <c r="M16" s="12"/>
      <c r="N16" s="26"/>
      <c r="O16" s="26"/>
      <c r="P16" s="27"/>
    </row>
    <row r="17" spans="1:5" x14ac:dyDescent="0.35">
      <c r="A17" s="1" t="s">
        <v>28</v>
      </c>
      <c r="B17" s="1"/>
      <c r="D17" s="9" t="s">
        <v>39</v>
      </c>
      <c r="E17" s="8">
        <v>5.0000000000000001E-3</v>
      </c>
    </row>
    <row r="18" spans="1:5" x14ac:dyDescent="0.35">
      <c r="A18" s="1" t="s">
        <v>29</v>
      </c>
      <c r="B18" s="13">
        <v>1341713050000</v>
      </c>
    </row>
    <row r="19" spans="1:5" x14ac:dyDescent="0.35">
      <c r="A19" s="8" t="s">
        <v>30</v>
      </c>
      <c r="B19">
        <v>0.68450422</v>
      </c>
    </row>
    <row r="20" spans="1:5" x14ac:dyDescent="0.35">
      <c r="A20" s="8" t="s">
        <v>31</v>
      </c>
      <c r="B20">
        <v>0.93101928</v>
      </c>
    </row>
    <row r="21" spans="1:5" x14ac:dyDescent="0.35">
      <c r="A21" s="8" t="s">
        <v>32</v>
      </c>
      <c r="B21">
        <v>595854.90749143006</v>
      </c>
    </row>
    <row r="22" spans="1:5" x14ac:dyDescent="0.35">
      <c r="A22" s="8" t="s">
        <v>33</v>
      </c>
      <c r="B22">
        <v>3544668.94279083</v>
      </c>
    </row>
    <row r="23" spans="1:5" x14ac:dyDescent="0.35">
      <c r="A23" s="8" t="s">
        <v>34</v>
      </c>
      <c r="B23">
        <v>345410216.567963</v>
      </c>
    </row>
    <row r="24" spans="1:5" x14ac:dyDescent="0.35">
      <c r="A24" s="8" t="s">
        <v>35</v>
      </c>
      <c r="B24">
        <v>295464.66523185</v>
      </c>
    </row>
    <row r="27" spans="1:5" x14ac:dyDescent="0.35">
      <c r="A27" t="s">
        <v>40</v>
      </c>
    </row>
    <row r="28" spans="1:5" x14ac:dyDescent="0.35">
      <c r="A28" s="1" t="s">
        <v>21</v>
      </c>
      <c r="B28" s="1"/>
    </row>
    <row r="29" spans="1:5" x14ac:dyDescent="0.35">
      <c r="A29" s="1" t="s">
        <v>23</v>
      </c>
      <c r="B29" s="1"/>
    </row>
  </sheetData>
  <mergeCells count="26"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A10:B10"/>
    <mergeCell ref="D10:E10"/>
    <mergeCell ref="H10:K10"/>
    <mergeCell ref="N10:P10"/>
    <mergeCell ref="I13:K13"/>
    <mergeCell ref="N13:P13"/>
    <mergeCell ref="I14:K14"/>
    <mergeCell ref="N14:P14"/>
    <mergeCell ref="I15:K15"/>
    <mergeCell ref="N15:P15"/>
    <mergeCell ref="I16:K16"/>
    <mergeCell ref="N16:P1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6D86-9813-425C-988E-C0FCE130CD83}">
  <dimension ref="A1:P29"/>
  <sheetViews>
    <sheetView topLeftCell="A5" workbookViewId="0">
      <selection activeCell="J20" sqref="J20"/>
    </sheetView>
  </sheetViews>
  <sheetFormatPr defaultRowHeight="14.5" x14ac:dyDescent="0.35"/>
  <cols>
    <col min="1" max="1" width="16.81640625" customWidth="1"/>
    <col min="4" max="4" width="11" customWidth="1"/>
  </cols>
  <sheetData>
    <row r="1" spans="1:16" x14ac:dyDescent="0.35">
      <c r="A1" t="s">
        <v>0</v>
      </c>
    </row>
    <row r="2" spans="1:16" x14ac:dyDescent="0.3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x14ac:dyDescent="0.35">
      <c r="A3" s="1"/>
      <c r="B3" s="35" t="s">
        <v>2</v>
      </c>
      <c r="C3" s="36"/>
      <c r="D3" s="37"/>
      <c r="E3" s="1"/>
      <c r="F3" s="35" t="s">
        <v>3</v>
      </c>
      <c r="G3" s="36"/>
      <c r="H3" s="37"/>
      <c r="I3" s="1"/>
      <c r="J3" s="35" t="s">
        <v>4</v>
      </c>
      <c r="K3" s="36"/>
      <c r="L3" s="37"/>
      <c r="M3" s="1"/>
      <c r="N3" s="35" t="s">
        <v>5</v>
      </c>
      <c r="O3" s="36"/>
      <c r="P3" s="37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20">
        <v>0.75</v>
      </c>
      <c r="C5" s="20">
        <v>1</v>
      </c>
      <c r="D5" s="20">
        <v>0.8</v>
      </c>
      <c r="E5" s="20"/>
      <c r="F5" s="20">
        <v>0.75</v>
      </c>
      <c r="G5" s="20">
        <v>0.75</v>
      </c>
      <c r="H5" s="20">
        <v>0.75</v>
      </c>
      <c r="I5" s="20"/>
      <c r="J5" s="20">
        <v>1.1000000000000001</v>
      </c>
      <c r="K5" s="20">
        <v>1.1000000000000001</v>
      </c>
      <c r="L5" s="20">
        <v>1.1000000000000001</v>
      </c>
      <c r="M5" s="20"/>
      <c r="N5" s="20">
        <v>0.75</v>
      </c>
      <c r="O5" s="20">
        <v>1.0241935499999999</v>
      </c>
      <c r="P5" s="20">
        <v>0.84677418999999998</v>
      </c>
    </row>
    <row r="6" spans="1:16" x14ac:dyDescent="0.35">
      <c r="A6" s="1" t="s">
        <v>7</v>
      </c>
      <c r="B6" s="20">
        <v>1</v>
      </c>
      <c r="C6" s="20">
        <v>0.8</v>
      </c>
      <c r="D6" s="20">
        <v>0.77700000000000002</v>
      </c>
      <c r="E6" s="20"/>
      <c r="F6" s="20">
        <v>0.6</v>
      </c>
      <c r="G6" s="20">
        <v>0.6</v>
      </c>
      <c r="H6" s="20">
        <v>0.6</v>
      </c>
      <c r="I6" s="20"/>
      <c r="J6" s="20">
        <v>1.4</v>
      </c>
      <c r="K6" s="20">
        <v>1.4</v>
      </c>
      <c r="L6" s="20">
        <v>1.4</v>
      </c>
      <c r="M6" s="20"/>
      <c r="N6" s="20">
        <v>0.89354838999999997</v>
      </c>
      <c r="O6" s="20">
        <v>0.93225806</v>
      </c>
      <c r="P6" s="20">
        <v>0.77741934999999995</v>
      </c>
    </row>
    <row r="7" spans="1:16" x14ac:dyDescent="0.35">
      <c r="A7" s="1" t="s">
        <v>8</v>
      </c>
      <c r="B7" s="20">
        <v>0.9</v>
      </c>
      <c r="C7" s="20"/>
      <c r="D7" s="20"/>
      <c r="E7" s="20"/>
      <c r="F7" s="33">
        <v>-0.28599999999999998</v>
      </c>
      <c r="G7" s="33"/>
      <c r="H7" s="33"/>
      <c r="I7" s="20"/>
      <c r="J7" s="33">
        <v>1</v>
      </c>
      <c r="K7" s="33"/>
      <c r="L7" s="33"/>
      <c r="M7" s="20"/>
      <c r="N7" s="33">
        <v>0.87557742000000005</v>
      </c>
      <c r="O7" s="33"/>
      <c r="P7" s="33"/>
    </row>
    <row r="8" spans="1:16" x14ac:dyDescent="0.35">
      <c r="A8" s="1" t="s">
        <v>9</v>
      </c>
      <c r="B8" s="20">
        <v>1</v>
      </c>
      <c r="C8" s="20"/>
      <c r="D8" s="20"/>
      <c r="E8" s="20"/>
      <c r="F8" s="33">
        <v>0.85</v>
      </c>
      <c r="G8" s="33"/>
      <c r="H8" s="33"/>
      <c r="I8" s="20"/>
      <c r="J8" s="33">
        <v>1.1499999999999999</v>
      </c>
      <c r="K8" s="33"/>
      <c r="L8" s="33"/>
      <c r="M8" s="20"/>
      <c r="N8" s="33">
        <v>1.06709677</v>
      </c>
      <c r="O8" s="33"/>
      <c r="P8" s="33"/>
    </row>
    <row r="9" spans="1:16" ht="15" thickBot="1" x14ac:dyDescent="0.4">
      <c r="A9" s="1" t="s">
        <v>10</v>
      </c>
      <c r="B9" s="20">
        <v>0.8</v>
      </c>
      <c r="C9" s="20"/>
      <c r="D9" s="20"/>
      <c r="E9" s="20"/>
      <c r="F9" s="33">
        <v>0.7</v>
      </c>
      <c r="G9" s="33"/>
      <c r="H9" s="33"/>
      <c r="I9" s="20"/>
      <c r="J9" s="33">
        <v>1.1000000000000001</v>
      </c>
      <c r="K9" s="33"/>
      <c r="L9" s="33"/>
      <c r="M9" s="20"/>
      <c r="N9" s="33">
        <v>0.7</v>
      </c>
      <c r="O9" s="33"/>
      <c r="P9" s="33"/>
    </row>
    <row r="10" spans="1:16" x14ac:dyDescent="0.35">
      <c r="A10" s="28" t="s">
        <v>11</v>
      </c>
      <c r="B10" s="28"/>
      <c r="D10" s="29" t="s">
        <v>12</v>
      </c>
      <c r="E10" s="29"/>
      <c r="H10" s="30" t="s">
        <v>13</v>
      </c>
      <c r="I10" s="31"/>
      <c r="J10" s="31"/>
      <c r="K10" s="31"/>
      <c r="L10" s="3"/>
      <c r="M10" s="3"/>
      <c r="N10" s="31" t="s">
        <v>14</v>
      </c>
      <c r="O10" s="31"/>
      <c r="P10" s="32"/>
    </row>
    <row r="11" spans="1:16" x14ac:dyDescent="0.35">
      <c r="A11" s="1" t="s">
        <v>15</v>
      </c>
      <c r="B11" s="1">
        <v>13230.335893515499</v>
      </c>
      <c r="D11" s="1" t="s">
        <v>16</v>
      </c>
      <c r="E11" s="1"/>
      <c r="H11" s="4" t="s">
        <v>6</v>
      </c>
      <c r="I11">
        <v>3.5419999999999998</v>
      </c>
      <c r="J11">
        <v>3.01</v>
      </c>
      <c r="K11">
        <v>2.3130000000000002</v>
      </c>
      <c r="N11" s="21">
        <f>N5*I11</f>
        <v>2.6564999999999999</v>
      </c>
      <c r="O11" s="21">
        <f t="shared" ref="O11:P12" si="0">O5*J11</f>
        <v>3.0828225854999993</v>
      </c>
      <c r="P11" s="21">
        <f t="shared" si="0"/>
        <v>1.9585887014700001</v>
      </c>
    </row>
    <row r="12" spans="1:16" x14ac:dyDescent="0.35">
      <c r="A12" s="1" t="s">
        <v>17</v>
      </c>
      <c r="B12" s="1">
        <v>11.57252297</v>
      </c>
      <c r="D12" s="1" t="s">
        <v>18</v>
      </c>
      <c r="E12" s="1">
        <v>20</v>
      </c>
      <c r="H12" s="4" t="s">
        <v>7</v>
      </c>
      <c r="I12">
        <v>13.308</v>
      </c>
      <c r="J12">
        <v>9</v>
      </c>
      <c r="K12">
        <v>3.125</v>
      </c>
      <c r="N12" s="21">
        <f>N6*I12</f>
        <v>11.891341974119999</v>
      </c>
      <c r="O12" s="21">
        <f t="shared" si="0"/>
        <v>8.3903225399999997</v>
      </c>
      <c r="P12" s="21">
        <f t="shared" si="0"/>
        <v>2.4294354687499999</v>
      </c>
    </row>
    <row r="13" spans="1:16" x14ac:dyDescent="0.35">
      <c r="A13" s="1" t="s">
        <v>19</v>
      </c>
      <c r="B13" s="1">
        <v>0.44773708000000001</v>
      </c>
      <c r="D13" s="1" t="s">
        <v>20</v>
      </c>
      <c r="E13" s="1">
        <v>20</v>
      </c>
      <c r="H13" s="4" t="s">
        <v>8</v>
      </c>
      <c r="I13" s="22">
        <v>3.5</v>
      </c>
      <c r="J13" s="22"/>
      <c r="K13" s="22"/>
      <c r="N13" s="23">
        <f>N7*I13</f>
        <v>3.0645209700000002</v>
      </c>
      <c r="O13" s="23"/>
      <c r="P13" s="24"/>
    </row>
    <row r="14" spans="1:16" x14ac:dyDescent="0.35">
      <c r="A14" s="1" t="s">
        <v>21</v>
      </c>
      <c r="B14" s="1">
        <v>6.8965435372306798</v>
      </c>
      <c r="C14">
        <f>B14/7.07</f>
        <v>0.9754658468501668</v>
      </c>
      <c r="D14" s="7" t="s">
        <v>22</v>
      </c>
      <c r="E14" s="8">
        <v>420</v>
      </c>
      <c r="H14" s="4" t="s">
        <v>9</v>
      </c>
      <c r="I14" s="22">
        <v>7.6</v>
      </c>
      <c r="J14" s="22"/>
      <c r="K14" s="22"/>
      <c r="N14" s="23">
        <f>N8*I14</f>
        <v>8.1099354520000002</v>
      </c>
      <c r="O14" s="23"/>
      <c r="P14" s="24"/>
    </row>
    <row r="15" spans="1:16" x14ac:dyDescent="0.35">
      <c r="A15" s="1" t="s">
        <v>23</v>
      </c>
      <c r="B15" s="1">
        <v>707.53245367002398</v>
      </c>
      <c r="C15">
        <f>B15/1047</f>
        <v>0.67577120694367143</v>
      </c>
      <c r="D15" s="9" t="s">
        <v>24</v>
      </c>
      <c r="E15" s="8">
        <v>0.5</v>
      </c>
      <c r="H15" s="4" t="s">
        <v>10</v>
      </c>
      <c r="I15" s="22" t="s">
        <v>25</v>
      </c>
      <c r="J15" s="22"/>
      <c r="K15" s="22"/>
      <c r="N15" s="23">
        <v>0.7</v>
      </c>
      <c r="O15" s="23"/>
      <c r="P15" s="24"/>
    </row>
    <row r="16" spans="1:16" ht="15" thickBot="1" x14ac:dyDescent="0.4">
      <c r="A16" s="1" t="s">
        <v>26</v>
      </c>
      <c r="B16" s="10">
        <v>8.4310339078478904</v>
      </c>
      <c r="D16" s="9" t="s">
        <v>27</v>
      </c>
      <c r="E16" s="8">
        <v>1</v>
      </c>
      <c r="H16" s="11"/>
      <c r="I16" s="25"/>
      <c r="J16" s="25"/>
      <c r="K16" s="25"/>
      <c r="L16" s="12"/>
      <c r="M16" s="12"/>
      <c r="N16" s="26"/>
      <c r="O16" s="26"/>
      <c r="P16" s="27"/>
    </row>
    <row r="17" spans="1:5" x14ac:dyDescent="0.35">
      <c r="A17" s="1" t="s">
        <v>28</v>
      </c>
      <c r="B17" s="1"/>
      <c r="D17" s="9" t="s">
        <v>39</v>
      </c>
      <c r="E17" s="8">
        <v>5.0000000000000001E-3</v>
      </c>
    </row>
    <row r="18" spans="1:5" x14ac:dyDescent="0.35">
      <c r="A18" s="1" t="s">
        <v>29</v>
      </c>
      <c r="B18" s="13">
        <v>1325929960000</v>
      </c>
    </row>
    <row r="19" spans="1:5" x14ac:dyDescent="0.35">
      <c r="A19" s="8" t="s">
        <v>30</v>
      </c>
      <c r="B19">
        <v>0.65821898000000001</v>
      </c>
    </row>
    <row r="20" spans="1:5" x14ac:dyDescent="0.35">
      <c r="A20" s="8" t="s">
        <v>31</v>
      </c>
      <c r="B20">
        <v>0.93232223999999997</v>
      </c>
    </row>
    <row r="21" spans="1:5" x14ac:dyDescent="0.35">
      <c r="A21" s="8" t="s">
        <v>32</v>
      </c>
      <c r="B21">
        <v>601896.76314315002</v>
      </c>
    </row>
    <row r="22" spans="1:5" x14ac:dyDescent="0.35">
      <c r="A22" s="8" t="s">
        <v>33</v>
      </c>
      <c r="B22">
        <v>3524498.6098917299</v>
      </c>
    </row>
    <row r="23" spans="1:5" x14ac:dyDescent="0.35">
      <c r="A23" s="8" t="s">
        <v>34</v>
      </c>
      <c r="B23">
        <v>341355963.14693999</v>
      </c>
    </row>
    <row r="24" spans="1:5" x14ac:dyDescent="0.35">
      <c r="A24" s="8" t="s">
        <v>35</v>
      </c>
      <c r="B24">
        <v>293732.46917181002</v>
      </c>
    </row>
    <row r="27" spans="1:5" x14ac:dyDescent="0.35">
      <c r="A27" t="s">
        <v>40</v>
      </c>
    </row>
    <row r="28" spans="1:5" x14ac:dyDescent="0.35">
      <c r="A28" s="1" t="s">
        <v>21</v>
      </c>
      <c r="B28" s="1"/>
    </row>
    <row r="29" spans="1:5" x14ac:dyDescent="0.35">
      <c r="A29" s="1" t="s">
        <v>23</v>
      </c>
      <c r="B29" s="1"/>
    </row>
  </sheetData>
  <mergeCells count="26">
    <mergeCell ref="I14:K14"/>
    <mergeCell ref="N14:P14"/>
    <mergeCell ref="I15:K15"/>
    <mergeCell ref="N15:P15"/>
    <mergeCell ref="I16:K16"/>
    <mergeCell ref="N16:P16"/>
    <mergeCell ref="A10:B10"/>
    <mergeCell ref="D10:E10"/>
    <mergeCell ref="H10:K10"/>
    <mergeCell ref="N10:P10"/>
    <mergeCell ref="I13:K13"/>
    <mergeCell ref="N13:P13"/>
    <mergeCell ref="F8:H8"/>
    <mergeCell ref="J8:L8"/>
    <mergeCell ref="N8:P8"/>
    <mergeCell ref="F9:H9"/>
    <mergeCell ref="J9:L9"/>
    <mergeCell ref="N9:P9"/>
    <mergeCell ref="F7:H7"/>
    <mergeCell ref="J7:L7"/>
    <mergeCell ref="N7:P7"/>
    <mergeCell ref="A2:P2"/>
    <mergeCell ref="B3:D3"/>
    <mergeCell ref="F3:H3"/>
    <mergeCell ref="J3:L3"/>
    <mergeCell ref="N3:P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Penalty_0.5_Pop_20</vt:lpstr>
      <vt:lpstr>Penalty_0.5_Pop_40</vt:lpstr>
      <vt:lpstr>Mutation_1</vt:lpstr>
      <vt:lpstr>Mutation_0.5</vt:lpstr>
      <vt:lpstr>Mutation_5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2019-07-06T19:42:42Z</dcterms:modified>
</cp:coreProperties>
</file>