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EDA4128-66EE-4E77-BCF3-EA8E0AC441A5}" xr6:coauthVersionLast="43" xr6:coauthVersionMax="43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Static_SLSQP1" sheetId="1" r:id="rId1"/>
    <sheet name="Static_SLSQP1_new" sheetId="7" r:id="rId2"/>
    <sheet name="Static_SLSQP2" sheetId="2" r:id="rId3"/>
    <sheet name="Static_SLSQP3_failed" sheetId="4" r:id="rId4"/>
    <sheet name="Static_SLSQP4_hybrid" sheetId="5" r:id="rId5"/>
    <sheet name="Static_SLSQP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6" l="1"/>
  <c r="Q14" i="6"/>
  <c r="R13" i="6"/>
  <c r="S13" i="6"/>
  <c r="Q13" i="6"/>
  <c r="R12" i="6"/>
  <c r="S12" i="6"/>
  <c r="Q12" i="6"/>
  <c r="R15" i="1" l="1"/>
  <c r="R14" i="1"/>
  <c r="C45" i="2" l="1"/>
  <c r="C27" i="1"/>
  <c r="C42" i="1" l="1"/>
  <c r="C20" i="1" l="1"/>
  <c r="C20" i="2"/>
  <c r="R16" i="7" l="1"/>
  <c r="R15" i="7"/>
  <c r="R14" i="7"/>
  <c r="T13" i="7"/>
  <c r="S13" i="7"/>
  <c r="R13" i="7"/>
  <c r="T12" i="7"/>
  <c r="S12" i="7"/>
  <c r="R12" i="7"/>
  <c r="N9" i="7"/>
  <c r="N8" i="7"/>
  <c r="N7" i="7"/>
  <c r="P6" i="7"/>
  <c r="O6" i="7"/>
  <c r="N6" i="7"/>
  <c r="P5" i="7"/>
  <c r="O5" i="7"/>
  <c r="N5" i="7"/>
  <c r="S12" i="1" l="1"/>
  <c r="T12" i="1"/>
  <c r="R12" i="1"/>
  <c r="S13" i="1"/>
  <c r="T13" i="1"/>
  <c r="R13" i="1"/>
  <c r="R16" i="1"/>
  <c r="R14" i="2" l="1"/>
  <c r="R16" i="2"/>
  <c r="R15" i="2"/>
  <c r="S13" i="2"/>
  <c r="T13" i="2"/>
  <c r="R13" i="2"/>
  <c r="S12" i="2"/>
  <c r="T12" i="2"/>
  <c r="R12" i="2"/>
  <c r="N9" i="6" l="1"/>
  <c r="N8" i="6"/>
  <c r="N7" i="6"/>
  <c r="P6" i="6"/>
  <c r="O6" i="6"/>
  <c r="N6" i="6"/>
  <c r="P5" i="6"/>
  <c r="O5" i="6"/>
  <c r="N5" i="6"/>
  <c r="N9" i="5" l="1"/>
  <c r="N8" i="5"/>
  <c r="N7" i="5"/>
  <c r="P6" i="5"/>
  <c r="O6" i="5"/>
  <c r="N6" i="5"/>
  <c r="P5" i="5"/>
  <c r="O5" i="5"/>
  <c r="N5" i="5"/>
  <c r="N9" i="4" l="1"/>
  <c r="N8" i="4"/>
  <c r="N7" i="4"/>
  <c r="P6" i="4"/>
  <c r="O6" i="4"/>
  <c r="N6" i="4"/>
  <c r="P5" i="4"/>
  <c r="O5" i="4"/>
  <c r="N5" i="4"/>
  <c r="N9" i="2" l="1"/>
  <c r="N8" i="2"/>
  <c r="N7" i="2"/>
  <c r="P6" i="2"/>
  <c r="O6" i="2"/>
  <c r="N6" i="2"/>
  <c r="P5" i="2"/>
  <c r="O5" i="2"/>
  <c r="N5" i="2"/>
  <c r="N9" i="1"/>
  <c r="N8" i="1"/>
  <c r="N7" i="1"/>
  <c r="P6" i="1"/>
  <c r="O6" i="1"/>
  <c r="N6" i="1"/>
  <c r="P5" i="1"/>
  <c r="O5" i="1"/>
  <c r="N5" i="1"/>
</calcChain>
</file>

<file path=xl/sharedStrings.xml><?xml version="1.0" encoding="utf-8"?>
<sst xmlns="http://schemas.openxmlformats.org/spreadsheetml/2006/main" count="363" uniqueCount="56">
  <si>
    <t>Algorithm : SLSQP</t>
  </si>
  <si>
    <t>Design variables</t>
  </si>
  <si>
    <t>Starting point</t>
  </si>
  <si>
    <t>Lower Bound</t>
  </si>
  <si>
    <t xml:space="preserve">Upper Bound </t>
  </si>
  <si>
    <t>Optimum</t>
  </si>
  <si>
    <t>Chord</t>
  </si>
  <si>
    <t>Twist</t>
  </si>
  <si>
    <t>Pitch</t>
  </si>
  <si>
    <t>TSR</t>
  </si>
  <si>
    <t>tau</t>
  </si>
  <si>
    <t>Optimum Values</t>
  </si>
  <si>
    <t>Optimization Details</t>
  </si>
  <si>
    <t>Reference values</t>
  </si>
  <si>
    <t>Absolute optimum</t>
  </si>
  <si>
    <t>Blade Mass</t>
  </si>
  <si>
    <t>Time (s)</t>
  </si>
  <si>
    <t>s</t>
  </si>
  <si>
    <t>Rated wind speed</t>
  </si>
  <si>
    <t>Iterations</t>
  </si>
  <si>
    <t>Cp</t>
  </si>
  <si>
    <t>Function eval</t>
  </si>
  <si>
    <t>Deflection</t>
  </si>
  <si>
    <t>Gradient eva</t>
  </si>
  <si>
    <t>Max Stress</t>
  </si>
  <si>
    <t>-</t>
  </si>
  <si>
    <t>LCOE</t>
  </si>
  <si>
    <t>Relative LCOE</t>
  </si>
  <si>
    <t>AEP</t>
  </si>
  <si>
    <t>Suport costs</t>
  </si>
  <si>
    <t>Max Ct</t>
  </si>
  <si>
    <t>Farm Eff</t>
  </si>
  <si>
    <t>Initial values</t>
  </si>
  <si>
    <t>Blade cost</t>
  </si>
  <si>
    <t>RNA cost</t>
  </si>
  <si>
    <t>Didn't converge for more than 30 hours. When iteration limit restricted to 10, optimization failed</t>
  </si>
  <si>
    <t xml:space="preserve">Static_GA5 optimum used as starting point </t>
  </si>
  <si>
    <t>Abs initial</t>
  </si>
  <si>
    <t>Absolute initial</t>
  </si>
  <si>
    <t>Blade costs</t>
  </si>
  <si>
    <t>RNA costs</t>
  </si>
  <si>
    <t>Gearbox costs</t>
  </si>
  <si>
    <t>O&amp;M costs</t>
  </si>
  <si>
    <t>Total investment</t>
  </si>
  <si>
    <t>per turbine</t>
  </si>
  <si>
    <t>Hub costs</t>
  </si>
  <si>
    <t>Nacelle costs</t>
  </si>
  <si>
    <t>Includes cabling and electrical cost as well</t>
  </si>
  <si>
    <t>Includes Gearbox, Mainframe</t>
  </si>
  <si>
    <t>Generator cost</t>
  </si>
  <si>
    <t>Mainframe cost</t>
  </si>
  <si>
    <t>Electrical cost</t>
  </si>
  <si>
    <t>Transformer cost</t>
  </si>
  <si>
    <t>Decomm costs</t>
  </si>
  <si>
    <t>RNA mass</t>
  </si>
  <si>
    <t>Mainframe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</si>
</sst>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5" borderId="6" xfId="0" applyFill="1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11" fontId="0" fillId="0" borderId="1" xfId="0" applyNumberFormat="1" applyBorder="1"/>
    <xf numFmtId="0" fontId="0" fillId="0" borderId="13" xfId="0" applyFill="1" applyBorder="1"/>
    <xf numFmtId="0" fontId="0" fillId="0" borderId="0" xfId="0" applyFill="1"/>
    <xf numFmtId="0" fontId="0" fillId="0" borderId="8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11" fontId="0" fillId="0" borderId="0" xfId="0" applyNumberFormat="1" applyFill="1"/>
    <xf numFmtId="0" fontId="0" fillId="5" borderId="0" xfId="0" applyFill="1"/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workbookViewId="0">
      <selection activeCell="G18" sqref="G18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20" x14ac:dyDescent="0.35">
      <c r="A1" t="s">
        <v>0</v>
      </c>
    </row>
    <row r="2" spans="1:20" x14ac:dyDescent="0.3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0" x14ac:dyDescent="0.35">
      <c r="A3" s="1"/>
      <c r="B3" s="49" t="s">
        <v>2</v>
      </c>
      <c r="C3" s="50"/>
      <c r="D3" s="51"/>
      <c r="E3" s="1"/>
      <c r="F3" s="49" t="s">
        <v>3</v>
      </c>
      <c r="G3" s="50"/>
      <c r="H3" s="51"/>
      <c r="I3" s="1"/>
      <c r="J3" s="49" t="s">
        <v>4</v>
      </c>
      <c r="K3" s="50"/>
      <c r="L3" s="51"/>
      <c r="M3" s="1"/>
      <c r="N3" s="49" t="s">
        <v>5</v>
      </c>
      <c r="O3" s="50"/>
      <c r="P3" s="51"/>
    </row>
    <row r="4" spans="1:20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0" x14ac:dyDescent="0.35">
      <c r="A5" s="1" t="s">
        <v>6</v>
      </c>
      <c r="B5" s="2">
        <v>0.8</v>
      </c>
      <c r="C5" s="2">
        <v>0.9</v>
      </c>
      <c r="D5" s="2">
        <v>0.8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0.75</v>
      </c>
      <c r="O5" s="2">
        <f t="shared" ref="O5:P6" si="0">O12/J12</f>
        <v>0.9232661129568106</v>
      </c>
      <c r="P5" s="2">
        <f t="shared" si="0"/>
        <v>0.80004323389537391</v>
      </c>
    </row>
    <row r="6" spans="1:20" x14ac:dyDescent="0.35">
      <c r="A6" s="1" t="s">
        <v>7</v>
      </c>
      <c r="B6" s="2">
        <v>0.9</v>
      </c>
      <c r="C6" s="2">
        <v>0.8</v>
      </c>
      <c r="D6" s="2">
        <v>1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N13/I13</f>
        <v>0.79502179140366691</v>
      </c>
      <c r="O6" s="2">
        <f t="shared" si="0"/>
        <v>0.7</v>
      </c>
      <c r="P6" s="2">
        <f t="shared" si="0"/>
        <v>0.95433599999999996</v>
      </c>
    </row>
    <row r="7" spans="1:20" x14ac:dyDescent="0.35">
      <c r="A7" s="1" t="s">
        <v>8</v>
      </c>
      <c r="B7" s="2">
        <v>0.65</v>
      </c>
      <c r="C7" s="2"/>
      <c r="D7" s="2"/>
      <c r="E7" s="2"/>
      <c r="F7" s="53">
        <v>-0.28599999999999998</v>
      </c>
      <c r="G7" s="53"/>
      <c r="H7" s="53"/>
      <c r="I7" s="2"/>
      <c r="J7" s="53">
        <v>1</v>
      </c>
      <c r="K7" s="53"/>
      <c r="L7" s="53"/>
      <c r="M7" s="2"/>
      <c r="N7" s="53">
        <f>N14/I14</f>
        <v>0.61325714285714283</v>
      </c>
      <c r="O7" s="53"/>
      <c r="P7" s="53"/>
    </row>
    <row r="8" spans="1:20" x14ac:dyDescent="0.35">
      <c r="A8" s="1" t="s">
        <v>9</v>
      </c>
      <c r="B8" s="2">
        <v>1.03</v>
      </c>
      <c r="C8" s="2"/>
      <c r="D8" s="2"/>
      <c r="E8" s="2"/>
      <c r="F8" s="53">
        <v>0.85499999999999998</v>
      </c>
      <c r="G8" s="53"/>
      <c r="H8" s="53"/>
      <c r="I8" s="2"/>
      <c r="J8" s="53">
        <v>1.1180000000000001</v>
      </c>
      <c r="K8" s="53"/>
      <c r="L8" s="53"/>
      <c r="M8" s="2"/>
      <c r="N8" s="53">
        <f>N15/I15</f>
        <v>0.99342105263157898</v>
      </c>
      <c r="O8" s="53"/>
      <c r="P8" s="53"/>
    </row>
    <row r="9" spans="1:20" x14ac:dyDescent="0.35">
      <c r="A9" s="1" t="s">
        <v>10</v>
      </c>
      <c r="B9" s="2">
        <v>0.8</v>
      </c>
      <c r="C9" s="2"/>
      <c r="D9" s="2"/>
      <c r="E9" s="2"/>
      <c r="F9" s="53">
        <v>0.7</v>
      </c>
      <c r="G9" s="53"/>
      <c r="H9" s="53"/>
      <c r="I9" s="2"/>
      <c r="J9" s="53">
        <v>1.3</v>
      </c>
      <c r="K9" s="53"/>
      <c r="L9" s="53"/>
      <c r="M9" s="2"/>
      <c r="N9" s="53">
        <f>N16</f>
        <v>0.7</v>
      </c>
      <c r="O9" s="53"/>
      <c r="P9" s="53"/>
    </row>
    <row r="10" spans="1:20" ht="15" thickBot="1" x14ac:dyDescent="0.4">
      <c r="N10" s="52"/>
      <c r="O10" s="52"/>
      <c r="P10" s="52"/>
    </row>
    <row r="11" spans="1:20" x14ac:dyDescent="0.35">
      <c r="A11" s="54" t="s">
        <v>11</v>
      </c>
      <c r="B11" s="54"/>
      <c r="D11" s="55" t="s">
        <v>12</v>
      </c>
      <c r="E11" s="55"/>
      <c r="H11" s="56" t="s">
        <v>13</v>
      </c>
      <c r="I11" s="57"/>
      <c r="J11" s="57"/>
      <c r="K11" s="57"/>
      <c r="L11" s="3"/>
      <c r="M11" s="3"/>
      <c r="N11" s="57" t="s">
        <v>14</v>
      </c>
      <c r="O11" s="57"/>
      <c r="P11" s="58"/>
      <c r="R11" t="s">
        <v>38</v>
      </c>
    </row>
    <row r="12" spans="1:20" x14ac:dyDescent="0.35">
      <c r="A12" s="1" t="s">
        <v>15</v>
      </c>
      <c r="B12" s="1">
        <v>12654.455031257899</v>
      </c>
      <c r="D12" s="1" t="s">
        <v>16</v>
      </c>
      <c r="E12" s="1">
        <v>61377.43</v>
      </c>
      <c r="F12" t="s">
        <v>17</v>
      </c>
      <c r="H12" s="4" t="s">
        <v>6</v>
      </c>
      <c r="I12" s="5">
        <v>3.5419999999999998</v>
      </c>
      <c r="J12" s="5">
        <v>3.01</v>
      </c>
      <c r="K12" s="5">
        <v>2.3130000000000002</v>
      </c>
      <c r="L12" s="5"/>
      <c r="M12" s="5"/>
      <c r="N12" s="6">
        <v>2.6564999999999999</v>
      </c>
      <c r="O12" s="6">
        <v>2.7790309999999998</v>
      </c>
      <c r="P12" s="7">
        <v>1.8505</v>
      </c>
      <c r="R12">
        <f>B5*I12</f>
        <v>2.8336000000000001</v>
      </c>
      <c r="S12">
        <f t="shared" ref="S12:T12" si="1">C5*J12</f>
        <v>2.7090000000000001</v>
      </c>
      <c r="T12">
        <f t="shared" si="1"/>
        <v>1.8504000000000003</v>
      </c>
    </row>
    <row r="13" spans="1:20" x14ac:dyDescent="0.35">
      <c r="A13" s="1" t="s">
        <v>18</v>
      </c>
      <c r="B13" s="1">
        <v>11.4758</v>
      </c>
      <c r="D13" s="1" t="s">
        <v>19</v>
      </c>
      <c r="E13" s="1">
        <v>23</v>
      </c>
      <c r="H13" s="4" t="s">
        <v>7</v>
      </c>
      <c r="I13" s="5">
        <v>13.308</v>
      </c>
      <c r="J13" s="5">
        <v>9</v>
      </c>
      <c r="K13" s="5">
        <v>3.125</v>
      </c>
      <c r="L13" s="5"/>
      <c r="M13" s="5"/>
      <c r="N13" s="6">
        <v>10.58015</v>
      </c>
      <c r="O13" s="6">
        <v>6.3</v>
      </c>
      <c r="P13" s="7">
        <v>2.9823</v>
      </c>
      <c r="R13">
        <f>B6*I13</f>
        <v>11.9772</v>
      </c>
      <c r="S13">
        <f t="shared" ref="S13:T13" si="2">C6*J13</f>
        <v>7.2</v>
      </c>
      <c r="T13">
        <f t="shared" si="2"/>
        <v>3.125</v>
      </c>
    </row>
    <row r="14" spans="1:20" x14ac:dyDescent="0.35">
      <c r="A14" s="1" t="s">
        <v>20</v>
      </c>
      <c r="B14" s="1">
        <v>0.45900000000000002</v>
      </c>
      <c r="D14" s="8" t="s">
        <v>21</v>
      </c>
      <c r="E14" s="1">
        <v>144</v>
      </c>
      <c r="H14" s="4" t="s">
        <v>8</v>
      </c>
      <c r="I14" s="59">
        <v>3.5</v>
      </c>
      <c r="J14" s="59"/>
      <c r="K14" s="59"/>
      <c r="L14" s="5"/>
      <c r="M14" s="5"/>
      <c r="N14" s="60">
        <v>2.1463999999999999</v>
      </c>
      <c r="O14" s="60"/>
      <c r="P14" s="61"/>
      <c r="R14">
        <f>B7*I14</f>
        <v>2.2749999999999999</v>
      </c>
    </row>
    <row r="15" spans="1:20" x14ac:dyDescent="0.35">
      <c r="A15" s="1" t="s">
        <v>22</v>
      </c>
      <c r="B15" s="1">
        <v>7.0621</v>
      </c>
      <c r="D15" s="9" t="s">
        <v>23</v>
      </c>
      <c r="E15" s="1">
        <v>23</v>
      </c>
      <c r="H15" s="4" t="s">
        <v>9</v>
      </c>
      <c r="I15" s="59">
        <v>7.6</v>
      </c>
      <c r="J15" s="59"/>
      <c r="K15" s="59"/>
      <c r="L15" s="5"/>
      <c r="M15" s="5"/>
      <c r="N15" s="60">
        <v>7.55</v>
      </c>
      <c r="O15" s="60"/>
      <c r="P15" s="61"/>
      <c r="R15">
        <f>B8*I15</f>
        <v>7.8279999999999994</v>
      </c>
    </row>
    <row r="16" spans="1:20" x14ac:dyDescent="0.35">
      <c r="A16" s="1" t="s">
        <v>24</v>
      </c>
      <c r="B16" s="1">
        <v>629.57107903580095</v>
      </c>
      <c r="H16" s="4" t="s">
        <v>10</v>
      </c>
      <c r="I16" s="59" t="s">
        <v>25</v>
      </c>
      <c r="J16" s="59"/>
      <c r="K16" s="59"/>
      <c r="L16" s="5"/>
      <c r="M16" s="5"/>
      <c r="N16" s="60">
        <v>0.7</v>
      </c>
      <c r="O16" s="60"/>
      <c r="P16" s="61"/>
      <c r="R16">
        <f>B9</f>
        <v>0.8</v>
      </c>
    </row>
    <row r="17" spans="1:16" ht="15" thickBot="1" x14ac:dyDescent="0.4">
      <c r="A17" s="1" t="s">
        <v>26</v>
      </c>
      <c r="B17" s="10">
        <v>8.3709531702887592</v>
      </c>
      <c r="H17" s="11"/>
      <c r="I17" s="63"/>
      <c r="J17" s="63"/>
      <c r="K17" s="63"/>
      <c r="L17" s="12"/>
      <c r="M17" s="12"/>
      <c r="N17" s="46"/>
      <c r="O17" s="46"/>
      <c r="P17" s="47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3">
        <v>1340179720000</v>
      </c>
    </row>
    <row r="20" spans="1:16" x14ac:dyDescent="0.35">
      <c r="A20" s="14" t="s">
        <v>29</v>
      </c>
      <c r="B20" s="45">
        <v>342051600.44089103</v>
      </c>
      <c r="C20">
        <f>B20/74</f>
        <v>4622318.924876906</v>
      </c>
    </row>
    <row r="21" spans="1:16" x14ac:dyDescent="0.35">
      <c r="A21" s="14" t="s">
        <v>30</v>
      </c>
      <c r="B21">
        <v>0.67182812000000003</v>
      </c>
    </row>
    <row r="22" spans="1:16" x14ac:dyDescent="0.35">
      <c r="A22" s="14" t="s">
        <v>31</v>
      </c>
      <c r="B22">
        <v>0.93212801000000001</v>
      </c>
    </row>
    <row r="23" spans="1:16" x14ac:dyDescent="0.35">
      <c r="A23" s="14" t="s">
        <v>39</v>
      </c>
      <c r="B23">
        <v>575710.33160509996</v>
      </c>
    </row>
    <row r="24" spans="1:16" x14ac:dyDescent="0.35">
      <c r="A24" s="14" t="s">
        <v>40</v>
      </c>
      <c r="B24" s="45">
        <v>3532780.6899880599</v>
      </c>
    </row>
    <row r="25" spans="1:16" x14ac:dyDescent="0.35">
      <c r="A25" s="14" t="s">
        <v>41</v>
      </c>
      <c r="B25">
        <v>686640.96696980996</v>
      </c>
    </row>
    <row r="26" spans="1:16" x14ac:dyDescent="0.35">
      <c r="A26" s="14" t="s">
        <v>42</v>
      </c>
      <c r="B26">
        <v>23710800.566999398</v>
      </c>
    </row>
    <row r="27" spans="1:16" x14ac:dyDescent="0.35">
      <c r="A27" s="14" t="s">
        <v>43</v>
      </c>
      <c r="B27" s="43">
        <v>915720111</v>
      </c>
      <c r="C27" s="44">
        <f>B27/74</f>
        <v>12374596.094594594</v>
      </c>
      <c r="D27" s="15"/>
      <c r="E27" s="15"/>
      <c r="F27" s="15"/>
      <c r="G27" s="15"/>
      <c r="H27" s="16"/>
      <c r="I27" s="17"/>
      <c r="J27" s="17"/>
      <c r="K27" s="17"/>
      <c r="L27" s="17"/>
      <c r="M27" s="17"/>
      <c r="N27" s="6"/>
      <c r="O27" s="6"/>
      <c r="P27" s="7"/>
    </row>
    <row r="28" spans="1:16" x14ac:dyDescent="0.35">
      <c r="A28" s="14" t="s">
        <v>45</v>
      </c>
      <c r="B28">
        <v>212852.03777097</v>
      </c>
      <c r="C28" s="15"/>
      <c r="D28" s="15"/>
      <c r="E28" s="15"/>
      <c r="F28" s="15"/>
      <c r="G28" s="15"/>
      <c r="H28" s="16"/>
      <c r="I28" s="17"/>
      <c r="J28" s="17"/>
      <c r="K28" s="17"/>
      <c r="L28" s="17"/>
      <c r="M28" s="17"/>
      <c r="N28" s="6"/>
      <c r="O28" s="6"/>
      <c r="P28" s="7"/>
    </row>
    <row r="29" spans="1:16" x14ac:dyDescent="0.35">
      <c r="A29" s="14" t="s">
        <v>46</v>
      </c>
      <c r="B29">
        <v>2744218.3206119901</v>
      </c>
      <c r="C29" s="15"/>
      <c r="D29" s="15"/>
      <c r="E29" s="15"/>
      <c r="F29" s="15"/>
      <c r="G29" s="15"/>
      <c r="H29" s="16"/>
      <c r="I29" s="62"/>
      <c r="J29" s="62"/>
      <c r="K29" s="62"/>
      <c r="L29" s="17"/>
      <c r="M29" s="17"/>
      <c r="N29" s="60"/>
      <c r="O29" s="60"/>
      <c r="P29" s="61"/>
    </row>
    <row r="30" spans="1:16" x14ac:dyDescent="0.35">
      <c r="A30" s="14" t="s">
        <v>54</v>
      </c>
      <c r="B30">
        <v>292822.68289482</v>
      </c>
      <c r="C30" s="15"/>
      <c r="D30" s="15"/>
      <c r="E30" s="15"/>
      <c r="F30" s="15"/>
      <c r="G30" s="15"/>
      <c r="H30" s="16"/>
      <c r="I30" s="62"/>
      <c r="J30" s="62"/>
      <c r="K30" s="62"/>
      <c r="L30" s="17"/>
      <c r="M30" s="17"/>
      <c r="N30" s="60"/>
      <c r="O30" s="60"/>
      <c r="P30" s="61"/>
    </row>
    <row r="31" spans="1:16" x14ac:dyDescent="0.35">
      <c r="A31" s="14" t="s">
        <v>55</v>
      </c>
      <c r="B31">
        <v>208865.74198958001</v>
      </c>
      <c r="D31" s="15"/>
      <c r="E31" s="15"/>
      <c r="F31" s="15"/>
      <c r="G31" s="15"/>
      <c r="H31" s="16"/>
      <c r="I31" s="18"/>
      <c r="J31" s="18"/>
      <c r="K31" s="18"/>
      <c r="L31" s="17"/>
      <c r="M31" s="17"/>
      <c r="N31" s="6"/>
      <c r="O31" s="6"/>
      <c r="P31" s="7"/>
    </row>
    <row r="32" spans="1:16" ht="15" thickBot="1" x14ac:dyDescent="0.4">
      <c r="D32" s="15"/>
      <c r="E32" s="15"/>
      <c r="F32" s="15"/>
      <c r="G32" s="15"/>
      <c r="H32" s="19"/>
      <c r="I32" s="20"/>
      <c r="J32" s="20"/>
      <c r="K32" s="20"/>
      <c r="L32" s="21"/>
      <c r="M32" s="21"/>
      <c r="N32" s="22"/>
      <c r="O32" s="22"/>
      <c r="P32" s="23"/>
    </row>
    <row r="33" spans="1:16" x14ac:dyDescent="0.35">
      <c r="A33" s="54" t="s">
        <v>32</v>
      </c>
      <c r="B33" s="5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35">
      <c r="A34" s="1" t="s">
        <v>15</v>
      </c>
      <c r="B34" s="1">
        <v>14290.9084069989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35">
      <c r="A35" s="1" t="s">
        <v>18</v>
      </c>
      <c r="B35" s="1">
        <v>11.5624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35">
      <c r="A36" s="1" t="s">
        <v>20</v>
      </c>
      <c r="B36" s="1">
        <v>0.44891259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x14ac:dyDescent="0.35">
      <c r="A37" s="1" t="s">
        <v>22</v>
      </c>
      <c r="B37" s="1">
        <v>6.7512270782195696</v>
      </c>
      <c r="C37" s="15"/>
      <c r="N37" s="15"/>
      <c r="O37" s="15"/>
      <c r="P37" s="15"/>
    </row>
    <row r="38" spans="1:16" x14ac:dyDescent="0.35">
      <c r="A38" s="1" t="s">
        <v>24</v>
      </c>
      <c r="B38" s="1">
        <v>604.26165149845099</v>
      </c>
      <c r="C38" s="15"/>
      <c r="N38" s="15"/>
      <c r="O38" s="15"/>
      <c r="P38" s="15"/>
    </row>
    <row r="39" spans="1:16" x14ac:dyDescent="0.35">
      <c r="A39" s="1" t="s">
        <v>26</v>
      </c>
      <c r="B39" s="10">
        <v>8.4665588277067894</v>
      </c>
    </row>
    <row r="40" spans="1:16" x14ac:dyDescent="0.35">
      <c r="A40" s="1" t="s">
        <v>27</v>
      </c>
      <c r="B40" s="1"/>
    </row>
    <row r="41" spans="1:16" x14ac:dyDescent="0.35">
      <c r="A41" s="1" t="s">
        <v>28</v>
      </c>
      <c r="B41" s="13">
        <v>1328846230000</v>
      </c>
    </row>
    <row r="42" spans="1:16" x14ac:dyDescent="0.35">
      <c r="A42" s="14" t="s">
        <v>29</v>
      </c>
      <c r="B42" s="45">
        <v>339747446.280725</v>
      </c>
      <c r="C42">
        <f>B42/74</f>
        <v>4591181.7064962834</v>
      </c>
    </row>
    <row r="43" spans="1:16" x14ac:dyDescent="0.35">
      <c r="A43" s="14" t="s">
        <v>30</v>
      </c>
      <c r="B43">
        <v>0.64977655999999995</v>
      </c>
    </row>
    <row r="44" spans="1:16" x14ac:dyDescent="0.35">
      <c r="A44" s="14" t="s">
        <v>31</v>
      </c>
      <c r="B44">
        <v>0.93333580999999999</v>
      </c>
    </row>
    <row r="45" spans="1:16" x14ac:dyDescent="0.35">
      <c r="A45" s="14" t="s">
        <v>39</v>
      </c>
      <c r="B45">
        <v>650146.11736075999</v>
      </c>
    </row>
    <row r="46" spans="1:16" x14ac:dyDescent="0.35">
      <c r="A46" s="14" t="s">
        <v>40</v>
      </c>
      <c r="B46" s="45">
        <v>3639817.9590759999</v>
      </c>
    </row>
    <row r="47" spans="1:16" x14ac:dyDescent="0.35">
      <c r="A47" s="14" t="s">
        <v>41</v>
      </c>
      <c r="B47">
        <v>660019.24723779003</v>
      </c>
    </row>
    <row r="48" spans="1:16" x14ac:dyDescent="0.35">
      <c r="A48" s="14" t="s">
        <v>42</v>
      </c>
      <c r="B48">
        <v>23479860.306596499</v>
      </c>
    </row>
    <row r="49" spans="1:2" x14ac:dyDescent="0.35">
      <c r="A49" s="14" t="s">
        <v>43</v>
      </c>
      <c r="B49" s="43">
        <v>921672855</v>
      </c>
    </row>
    <row r="50" spans="1:2" x14ac:dyDescent="0.35">
      <c r="A50" s="14" t="s">
        <v>45</v>
      </c>
      <c r="B50">
        <v>236254.45621976</v>
      </c>
    </row>
    <row r="51" spans="1:2" x14ac:dyDescent="0.35">
      <c r="A51" s="14" t="s">
        <v>46</v>
      </c>
      <c r="B51">
        <v>2753417.3854954699</v>
      </c>
    </row>
    <row r="52" spans="1:2" x14ac:dyDescent="0.35">
      <c r="A52" s="14" t="s">
        <v>54</v>
      </c>
      <c r="B52">
        <v>306939.22414701001</v>
      </c>
    </row>
    <row r="53" spans="1:2" x14ac:dyDescent="0.35">
      <c r="A53" s="14" t="s">
        <v>55</v>
      </c>
      <c r="B53">
        <v>222528.70156834999</v>
      </c>
    </row>
  </sheetData>
  <mergeCells count="32">
    <mergeCell ref="A33:B33"/>
    <mergeCell ref="A11:B11"/>
    <mergeCell ref="D11:E11"/>
    <mergeCell ref="H11:K11"/>
    <mergeCell ref="N11:P11"/>
    <mergeCell ref="I15:K15"/>
    <mergeCell ref="N15:P15"/>
    <mergeCell ref="I14:K14"/>
    <mergeCell ref="N14:P14"/>
    <mergeCell ref="I29:K29"/>
    <mergeCell ref="N29:P29"/>
    <mergeCell ref="I30:K30"/>
    <mergeCell ref="N30:P30"/>
    <mergeCell ref="I16:K16"/>
    <mergeCell ref="N16:P16"/>
    <mergeCell ref="I17:K17"/>
    <mergeCell ref="N17:P17"/>
    <mergeCell ref="A2:P2"/>
    <mergeCell ref="B3:D3"/>
    <mergeCell ref="F3:H3"/>
    <mergeCell ref="J3:L3"/>
    <mergeCell ref="N3:P3"/>
    <mergeCell ref="N10:P10"/>
    <mergeCell ref="F7:H7"/>
    <mergeCell ref="J7:L7"/>
    <mergeCell ref="N7:P7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0F2D-89B6-4316-B723-B2CE6DA3E46C}">
  <dimension ref="A1:T47"/>
  <sheetViews>
    <sheetView workbookViewId="0">
      <selection activeCell="D19" sqref="D19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20" x14ac:dyDescent="0.35">
      <c r="A1" t="s">
        <v>0</v>
      </c>
    </row>
    <row r="2" spans="1:20" x14ac:dyDescent="0.3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0" x14ac:dyDescent="0.35">
      <c r="A3" s="1"/>
      <c r="B3" s="49" t="s">
        <v>2</v>
      </c>
      <c r="C3" s="50"/>
      <c r="D3" s="51"/>
      <c r="E3" s="1"/>
      <c r="F3" s="49" t="s">
        <v>3</v>
      </c>
      <c r="G3" s="50"/>
      <c r="H3" s="51"/>
      <c r="I3" s="1"/>
      <c r="J3" s="49" t="s">
        <v>4</v>
      </c>
      <c r="K3" s="50"/>
      <c r="L3" s="51"/>
      <c r="M3" s="1"/>
      <c r="N3" s="49" t="s">
        <v>5</v>
      </c>
      <c r="O3" s="50"/>
      <c r="P3" s="51"/>
    </row>
    <row r="4" spans="1:20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0" x14ac:dyDescent="0.35">
      <c r="A5" s="1" t="s">
        <v>6</v>
      </c>
      <c r="B5" s="42">
        <v>0.8</v>
      </c>
      <c r="C5" s="42">
        <v>0.9</v>
      </c>
      <c r="D5" s="42">
        <v>0.8</v>
      </c>
      <c r="E5" s="42"/>
      <c r="F5" s="42">
        <v>0.75</v>
      </c>
      <c r="G5" s="42">
        <v>0.75</v>
      </c>
      <c r="H5" s="42">
        <v>0.75</v>
      </c>
      <c r="I5" s="42"/>
      <c r="J5" s="42">
        <v>1.25</v>
      </c>
      <c r="K5" s="42">
        <v>1.25</v>
      </c>
      <c r="L5" s="42">
        <v>1.25</v>
      </c>
      <c r="M5" s="42"/>
      <c r="N5" s="42">
        <f>N12/I12</f>
        <v>0.75004388763410512</v>
      </c>
      <c r="O5" s="42">
        <f t="shared" ref="O5:P6" si="0">O12/J12</f>
        <v>0.92716861461794031</v>
      </c>
      <c r="P5" s="42">
        <f t="shared" si="0"/>
        <v>0.80573741461305659</v>
      </c>
    </row>
    <row r="6" spans="1:20" x14ac:dyDescent="0.35">
      <c r="A6" s="1" t="s">
        <v>7</v>
      </c>
      <c r="B6" s="42">
        <v>0.9</v>
      </c>
      <c r="C6" s="42">
        <v>0.8</v>
      </c>
      <c r="D6" s="42">
        <v>1</v>
      </c>
      <c r="E6" s="42"/>
      <c r="F6" s="42">
        <v>0.7</v>
      </c>
      <c r="G6" s="42">
        <v>0.7</v>
      </c>
      <c r="H6" s="42">
        <v>0.7</v>
      </c>
      <c r="I6" s="42"/>
      <c r="J6" s="42">
        <v>1.3</v>
      </c>
      <c r="K6" s="42">
        <v>1.3</v>
      </c>
      <c r="L6" s="42">
        <v>1.3</v>
      </c>
      <c r="M6" s="42"/>
      <c r="N6" s="42">
        <f>N13/I13</f>
        <v>0.89978213255184847</v>
      </c>
      <c r="O6" s="42">
        <f t="shared" si="0"/>
        <v>0.75978022333333339</v>
      </c>
      <c r="P6" s="42">
        <f t="shared" si="0"/>
        <v>0.96553229759999992</v>
      </c>
    </row>
    <row r="7" spans="1:20" x14ac:dyDescent="0.35">
      <c r="A7" s="1" t="s">
        <v>8</v>
      </c>
      <c r="B7" s="42">
        <v>0.65</v>
      </c>
      <c r="C7" s="42"/>
      <c r="D7" s="42"/>
      <c r="E7" s="42"/>
      <c r="F7" s="53">
        <v>-0.28599999999999998</v>
      </c>
      <c r="G7" s="53"/>
      <c r="H7" s="53"/>
      <c r="I7" s="42"/>
      <c r="J7" s="53">
        <v>1</v>
      </c>
      <c r="K7" s="53"/>
      <c r="L7" s="53"/>
      <c r="M7" s="42"/>
      <c r="N7" s="53">
        <f>N14/I14</f>
        <v>0.58712571428571436</v>
      </c>
      <c r="O7" s="53"/>
      <c r="P7" s="53"/>
    </row>
    <row r="8" spans="1:20" x14ac:dyDescent="0.35">
      <c r="A8" s="1" t="s">
        <v>9</v>
      </c>
      <c r="B8" s="42">
        <v>1.03</v>
      </c>
      <c r="C8" s="42"/>
      <c r="D8" s="42"/>
      <c r="E8" s="42"/>
      <c r="F8" s="53">
        <v>0.85499999999999998</v>
      </c>
      <c r="G8" s="53"/>
      <c r="H8" s="53"/>
      <c r="I8" s="42"/>
      <c r="J8" s="53">
        <v>1.1180000000000001</v>
      </c>
      <c r="K8" s="53"/>
      <c r="L8" s="53"/>
      <c r="M8" s="42"/>
      <c r="N8" s="53">
        <f>N15/I15</f>
        <v>0.96947368421052638</v>
      </c>
      <c r="O8" s="53"/>
      <c r="P8" s="53"/>
    </row>
    <row r="9" spans="1:20" x14ac:dyDescent="0.35">
      <c r="A9" s="1" t="s">
        <v>10</v>
      </c>
      <c r="B9" s="42">
        <v>0.75</v>
      </c>
      <c r="C9" s="42"/>
      <c r="D9" s="42"/>
      <c r="E9" s="42"/>
      <c r="F9" s="53">
        <v>0.7</v>
      </c>
      <c r="G9" s="53"/>
      <c r="H9" s="53"/>
      <c r="I9" s="42"/>
      <c r="J9" s="53">
        <v>1.3</v>
      </c>
      <c r="K9" s="53"/>
      <c r="L9" s="53"/>
      <c r="M9" s="42"/>
      <c r="N9" s="53">
        <f>N16</f>
        <v>0.70037000000000005</v>
      </c>
      <c r="O9" s="53"/>
      <c r="P9" s="53"/>
    </row>
    <row r="10" spans="1:20" ht="15" thickBot="1" x14ac:dyDescent="0.4">
      <c r="N10" s="52"/>
      <c r="O10" s="52"/>
      <c r="P10" s="52"/>
    </row>
    <row r="11" spans="1:20" x14ac:dyDescent="0.35">
      <c r="A11" s="54" t="s">
        <v>11</v>
      </c>
      <c r="B11" s="54"/>
      <c r="D11" s="55" t="s">
        <v>12</v>
      </c>
      <c r="E11" s="55"/>
      <c r="H11" s="56" t="s">
        <v>13</v>
      </c>
      <c r="I11" s="57"/>
      <c r="J11" s="57"/>
      <c r="K11" s="57"/>
      <c r="L11" s="3"/>
      <c r="M11" s="3"/>
      <c r="N11" s="57" t="s">
        <v>14</v>
      </c>
      <c r="O11" s="57"/>
      <c r="P11" s="58"/>
      <c r="R11" t="s">
        <v>38</v>
      </c>
    </row>
    <row r="12" spans="1:20" x14ac:dyDescent="0.35">
      <c r="A12" s="1" t="s">
        <v>15</v>
      </c>
      <c r="B12" s="1">
        <v>12681.505999999999</v>
      </c>
      <c r="D12" s="1" t="s">
        <v>16</v>
      </c>
      <c r="E12" s="1">
        <v>27698.95</v>
      </c>
      <c r="F12" t="s">
        <v>17</v>
      </c>
      <c r="H12" s="4" t="s">
        <v>6</v>
      </c>
      <c r="I12" s="5">
        <v>3.5419999999999998</v>
      </c>
      <c r="J12" s="5">
        <v>3.01</v>
      </c>
      <c r="K12" s="5">
        <v>2.3130000000000002</v>
      </c>
      <c r="L12" s="5"/>
      <c r="M12" s="5"/>
      <c r="N12" s="38">
        <v>2.6566554500000001</v>
      </c>
      <c r="O12" s="38">
        <v>2.7907775300000002</v>
      </c>
      <c r="P12" s="39">
        <v>1.86367064</v>
      </c>
      <c r="R12">
        <f>B5*I12</f>
        <v>2.8336000000000001</v>
      </c>
      <c r="S12">
        <f t="shared" ref="S12:T13" si="1">C5*J12</f>
        <v>2.7090000000000001</v>
      </c>
      <c r="T12">
        <f t="shared" si="1"/>
        <v>1.8504000000000003</v>
      </c>
    </row>
    <row r="13" spans="1:20" x14ac:dyDescent="0.35">
      <c r="A13" s="1" t="s">
        <v>18</v>
      </c>
      <c r="B13" s="1">
        <v>11.503</v>
      </c>
      <c r="D13" s="1" t="s">
        <v>19</v>
      </c>
      <c r="E13" s="1">
        <v>13</v>
      </c>
      <c r="H13" s="4" t="s">
        <v>7</v>
      </c>
      <c r="I13" s="5">
        <v>13.308</v>
      </c>
      <c r="J13" s="5">
        <v>9</v>
      </c>
      <c r="K13" s="5">
        <v>3.125</v>
      </c>
      <c r="L13" s="5"/>
      <c r="M13" s="5"/>
      <c r="N13" s="38">
        <v>11.974300619999999</v>
      </c>
      <c r="O13" s="38">
        <v>6.8380220100000004</v>
      </c>
      <c r="P13" s="39">
        <v>3.0172884299999998</v>
      </c>
      <c r="R13">
        <f>B6*I13</f>
        <v>11.9772</v>
      </c>
      <c r="S13">
        <f t="shared" si="1"/>
        <v>7.2</v>
      </c>
      <c r="T13">
        <f t="shared" si="1"/>
        <v>3.125</v>
      </c>
    </row>
    <row r="14" spans="1:20" x14ac:dyDescent="0.35">
      <c r="A14" s="1" t="s">
        <v>20</v>
      </c>
      <c r="B14" s="1">
        <v>0.45590000000000003</v>
      </c>
      <c r="D14" s="8" t="s">
        <v>21</v>
      </c>
      <c r="E14" s="1">
        <v>66</v>
      </c>
      <c r="H14" s="4" t="s">
        <v>8</v>
      </c>
      <c r="I14" s="59">
        <v>3.5</v>
      </c>
      <c r="J14" s="59"/>
      <c r="K14" s="59"/>
      <c r="L14" s="5"/>
      <c r="M14" s="5"/>
      <c r="N14" s="60">
        <v>2.0549400000000002</v>
      </c>
      <c r="O14" s="60"/>
      <c r="P14" s="61"/>
      <c r="R14">
        <f>B7*N14</f>
        <v>1.3357110000000001</v>
      </c>
    </row>
    <row r="15" spans="1:20" x14ac:dyDescent="0.35">
      <c r="A15" s="1" t="s">
        <v>22</v>
      </c>
      <c r="B15" s="1">
        <v>6.9850000000000003</v>
      </c>
      <c r="D15" s="9" t="s">
        <v>23</v>
      </c>
      <c r="E15" s="1">
        <v>12</v>
      </c>
      <c r="H15" s="4" t="s">
        <v>9</v>
      </c>
      <c r="I15" s="59">
        <v>7.6</v>
      </c>
      <c r="J15" s="59"/>
      <c r="K15" s="59"/>
      <c r="L15" s="5"/>
      <c r="M15" s="5"/>
      <c r="N15" s="60">
        <v>7.3680000000000003</v>
      </c>
      <c r="O15" s="60"/>
      <c r="P15" s="61"/>
      <c r="R15">
        <f>B8*N15</f>
        <v>7.5890400000000007</v>
      </c>
    </row>
    <row r="16" spans="1:20" x14ac:dyDescent="0.35">
      <c r="A16" s="1" t="s">
        <v>24</v>
      </c>
      <c r="B16" s="1">
        <v>622.02443978855604</v>
      </c>
      <c r="H16" s="4" t="s">
        <v>10</v>
      </c>
      <c r="I16" s="59" t="s">
        <v>25</v>
      </c>
      <c r="J16" s="59"/>
      <c r="K16" s="59"/>
      <c r="L16" s="5"/>
      <c r="M16" s="5"/>
      <c r="N16" s="60">
        <v>0.70037000000000005</v>
      </c>
      <c r="O16" s="60"/>
      <c r="P16" s="61"/>
      <c r="R16">
        <f>B9</f>
        <v>0.75</v>
      </c>
    </row>
    <row r="17" spans="1:16" ht="15" thickBot="1" x14ac:dyDescent="0.4">
      <c r="A17" s="1" t="s">
        <v>26</v>
      </c>
      <c r="B17" s="10">
        <v>8.3761063114214203</v>
      </c>
      <c r="H17" s="11"/>
      <c r="I17" s="63"/>
      <c r="J17" s="63"/>
      <c r="K17" s="63"/>
      <c r="L17" s="12"/>
      <c r="M17" s="12"/>
      <c r="N17" s="46"/>
      <c r="O17" s="46"/>
      <c r="P17" s="47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3">
        <v>1337332990000</v>
      </c>
    </row>
    <row r="20" spans="1:16" x14ac:dyDescent="0.35">
      <c r="A20" s="14" t="s">
        <v>29</v>
      </c>
      <c r="B20">
        <v>339649272.22762197</v>
      </c>
    </row>
    <row r="21" spans="1:16" x14ac:dyDescent="0.35">
      <c r="A21" s="14" t="s">
        <v>30</v>
      </c>
      <c r="B21">
        <v>0.66023193000000002</v>
      </c>
    </row>
    <row r="22" spans="1:16" x14ac:dyDescent="0.35">
      <c r="A22" s="14" t="s">
        <v>31</v>
      </c>
      <c r="B22">
        <v>0.93301405999999998</v>
      </c>
    </row>
    <row r="23" spans="1:16" x14ac:dyDescent="0.35">
      <c r="A23" s="14" t="s">
        <v>39</v>
      </c>
      <c r="B23">
        <v>576928.46914326004</v>
      </c>
    </row>
    <row r="24" spans="1:16" x14ac:dyDescent="0.35">
      <c r="A24" s="14" t="s">
        <v>40</v>
      </c>
      <c r="B24">
        <v>3551136.3053190098</v>
      </c>
    </row>
    <row r="25" spans="1:16" x14ac:dyDescent="0.35">
      <c r="A25" s="14" t="s">
        <v>41</v>
      </c>
      <c r="B25">
        <v>702104.79565131001</v>
      </c>
    </row>
    <row r="26" spans="1:16" x14ac:dyDescent="0.35">
      <c r="A26" s="14" t="s">
        <v>42</v>
      </c>
      <c r="B26">
        <v>23637964.784744199</v>
      </c>
    </row>
    <row r="27" spans="1:16" x14ac:dyDescent="0.35">
      <c r="A27" s="14" t="s">
        <v>43</v>
      </c>
      <c r="B27" s="43">
        <v>914734254</v>
      </c>
      <c r="C27" s="15"/>
      <c r="D27" s="15"/>
      <c r="E27" s="15"/>
      <c r="F27" s="15"/>
      <c r="G27" s="15"/>
      <c r="H27" s="16"/>
      <c r="I27" s="17"/>
      <c r="J27" s="17"/>
      <c r="K27" s="17"/>
      <c r="L27" s="17"/>
      <c r="M27" s="17"/>
      <c r="N27" s="38"/>
      <c r="O27" s="38"/>
      <c r="P27" s="39"/>
    </row>
    <row r="28" spans="1:16" x14ac:dyDescent="0.35">
      <c r="C28" s="15"/>
      <c r="D28" s="15"/>
      <c r="E28" s="15"/>
      <c r="F28" s="15"/>
      <c r="G28" s="15"/>
      <c r="H28" s="16"/>
      <c r="I28" s="17"/>
      <c r="J28" s="17"/>
      <c r="K28" s="17"/>
      <c r="L28" s="17"/>
      <c r="M28" s="17"/>
      <c r="N28" s="38"/>
      <c r="O28" s="38"/>
      <c r="P28" s="39"/>
    </row>
    <row r="29" spans="1:16" x14ac:dyDescent="0.35">
      <c r="C29" s="15"/>
      <c r="D29" s="15"/>
      <c r="E29" s="15"/>
      <c r="F29" s="15"/>
      <c r="G29" s="15"/>
      <c r="H29" s="16"/>
      <c r="I29" s="62"/>
      <c r="J29" s="62"/>
      <c r="K29" s="62"/>
      <c r="L29" s="17"/>
      <c r="M29" s="17"/>
      <c r="N29" s="60"/>
      <c r="O29" s="60"/>
      <c r="P29" s="61"/>
    </row>
    <row r="30" spans="1:16" x14ac:dyDescent="0.35">
      <c r="C30" s="15"/>
      <c r="D30" s="15"/>
      <c r="E30" s="15"/>
      <c r="F30" s="15"/>
      <c r="G30" s="15"/>
      <c r="H30" s="16"/>
      <c r="I30" s="62"/>
      <c r="J30" s="62"/>
      <c r="K30" s="62"/>
      <c r="L30" s="17"/>
      <c r="M30" s="17"/>
      <c r="N30" s="60"/>
      <c r="O30" s="60"/>
      <c r="P30" s="61"/>
    </row>
    <row r="31" spans="1:16" x14ac:dyDescent="0.35">
      <c r="A31" s="54" t="s">
        <v>32</v>
      </c>
      <c r="B31" s="54"/>
      <c r="C31" s="15"/>
      <c r="D31" s="15"/>
      <c r="E31" s="15"/>
      <c r="F31" s="15"/>
      <c r="G31" s="15"/>
      <c r="H31" s="16"/>
      <c r="I31" s="37"/>
      <c r="J31" s="37"/>
      <c r="K31" s="37"/>
      <c r="L31" s="17"/>
      <c r="M31" s="17"/>
      <c r="N31" s="38"/>
      <c r="O31" s="38"/>
      <c r="P31" s="39"/>
    </row>
    <row r="32" spans="1:16" ht="15" thickBot="1" x14ac:dyDescent="0.4">
      <c r="A32" s="1" t="s">
        <v>15</v>
      </c>
      <c r="B32" s="1">
        <v>13418.2230667927</v>
      </c>
      <c r="C32" s="15"/>
      <c r="D32" s="15"/>
      <c r="E32" s="15"/>
      <c r="F32" s="15"/>
      <c r="G32" s="15"/>
      <c r="H32" s="19"/>
      <c r="I32" s="20"/>
      <c r="J32" s="20"/>
      <c r="K32" s="20"/>
      <c r="L32" s="21"/>
      <c r="M32" s="21"/>
      <c r="N32" s="40"/>
      <c r="O32" s="40"/>
      <c r="P32" s="41"/>
    </row>
    <row r="33" spans="1:16" x14ac:dyDescent="0.35">
      <c r="A33" s="1" t="s">
        <v>18</v>
      </c>
      <c r="B33" s="1">
        <v>11.56241298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35">
      <c r="A34" s="1" t="s">
        <v>20</v>
      </c>
      <c r="B34" s="1">
        <v>0.44890000000000002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35">
      <c r="A35" s="1" t="s">
        <v>22</v>
      </c>
      <c r="B35" s="1">
        <v>7.1684000000000001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35">
      <c r="A36" s="1" t="s">
        <v>24</v>
      </c>
      <c r="B36" s="1">
        <v>642.22400000000005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x14ac:dyDescent="0.35">
      <c r="A37" s="1" t="s">
        <v>26</v>
      </c>
      <c r="B37" s="10">
        <v>8.4290824400000002</v>
      </c>
      <c r="N37" s="15"/>
      <c r="O37" s="15"/>
      <c r="P37" s="15"/>
    </row>
    <row r="38" spans="1:16" x14ac:dyDescent="0.35">
      <c r="A38" s="1" t="s">
        <v>27</v>
      </c>
      <c r="B38" s="1"/>
      <c r="N38" s="15"/>
      <c r="O38" s="15"/>
      <c r="P38" s="15"/>
    </row>
    <row r="39" spans="1:16" x14ac:dyDescent="0.35">
      <c r="A39" s="1" t="s">
        <v>28</v>
      </c>
      <c r="B39" s="13">
        <v>1328846230000</v>
      </c>
    </row>
    <row r="40" spans="1:16" x14ac:dyDescent="0.35">
      <c r="A40" s="14" t="s">
        <v>29</v>
      </c>
      <c r="B40">
        <v>339149054.89937001</v>
      </c>
    </row>
    <row r="41" spans="1:16" x14ac:dyDescent="0.35">
      <c r="A41" s="14" t="s">
        <v>30</v>
      </c>
      <c r="B41">
        <v>0.64977655999999995</v>
      </c>
    </row>
    <row r="42" spans="1:16" x14ac:dyDescent="0.35">
      <c r="A42" s="14" t="s">
        <v>31</v>
      </c>
      <c r="B42">
        <v>0.93333580999999999</v>
      </c>
    </row>
    <row r="43" spans="1:16" x14ac:dyDescent="0.35">
      <c r="A43" s="14" t="s">
        <v>39</v>
      </c>
      <c r="B43">
        <v>610444.44343953999</v>
      </c>
    </row>
    <row r="44" spans="1:16" x14ac:dyDescent="0.35">
      <c r="A44" s="14" t="s">
        <v>40</v>
      </c>
      <c r="B44">
        <v>3579357.26193689</v>
      </c>
    </row>
    <row r="45" spans="1:16" x14ac:dyDescent="0.35">
      <c r="A45" s="14" t="s">
        <v>41</v>
      </c>
      <c r="B45">
        <v>660019.24723779003</v>
      </c>
    </row>
    <row r="46" spans="1:16" x14ac:dyDescent="0.35">
      <c r="A46" s="14" t="s">
        <v>42</v>
      </c>
      <c r="B46">
        <v>23479860.306596499</v>
      </c>
    </row>
    <row r="47" spans="1:16" x14ac:dyDescent="0.35">
      <c r="A47" s="14" t="s">
        <v>43</v>
      </c>
      <c r="B47" s="43">
        <v>916410850</v>
      </c>
    </row>
  </sheetData>
  <mergeCells count="32">
    <mergeCell ref="I30:K30"/>
    <mergeCell ref="N30:P30"/>
    <mergeCell ref="A31:B31"/>
    <mergeCell ref="I16:K16"/>
    <mergeCell ref="N16:P16"/>
    <mergeCell ref="I17:K17"/>
    <mergeCell ref="N17:P17"/>
    <mergeCell ref="I29:K29"/>
    <mergeCell ref="N29:P29"/>
    <mergeCell ref="A11:B11"/>
    <mergeCell ref="D11:E11"/>
    <mergeCell ref="H11:K11"/>
    <mergeCell ref="N11:P11"/>
    <mergeCell ref="I15:K15"/>
    <mergeCell ref="N15:P15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9FE0-29A8-43E9-A84D-81321D43F953}">
  <dimension ref="A1:T60"/>
  <sheetViews>
    <sheetView workbookViewId="0">
      <selection activeCell="B30" sqref="B30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20" x14ac:dyDescent="0.35">
      <c r="A1" t="s">
        <v>0</v>
      </c>
    </row>
    <row r="2" spans="1:20" x14ac:dyDescent="0.3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0" x14ac:dyDescent="0.35">
      <c r="A3" s="1"/>
      <c r="B3" s="49" t="s">
        <v>2</v>
      </c>
      <c r="C3" s="50"/>
      <c r="D3" s="51"/>
      <c r="E3" s="1"/>
      <c r="F3" s="49" t="s">
        <v>3</v>
      </c>
      <c r="G3" s="50"/>
      <c r="H3" s="51"/>
      <c r="I3" s="1"/>
      <c r="J3" s="49" t="s">
        <v>4</v>
      </c>
      <c r="K3" s="50"/>
      <c r="L3" s="51"/>
      <c r="M3" s="1"/>
      <c r="N3" s="49" t="s">
        <v>5</v>
      </c>
      <c r="O3" s="50"/>
      <c r="P3" s="51"/>
    </row>
    <row r="4" spans="1:20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0" x14ac:dyDescent="0.35">
      <c r="A5" s="1" t="s">
        <v>6</v>
      </c>
      <c r="B5" s="2">
        <v>1</v>
      </c>
      <c r="C5" s="2">
        <v>1</v>
      </c>
      <c r="D5" s="2">
        <v>1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0.75</v>
      </c>
      <c r="O5" s="2">
        <f t="shared" ref="O5:P6" si="0">O12/J12</f>
        <v>0.94415282392026578</v>
      </c>
      <c r="P5" s="2">
        <f t="shared" si="0"/>
        <v>0.83506268914829218</v>
      </c>
    </row>
    <row r="6" spans="1:20" x14ac:dyDescent="0.35">
      <c r="A6" s="1" t="s">
        <v>7</v>
      </c>
      <c r="B6" s="2">
        <v>1</v>
      </c>
      <c r="C6" s="2">
        <v>1</v>
      </c>
      <c r="D6" s="2">
        <v>1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N13/I13</f>
        <v>1.0481439735497446</v>
      </c>
      <c r="O6" s="2">
        <f t="shared" si="0"/>
        <v>0.85922222222222222</v>
      </c>
      <c r="P6" s="2">
        <f t="shared" si="0"/>
        <v>1.023296</v>
      </c>
    </row>
    <row r="7" spans="1:20" x14ac:dyDescent="0.35">
      <c r="A7" s="1" t="s">
        <v>8</v>
      </c>
      <c r="B7" s="2">
        <v>2.8000000000000001E-2</v>
      </c>
      <c r="C7" s="2"/>
      <c r="D7" s="2"/>
      <c r="E7" s="2"/>
      <c r="F7" s="53">
        <v>-0.28599999999999998</v>
      </c>
      <c r="G7" s="53"/>
      <c r="H7" s="53"/>
      <c r="I7" s="2"/>
      <c r="J7" s="53">
        <v>1</v>
      </c>
      <c r="K7" s="53"/>
      <c r="L7" s="53"/>
      <c r="M7" s="2"/>
      <c r="N7" s="53">
        <f>N14/I14</f>
        <v>0.12057142857142857</v>
      </c>
      <c r="O7" s="53"/>
      <c r="P7" s="53"/>
    </row>
    <row r="8" spans="1:20" x14ac:dyDescent="0.35">
      <c r="A8" s="1" t="s">
        <v>9</v>
      </c>
      <c r="B8" s="2">
        <v>1</v>
      </c>
      <c r="C8" s="2"/>
      <c r="D8" s="2"/>
      <c r="E8" s="2"/>
      <c r="F8" s="53">
        <v>0.85499999999999998</v>
      </c>
      <c r="G8" s="53"/>
      <c r="H8" s="53"/>
      <c r="I8" s="2"/>
      <c r="J8" s="53">
        <v>1.1180000000000001</v>
      </c>
      <c r="K8" s="53"/>
      <c r="L8" s="53"/>
      <c r="M8" s="2"/>
      <c r="N8" s="53">
        <f>N15/I15</f>
        <v>0.85500000000000009</v>
      </c>
      <c r="O8" s="53"/>
      <c r="P8" s="53"/>
    </row>
    <row r="9" spans="1:20" x14ac:dyDescent="0.35">
      <c r="A9" s="1" t="s">
        <v>10</v>
      </c>
      <c r="B9" s="2">
        <v>0.9</v>
      </c>
      <c r="C9" s="2"/>
      <c r="D9" s="2"/>
      <c r="E9" s="2"/>
      <c r="F9" s="53">
        <v>0.7</v>
      </c>
      <c r="G9" s="53"/>
      <c r="H9" s="53"/>
      <c r="I9" s="2"/>
      <c r="J9" s="53">
        <v>1.3</v>
      </c>
      <c r="K9" s="53"/>
      <c r="L9" s="53"/>
      <c r="M9" s="2"/>
      <c r="N9" s="53">
        <f>N16</f>
        <v>0.7</v>
      </c>
      <c r="O9" s="53"/>
      <c r="P9" s="53"/>
    </row>
    <row r="10" spans="1:20" ht="15" thickBot="1" x14ac:dyDescent="0.4">
      <c r="N10" s="52"/>
      <c r="O10" s="52"/>
      <c r="P10" s="52"/>
    </row>
    <row r="11" spans="1:20" x14ac:dyDescent="0.35">
      <c r="A11" s="54" t="s">
        <v>11</v>
      </c>
      <c r="B11" s="54"/>
      <c r="D11" s="55" t="s">
        <v>12</v>
      </c>
      <c r="E11" s="55"/>
      <c r="H11" s="56" t="s">
        <v>13</v>
      </c>
      <c r="I11" s="57"/>
      <c r="J11" s="57"/>
      <c r="K11" s="57"/>
      <c r="L11" s="3"/>
      <c r="M11" s="3"/>
      <c r="N11" s="57" t="s">
        <v>14</v>
      </c>
      <c r="O11" s="57"/>
      <c r="P11" s="58"/>
      <c r="R11" t="s">
        <v>37</v>
      </c>
    </row>
    <row r="12" spans="1:20" x14ac:dyDescent="0.35">
      <c r="A12" s="1" t="s">
        <v>15</v>
      </c>
      <c r="B12" s="1">
        <v>12738.733662139401</v>
      </c>
      <c r="D12" s="1" t="s">
        <v>16</v>
      </c>
      <c r="E12" s="1">
        <v>19147.18</v>
      </c>
      <c r="F12" t="s">
        <v>17</v>
      </c>
      <c r="H12" s="4" t="s">
        <v>6</v>
      </c>
      <c r="I12" s="5">
        <v>3.5419999999999998</v>
      </c>
      <c r="J12" s="5">
        <v>3.01</v>
      </c>
      <c r="K12" s="5">
        <v>2.3130000000000002</v>
      </c>
      <c r="L12" s="5"/>
      <c r="M12" s="5"/>
      <c r="N12" s="6">
        <v>2.6564999999999999</v>
      </c>
      <c r="O12" s="6">
        <v>2.8418999999999999</v>
      </c>
      <c r="P12" s="7">
        <v>1.9315</v>
      </c>
      <c r="R12">
        <f>B5*I12</f>
        <v>3.5419999999999998</v>
      </c>
      <c r="S12">
        <f t="shared" ref="S12:T12" si="1">C5*J12</f>
        <v>3.01</v>
      </c>
      <c r="T12">
        <f t="shared" si="1"/>
        <v>2.3130000000000002</v>
      </c>
    </row>
    <row r="13" spans="1:20" x14ac:dyDescent="0.35">
      <c r="A13" s="1" t="s">
        <v>18</v>
      </c>
      <c r="B13" s="1">
        <v>11.505000000000001</v>
      </c>
      <c r="D13" s="1" t="s">
        <v>19</v>
      </c>
      <c r="E13" s="1">
        <v>9</v>
      </c>
      <c r="H13" s="4" t="s">
        <v>7</v>
      </c>
      <c r="I13" s="5">
        <v>13.308</v>
      </c>
      <c r="J13" s="5">
        <v>9</v>
      </c>
      <c r="K13" s="5">
        <v>3.125</v>
      </c>
      <c r="L13" s="5"/>
      <c r="M13" s="5"/>
      <c r="N13" s="6">
        <v>13.948700000000001</v>
      </c>
      <c r="O13" s="6">
        <v>7.7329999999999997</v>
      </c>
      <c r="P13" s="7">
        <v>3.1978</v>
      </c>
      <c r="R13">
        <f>B6*N13</f>
        <v>13.948700000000001</v>
      </c>
      <c r="S13">
        <f t="shared" ref="S13:T13" si="2">C6*O13</f>
        <v>7.7329999999999997</v>
      </c>
      <c r="T13">
        <f t="shared" si="2"/>
        <v>3.1978</v>
      </c>
    </row>
    <row r="14" spans="1:20" x14ac:dyDescent="0.35">
      <c r="A14" s="1" t="s">
        <v>20</v>
      </c>
      <c r="B14" s="1">
        <v>0.45565367000000001</v>
      </c>
      <c r="D14" s="8" t="s">
        <v>21</v>
      </c>
      <c r="E14" s="1">
        <v>35</v>
      </c>
      <c r="H14" s="4" t="s">
        <v>8</v>
      </c>
      <c r="I14" s="59">
        <v>3.5</v>
      </c>
      <c r="J14" s="59"/>
      <c r="K14" s="59"/>
      <c r="L14" s="5"/>
      <c r="M14" s="5"/>
      <c r="N14" s="60">
        <v>0.42199999999999999</v>
      </c>
      <c r="O14" s="60"/>
      <c r="P14" s="61"/>
      <c r="R14">
        <f>B7*I14</f>
        <v>9.8000000000000004E-2</v>
      </c>
    </row>
    <row r="15" spans="1:20" x14ac:dyDescent="0.35">
      <c r="A15" s="1" t="s">
        <v>22</v>
      </c>
      <c r="B15" s="1">
        <v>7.0648999999999997</v>
      </c>
      <c r="D15" s="9" t="s">
        <v>23</v>
      </c>
      <c r="E15" s="1">
        <v>9</v>
      </c>
      <c r="H15" s="4" t="s">
        <v>9</v>
      </c>
      <c r="I15" s="59">
        <v>7.6</v>
      </c>
      <c r="J15" s="59"/>
      <c r="K15" s="59"/>
      <c r="L15" s="5"/>
      <c r="M15" s="5"/>
      <c r="N15" s="60">
        <v>6.4980000000000002</v>
      </c>
      <c r="O15" s="60"/>
      <c r="P15" s="61"/>
      <c r="R15">
        <f>B8*I15</f>
        <v>7.6</v>
      </c>
    </row>
    <row r="16" spans="1:20" x14ac:dyDescent="0.35">
      <c r="A16" s="1" t="s">
        <v>24</v>
      </c>
      <c r="B16" s="1">
        <v>624</v>
      </c>
      <c r="H16" s="4" t="s">
        <v>10</v>
      </c>
      <c r="I16" s="59" t="s">
        <v>25</v>
      </c>
      <c r="J16" s="59"/>
      <c r="K16" s="59"/>
      <c r="L16" s="5"/>
      <c r="M16" s="5"/>
      <c r="N16" s="60">
        <v>0.7</v>
      </c>
      <c r="O16" s="60"/>
      <c r="P16" s="61"/>
      <c r="R16">
        <f>B9</f>
        <v>0.9</v>
      </c>
    </row>
    <row r="17" spans="1:16" ht="15" thickBot="1" x14ac:dyDescent="0.4">
      <c r="A17" s="1" t="s">
        <v>26</v>
      </c>
      <c r="B17" s="10">
        <v>8.4907134800000001</v>
      </c>
      <c r="H17" s="11"/>
      <c r="I17" s="63"/>
      <c r="J17" s="63"/>
      <c r="K17" s="63"/>
      <c r="L17" s="12"/>
      <c r="M17" s="12"/>
      <c r="N17" s="46"/>
      <c r="O17" s="46"/>
      <c r="P17" s="47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3">
        <v>1334924890000</v>
      </c>
    </row>
    <row r="20" spans="1:16" x14ac:dyDescent="0.35">
      <c r="A20" s="14" t="s">
        <v>29</v>
      </c>
      <c r="B20">
        <v>344864481.77898401</v>
      </c>
      <c r="C20">
        <f>B20/74</f>
        <v>4660330.8348511355</v>
      </c>
      <c r="D20" t="s">
        <v>44</v>
      </c>
    </row>
    <row r="21" spans="1:16" x14ac:dyDescent="0.35">
      <c r="A21" s="14" t="s">
        <v>30</v>
      </c>
      <c r="B21">
        <v>0.67364371000000001</v>
      </c>
    </row>
    <row r="22" spans="1:16" x14ac:dyDescent="0.35">
      <c r="A22" s="14" t="s">
        <v>31</v>
      </c>
      <c r="B22">
        <v>0.93155487999999997</v>
      </c>
    </row>
    <row r="23" spans="1:16" x14ac:dyDescent="0.35">
      <c r="A23" s="14" t="s">
        <v>39</v>
      </c>
      <c r="B23">
        <v>579520.89652117004</v>
      </c>
    </row>
    <row r="24" spans="1:16" x14ac:dyDescent="0.35">
      <c r="A24" s="14" t="s">
        <v>40</v>
      </c>
      <c r="B24">
        <v>3666386.6264997199</v>
      </c>
    </row>
    <row r="25" spans="1:16" x14ac:dyDescent="0.35">
      <c r="A25" s="14" t="s">
        <v>41</v>
      </c>
      <c r="B25">
        <v>795508.56575422001</v>
      </c>
    </row>
    <row r="26" spans="1:16" x14ac:dyDescent="0.35">
      <c r="A26" s="14" t="s">
        <v>45</v>
      </c>
      <c r="B26">
        <v>214365.57804902</v>
      </c>
    </row>
    <row r="27" spans="1:16" x14ac:dyDescent="0.35">
      <c r="A27" s="14" t="s">
        <v>46</v>
      </c>
      <c r="B27">
        <v>2872500.1519295401</v>
      </c>
      <c r="C27" s="15" t="s">
        <v>48</v>
      </c>
      <c r="D27" s="15"/>
      <c r="E27" s="15"/>
      <c r="F27" s="15"/>
      <c r="G27" s="15"/>
      <c r="H27" s="16"/>
      <c r="I27" s="17"/>
      <c r="J27" s="17"/>
      <c r="K27" s="17"/>
      <c r="L27" s="17"/>
      <c r="M27" s="17"/>
      <c r="N27" s="6"/>
      <c r="O27" s="6"/>
      <c r="P27" s="7"/>
    </row>
    <row r="28" spans="1:16" x14ac:dyDescent="0.35">
      <c r="A28" s="14" t="s">
        <v>42</v>
      </c>
      <c r="B28">
        <v>23632310.0566171</v>
      </c>
      <c r="C28" s="15"/>
      <c r="D28" s="15"/>
      <c r="E28" s="15"/>
      <c r="F28" s="15"/>
      <c r="G28" s="15"/>
      <c r="H28" s="16"/>
      <c r="I28" s="17"/>
      <c r="J28" s="17"/>
      <c r="K28" s="17"/>
      <c r="L28" s="17"/>
      <c r="M28" s="17"/>
      <c r="N28" s="6"/>
      <c r="O28" s="6"/>
      <c r="P28" s="7"/>
    </row>
    <row r="29" spans="1:16" x14ac:dyDescent="0.35">
      <c r="A29" s="14" t="s">
        <v>43</v>
      </c>
      <c r="B29" s="43">
        <v>928838895</v>
      </c>
      <c r="C29" s="15" t="s">
        <v>47</v>
      </c>
      <c r="D29" s="15"/>
      <c r="E29" s="15"/>
      <c r="F29" s="15"/>
      <c r="G29" s="15"/>
      <c r="H29" s="16"/>
      <c r="I29" s="62"/>
      <c r="J29" s="62"/>
      <c r="K29" s="62"/>
      <c r="L29" s="17"/>
      <c r="M29" s="17"/>
      <c r="N29" s="60"/>
      <c r="O29" s="60"/>
      <c r="P29" s="61"/>
    </row>
    <row r="30" spans="1:16" x14ac:dyDescent="0.35">
      <c r="A30" s="14" t="s">
        <v>54</v>
      </c>
      <c r="B30">
        <v>305321.62962388998</v>
      </c>
      <c r="C30" s="15"/>
      <c r="D30" s="15"/>
      <c r="E30" s="15"/>
      <c r="F30" s="15"/>
      <c r="G30" s="15"/>
      <c r="H30" s="16"/>
      <c r="I30" s="62"/>
      <c r="J30" s="62"/>
      <c r="K30" s="62"/>
      <c r="L30" s="17"/>
      <c r="M30" s="17"/>
      <c r="N30" s="60"/>
      <c r="O30" s="60"/>
      <c r="P30" s="61"/>
    </row>
    <row r="31" spans="1:16" x14ac:dyDescent="0.35">
      <c r="C31" s="15"/>
      <c r="D31" s="15"/>
      <c r="E31" s="15"/>
      <c r="F31" s="15"/>
      <c r="G31" s="15"/>
      <c r="H31" s="16"/>
      <c r="I31" s="18"/>
      <c r="J31" s="18"/>
      <c r="K31" s="18"/>
      <c r="L31" s="17"/>
      <c r="M31" s="17"/>
      <c r="N31" s="6"/>
      <c r="O31" s="6"/>
      <c r="P31" s="7"/>
    </row>
    <row r="32" spans="1:16" ht="15" thickBot="1" x14ac:dyDescent="0.4">
      <c r="C32" s="15"/>
      <c r="D32" s="15"/>
      <c r="E32" s="15"/>
      <c r="F32" s="15"/>
      <c r="G32" s="15"/>
      <c r="H32" s="19"/>
      <c r="I32" s="20"/>
      <c r="J32" s="20"/>
      <c r="K32" s="20"/>
      <c r="L32" s="21"/>
      <c r="M32" s="21"/>
      <c r="N32" s="22"/>
      <c r="O32" s="22"/>
      <c r="P32" s="23"/>
    </row>
    <row r="33" spans="1:16" x14ac:dyDescent="0.3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35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35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35">
      <c r="A36" s="54" t="s">
        <v>32</v>
      </c>
      <c r="B36" s="5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x14ac:dyDescent="0.35">
      <c r="A37" s="1" t="s">
        <v>15</v>
      </c>
      <c r="B37" s="1">
        <v>17393.3449182597</v>
      </c>
      <c r="N37" s="15"/>
      <c r="O37" s="15"/>
      <c r="P37" s="15"/>
    </row>
    <row r="38" spans="1:16" x14ac:dyDescent="0.35">
      <c r="A38" s="1" t="s">
        <v>18</v>
      </c>
      <c r="B38" s="1">
        <v>11.3012</v>
      </c>
      <c r="N38" s="15"/>
      <c r="O38" s="15"/>
      <c r="P38" s="15"/>
    </row>
    <row r="39" spans="1:16" x14ac:dyDescent="0.35">
      <c r="A39" s="1" t="s">
        <v>20</v>
      </c>
      <c r="B39" s="1">
        <v>0.48070519</v>
      </c>
    </row>
    <row r="40" spans="1:16" x14ac:dyDescent="0.35">
      <c r="A40" s="1" t="s">
        <v>22</v>
      </c>
      <c r="B40" s="1">
        <v>6.7931120086827397</v>
      </c>
    </row>
    <row r="41" spans="1:16" x14ac:dyDescent="0.35">
      <c r="A41" s="1" t="s">
        <v>24</v>
      </c>
      <c r="B41" s="1">
        <v>623.54999999999995</v>
      </c>
    </row>
    <row r="42" spans="1:16" x14ac:dyDescent="0.35">
      <c r="A42" s="1" t="s">
        <v>26</v>
      </c>
      <c r="B42" s="10">
        <v>8.9111440799999997</v>
      </c>
    </row>
    <row r="43" spans="1:16" x14ac:dyDescent="0.35">
      <c r="A43" s="1" t="s">
        <v>27</v>
      </c>
      <c r="B43" s="1"/>
    </row>
    <row r="44" spans="1:16" x14ac:dyDescent="0.35">
      <c r="A44" s="1" t="s">
        <v>28</v>
      </c>
      <c r="B44" s="13">
        <v>1348573880000</v>
      </c>
    </row>
    <row r="45" spans="1:16" x14ac:dyDescent="0.35">
      <c r="A45" s="14" t="s">
        <v>29</v>
      </c>
      <c r="B45">
        <v>380932426.41204798</v>
      </c>
      <c r="C45">
        <f>B45/74</f>
        <v>5147735.4920547027</v>
      </c>
    </row>
    <row r="46" spans="1:16" x14ac:dyDescent="0.35">
      <c r="A46" s="14" t="s">
        <v>30</v>
      </c>
      <c r="B46">
        <v>0.80339126999999999</v>
      </c>
    </row>
    <row r="47" spans="1:16" x14ac:dyDescent="0.35">
      <c r="A47" s="14" t="s">
        <v>31</v>
      </c>
      <c r="B47">
        <v>0.91895543000000002</v>
      </c>
    </row>
    <row r="48" spans="1:16" x14ac:dyDescent="0.35">
      <c r="A48" s="14" t="s">
        <v>39</v>
      </c>
      <c r="B48">
        <v>791287.39366805996</v>
      </c>
    </row>
    <row r="49" spans="1:3" x14ac:dyDescent="0.35">
      <c r="A49" s="14" t="s">
        <v>40</v>
      </c>
      <c r="B49">
        <v>4052599.3749721302</v>
      </c>
    </row>
    <row r="50" spans="1:3" x14ac:dyDescent="0.35">
      <c r="A50" s="14" t="s">
        <v>41</v>
      </c>
      <c r="B50">
        <v>708498.47254625999</v>
      </c>
    </row>
    <row r="51" spans="1:3" x14ac:dyDescent="0.35">
      <c r="A51" s="14" t="s">
        <v>45</v>
      </c>
      <c r="B51">
        <v>331212.13112976</v>
      </c>
    </row>
    <row r="52" spans="1:3" x14ac:dyDescent="0.35">
      <c r="A52" s="14" t="s">
        <v>46</v>
      </c>
      <c r="B52">
        <v>2930099.8501742999</v>
      </c>
      <c r="C52" s="15" t="s">
        <v>48</v>
      </c>
    </row>
    <row r="53" spans="1:3" x14ac:dyDescent="0.35">
      <c r="A53" s="14" t="s">
        <v>49</v>
      </c>
      <c r="B53">
        <v>325000.00048653001</v>
      </c>
    </row>
    <row r="54" spans="1:3" x14ac:dyDescent="0.35">
      <c r="A54" s="14" t="s">
        <v>50</v>
      </c>
      <c r="B54">
        <v>267031.44813504</v>
      </c>
    </row>
    <row r="55" spans="1:3" x14ac:dyDescent="0.35">
      <c r="A55" s="14" t="s">
        <v>51</v>
      </c>
      <c r="B55">
        <v>200000</v>
      </c>
    </row>
    <row r="56" spans="1:3" x14ac:dyDescent="0.35">
      <c r="A56" s="14" t="s">
        <v>52</v>
      </c>
      <c r="B56">
        <v>259844.2</v>
      </c>
    </row>
    <row r="57" spans="1:3" x14ac:dyDescent="0.35">
      <c r="A57" s="14" t="s">
        <v>42</v>
      </c>
      <c r="B57">
        <v>24201317.325116001</v>
      </c>
    </row>
    <row r="58" spans="1:3" x14ac:dyDescent="0.35">
      <c r="A58" s="14" t="s">
        <v>43</v>
      </c>
      <c r="B58" s="43">
        <v>994697581</v>
      </c>
    </row>
    <row r="59" spans="1:3" x14ac:dyDescent="0.35">
      <c r="A59" s="14" t="s">
        <v>53</v>
      </c>
      <c r="B59">
        <v>49514237.766606897</v>
      </c>
    </row>
    <row r="60" spans="1:3" x14ac:dyDescent="0.35">
      <c r="A60" s="14" t="s">
        <v>54</v>
      </c>
      <c r="B60">
        <v>364131.42725474999</v>
      </c>
    </row>
  </sheetData>
  <mergeCells count="32">
    <mergeCell ref="A36:B36"/>
    <mergeCell ref="A11:B11"/>
    <mergeCell ref="D11:E11"/>
    <mergeCell ref="H11:K11"/>
    <mergeCell ref="N11:P11"/>
    <mergeCell ref="I15:K15"/>
    <mergeCell ref="N15:P15"/>
    <mergeCell ref="I14:K14"/>
    <mergeCell ref="N14:P14"/>
    <mergeCell ref="I29:K29"/>
    <mergeCell ref="N29:P29"/>
    <mergeCell ref="I30:K30"/>
    <mergeCell ref="N30:P30"/>
    <mergeCell ref="I16:K16"/>
    <mergeCell ref="N16:P16"/>
    <mergeCell ref="I17:K17"/>
    <mergeCell ref="N17:P17"/>
    <mergeCell ref="A2:P2"/>
    <mergeCell ref="B3:D3"/>
    <mergeCell ref="F3:H3"/>
    <mergeCell ref="J3:L3"/>
    <mergeCell ref="N3:P3"/>
    <mergeCell ref="N10:P10"/>
    <mergeCell ref="F7:H7"/>
    <mergeCell ref="J7:L7"/>
    <mergeCell ref="N7:P7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9C82-F175-4DB3-BC66-5E95F3CFD68E}">
  <dimension ref="A1:P40"/>
  <sheetViews>
    <sheetView workbookViewId="0">
      <selection activeCell="E20" sqref="E20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x14ac:dyDescent="0.35">
      <c r="A3" s="1"/>
      <c r="B3" s="49" t="s">
        <v>2</v>
      </c>
      <c r="C3" s="50"/>
      <c r="D3" s="51"/>
      <c r="E3" s="1"/>
      <c r="F3" s="49" t="s">
        <v>3</v>
      </c>
      <c r="G3" s="50"/>
      <c r="H3" s="51"/>
      <c r="I3" s="1"/>
      <c r="J3" s="49" t="s">
        <v>4</v>
      </c>
      <c r="K3" s="50"/>
      <c r="L3" s="51"/>
      <c r="M3" s="1"/>
      <c r="N3" s="49" t="s">
        <v>5</v>
      </c>
      <c r="O3" s="50"/>
      <c r="P3" s="51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4">
        <v>0.8</v>
      </c>
      <c r="C5" s="24">
        <v>1</v>
      </c>
      <c r="D5" s="24">
        <v>0.75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</v>
      </c>
      <c r="O5" s="2">
        <f t="shared" ref="O5:P6" si="0">O12/J12</f>
        <v>0</v>
      </c>
      <c r="P5" s="2">
        <f t="shared" si="0"/>
        <v>0</v>
      </c>
    </row>
    <row r="6" spans="1:16" x14ac:dyDescent="0.35">
      <c r="A6" s="1" t="s">
        <v>7</v>
      </c>
      <c r="B6" s="24">
        <v>0.75</v>
      </c>
      <c r="C6" s="24">
        <v>0.85</v>
      </c>
      <c r="D6" s="24">
        <v>1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N13/I13</f>
        <v>0</v>
      </c>
      <c r="O6" s="2">
        <f t="shared" si="0"/>
        <v>0</v>
      </c>
      <c r="P6" s="2">
        <f t="shared" si="0"/>
        <v>0</v>
      </c>
    </row>
    <row r="7" spans="1:16" x14ac:dyDescent="0.35">
      <c r="A7" s="1" t="s">
        <v>8</v>
      </c>
      <c r="B7" s="24">
        <v>0.7</v>
      </c>
      <c r="C7" s="24"/>
      <c r="D7" s="24"/>
      <c r="E7" s="2"/>
      <c r="F7" s="53">
        <v>-0.28599999999999998</v>
      </c>
      <c r="G7" s="53"/>
      <c r="H7" s="53"/>
      <c r="I7" s="2"/>
      <c r="J7" s="53">
        <v>1</v>
      </c>
      <c r="K7" s="53"/>
      <c r="L7" s="53"/>
      <c r="M7" s="2"/>
      <c r="N7" s="53">
        <f>N14/I14</f>
        <v>0</v>
      </c>
      <c r="O7" s="53"/>
      <c r="P7" s="53"/>
    </row>
    <row r="8" spans="1:16" x14ac:dyDescent="0.35">
      <c r="A8" s="1" t="s">
        <v>9</v>
      </c>
      <c r="B8" s="24">
        <v>1.1000000000000001</v>
      </c>
      <c r="C8" s="24"/>
      <c r="D8" s="24"/>
      <c r="E8" s="2"/>
      <c r="F8" s="53">
        <v>0.85499999999999998</v>
      </c>
      <c r="G8" s="53"/>
      <c r="H8" s="53"/>
      <c r="I8" s="2"/>
      <c r="J8" s="53">
        <v>1.1180000000000001</v>
      </c>
      <c r="K8" s="53"/>
      <c r="L8" s="53"/>
      <c r="M8" s="2"/>
      <c r="N8" s="53">
        <f>N15/I15</f>
        <v>0</v>
      </c>
      <c r="O8" s="53"/>
      <c r="P8" s="53"/>
    </row>
    <row r="9" spans="1:16" x14ac:dyDescent="0.35">
      <c r="A9" s="1" t="s">
        <v>10</v>
      </c>
      <c r="B9" s="24">
        <v>0.85</v>
      </c>
      <c r="C9" s="24"/>
      <c r="D9" s="24"/>
      <c r="E9" s="2"/>
      <c r="F9" s="53">
        <v>0.7</v>
      </c>
      <c r="G9" s="53"/>
      <c r="H9" s="53"/>
      <c r="I9" s="2"/>
      <c r="J9" s="53">
        <v>1.3</v>
      </c>
      <c r="K9" s="53"/>
      <c r="L9" s="53"/>
      <c r="M9" s="2"/>
      <c r="N9" s="53">
        <f>N16</f>
        <v>0</v>
      </c>
      <c r="O9" s="53"/>
      <c r="P9" s="53"/>
    </row>
    <row r="10" spans="1:16" ht="15" thickBot="1" x14ac:dyDescent="0.4">
      <c r="N10" s="52"/>
      <c r="O10" s="52"/>
      <c r="P10" s="52"/>
    </row>
    <row r="11" spans="1:16" x14ac:dyDescent="0.35">
      <c r="A11" s="54" t="s">
        <v>11</v>
      </c>
      <c r="B11" s="54"/>
      <c r="D11" s="55" t="s">
        <v>12</v>
      </c>
      <c r="E11" s="55"/>
      <c r="H11" s="56" t="s">
        <v>13</v>
      </c>
      <c r="I11" s="57"/>
      <c r="J11" s="57"/>
      <c r="K11" s="57"/>
      <c r="L11" s="3"/>
      <c r="M11" s="3"/>
      <c r="N11" s="57" t="s">
        <v>14</v>
      </c>
      <c r="O11" s="57"/>
      <c r="P11" s="58"/>
    </row>
    <row r="12" spans="1:16" x14ac:dyDescent="0.35">
      <c r="A12" s="1" t="s">
        <v>15</v>
      </c>
      <c r="B12" s="1"/>
      <c r="D12" s="1" t="s">
        <v>16</v>
      </c>
      <c r="E12" s="1"/>
      <c r="F12" t="s">
        <v>17</v>
      </c>
      <c r="H12" s="4" t="s">
        <v>6</v>
      </c>
      <c r="I12" s="5">
        <v>3.5419999999999998</v>
      </c>
      <c r="J12" s="5">
        <v>3.01</v>
      </c>
      <c r="K12" s="5">
        <v>2.3130000000000002</v>
      </c>
      <c r="L12" s="5"/>
      <c r="M12" s="5"/>
      <c r="N12" s="6"/>
      <c r="O12" s="6"/>
      <c r="P12" s="7"/>
    </row>
    <row r="13" spans="1:16" x14ac:dyDescent="0.35">
      <c r="A13" s="1" t="s">
        <v>18</v>
      </c>
      <c r="B13" s="1"/>
      <c r="D13" s="1" t="s">
        <v>19</v>
      </c>
      <c r="E13" s="1"/>
      <c r="H13" s="4" t="s">
        <v>7</v>
      </c>
      <c r="I13" s="5">
        <v>13.308</v>
      </c>
      <c r="J13" s="5">
        <v>9</v>
      </c>
      <c r="K13" s="5">
        <v>3.125</v>
      </c>
      <c r="L13" s="5"/>
      <c r="M13" s="5"/>
      <c r="N13" s="6"/>
      <c r="O13" s="6"/>
      <c r="P13" s="7"/>
    </row>
    <row r="14" spans="1:16" x14ac:dyDescent="0.35">
      <c r="A14" s="1" t="s">
        <v>20</v>
      </c>
      <c r="B14" s="1"/>
      <c r="D14" s="8" t="s">
        <v>21</v>
      </c>
      <c r="E14" s="1"/>
      <c r="H14" s="4" t="s">
        <v>8</v>
      </c>
      <c r="I14" s="59">
        <v>3.5</v>
      </c>
      <c r="J14" s="59"/>
      <c r="K14" s="59"/>
      <c r="L14" s="5"/>
      <c r="M14" s="5"/>
      <c r="N14" s="60"/>
      <c r="O14" s="60"/>
      <c r="P14" s="61"/>
    </row>
    <row r="15" spans="1:16" x14ac:dyDescent="0.35">
      <c r="A15" s="1" t="s">
        <v>22</v>
      </c>
      <c r="B15" s="1"/>
      <c r="D15" s="9" t="s">
        <v>23</v>
      </c>
      <c r="E15" s="1"/>
      <c r="H15" s="4" t="s">
        <v>9</v>
      </c>
      <c r="I15" s="59">
        <v>7.6</v>
      </c>
      <c r="J15" s="59"/>
      <c r="K15" s="59"/>
      <c r="L15" s="5"/>
      <c r="M15" s="5"/>
      <c r="N15" s="60"/>
      <c r="O15" s="60"/>
      <c r="P15" s="61"/>
    </row>
    <row r="16" spans="1:16" x14ac:dyDescent="0.35">
      <c r="A16" s="1" t="s">
        <v>24</v>
      </c>
      <c r="B16" s="1"/>
      <c r="H16" s="4" t="s">
        <v>10</v>
      </c>
      <c r="I16" s="59" t="s">
        <v>25</v>
      </c>
      <c r="J16" s="59"/>
      <c r="K16" s="59"/>
      <c r="L16" s="5"/>
      <c r="M16" s="5"/>
      <c r="N16" s="60"/>
      <c r="O16" s="60"/>
      <c r="P16" s="61"/>
    </row>
    <row r="17" spans="1:16" ht="15" thickBot="1" x14ac:dyDescent="0.4">
      <c r="A17" s="1" t="s">
        <v>26</v>
      </c>
      <c r="B17" s="10"/>
      <c r="H17" s="11"/>
      <c r="I17" s="63"/>
      <c r="J17" s="63"/>
      <c r="K17" s="63"/>
      <c r="L17" s="12"/>
      <c r="M17" s="12"/>
      <c r="N17" s="46"/>
      <c r="O17" s="46"/>
      <c r="P17" s="47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3"/>
    </row>
    <row r="20" spans="1:16" x14ac:dyDescent="0.35">
      <c r="A20" s="14" t="s">
        <v>29</v>
      </c>
    </row>
    <row r="21" spans="1:16" x14ac:dyDescent="0.35">
      <c r="A21" s="14" t="s">
        <v>30</v>
      </c>
    </row>
    <row r="22" spans="1:16" x14ac:dyDescent="0.35">
      <c r="A22" s="14" t="s">
        <v>31</v>
      </c>
    </row>
    <row r="24" spans="1:16" x14ac:dyDescent="0.35">
      <c r="A24" t="s">
        <v>35</v>
      </c>
    </row>
    <row r="27" spans="1:16" x14ac:dyDescent="0.35">
      <c r="A27" s="54" t="s">
        <v>32</v>
      </c>
      <c r="B27" s="54"/>
      <c r="C27" s="15"/>
      <c r="D27" s="15"/>
      <c r="E27" s="15"/>
      <c r="F27" s="15"/>
      <c r="G27" s="15"/>
      <c r="H27" s="16"/>
      <c r="I27" s="17"/>
      <c r="J27" s="17"/>
      <c r="K27" s="17"/>
      <c r="L27" s="17"/>
      <c r="M27" s="17"/>
      <c r="N27" s="6"/>
      <c r="O27" s="6"/>
      <c r="P27" s="7"/>
    </row>
    <row r="28" spans="1:16" x14ac:dyDescent="0.35">
      <c r="A28" s="1" t="s">
        <v>15</v>
      </c>
      <c r="B28" s="1">
        <v>17210.963</v>
      </c>
      <c r="C28" s="15"/>
      <c r="D28" s="15"/>
      <c r="E28" s="15"/>
      <c r="F28" s="15"/>
      <c r="G28" s="15"/>
      <c r="H28" s="16"/>
      <c r="I28" s="17"/>
      <c r="J28" s="17"/>
      <c r="K28" s="17"/>
      <c r="L28" s="17"/>
      <c r="M28" s="17"/>
      <c r="N28" s="6"/>
      <c r="O28" s="6"/>
      <c r="P28" s="7"/>
    </row>
    <row r="29" spans="1:16" x14ac:dyDescent="0.35">
      <c r="A29" s="1" t="s">
        <v>18</v>
      </c>
      <c r="B29" s="1">
        <v>11.5016</v>
      </c>
      <c r="C29" s="15"/>
      <c r="D29" s="15"/>
      <c r="E29" s="15"/>
      <c r="F29" s="15"/>
      <c r="G29" s="15"/>
      <c r="H29" s="16"/>
      <c r="I29" s="62"/>
      <c r="J29" s="62"/>
      <c r="K29" s="62"/>
      <c r="L29" s="17"/>
      <c r="M29" s="17"/>
      <c r="N29" s="60"/>
      <c r="O29" s="60"/>
      <c r="P29" s="61"/>
    </row>
    <row r="30" spans="1:16" x14ac:dyDescent="0.35">
      <c r="A30" s="1" t="s">
        <v>20</v>
      </c>
      <c r="B30" s="1">
        <v>0.45600000000000002</v>
      </c>
      <c r="C30" s="15"/>
      <c r="D30" s="15"/>
      <c r="E30" s="15"/>
      <c r="F30" s="15"/>
      <c r="G30" s="15"/>
      <c r="H30" s="16"/>
      <c r="I30" s="62"/>
      <c r="J30" s="62"/>
      <c r="K30" s="62"/>
      <c r="L30" s="17"/>
      <c r="M30" s="17"/>
      <c r="N30" s="60"/>
      <c r="O30" s="60"/>
      <c r="P30" s="61"/>
    </row>
    <row r="31" spans="1:16" x14ac:dyDescent="0.35">
      <c r="A31" s="1" t="s">
        <v>22</v>
      </c>
      <c r="B31" s="1">
        <v>4.476</v>
      </c>
      <c r="C31" s="15"/>
      <c r="D31" s="15"/>
      <c r="E31" s="15"/>
      <c r="F31" s="15"/>
      <c r="G31" s="15"/>
      <c r="H31" s="16"/>
      <c r="I31" s="18"/>
      <c r="J31" s="18"/>
      <c r="K31" s="18"/>
      <c r="L31" s="17"/>
      <c r="M31" s="17"/>
      <c r="N31" s="6"/>
      <c r="O31" s="6"/>
      <c r="P31" s="7"/>
    </row>
    <row r="32" spans="1:16" ht="15" thickBot="1" x14ac:dyDescent="0.4">
      <c r="A32" s="1" t="s">
        <v>24</v>
      </c>
      <c r="B32" s="1">
        <v>463.32499999999999</v>
      </c>
      <c r="C32" s="15"/>
      <c r="D32" s="15"/>
      <c r="E32" s="15"/>
      <c r="F32" s="15"/>
      <c r="G32" s="15"/>
      <c r="H32" s="19"/>
      <c r="I32" s="20"/>
      <c r="J32" s="20"/>
      <c r="K32" s="20"/>
      <c r="L32" s="21"/>
      <c r="M32" s="21"/>
      <c r="N32" s="22"/>
      <c r="O32" s="22"/>
      <c r="P32" s="23"/>
    </row>
    <row r="33" spans="1:16" x14ac:dyDescent="0.35">
      <c r="A33" s="1" t="s">
        <v>26</v>
      </c>
      <c r="B33" s="10">
        <v>8.6077283500000004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35">
      <c r="A34" s="1" t="s">
        <v>27</v>
      </c>
      <c r="B34" s="1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35">
      <c r="A35" s="1" t="s">
        <v>28</v>
      </c>
      <c r="B35" s="13">
        <v>1334250680000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35">
      <c r="A36" s="14" t="s">
        <v>29</v>
      </c>
      <c r="B36">
        <v>346186905.181925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x14ac:dyDescent="0.35">
      <c r="A37" s="14" t="s">
        <v>30</v>
      </c>
      <c r="B37">
        <v>0.68187781999999997</v>
      </c>
      <c r="N37" s="15"/>
      <c r="O37" s="15"/>
      <c r="P37" s="15"/>
    </row>
    <row r="38" spans="1:16" x14ac:dyDescent="0.35">
      <c r="A38" s="14" t="s">
        <v>31</v>
      </c>
      <c r="B38">
        <v>0.93070465999999996</v>
      </c>
      <c r="N38" s="15"/>
      <c r="O38" s="15"/>
      <c r="P38" s="15"/>
    </row>
    <row r="39" spans="1:16" x14ac:dyDescent="0.35">
      <c r="A39" s="14" t="s">
        <v>33</v>
      </c>
    </row>
    <row r="40" spans="1:16" x14ac:dyDescent="0.35">
      <c r="A40" s="14" t="s">
        <v>34</v>
      </c>
    </row>
  </sheetData>
  <mergeCells count="32">
    <mergeCell ref="I29:K29"/>
    <mergeCell ref="N29:P29"/>
    <mergeCell ref="I30:K30"/>
    <mergeCell ref="N30:P30"/>
    <mergeCell ref="I16:K16"/>
    <mergeCell ref="N16:P16"/>
    <mergeCell ref="I17:K17"/>
    <mergeCell ref="N17:P17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DAA4-ADD7-4AFF-9E64-AC59D98BE17E}">
  <dimension ref="A1:P40"/>
  <sheetViews>
    <sheetView tabSelected="1" topLeftCell="A2" workbookViewId="0">
      <selection activeCell="I26" sqref="I26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x14ac:dyDescent="0.35">
      <c r="A3" s="1"/>
      <c r="B3" s="49" t="s">
        <v>2</v>
      </c>
      <c r="C3" s="50"/>
      <c r="D3" s="51"/>
      <c r="E3" s="1"/>
      <c r="F3" s="49" t="s">
        <v>3</v>
      </c>
      <c r="G3" s="50"/>
      <c r="H3" s="51"/>
      <c r="I3" s="1"/>
      <c r="J3" s="49" t="s">
        <v>4</v>
      </c>
      <c r="K3" s="50"/>
      <c r="L3" s="51"/>
      <c r="M3" s="1"/>
      <c r="N3" s="49" t="s">
        <v>5</v>
      </c>
      <c r="O3" s="50"/>
      <c r="P3" s="51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5">
        <v>0.75</v>
      </c>
      <c r="C5" s="25">
        <v>0.92</v>
      </c>
      <c r="D5" s="25">
        <v>0.75</v>
      </c>
      <c r="E5" s="25"/>
      <c r="F5" s="25">
        <v>0.75</v>
      </c>
      <c r="G5" s="25">
        <v>0.75</v>
      </c>
      <c r="H5" s="25">
        <v>0.75</v>
      </c>
      <c r="I5" s="25"/>
      <c r="J5" s="25">
        <v>1.25</v>
      </c>
      <c r="K5" s="25">
        <v>1.25</v>
      </c>
      <c r="L5" s="25">
        <v>1.25</v>
      </c>
      <c r="M5" s="25"/>
      <c r="N5" s="25">
        <f>N12/I12</f>
        <v>0.75</v>
      </c>
      <c r="O5" s="25">
        <f t="shared" ref="O5:P6" si="0">O12/J12</f>
        <v>0.91774086378737552</v>
      </c>
      <c r="P5" s="25">
        <f t="shared" si="0"/>
        <v>0.753509364461738</v>
      </c>
    </row>
    <row r="6" spans="1:16" x14ac:dyDescent="0.35">
      <c r="A6" s="1" t="s">
        <v>7</v>
      </c>
      <c r="B6" s="25">
        <v>1.05</v>
      </c>
      <c r="C6" s="25">
        <v>0.78</v>
      </c>
      <c r="D6" s="25">
        <v>0.76</v>
      </c>
      <c r="E6" s="25"/>
      <c r="F6" s="25">
        <v>0.7</v>
      </c>
      <c r="G6" s="25">
        <v>0.7</v>
      </c>
      <c r="H6" s="25">
        <v>0.7</v>
      </c>
      <c r="I6" s="25"/>
      <c r="J6" s="25">
        <v>1.3</v>
      </c>
      <c r="K6" s="25">
        <v>1.3</v>
      </c>
      <c r="L6" s="25">
        <v>1.3</v>
      </c>
      <c r="M6" s="25"/>
      <c r="N6" s="25">
        <f>N13/I13</f>
        <v>1.04905815374211</v>
      </c>
      <c r="O6" s="25">
        <f t="shared" si="0"/>
        <v>0.7761638111111111</v>
      </c>
      <c r="P6" s="25">
        <f t="shared" si="0"/>
        <v>0.75728446719999998</v>
      </c>
    </row>
    <row r="7" spans="1:16" x14ac:dyDescent="0.35">
      <c r="A7" s="1" t="s">
        <v>8</v>
      </c>
      <c r="B7" s="25">
        <v>0.66839999999999999</v>
      </c>
      <c r="C7" s="25"/>
      <c r="D7" s="25"/>
      <c r="E7" s="25"/>
      <c r="F7" s="53">
        <v>-0.28599999999999998</v>
      </c>
      <c r="G7" s="53"/>
      <c r="H7" s="53"/>
      <c r="I7" s="25"/>
      <c r="J7" s="53">
        <v>1</v>
      </c>
      <c r="K7" s="53"/>
      <c r="L7" s="53"/>
      <c r="M7" s="25"/>
      <c r="N7" s="53">
        <f>N14/I14</f>
        <v>0.66238571428571436</v>
      </c>
      <c r="O7" s="53"/>
      <c r="P7" s="53"/>
    </row>
    <row r="8" spans="1:16" x14ac:dyDescent="0.35">
      <c r="A8" s="1" t="s">
        <v>9</v>
      </c>
      <c r="B8" s="25">
        <v>1.0329999999999999</v>
      </c>
      <c r="C8" s="25"/>
      <c r="D8" s="25"/>
      <c r="E8" s="25"/>
      <c r="F8" s="53">
        <v>0.85499999999999998</v>
      </c>
      <c r="G8" s="53"/>
      <c r="H8" s="53"/>
      <c r="I8" s="25"/>
      <c r="J8" s="53">
        <v>1.1180000000000001</v>
      </c>
      <c r="K8" s="53"/>
      <c r="L8" s="53"/>
      <c r="M8" s="25"/>
      <c r="N8" s="53">
        <f>N15/I15</f>
        <v>1.0235195592105264</v>
      </c>
      <c r="O8" s="53"/>
      <c r="P8" s="53"/>
    </row>
    <row r="9" spans="1:16" x14ac:dyDescent="0.35">
      <c r="A9" s="1" t="s">
        <v>10</v>
      </c>
      <c r="B9" s="25">
        <v>0.7</v>
      </c>
      <c r="C9" s="25"/>
      <c r="D9" s="25"/>
      <c r="E9" s="25"/>
      <c r="F9" s="53">
        <v>0.7</v>
      </c>
      <c r="G9" s="53"/>
      <c r="H9" s="53"/>
      <c r="I9" s="25"/>
      <c r="J9" s="53">
        <v>1.3</v>
      </c>
      <c r="K9" s="53"/>
      <c r="L9" s="53"/>
      <c r="M9" s="25"/>
      <c r="N9" s="53">
        <f>N16</f>
        <v>0.7</v>
      </c>
      <c r="O9" s="53"/>
      <c r="P9" s="53"/>
    </row>
    <row r="10" spans="1:16" ht="15" thickBot="1" x14ac:dyDescent="0.4">
      <c r="N10" s="52"/>
      <c r="O10" s="52"/>
      <c r="P10" s="52"/>
    </row>
    <row r="11" spans="1:16" x14ac:dyDescent="0.35">
      <c r="A11" s="54" t="s">
        <v>11</v>
      </c>
      <c r="B11" s="54"/>
      <c r="D11" s="55" t="s">
        <v>12</v>
      </c>
      <c r="E11" s="55"/>
      <c r="H11" s="56" t="s">
        <v>13</v>
      </c>
      <c r="I11" s="57"/>
      <c r="J11" s="57"/>
      <c r="K11" s="57"/>
      <c r="L11" s="3"/>
      <c r="M11" s="3"/>
      <c r="N11" s="57" t="s">
        <v>14</v>
      </c>
      <c r="O11" s="57"/>
      <c r="P11" s="58"/>
    </row>
    <row r="12" spans="1:16" x14ac:dyDescent="0.35">
      <c r="A12" s="1" t="s">
        <v>15</v>
      </c>
      <c r="B12" s="1">
        <v>12853.399609382899</v>
      </c>
      <c r="D12" s="1" t="s">
        <v>16</v>
      </c>
      <c r="E12" s="1">
        <v>2078.2600000000002</v>
      </c>
      <c r="F12" t="s">
        <v>17</v>
      </c>
      <c r="H12" s="4" t="s">
        <v>6</v>
      </c>
      <c r="I12" s="5">
        <v>3.5419999999999998</v>
      </c>
      <c r="J12" s="5">
        <v>3.01</v>
      </c>
      <c r="K12" s="5">
        <v>2.3130000000000002</v>
      </c>
      <c r="L12" s="5"/>
      <c r="M12" s="5"/>
      <c r="N12" s="26">
        <v>2.6564999999999999</v>
      </c>
      <c r="O12" s="26">
        <v>2.7624</v>
      </c>
      <c r="P12" s="33">
        <v>1.7428671600000001</v>
      </c>
    </row>
    <row r="13" spans="1:16" x14ac:dyDescent="0.35">
      <c r="A13" s="1" t="s">
        <v>18</v>
      </c>
      <c r="B13" s="1">
        <v>11.486809969999999</v>
      </c>
      <c r="D13" s="1" t="s">
        <v>19</v>
      </c>
      <c r="E13" s="1">
        <v>1</v>
      </c>
      <c r="H13" s="4" t="s">
        <v>7</v>
      </c>
      <c r="I13" s="5">
        <v>13.308</v>
      </c>
      <c r="J13" s="5">
        <v>9</v>
      </c>
      <c r="K13" s="5">
        <v>3.125</v>
      </c>
      <c r="L13" s="5"/>
      <c r="M13" s="5"/>
      <c r="N13" s="32">
        <v>13.960865910000001</v>
      </c>
      <c r="O13" s="32">
        <v>6.9854742999999999</v>
      </c>
      <c r="P13" s="33">
        <v>2.3665139599999998</v>
      </c>
    </row>
    <row r="14" spans="1:16" x14ac:dyDescent="0.35">
      <c r="A14" s="1" t="s">
        <v>20</v>
      </c>
      <c r="B14" s="1">
        <v>0.45783490999999998</v>
      </c>
      <c r="D14" s="8" t="s">
        <v>21</v>
      </c>
      <c r="E14" s="1">
        <v>4</v>
      </c>
      <c r="H14" s="4" t="s">
        <v>8</v>
      </c>
      <c r="I14" s="59">
        <v>3.5</v>
      </c>
      <c r="J14" s="59"/>
      <c r="K14" s="59"/>
      <c r="L14" s="5"/>
      <c r="M14" s="5"/>
      <c r="N14" s="60">
        <v>2.3183500000000001</v>
      </c>
      <c r="O14" s="60"/>
      <c r="P14" s="61"/>
    </row>
    <row r="15" spans="1:16" x14ac:dyDescent="0.35">
      <c r="A15" s="1" t="s">
        <v>22</v>
      </c>
      <c r="B15" s="1">
        <v>6.8141214486727302</v>
      </c>
      <c r="D15" s="9" t="s">
        <v>23</v>
      </c>
      <c r="E15" s="1">
        <v>1</v>
      </c>
      <c r="H15" s="4" t="s">
        <v>9</v>
      </c>
      <c r="I15" s="59">
        <v>7.6</v>
      </c>
      <c r="J15" s="59"/>
      <c r="K15" s="59"/>
      <c r="L15" s="5"/>
      <c r="M15" s="5"/>
      <c r="N15" s="60">
        <v>7.7787486499999998</v>
      </c>
      <c r="O15" s="60"/>
      <c r="P15" s="61"/>
    </row>
    <row r="16" spans="1:16" x14ac:dyDescent="0.35">
      <c r="A16" s="1" t="s">
        <v>24</v>
      </c>
      <c r="B16" s="1">
        <v>621.11</v>
      </c>
      <c r="H16" s="4" t="s">
        <v>10</v>
      </c>
      <c r="I16" s="59" t="s">
        <v>25</v>
      </c>
      <c r="J16" s="59"/>
      <c r="K16" s="59"/>
      <c r="L16" s="5"/>
      <c r="M16" s="5"/>
      <c r="N16" s="60">
        <v>0.7</v>
      </c>
      <c r="O16" s="60"/>
      <c r="P16" s="61"/>
    </row>
    <row r="17" spans="1:16" ht="15" thickBot="1" x14ac:dyDescent="0.4">
      <c r="A17" s="1" t="s">
        <v>26</v>
      </c>
      <c r="B17" s="10">
        <v>8.3581725299999992</v>
      </c>
      <c r="H17" s="11"/>
      <c r="I17" s="63"/>
      <c r="J17" s="63"/>
      <c r="K17" s="63"/>
      <c r="L17" s="12"/>
      <c r="M17" s="12"/>
      <c r="N17" s="46"/>
      <c r="O17" s="46"/>
      <c r="P17" s="47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3">
        <v>1339304470000</v>
      </c>
    </row>
    <row r="20" spans="1:16" x14ac:dyDescent="0.35">
      <c r="A20" s="14" t="s">
        <v>29</v>
      </c>
      <c r="B20">
        <v>340429407.23186499</v>
      </c>
    </row>
    <row r="21" spans="1:16" x14ac:dyDescent="0.35">
      <c r="A21" s="14" t="s">
        <v>30</v>
      </c>
      <c r="B21">
        <v>0.66519658999999998</v>
      </c>
    </row>
    <row r="22" spans="1:16" x14ac:dyDescent="0.35">
      <c r="A22" s="14" t="s">
        <v>31</v>
      </c>
      <c r="B22">
        <v>0.93269097000000001</v>
      </c>
    </row>
    <row r="24" spans="1:16" x14ac:dyDescent="0.35">
      <c r="A24" t="s">
        <v>36</v>
      </c>
    </row>
    <row r="27" spans="1:16" x14ac:dyDescent="0.35">
      <c r="A27" s="54" t="s">
        <v>32</v>
      </c>
      <c r="B27" s="54"/>
      <c r="C27" s="15"/>
      <c r="D27" s="15"/>
      <c r="E27" s="15"/>
      <c r="F27" s="15"/>
      <c r="G27" s="15"/>
      <c r="H27" s="16"/>
      <c r="I27" s="17"/>
      <c r="J27" s="17"/>
      <c r="K27" s="17"/>
      <c r="L27" s="17"/>
      <c r="M27" s="17"/>
      <c r="N27" s="26"/>
      <c r="O27" s="26"/>
      <c r="P27" s="27"/>
    </row>
    <row r="28" spans="1:16" x14ac:dyDescent="0.35">
      <c r="A28" s="1" t="s">
        <v>15</v>
      </c>
      <c r="B28" s="1">
        <v>12908.648177863901</v>
      </c>
      <c r="C28" s="15"/>
      <c r="D28" s="15"/>
      <c r="E28" s="15"/>
      <c r="F28" s="15"/>
      <c r="G28" s="15"/>
      <c r="H28" s="16"/>
      <c r="I28" s="17"/>
      <c r="J28" s="17"/>
      <c r="K28" s="17"/>
      <c r="L28" s="17"/>
      <c r="M28" s="17"/>
      <c r="N28" s="26"/>
      <c r="O28" s="26"/>
      <c r="P28" s="27"/>
    </row>
    <row r="29" spans="1:16" x14ac:dyDescent="0.35">
      <c r="A29" s="1" t="s">
        <v>18</v>
      </c>
      <c r="B29" s="1">
        <v>11.484209999999999</v>
      </c>
      <c r="C29" s="15"/>
      <c r="D29" s="15"/>
      <c r="E29" s="15"/>
      <c r="F29" s="15"/>
      <c r="G29" s="15"/>
      <c r="H29" s="16"/>
      <c r="I29" s="62"/>
      <c r="J29" s="62"/>
      <c r="K29" s="62"/>
      <c r="L29" s="17"/>
      <c r="M29" s="17"/>
      <c r="N29" s="60"/>
      <c r="O29" s="60"/>
      <c r="P29" s="61"/>
    </row>
    <row r="30" spans="1:16" x14ac:dyDescent="0.35">
      <c r="A30" s="1" t="s">
        <v>20</v>
      </c>
      <c r="B30" s="1">
        <v>0.45814505999999999</v>
      </c>
      <c r="C30" s="15"/>
      <c r="D30" s="15"/>
      <c r="E30" s="15"/>
      <c r="F30" s="15"/>
      <c r="G30" s="15"/>
      <c r="H30" s="16"/>
      <c r="I30" s="62"/>
      <c r="J30" s="62"/>
      <c r="K30" s="62"/>
      <c r="L30" s="17"/>
      <c r="M30" s="17"/>
      <c r="N30" s="60"/>
      <c r="O30" s="60"/>
      <c r="P30" s="61"/>
    </row>
    <row r="31" spans="1:16" x14ac:dyDescent="0.35">
      <c r="A31" s="1" t="s">
        <v>22</v>
      </c>
      <c r="B31" s="1">
        <v>6.7429837250949003</v>
      </c>
      <c r="C31" s="15"/>
      <c r="D31" s="15"/>
      <c r="E31" s="15"/>
      <c r="F31" s="15"/>
      <c r="G31" s="15"/>
      <c r="H31" s="16"/>
      <c r="I31" s="28"/>
      <c r="J31" s="28"/>
      <c r="K31" s="28"/>
      <c r="L31" s="17"/>
      <c r="M31" s="17"/>
      <c r="N31" s="26"/>
      <c r="O31" s="26"/>
      <c r="P31" s="27"/>
    </row>
    <row r="32" spans="1:16" ht="15" thickBot="1" x14ac:dyDescent="0.4">
      <c r="A32" s="1" t="s">
        <v>24</v>
      </c>
      <c r="B32" s="1">
        <v>618.31100000000004</v>
      </c>
      <c r="C32" s="15"/>
      <c r="D32" s="15"/>
      <c r="E32" s="15"/>
      <c r="F32" s="15"/>
      <c r="G32" s="15"/>
      <c r="H32" s="19"/>
      <c r="I32" s="20"/>
      <c r="J32" s="20"/>
      <c r="K32" s="20"/>
      <c r="L32" s="21"/>
      <c r="M32" s="21"/>
      <c r="N32" s="29"/>
      <c r="O32" s="29"/>
      <c r="P32" s="30"/>
    </row>
    <row r="33" spans="1:16" x14ac:dyDescent="0.35">
      <c r="A33" s="1" t="s">
        <v>26</v>
      </c>
      <c r="B33" s="10">
        <v>8.3590796600000008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35">
      <c r="A34" s="1" t="s">
        <v>27</v>
      </c>
      <c r="B34" s="1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35">
      <c r="A35" s="1" t="s">
        <v>28</v>
      </c>
      <c r="B35" s="13">
        <v>1339536190000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35">
      <c r="A36" s="14" t="s">
        <v>29</v>
      </c>
      <c r="B36">
        <v>340794219.48717499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x14ac:dyDescent="0.35">
      <c r="A37" s="14" t="s">
        <v>30</v>
      </c>
      <c r="B37">
        <v>0.66659309</v>
      </c>
      <c r="N37" s="15"/>
      <c r="O37" s="15"/>
      <c r="P37" s="15"/>
    </row>
    <row r="38" spans="1:16" x14ac:dyDescent="0.35">
      <c r="A38" s="14" t="s">
        <v>31</v>
      </c>
      <c r="B38">
        <v>0.93257548999999995</v>
      </c>
      <c r="N38" s="15"/>
      <c r="O38" s="15"/>
      <c r="P38" s="15"/>
    </row>
    <row r="39" spans="1:16" x14ac:dyDescent="0.35">
      <c r="A39" s="14" t="s">
        <v>33</v>
      </c>
    </row>
    <row r="40" spans="1:16" x14ac:dyDescent="0.35">
      <c r="A40" s="14" t="s">
        <v>34</v>
      </c>
    </row>
  </sheetData>
  <mergeCells count="32"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I29:K29"/>
    <mergeCell ref="N29:P29"/>
    <mergeCell ref="I30:K30"/>
    <mergeCell ref="N30:P30"/>
    <mergeCell ref="I16:K16"/>
    <mergeCell ref="N16:P16"/>
    <mergeCell ref="I17:K17"/>
    <mergeCell ref="N17:P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2066-38FB-4681-985C-5FDE6D55BF8C}">
  <dimension ref="A1:S41"/>
  <sheetViews>
    <sheetView workbookViewId="0">
      <selection activeCell="B41" sqref="B41"/>
    </sheetView>
  </sheetViews>
  <sheetFormatPr defaultRowHeight="14.5" x14ac:dyDescent="0.35"/>
  <cols>
    <col min="1" max="1" width="14.90625" customWidth="1"/>
    <col min="4" max="4" width="14.1796875" customWidth="1"/>
  </cols>
  <sheetData>
    <row r="1" spans="1:19" x14ac:dyDescent="0.35">
      <c r="A1" t="s">
        <v>0</v>
      </c>
    </row>
    <row r="2" spans="1:19" x14ac:dyDescent="0.35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9" x14ac:dyDescent="0.35">
      <c r="A3" s="1"/>
      <c r="B3" s="49" t="s">
        <v>2</v>
      </c>
      <c r="C3" s="50"/>
      <c r="D3" s="51"/>
      <c r="E3" s="1"/>
      <c r="F3" s="49" t="s">
        <v>3</v>
      </c>
      <c r="G3" s="50"/>
      <c r="H3" s="51"/>
      <c r="I3" s="1"/>
      <c r="J3" s="49" t="s">
        <v>4</v>
      </c>
      <c r="K3" s="50"/>
      <c r="L3" s="51"/>
      <c r="M3" s="1"/>
      <c r="N3" s="49" t="s">
        <v>5</v>
      </c>
      <c r="O3" s="50"/>
      <c r="P3" s="51"/>
    </row>
    <row r="4" spans="1:19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x14ac:dyDescent="0.35">
      <c r="A5" s="1" t="s">
        <v>6</v>
      </c>
      <c r="B5" s="36">
        <v>0.75</v>
      </c>
      <c r="C5" s="36">
        <v>1</v>
      </c>
      <c r="D5" s="36">
        <v>0.75</v>
      </c>
      <c r="E5" s="36"/>
      <c r="F5" s="36">
        <v>0.75</v>
      </c>
      <c r="G5" s="36">
        <v>0.75</v>
      </c>
      <c r="H5" s="36">
        <v>0.75</v>
      </c>
      <c r="I5" s="36"/>
      <c r="J5" s="36">
        <v>1.25</v>
      </c>
      <c r="K5" s="36">
        <v>1.25</v>
      </c>
      <c r="L5" s="36">
        <v>1.25</v>
      </c>
      <c r="M5" s="36"/>
      <c r="N5" s="36">
        <f>N12/I12</f>
        <v>0.75</v>
      </c>
      <c r="O5" s="36">
        <f t="shared" ref="O5:P6" si="0">O12/J12</f>
        <v>0.93282085049833896</v>
      </c>
      <c r="P5" s="36">
        <f t="shared" si="0"/>
        <v>0.79315787289234763</v>
      </c>
    </row>
    <row r="6" spans="1:19" x14ac:dyDescent="0.35">
      <c r="A6" s="1" t="s">
        <v>7</v>
      </c>
      <c r="B6" s="36">
        <v>1.25</v>
      </c>
      <c r="C6" s="36">
        <v>0.9</v>
      </c>
      <c r="D6" s="36">
        <v>1.1000000000000001</v>
      </c>
      <c r="E6" s="36"/>
      <c r="F6" s="36">
        <v>0.7</v>
      </c>
      <c r="G6" s="36">
        <v>0.7</v>
      </c>
      <c r="H6" s="36">
        <v>0.7</v>
      </c>
      <c r="I6" s="36"/>
      <c r="J6" s="36">
        <v>1.3</v>
      </c>
      <c r="K6" s="36">
        <v>1.3</v>
      </c>
      <c r="L6" s="36">
        <v>1.3</v>
      </c>
      <c r="M6" s="36"/>
      <c r="N6" s="36">
        <f>N13/I13</f>
        <v>1.2525148008716562</v>
      </c>
      <c r="O6" s="36">
        <f t="shared" si="0"/>
        <v>0.9076709844444445</v>
      </c>
      <c r="P6" s="36">
        <f t="shared" si="0"/>
        <v>1.107336592</v>
      </c>
    </row>
    <row r="7" spans="1:19" x14ac:dyDescent="0.35">
      <c r="A7" s="1" t="s">
        <v>8</v>
      </c>
      <c r="B7" s="36">
        <v>-0.01</v>
      </c>
      <c r="C7" s="36"/>
      <c r="D7" s="36"/>
      <c r="E7" s="36"/>
      <c r="F7" s="53">
        <v>-0.28599999999999998</v>
      </c>
      <c r="G7" s="53"/>
      <c r="H7" s="53"/>
      <c r="I7" s="36"/>
      <c r="J7" s="53">
        <v>1</v>
      </c>
      <c r="K7" s="53"/>
      <c r="L7" s="53"/>
      <c r="M7" s="36"/>
      <c r="N7" s="53">
        <f>N14/I14</f>
        <v>6.5186771428571433E-3</v>
      </c>
      <c r="O7" s="53"/>
      <c r="P7" s="53"/>
    </row>
    <row r="8" spans="1:19" x14ac:dyDescent="0.35">
      <c r="A8" s="1" t="s">
        <v>9</v>
      </c>
      <c r="B8" s="36">
        <v>0.9</v>
      </c>
      <c r="C8" s="36"/>
      <c r="D8" s="36"/>
      <c r="E8" s="36"/>
      <c r="F8" s="53">
        <v>0.85499999999999998</v>
      </c>
      <c r="G8" s="53"/>
      <c r="H8" s="53"/>
      <c r="I8" s="36"/>
      <c r="J8" s="53">
        <v>1.1180000000000001</v>
      </c>
      <c r="K8" s="53"/>
      <c r="L8" s="53"/>
      <c r="M8" s="36"/>
      <c r="N8" s="53">
        <f>N15/I15</f>
        <v>0.85500000000000009</v>
      </c>
      <c r="O8" s="53"/>
      <c r="P8" s="53"/>
    </row>
    <row r="9" spans="1:19" x14ac:dyDescent="0.35">
      <c r="A9" s="1" t="s">
        <v>10</v>
      </c>
      <c r="B9" s="36">
        <v>0.7</v>
      </c>
      <c r="C9" s="36"/>
      <c r="D9" s="36"/>
      <c r="E9" s="36"/>
      <c r="F9" s="53">
        <v>0.7</v>
      </c>
      <c r="G9" s="53"/>
      <c r="H9" s="53"/>
      <c r="I9" s="36"/>
      <c r="J9" s="53">
        <v>1.3</v>
      </c>
      <c r="K9" s="53"/>
      <c r="L9" s="53"/>
      <c r="M9" s="36"/>
      <c r="N9" s="53">
        <f>N16</f>
        <v>0.7</v>
      </c>
      <c r="O9" s="53"/>
      <c r="P9" s="53"/>
    </row>
    <row r="10" spans="1:19" ht="15" thickBot="1" x14ac:dyDescent="0.4">
      <c r="N10" s="52"/>
      <c r="O10" s="52"/>
      <c r="P10" s="52"/>
    </row>
    <row r="11" spans="1:19" x14ac:dyDescent="0.35">
      <c r="A11" s="54" t="s">
        <v>11</v>
      </c>
      <c r="B11" s="54"/>
      <c r="D11" s="55" t="s">
        <v>12</v>
      </c>
      <c r="E11" s="55"/>
      <c r="H11" s="56" t="s">
        <v>13</v>
      </c>
      <c r="I11" s="57"/>
      <c r="J11" s="57"/>
      <c r="K11" s="57"/>
      <c r="L11" s="3"/>
      <c r="M11" s="3"/>
      <c r="N11" s="57" t="s">
        <v>14</v>
      </c>
      <c r="O11" s="57"/>
      <c r="P11" s="58"/>
      <c r="Q11" t="s">
        <v>38</v>
      </c>
    </row>
    <row r="12" spans="1:19" x14ac:dyDescent="0.35">
      <c r="A12" s="1" t="s">
        <v>15</v>
      </c>
      <c r="B12" s="1">
        <v>12827.054482862601</v>
      </c>
      <c r="D12" s="1" t="s">
        <v>16</v>
      </c>
      <c r="E12" s="1">
        <v>3651.13</v>
      </c>
      <c r="F12" t="s">
        <v>17</v>
      </c>
      <c r="H12" s="4" t="s">
        <v>6</v>
      </c>
      <c r="I12" s="5">
        <v>3.5419999999999998</v>
      </c>
      <c r="J12" s="5">
        <v>3.01</v>
      </c>
      <c r="K12" s="5">
        <v>2.3130000000000002</v>
      </c>
      <c r="L12" s="5"/>
      <c r="M12" s="5"/>
      <c r="N12" s="32">
        <v>2.6564999999999999</v>
      </c>
      <c r="O12" s="32">
        <v>2.8077907600000001</v>
      </c>
      <c r="P12" s="33">
        <v>1.8345741600000001</v>
      </c>
      <c r="Q12">
        <f>B5*I12</f>
        <v>2.6564999999999999</v>
      </c>
      <c r="R12">
        <f t="shared" ref="R12:S12" si="1">C5*J12</f>
        <v>3.01</v>
      </c>
      <c r="S12">
        <f t="shared" si="1"/>
        <v>1.73475</v>
      </c>
    </row>
    <row r="13" spans="1:19" x14ac:dyDescent="0.35">
      <c r="A13" s="1" t="s">
        <v>18</v>
      </c>
      <c r="B13" s="1">
        <v>11.521526100000001</v>
      </c>
      <c r="D13" s="1" t="s">
        <v>19</v>
      </c>
      <c r="E13" s="1">
        <v>2</v>
      </c>
      <c r="H13" s="4" t="s">
        <v>7</v>
      </c>
      <c r="I13" s="5">
        <v>13.308</v>
      </c>
      <c r="J13" s="5">
        <v>9</v>
      </c>
      <c r="K13" s="5">
        <v>3.125</v>
      </c>
      <c r="L13" s="5"/>
      <c r="M13" s="5"/>
      <c r="N13" s="32">
        <v>16.668466970000001</v>
      </c>
      <c r="O13" s="32">
        <v>8.1690388600000006</v>
      </c>
      <c r="P13" s="33">
        <v>3.4604268500000002</v>
      </c>
      <c r="Q13">
        <f>B6*I13</f>
        <v>16.634999999999998</v>
      </c>
      <c r="R13">
        <f t="shared" ref="R13:S13" si="2">C6*J13</f>
        <v>8.1</v>
      </c>
      <c r="S13">
        <f t="shared" si="2"/>
        <v>3.4375000000000004</v>
      </c>
    </row>
    <row r="14" spans="1:19" x14ac:dyDescent="0.35">
      <c r="A14" s="1" t="s">
        <v>20</v>
      </c>
      <c r="B14" s="1">
        <v>0.45370878999999997</v>
      </c>
      <c r="D14" s="8" t="s">
        <v>21</v>
      </c>
      <c r="E14" s="1">
        <v>2</v>
      </c>
      <c r="H14" s="4" t="s">
        <v>8</v>
      </c>
      <c r="I14" s="59">
        <v>3.5</v>
      </c>
      <c r="J14" s="59"/>
      <c r="K14" s="59"/>
      <c r="L14" s="5"/>
      <c r="M14" s="5"/>
      <c r="N14" s="60">
        <v>2.2815370000000001E-2</v>
      </c>
      <c r="O14" s="60"/>
      <c r="P14" s="61"/>
      <c r="Q14">
        <f>B7*I14</f>
        <v>-3.5000000000000003E-2</v>
      </c>
    </row>
    <row r="15" spans="1:19" x14ac:dyDescent="0.35">
      <c r="A15" s="1" t="s">
        <v>22</v>
      </c>
      <c r="B15" s="1">
        <v>6.9248515140353701</v>
      </c>
      <c r="D15" s="9" t="s">
        <v>23</v>
      </c>
      <c r="E15" s="1">
        <v>2</v>
      </c>
      <c r="H15" s="4" t="s">
        <v>9</v>
      </c>
      <c r="I15" s="59">
        <v>7.6</v>
      </c>
      <c r="J15" s="59"/>
      <c r="K15" s="59"/>
      <c r="L15" s="5"/>
      <c r="M15" s="5"/>
      <c r="N15" s="60">
        <v>6.4980000000000002</v>
      </c>
      <c r="O15" s="60"/>
      <c r="P15" s="61"/>
      <c r="Q15">
        <f>B8*I15</f>
        <v>6.84</v>
      </c>
    </row>
    <row r="16" spans="1:19" x14ac:dyDescent="0.35">
      <c r="A16" s="1" t="s">
        <v>24</v>
      </c>
      <c r="B16" s="1">
        <v>623.51826721235</v>
      </c>
      <c r="H16" s="4" t="s">
        <v>10</v>
      </c>
      <c r="I16" s="59" t="s">
        <v>25</v>
      </c>
      <c r="J16" s="59"/>
      <c r="K16" s="59"/>
      <c r="L16" s="5"/>
      <c r="M16" s="5"/>
      <c r="N16" s="60">
        <v>0.7</v>
      </c>
      <c r="O16" s="60"/>
      <c r="P16" s="61"/>
      <c r="Q16">
        <v>0.7</v>
      </c>
    </row>
    <row r="17" spans="1:16" ht="15" thickBot="1" x14ac:dyDescent="0.4">
      <c r="A17" s="1" t="s">
        <v>26</v>
      </c>
      <c r="B17" s="10">
        <v>8.4901267951333796</v>
      </c>
      <c r="H17" s="11"/>
      <c r="I17" s="63"/>
      <c r="J17" s="63"/>
      <c r="K17" s="63"/>
      <c r="L17" s="12"/>
      <c r="M17" s="12"/>
      <c r="N17" s="46"/>
      <c r="O17" s="46"/>
      <c r="P17" s="47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3">
        <v>1333221020000</v>
      </c>
    </row>
    <row r="20" spans="1:16" x14ac:dyDescent="0.35">
      <c r="A20" s="14" t="s">
        <v>29</v>
      </c>
      <c r="B20">
        <v>343381051.18407202</v>
      </c>
    </row>
    <row r="21" spans="1:16" x14ac:dyDescent="0.35">
      <c r="A21" s="14" t="s">
        <v>30</v>
      </c>
      <c r="B21">
        <v>0.66653647000000005</v>
      </c>
    </row>
    <row r="22" spans="1:16" x14ac:dyDescent="0.35">
      <c r="A22" s="14" t="s">
        <v>31</v>
      </c>
      <c r="B22">
        <v>0.93210177999999999</v>
      </c>
    </row>
    <row r="23" spans="1:16" x14ac:dyDescent="0.35">
      <c r="A23" s="14" t="s">
        <v>33</v>
      </c>
      <c r="B23">
        <v>583550.00477952999</v>
      </c>
    </row>
    <row r="24" spans="1:16" x14ac:dyDescent="0.35">
      <c r="A24" s="14" t="s">
        <v>34</v>
      </c>
      <c r="B24">
        <v>3671038.2472001598</v>
      </c>
    </row>
    <row r="25" spans="1:16" x14ac:dyDescent="0.35">
      <c r="A25" s="14" t="s">
        <v>54</v>
      </c>
      <c r="B25">
        <v>306239.77568377001</v>
      </c>
    </row>
    <row r="27" spans="1:16" x14ac:dyDescent="0.35">
      <c r="A27" s="54" t="s">
        <v>32</v>
      </c>
      <c r="B27" s="54"/>
      <c r="C27" s="15"/>
      <c r="D27" s="15"/>
      <c r="E27" s="15"/>
      <c r="F27" s="15"/>
      <c r="G27" s="15"/>
      <c r="H27" s="16"/>
      <c r="I27" s="17"/>
      <c r="J27" s="17"/>
      <c r="K27" s="17"/>
      <c r="L27" s="17"/>
      <c r="M27" s="17"/>
      <c r="N27" s="32"/>
      <c r="O27" s="32"/>
      <c r="P27" s="33"/>
    </row>
    <row r="28" spans="1:16" x14ac:dyDescent="0.35">
      <c r="A28" s="1" t="s">
        <v>15</v>
      </c>
      <c r="B28" s="1">
        <v>14030.0561997397</v>
      </c>
      <c r="C28" s="15"/>
      <c r="D28" s="15"/>
      <c r="E28" s="15"/>
      <c r="F28" s="15"/>
      <c r="G28" s="15"/>
      <c r="H28" s="16"/>
      <c r="I28" s="17"/>
      <c r="J28" s="17"/>
      <c r="K28" s="17"/>
      <c r="L28" s="17"/>
      <c r="M28" s="17"/>
      <c r="N28" s="32"/>
      <c r="O28" s="32"/>
      <c r="P28" s="33"/>
    </row>
    <row r="29" spans="1:16" x14ac:dyDescent="0.35">
      <c r="A29" s="1" t="s">
        <v>18</v>
      </c>
      <c r="B29" s="1">
        <v>11.377520000000001</v>
      </c>
      <c r="C29" s="15"/>
      <c r="D29" s="15"/>
      <c r="E29" s="15"/>
      <c r="F29" s="15"/>
      <c r="G29" s="15"/>
      <c r="H29" s="16"/>
      <c r="I29" s="62"/>
      <c r="J29" s="62"/>
      <c r="K29" s="62"/>
      <c r="L29" s="17"/>
      <c r="M29" s="17"/>
      <c r="N29" s="60"/>
      <c r="O29" s="60"/>
      <c r="P29" s="61"/>
    </row>
    <row r="30" spans="1:16" x14ac:dyDescent="0.35">
      <c r="A30" s="1" t="s">
        <v>20</v>
      </c>
      <c r="B30" s="1">
        <v>0.47115563999999999</v>
      </c>
      <c r="C30" s="15"/>
      <c r="D30" s="15"/>
      <c r="E30" s="15"/>
      <c r="F30" s="15"/>
      <c r="G30" s="15"/>
      <c r="H30" s="16"/>
      <c r="I30" s="62"/>
      <c r="J30" s="62"/>
      <c r="K30" s="62"/>
      <c r="L30" s="17"/>
      <c r="M30" s="17"/>
      <c r="N30" s="60"/>
      <c r="O30" s="60"/>
      <c r="P30" s="61"/>
    </row>
    <row r="31" spans="1:16" x14ac:dyDescent="0.35">
      <c r="A31" s="1" t="s">
        <v>22</v>
      </c>
      <c r="B31" s="1">
        <v>5.5217934980242198</v>
      </c>
      <c r="C31" s="15"/>
      <c r="D31" s="15"/>
      <c r="E31" s="15"/>
      <c r="F31" s="15"/>
      <c r="G31" s="15"/>
      <c r="H31" s="16"/>
      <c r="I31" s="31"/>
      <c r="J31" s="31"/>
      <c r="K31" s="31"/>
      <c r="L31" s="17"/>
      <c r="M31" s="17"/>
      <c r="N31" s="32"/>
      <c r="O31" s="32"/>
      <c r="P31" s="33"/>
    </row>
    <row r="32" spans="1:16" ht="15" thickBot="1" x14ac:dyDescent="0.4">
      <c r="A32" s="1" t="s">
        <v>24</v>
      </c>
      <c r="B32" s="1">
        <v>557.89420973950905</v>
      </c>
      <c r="C32" s="15"/>
      <c r="D32" s="15"/>
      <c r="E32" s="15"/>
      <c r="F32" s="15"/>
      <c r="G32" s="15"/>
      <c r="H32" s="19"/>
      <c r="I32" s="20"/>
      <c r="J32" s="20"/>
      <c r="K32" s="20"/>
      <c r="L32" s="21"/>
      <c r="M32" s="21"/>
      <c r="N32" s="34"/>
      <c r="O32" s="34"/>
      <c r="P32" s="35"/>
    </row>
    <row r="33" spans="1:16" x14ac:dyDescent="0.35">
      <c r="A33" s="1" t="s">
        <v>26</v>
      </c>
      <c r="B33" s="10">
        <v>8.5217292899999997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35">
      <c r="A34" s="1" t="s">
        <v>27</v>
      </c>
      <c r="B34" s="1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35">
      <c r="A35" s="1" t="s">
        <v>28</v>
      </c>
      <c r="B35" s="13">
        <v>1350126600000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35">
      <c r="A36" s="14" t="s">
        <v>29</v>
      </c>
      <c r="B36">
        <v>354083017.63231498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x14ac:dyDescent="0.35">
      <c r="A37" s="14" t="s">
        <v>30</v>
      </c>
      <c r="B37">
        <v>0.71715702000000003</v>
      </c>
      <c r="N37" s="15"/>
      <c r="O37" s="15"/>
      <c r="P37" s="15"/>
    </row>
    <row r="38" spans="1:16" x14ac:dyDescent="0.35">
      <c r="A38" s="14" t="s">
        <v>31</v>
      </c>
      <c r="B38">
        <v>0.92840244000000005</v>
      </c>
      <c r="N38" s="15"/>
      <c r="O38" s="15"/>
      <c r="P38" s="15"/>
    </row>
    <row r="39" spans="1:16" x14ac:dyDescent="0.35">
      <c r="A39" s="14" t="s">
        <v>33</v>
      </c>
      <c r="B39">
        <v>638278.98862935998</v>
      </c>
    </row>
    <row r="40" spans="1:16" x14ac:dyDescent="0.35">
      <c r="A40" s="14" t="s">
        <v>34</v>
      </c>
      <c r="B40">
        <v>3730755.3623697101</v>
      </c>
    </row>
    <row r="41" spans="1:16" x14ac:dyDescent="0.35">
      <c r="A41" s="14" t="s">
        <v>54</v>
      </c>
      <c r="B41">
        <v>313582.26692425</v>
      </c>
    </row>
  </sheetData>
  <mergeCells count="32">
    <mergeCell ref="I29:K29"/>
    <mergeCell ref="N29:P29"/>
    <mergeCell ref="I30:K30"/>
    <mergeCell ref="N30:P30"/>
    <mergeCell ref="I16:K16"/>
    <mergeCell ref="N16:P16"/>
    <mergeCell ref="I17:K17"/>
    <mergeCell ref="N17:P17"/>
    <mergeCell ref="A27:B27"/>
    <mergeCell ref="A11:B11"/>
    <mergeCell ref="D11:E11"/>
    <mergeCell ref="H11:K11"/>
    <mergeCell ref="N11:P11"/>
    <mergeCell ref="I15:K15"/>
    <mergeCell ref="N15:P15"/>
    <mergeCell ref="I14:K14"/>
    <mergeCell ref="N14:P14"/>
    <mergeCell ref="N10:P10"/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Static_SLSQP1</vt:lpstr>
      <vt:lpstr>Static_SLSQP1_new</vt:lpstr>
      <vt:lpstr>Static_SLSQP2</vt:lpstr>
      <vt:lpstr>Static_SLSQP3_failed</vt:lpstr>
      <vt:lpstr>Static_SLSQP4_hybrid</vt:lpstr>
      <vt:lpstr>Static_SLSQP5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2019-06-12T15:50:20Z</dcterms:modified>
</cp:coreProperties>
</file>