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ihir\results\"/>
    </mc:Choice>
  </mc:AlternateContent>
  <xr:revisionPtr revIDLastSave="0" documentId="13_ncr:1_{2318E6A0-9102-4702-87EB-D6B0982C1C9D}" xr6:coauthVersionLast="47" xr6:coauthVersionMax="47" xr10:uidLastSave="{00000000-0000-0000-0000-000000000000}"/>
  <bookViews>
    <workbookView xWindow="-20520" yWindow="-120" windowWidth="20640" windowHeight="11040" tabRatio="476" firstSheet="3" activeTab="5" xr2:uid="{00000000-000D-0000-FFFF-FFFF00000000}"/>
  </bookViews>
  <sheets>
    <sheet name="KEmoCon Physiology" sheetId="4" r:id="rId1"/>
    <sheet name="KEmoCon Speech" sheetId="1" r:id="rId2"/>
    <sheet name="KEmoCon Sample Defects" sheetId="2" r:id="rId3"/>
    <sheet name="KEmoCon v1. Distributions" sheetId="6" r:id="rId4"/>
    <sheet name="KEmoCon v2. Distributions" sheetId="8" state="hidden" r:id="rId5"/>
    <sheet name="RECOLA v1. Distributions" sheetId="7" r:id="rId6"/>
    <sheet name="Sheet1" sheetId="9" r:id="rId7"/>
  </sheets>
  <definedNames>
    <definedName name="_xlnm._FilterDatabase" localSheetId="0" hidden="1">'KEmoCon Physiology'!$A$1:$U$33</definedName>
    <definedName name="_xlnm._FilterDatabase" localSheetId="2" hidden="1">'KEmoCon Sample Defects'!$C$8:$P$40</definedName>
    <definedName name="_xlnm._FilterDatabase" localSheetId="3" hidden="1">'KEmoCon v1. Distributions'!$A$5:$AG$26</definedName>
    <definedName name="_xlnm._FilterDatabase" localSheetId="4" hidden="1">'KEmoCon v2. Distributions'!$A$5:$AG$26</definedName>
    <definedName name="_xlnm._FilterDatabase" localSheetId="5" hidden="1">'RECOLA v1. Distributions'!$B$2:$G$20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9" i="6" l="1"/>
  <c r="AL39" i="6"/>
  <c r="AM39" i="6"/>
  <c r="AN39" i="6"/>
  <c r="AO39" i="6"/>
  <c r="AP39" i="6"/>
  <c r="AQ39" i="6"/>
  <c r="AR39" i="6"/>
  <c r="AS39" i="6"/>
  <c r="AT39" i="6"/>
  <c r="AU39" i="6"/>
  <c r="AJ39" i="6"/>
  <c r="F5" i="9"/>
  <c r="F6" i="9"/>
  <c r="F7" i="9"/>
  <c r="F8" i="9"/>
  <c r="F9" i="9"/>
  <c r="F4" i="9"/>
  <c r="C5" i="9"/>
  <c r="C6" i="9"/>
  <c r="C7" i="9"/>
  <c r="C8" i="9"/>
  <c r="C9" i="9"/>
  <c r="C4" i="9"/>
  <c r="U4" i="7"/>
  <c r="U6" i="7" s="1"/>
  <c r="R4" i="7"/>
  <c r="S4" i="7"/>
  <c r="S6" i="7" s="1"/>
  <c r="T4" i="7"/>
  <c r="T6" i="7" s="1"/>
  <c r="R6" i="7"/>
  <c r="R7" i="7"/>
  <c r="S7" i="7"/>
  <c r="T7" i="7"/>
  <c r="Q6" i="7"/>
  <c r="Q7" i="7"/>
  <c r="Q4" i="7"/>
  <c r="K7" i="7"/>
  <c r="L7" i="7"/>
  <c r="M7" i="7"/>
  <c r="N7" i="7"/>
  <c r="O7" i="7"/>
  <c r="P7" i="7"/>
  <c r="J7" i="7"/>
  <c r="AU43" i="6"/>
  <c r="AU41" i="6"/>
  <c r="AU38" i="6"/>
  <c r="AU45" i="6" s="1"/>
  <c r="AT38" i="6"/>
  <c r="AT41" i="6" s="1"/>
  <c r="AS38" i="6"/>
  <c r="AS41" i="6" s="1"/>
  <c r="AR38" i="6"/>
  <c r="AR47" i="6" s="1"/>
  <c r="AQ38" i="6"/>
  <c r="AQ47" i="6" s="1"/>
  <c r="AP38" i="6"/>
  <c r="AP45" i="6" s="1"/>
  <c r="AK47" i="6"/>
  <c r="AM47" i="6"/>
  <c r="AO47" i="6"/>
  <c r="AK45" i="6"/>
  <c r="AM45" i="6"/>
  <c r="AO45" i="6"/>
  <c r="AK43" i="6"/>
  <c r="AM43" i="6"/>
  <c r="AO43" i="6"/>
  <c r="AM41" i="6"/>
  <c r="AO41" i="6"/>
  <c r="AO38" i="6"/>
  <c r="AN38" i="6"/>
  <c r="AN43" i="6" s="1"/>
  <c r="AM38" i="6"/>
  <c r="AK38" i="6"/>
  <c r="AK41" i="6" s="1"/>
  <c r="AL38" i="6"/>
  <c r="AL45" i="6" s="1"/>
  <c r="AJ38" i="6"/>
  <c r="AJ41" i="6" s="1"/>
  <c r="K4" i="7"/>
  <c r="K6" i="7" s="1"/>
  <c r="L4" i="7"/>
  <c r="L6" i="7" s="1"/>
  <c r="M4" i="7"/>
  <c r="M6" i="7" s="1"/>
  <c r="N4" i="7"/>
  <c r="N6" i="7" s="1"/>
  <c r="O4" i="7"/>
  <c r="O6" i="7" s="1"/>
  <c r="P4" i="7"/>
  <c r="P6" i="7" s="1"/>
  <c r="J4" i="7"/>
  <c r="J6" i="7" s="1"/>
  <c r="AG61" i="8"/>
  <c r="AF61" i="8"/>
  <c r="AE61" i="8"/>
  <c r="AD61" i="8"/>
  <c r="AB61" i="8"/>
  <c r="AA61" i="8"/>
  <c r="Z61" i="8"/>
  <c r="Y61" i="8"/>
  <c r="V61" i="8"/>
  <c r="U61" i="8"/>
  <c r="T61" i="8"/>
  <c r="S61" i="8"/>
  <c r="Q61" i="8"/>
  <c r="P61" i="8"/>
  <c r="O61" i="8"/>
  <c r="N61" i="8"/>
  <c r="K61" i="8"/>
  <c r="J61" i="8"/>
  <c r="I61" i="8"/>
  <c r="H61" i="8"/>
  <c r="G61" i="8"/>
  <c r="F61" i="8"/>
  <c r="E61" i="8"/>
  <c r="D61" i="8"/>
  <c r="C61" i="8"/>
  <c r="AG30" i="8"/>
  <c r="AF30" i="8"/>
  <c r="AE30" i="8"/>
  <c r="AD30" i="8"/>
  <c r="AB30" i="8"/>
  <c r="AA30" i="8"/>
  <c r="Z30" i="8"/>
  <c r="Y30" i="8"/>
  <c r="V30" i="8"/>
  <c r="U30" i="8"/>
  <c r="T30" i="8"/>
  <c r="S30" i="8"/>
  <c r="Q30" i="8"/>
  <c r="P30" i="8"/>
  <c r="O30" i="8"/>
  <c r="N30" i="8"/>
  <c r="K30" i="8"/>
  <c r="J30" i="8"/>
  <c r="I30" i="8"/>
  <c r="H30" i="8"/>
  <c r="G30" i="8"/>
  <c r="F30" i="8"/>
  <c r="E30" i="8"/>
  <c r="D30" i="8"/>
  <c r="C30" i="8"/>
  <c r="AG30" i="6"/>
  <c r="AF30" i="6"/>
  <c r="AE30" i="6"/>
  <c r="AD30" i="6"/>
  <c r="AB30" i="6"/>
  <c r="AA30" i="6"/>
  <c r="Z30" i="6"/>
  <c r="Y30" i="6"/>
  <c r="V30" i="6"/>
  <c r="U30" i="6"/>
  <c r="T30" i="6"/>
  <c r="S30" i="6"/>
  <c r="Q30" i="6"/>
  <c r="P30" i="6"/>
  <c r="O30" i="6"/>
  <c r="N30" i="6"/>
  <c r="D30" i="6"/>
  <c r="E30" i="6"/>
  <c r="F30" i="6"/>
  <c r="G30" i="6"/>
  <c r="H30" i="6"/>
  <c r="I30" i="6"/>
  <c r="J30" i="6"/>
  <c r="K30" i="6"/>
  <c r="C30" i="6"/>
  <c r="AN41" i="6" l="1"/>
  <c r="AL43" i="6"/>
  <c r="AJ47" i="6"/>
  <c r="AR45" i="6"/>
  <c r="AL41" i="6"/>
  <c r="AJ45" i="6"/>
  <c r="AN47" i="6"/>
  <c r="AJ43" i="6"/>
  <c r="AN45" i="6"/>
  <c r="AL47" i="6"/>
  <c r="AP43" i="6"/>
  <c r="U7" i="7"/>
  <c r="AP41" i="6"/>
  <c r="AR43" i="6"/>
  <c r="AT45" i="6"/>
  <c r="AQ45" i="6"/>
  <c r="AS47" i="6"/>
  <c r="AT47" i="6"/>
  <c r="AQ43" i="6"/>
  <c r="AS45" i="6"/>
  <c r="AU47" i="6"/>
  <c r="AQ41" i="6"/>
  <c r="AS43" i="6"/>
  <c r="AR41" i="6"/>
  <c r="AT43" i="6"/>
  <c r="AP47" i="6"/>
</calcChain>
</file>

<file path=xl/sharedStrings.xml><?xml version="1.0" encoding="utf-8"?>
<sst xmlns="http://schemas.openxmlformats.org/spreadsheetml/2006/main" count="355" uniqueCount="99">
  <si>
    <t>Debate initiater</t>
  </si>
  <si>
    <t>x</t>
  </si>
  <si>
    <t>Participant</t>
  </si>
  <si>
    <t>Id</t>
  </si>
  <si>
    <t>Durations</t>
  </si>
  <si>
    <t>Binary Labels (1s)</t>
  </si>
  <si>
    <t>Binary Labels (5s)</t>
  </si>
  <si>
    <t>Label Absent</t>
  </si>
  <si>
    <t>From Videos</t>
  </si>
  <si>
    <t>Speaker Code from Diarization</t>
  </si>
  <si>
    <t>No Videos</t>
  </si>
  <si>
    <t>Arousal</t>
  </si>
  <si>
    <t>Valence</t>
  </si>
  <si>
    <t>Without Neutral</t>
  </si>
  <si>
    <t>Processed Audio</t>
  </si>
  <si>
    <t>5s</t>
  </si>
  <si>
    <t>2.5s</t>
  </si>
  <si>
    <t>1s</t>
  </si>
  <si>
    <t>A_Self_0</t>
  </si>
  <si>
    <t>A_Self_1</t>
  </si>
  <si>
    <t>V_Self_0</t>
  </si>
  <si>
    <t>V_Self_1</t>
  </si>
  <si>
    <t>A_Extr_0</t>
  </si>
  <si>
    <t>A_Extr_1</t>
  </si>
  <si>
    <t>V_Extr_0</t>
  </si>
  <si>
    <t>V_Extr_1</t>
  </si>
  <si>
    <t>pid</t>
  </si>
  <si>
    <t>debate_audio</t>
  </si>
  <si>
    <t>debate_recording</t>
  </si>
  <si>
    <t>Attention</t>
  </si>
  <si>
    <t>BrainWave</t>
  </si>
  <si>
    <t>Meditation</t>
  </si>
  <si>
    <t>Polar_HR</t>
  </si>
  <si>
    <t>E4_ACC</t>
  </si>
  <si>
    <t>E4_BVP</t>
  </si>
  <si>
    <t>E4_EDA</t>
  </si>
  <si>
    <t>E4_HR</t>
  </si>
  <si>
    <t>E4_IBI</t>
  </si>
  <si>
    <t>E4_TEMP</t>
  </si>
  <si>
    <t>self_annotations</t>
  </si>
  <si>
    <t>partner_annotations</t>
  </si>
  <si>
    <t>aggregated_external_annotations</t>
  </si>
  <si>
    <t>external_annotations_R1</t>
  </si>
  <si>
    <t>external_annotations_R2</t>
  </si>
  <si>
    <t>external_annotations_R3</t>
  </si>
  <si>
    <t>external_annotations_R4</t>
  </si>
  <si>
    <t>external_annotations_R5</t>
  </si>
  <si>
    <t>Vox Sort Code</t>
  </si>
  <si>
    <t>Debate Initiater</t>
  </si>
  <si>
    <t>*Generated on 2nd Dec</t>
  </si>
  <si>
    <t>A013E1</t>
  </si>
  <si>
    <t>A01A3A</t>
  </si>
  <si>
    <t>Used values from sensor</t>
  </si>
  <si>
    <t>NA</t>
  </si>
  <si>
    <t>5sE</t>
  </si>
  <si>
    <t>5sS</t>
  </si>
  <si>
    <t>2.5sS</t>
  </si>
  <si>
    <t>2.5sE</t>
  </si>
  <si>
    <t>1sS</t>
  </si>
  <si>
    <t>1sE</t>
  </si>
  <si>
    <t>Comparisons across Segment length possible with 5 participants
All annotations used are Self Annotations</t>
  </si>
  <si>
    <t>Label 3 Ignored</t>
  </si>
  <si>
    <t>Label 3 as High</t>
  </si>
  <si>
    <t>Label 3 as Low</t>
  </si>
  <si>
    <t>recola/features/train_9/labels.hdf5</t>
  </si>
  <si>
    <t>recola/features/dev_1/labels.hdf5</t>
  </si>
  <si>
    <t>recola/features/dev_2/labels.hdf5</t>
  </si>
  <si>
    <t>recola/features/dev_3/labels.hdf5</t>
  </si>
  <si>
    <t>recola/features/dev_4/labels.hdf5</t>
  </si>
  <si>
    <t>recola/features/dev_5/labels.hdf5</t>
  </si>
  <si>
    <t>recola/features/dev_6/labels.hdf5</t>
  </si>
  <si>
    <t>recola/features/dev_7/labels.hdf5</t>
  </si>
  <si>
    <t>recola/features/dev_8/labels.hdf5</t>
  </si>
  <si>
    <t>recola/features/dev_9/labels.hdf5</t>
  </si>
  <si>
    <t>recola/features/train_1/labels.hdf5</t>
  </si>
  <si>
    <t>recola/features/train_2/labels.hdf5</t>
  </si>
  <si>
    <t>recola/features/train_3/labels.hdf5</t>
  </si>
  <si>
    <t>recola/features/train_4/labels.hdf5</t>
  </si>
  <si>
    <t>recola/features/train_5/labels.hdf5</t>
  </si>
  <si>
    <t>recola/features/train_6/labels.hdf5</t>
  </si>
  <si>
    <t>recola/features/train_7/labels.hdf5</t>
  </si>
  <si>
    <t>recola/features/train_8/labels.hdf5</t>
  </si>
  <si>
    <t>Rejected</t>
  </si>
  <si>
    <t>per class</t>
  </si>
  <si>
    <t>Total</t>
  </si>
  <si>
    <t>Percentage</t>
  </si>
  <si>
    <t>K</t>
  </si>
  <si>
    <t>N*K</t>
  </si>
  <si>
    <t>Value</t>
  </si>
  <si>
    <t>Comparisons across Segment length possible with 4 participants
All annotations used are Self Annotations</t>
  </si>
  <si>
    <t>PID</t>
  </si>
  <si>
    <t>Percentage 15</t>
  </si>
  <si>
    <t>Percentage 23</t>
  </si>
  <si>
    <t>Percentage 30</t>
  </si>
  <si>
    <t>Percentage 31</t>
  </si>
  <si>
    <t>Seconds</t>
  </si>
  <si>
    <t>Total (minimum)</t>
  </si>
  <si>
    <t>K-EmoCon (s)</t>
  </si>
  <si>
    <t>RECOLA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</si>
</sst>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8"/>
      <color theme="1"/>
      <name val="Times New Roman"/>
      <family val="1"/>
    </font>
    <font>
      <sz val="20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28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2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20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/>
    <xf numFmtId="0" fontId="1" fillId="0" borderId="1" xfId="0" applyFont="1" applyBorder="1" applyAlignment="1">
      <alignment horizontal="center"/>
    </xf>
    <xf numFmtId="0" fontId="6" fillId="0" borderId="0" xfId="0" applyFont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/>
    <xf numFmtId="0" fontId="10" fillId="2" borderId="0" xfId="0" applyFont="1" applyFill="1"/>
    <xf numFmtId="0" fontId="2" fillId="0" borderId="1" xfId="0" applyFont="1" applyFill="1" applyBorder="1"/>
    <xf numFmtId="2" fontId="2" fillId="0" borderId="0" xfId="0" applyNumberFormat="1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/>
    <xf numFmtId="2" fontId="11" fillId="0" borderId="1" xfId="0" applyNumberFormat="1" applyFont="1" applyBorder="1"/>
    <xf numFmtId="2" fontId="2" fillId="0" borderId="1" xfId="0" applyNumberFormat="1" applyFont="1" applyBorder="1" applyAlignment="1">
      <alignment horizontal="center"/>
    </xf>
    <xf numFmtId="0" fontId="11" fillId="0" borderId="1" xfId="0" applyFont="1" applyBorder="1"/>
    <xf numFmtId="2" fontId="1" fillId="0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2" fontId="8" fillId="4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11" fillId="4" borderId="1" xfId="0" applyFont="1" applyFill="1" applyBorder="1"/>
    <xf numFmtId="0" fontId="8" fillId="4" borderId="1" xfId="0" applyFont="1" applyFill="1" applyBorder="1"/>
    <xf numFmtId="0" fontId="11" fillId="2" borderId="1" xfId="0" applyFont="1" applyFill="1" applyBorder="1"/>
    <xf numFmtId="0" fontId="8" fillId="2" borderId="1" xfId="0" applyFont="1" applyFill="1" applyBorder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A6192-7095-4535-9AFA-495BE58C832E}">
  <dimension ref="A1:V33"/>
  <sheetViews>
    <sheetView workbookViewId="0">
      <selection activeCell="G28" sqref="G28"/>
    </sheetView>
  </sheetViews>
  <sheetFormatPr defaultRowHeight="14.4" x14ac:dyDescent="0.3"/>
  <sheetData>
    <row r="1" spans="1:21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s="15" t="s">
        <v>34</v>
      </c>
      <c r="J1" s="15" t="s">
        <v>35</v>
      </c>
      <c r="K1" s="15" t="s">
        <v>36</v>
      </c>
      <c r="L1" s="15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</row>
    <row r="2" spans="1:21" x14ac:dyDescent="0.3">
      <c r="A2">
        <v>1</v>
      </c>
      <c r="B2" t="b">
        <v>1</v>
      </c>
      <c r="C2" t="b">
        <v>0</v>
      </c>
      <c r="D2" t="b">
        <v>0</v>
      </c>
      <c r="E2" t="b">
        <v>1</v>
      </c>
      <c r="F2" t="b">
        <v>0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1</v>
      </c>
      <c r="P2" t="b">
        <v>1</v>
      </c>
      <c r="Q2" t="b">
        <v>1</v>
      </c>
      <c r="R2" t="b">
        <v>1</v>
      </c>
      <c r="S2" t="b">
        <v>1</v>
      </c>
      <c r="T2" t="b">
        <v>1</v>
      </c>
      <c r="U2" t="b">
        <v>1</v>
      </c>
    </row>
    <row r="3" spans="1:21" x14ac:dyDescent="0.3">
      <c r="A3">
        <v>2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1</v>
      </c>
      <c r="O3" t="b">
        <v>1</v>
      </c>
      <c r="P3" t="b">
        <v>1</v>
      </c>
      <c r="Q3" t="b">
        <v>1</v>
      </c>
      <c r="R3" t="b">
        <v>1</v>
      </c>
      <c r="S3" t="b">
        <v>1</v>
      </c>
      <c r="T3" t="b">
        <v>1</v>
      </c>
      <c r="U3" t="b">
        <v>1</v>
      </c>
    </row>
    <row r="4" spans="1:21" x14ac:dyDescent="0.3">
      <c r="A4">
        <v>3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1</v>
      </c>
      <c r="O4" t="b">
        <v>1</v>
      </c>
      <c r="P4" t="b">
        <v>1</v>
      </c>
      <c r="Q4" t="b">
        <v>1</v>
      </c>
      <c r="R4" t="b">
        <v>1</v>
      </c>
      <c r="S4" t="b">
        <v>1</v>
      </c>
      <c r="T4" t="b">
        <v>1</v>
      </c>
      <c r="U4" t="b">
        <v>1</v>
      </c>
    </row>
    <row r="5" spans="1:21" x14ac:dyDescent="0.3">
      <c r="A5">
        <v>4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1</v>
      </c>
      <c r="S5" t="b">
        <v>1</v>
      </c>
      <c r="T5" t="b">
        <v>1</v>
      </c>
      <c r="U5" t="b">
        <v>1</v>
      </c>
    </row>
    <row r="6" spans="1:21" x14ac:dyDescent="0.3">
      <c r="A6">
        <v>5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1</v>
      </c>
      <c r="S6" t="b">
        <v>1</v>
      </c>
      <c r="T6" t="b">
        <v>1</v>
      </c>
      <c r="U6" t="b">
        <v>1</v>
      </c>
    </row>
    <row r="7" spans="1:21" x14ac:dyDescent="0.3">
      <c r="A7">
        <v>6</v>
      </c>
      <c r="B7" t="b">
        <v>1</v>
      </c>
      <c r="C7" t="b">
        <v>0</v>
      </c>
      <c r="D7" t="b">
        <v>1</v>
      </c>
      <c r="E7" t="b">
        <v>1</v>
      </c>
      <c r="F7" t="b">
        <v>1</v>
      </c>
      <c r="G7" t="b">
        <v>1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1</v>
      </c>
      <c r="O7" t="b">
        <v>1</v>
      </c>
      <c r="P7" t="b">
        <v>1</v>
      </c>
      <c r="Q7" t="b">
        <v>1</v>
      </c>
      <c r="R7" t="b">
        <v>1</v>
      </c>
      <c r="S7" t="b">
        <v>1</v>
      </c>
      <c r="T7" t="b">
        <v>1</v>
      </c>
      <c r="U7" t="b">
        <v>1</v>
      </c>
    </row>
    <row r="8" spans="1:21" x14ac:dyDescent="0.3">
      <c r="A8">
        <v>7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1</v>
      </c>
      <c r="O8" t="b">
        <v>1</v>
      </c>
      <c r="P8" t="b">
        <v>1</v>
      </c>
      <c r="Q8" t="b">
        <v>1</v>
      </c>
      <c r="R8" t="b">
        <v>1</v>
      </c>
      <c r="S8" t="b">
        <v>1</v>
      </c>
      <c r="T8" t="b">
        <v>1</v>
      </c>
      <c r="U8" t="b">
        <v>1</v>
      </c>
    </row>
    <row r="9" spans="1:21" x14ac:dyDescent="0.3">
      <c r="A9">
        <v>8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 t="b">
        <v>1</v>
      </c>
      <c r="N9" t="b">
        <v>1</v>
      </c>
      <c r="O9" t="b">
        <v>1</v>
      </c>
      <c r="P9" t="b">
        <v>1</v>
      </c>
      <c r="Q9" t="b">
        <v>1</v>
      </c>
      <c r="R9" t="b">
        <v>1</v>
      </c>
      <c r="S9" t="b">
        <v>1</v>
      </c>
      <c r="T9" t="b">
        <v>1</v>
      </c>
      <c r="U9" t="b">
        <v>1</v>
      </c>
    </row>
    <row r="10" spans="1:21" x14ac:dyDescent="0.3">
      <c r="A10">
        <v>9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  <c r="R10" t="b">
        <v>1</v>
      </c>
      <c r="S10" t="b">
        <v>1</v>
      </c>
      <c r="T10" t="b">
        <v>1</v>
      </c>
      <c r="U10" t="b">
        <v>1</v>
      </c>
    </row>
    <row r="11" spans="1:21" x14ac:dyDescent="0.3">
      <c r="A11">
        <v>10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b">
        <v>1</v>
      </c>
      <c r="P11" t="b">
        <v>1</v>
      </c>
      <c r="Q11" t="b">
        <v>1</v>
      </c>
      <c r="R11" t="b">
        <v>1</v>
      </c>
      <c r="S11" t="b">
        <v>1</v>
      </c>
      <c r="T11" t="b">
        <v>1</v>
      </c>
      <c r="U11" t="b">
        <v>1</v>
      </c>
    </row>
    <row r="12" spans="1:21" x14ac:dyDescent="0.3">
      <c r="A12">
        <v>11</v>
      </c>
      <c r="B12" t="b">
        <v>1</v>
      </c>
      <c r="C12" t="b">
        <v>0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1</v>
      </c>
      <c r="P12" t="b">
        <v>1</v>
      </c>
      <c r="Q12" t="b">
        <v>1</v>
      </c>
      <c r="R12" t="b">
        <v>1</v>
      </c>
      <c r="S12" t="b">
        <v>1</v>
      </c>
      <c r="T12" t="b">
        <v>1</v>
      </c>
      <c r="U12" t="b">
        <v>1</v>
      </c>
    </row>
    <row r="13" spans="1:21" x14ac:dyDescent="0.3">
      <c r="A13">
        <v>12</v>
      </c>
      <c r="B13" t="b">
        <v>1</v>
      </c>
      <c r="C13" t="b">
        <v>0</v>
      </c>
      <c r="D13" t="b">
        <v>1</v>
      </c>
      <c r="E13" t="b">
        <v>1</v>
      </c>
      <c r="F13" t="b">
        <v>1</v>
      </c>
      <c r="G13" t="b">
        <v>0</v>
      </c>
      <c r="H13" t="b">
        <v>1</v>
      </c>
      <c r="I13" t="b">
        <v>1</v>
      </c>
      <c r="J13" t="b">
        <v>1</v>
      </c>
      <c r="K13" t="b">
        <v>1</v>
      </c>
      <c r="L13" t="b">
        <v>1</v>
      </c>
      <c r="M13" t="b">
        <v>1</v>
      </c>
      <c r="N13" t="b">
        <v>1</v>
      </c>
      <c r="O13" t="b">
        <v>1</v>
      </c>
      <c r="P13" t="b">
        <v>1</v>
      </c>
      <c r="Q13" t="b">
        <v>1</v>
      </c>
      <c r="R13" t="b">
        <v>1</v>
      </c>
      <c r="S13" t="b">
        <v>1</v>
      </c>
      <c r="T13" t="b">
        <v>1</v>
      </c>
      <c r="U13" t="b">
        <v>1</v>
      </c>
    </row>
    <row r="14" spans="1:21" x14ac:dyDescent="0.3">
      <c r="A14">
        <v>13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  <c r="H14" t="b">
        <v>1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  <c r="N14" t="b">
        <v>1</v>
      </c>
      <c r="O14" t="b">
        <v>1</v>
      </c>
      <c r="P14" t="b">
        <v>1</v>
      </c>
      <c r="Q14" t="b">
        <v>1</v>
      </c>
      <c r="R14" t="b">
        <v>1</v>
      </c>
      <c r="S14" t="b">
        <v>1</v>
      </c>
      <c r="T14" t="b">
        <v>1</v>
      </c>
      <c r="U14" t="b">
        <v>1</v>
      </c>
    </row>
    <row r="15" spans="1:21" x14ac:dyDescent="0.3">
      <c r="A15">
        <v>14</v>
      </c>
      <c r="B15" t="b">
        <v>1</v>
      </c>
      <c r="C15" t="b">
        <v>0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  <c r="I15" t="b">
        <v>1</v>
      </c>
      <c r="J15" t="b">
        <v>1</v>
      </c>
      <c r="K15" t="b">
        <v>1</v>
      </c>
      <c r="L15" t="b">
        <v>1</v>
      </c>
      <c r="M15" t="b">
        <v>1</v>
      </c>
      <c r="N15" t="b">
        <v>1</v>
      </c>
      <c r="O15" t="b">
        <v>1</v>
      </c>
      <c r="P15" t="b">
        <v>1</v>
      </c>
      <c r="Q15" t="b">
        <v>1</v>
      </c>
      <c r="R15" t="b">
        <v>1</v>
      </c>
      <c r="S15" t="b">
        <v>1</v>
      </c>
      <c r="T15" t="b">
        <v>1</v>
      </c>
      <c r="U15" t="b">
        <v>1</v>
      </c>
    </row>
    <row r="16" spans="1:21" x14ac:dyDescent="0.3">
      <c r="A16">
        <v>15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I16" t="b">
        <v>1</v>
      </c>
      <c r="J16" t="b">
        <v>1</v>
      </c>
      <c r="K16" t="b">
        <v>1</v>
      </c>
      <c r="L16" t="b">
        <v>1</v>
      </c>
      <c r="M16" t="b">
        <v>1</v>
      </c>
      <c r="N16" t="b">
        <v>1</v>
      </c>
      <c r="O16" t="b">
        <v>1</v>
      </c>
      <c r="P16" t="b">
        <v>1</v>
      </c>
      <c r="Q16" t="b">
        <v>1</v>
      </c>
      <c r="R16" t="b">
        <v>1</v>
      </c>
      <c r="S16" t="b">
        <v>1</v>
      </c>
      <c r="T16" t="b">
        <v>1</v>
      </c>
      <c r="U16" t="b">
        <v>1</v>
      </c>
    </row>
    <row r="17" spans="1:22" x14ac:dyDescent="0.3">
      <c r="A17">
        <v>16</v>
      </c>
      <c r="B17" t="b">
        <v>1</v>
      </c>
      <c r="C17" t="b">
        <v>0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1</v>
      </c>
      <c r="O17" t="b">
        <v>1</v>
      </c>
      <c r="P17" t="b">
        <v>1</v>
      </c>
      <c r="Q17" t="b">
        <v>1</v>
      </c>
      <c r="R17" t="b">
        <v>1</v>
      </c>
      <c r="S17" t="b">
        <v>1</v>
      </c>
      <c r="T17" t="b">
        <v>1</v>
      </c>
      <c r="U17" t="b">
        <v>1</v>
      </c>
    </row>
    <row r="18" spans="1:22" x14ac:dyDescent="0.3">
      <c r="A18">
        <v>17</v>
      </c>
      <c r="B18" t="b">
        <v>1</v>
      </c>
      <c r="C18" t="b">
        <v>0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1</v>
      </c>
      <c r="Q18" t="b">
        <v>1</v>
      </c>
      <c r="R18" t="b">
        <v>1</v>
      </c>
      <c r="S18" t="b">
        <v>1</v>
      </c>
      <c r="T18" t="b">
        <v>1</v>
      </c>
      <c r="U18" t="b">
        <v>1</v>
      </c>
    </row>
    <row r="19" spans="1:22" x14ac:dyDescent="0.3">
      <c r="A19">
        <v>18</v>
      </c>
      <c r="B19" t="b">
        <v>1</v>
      </c>
      <c r="C19" t="b">
        <v>0</v>
      </c>
      <c r="D19" t="b">
        <v>1</v>
      </c>
      <c r="E19" t="b">
        <v>1</v>
      </c>
      <c r="F19" t="b">
        <v>1</v>
      </c>
      <c r="G19" t="b">
        <v>0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  <c r="O19" t="b">
        <v>1</v>
      </c>
      <c r="P19" t="b">
        <v>1</v>
      </c>
      <c r="Q19" t="b">
        <v>1</v>
      </c>
      <c r="R19" t="b">
        <v>1</v>
      </c>
      <c r="S19" t="b">
        <v>1</v>
      </c>
      <c r="T19" t="b">
        <v>1</v>
      </c>
      <c r="U19" t="b">
        <v>1</v>
      </c>
    </row>
    <row r="20" spans="1:22" x14ac:dyDescent="0.3">
      <c r="A20">
        <v>19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  <c r="O20" t="b">
        <v>1</v>
      </c>
      <c r="P20" t="b">
        <v>1</v>
      </c>
      <c r="Q20" t="b">
        <v>1</v>
      </c>
      <c r="R20" t="b">
        <v>1</v>
      </c>
      <c r="S20" t="b">
        <v>1</v>
      </c>
      <c r="T20" t="b">
        <v>1</v>
      </c>
      <c r="U20" t="b">
        <v>1</v>
      </c>
    </row>
    <row r="21" spans="1:22" x14ac:dyDescent="0.3">
      <c r="A21">
        <v>20</v>
      </c>
      <c r="B21" t="b">
        <v>1</v>
      </c>
      <c r="C21" t="b">
        <v>1</v>
      </c>
      <c r="D21" t="b">
        <v>0</v>
      </c>
      <c r="E21" t="b">
        <v>1</v>
      </c>
      <c r="F21" t="b">
        <v>0</v>
      </c>
      <c r="G21" t="b">
        <v>0</v>
      </c>
      <c r="H21" t="b">
        <v>1</v>
      </c>
      <c r="I21" t="b">
        <v>1</v>
      </c>
      <c r="J21" t="b">
        <v>1</v>
      </c>
      <c r="K21" t="b">
        <v>1</v>
      </c>
      <c r="L21" t="b">
        <v>1</v>
      </c>
      <c r="M21" t="b">
        <v>1</v>
      </c>
      <c r="N21" t="b">
        <v>1</v>
      </c>
      <c r="O21" t="b">
        <v>1</v>
      </c>
      <c r="P21" t="b">
        <v>1</v>
      </c>
      <c r="Q21" t="b">
        <v>1</v>
      </c>
      <c r="R21" t="b">
        <v>1</v>
      </c>
      <c r="S21" t="b">
        <v>1</v>
      </c>
      <c r="T21" t="b">
        <v>1</v>
      </c>
      <c r="U21" t="b">
        <v>1</v>
      </c>
    </row>
    <row r="22" spans="1:22" x14ac:dyDescent="0.3">
      <c r="A22">
        <v>21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G22" t="b">
        <v>0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1</v>
      </c>
      <c r="Q22" t="b">
        <v>1</v>
      </c>
      <c r="R22" t="b">
        <v>1</v>
      </c>
      <c r="S22" t="b">
        <v>1</v>
      </c>
      <c r="T22" t="b">
        <v>1</v>
      </c>
      <c r="U22" t="b">
        <v>1</v>
      </c>
    </row>
    <row r="23" spans="1:22" x14ac:dyDescent="0.3">
      <c r="A23">
        <v>22</v>
      </c>
      <c r="B23" t="b">
        <v>1</v>
      </c>
      <c r="C23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1</v>
      </c>
      <c r="S23" t="b">
        <v>1</v>
      </c>
      <c r="T23" t="b">
        <v>1</v>
      </c>
      <c r="U23" t="b">
        <v>1</v>
      </c>
    </row>
    <row r="24" spans="1:22" x14ac:dyDescent="0.3">
      <c r="A24">
        <v>23</v>
      </c>
      <c r="B24" t="b">
        <v>1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1</v>
      </c>
      <c r="L24" t="b">
        <v>1</v>
      </c>
      <c r="M24" t="b">
        <v>1</v>
      </c>
      <c r="N24" t="b">
        <v>1</v>
      </c>
      <c r="O24" t="b">
        <v>1</v>
      </c>
      <c r="P24" t="b">
        <v>1</v>
      </c>
      <c r="Q24" t="b">
        <v>1</v>
      </c>
      <c r="R24" t="b">
        <v>1</v>
      </c>
      <c r="S24" t="b">
        <v>1</v>
      </c>
      <c r="T24" t="b">
        <v>1</v>
      </c>
      <c r="U24" t="b">
        <v>1</v>
      </c>
    </row>
    <row r="25" spans="1:22" x14ac:dyDescent="0.3">
      <c r="A25">
        <v>24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  <c r="I25" t="b">
        <v>1</v>
      </c>
      <c r="J25" t="b">
        <v>1</v>
      </c>
      <c r="K25" t="b">
        <v>1</v>
      </c>
      <c r="L25" t="b">
        <v>1</v>
      </c>
      <c r="M25" t="b">
        <v>1</v>
      </c>
      <c r="N25" t="b">
        <v>1</v>
      </c>
      <c r="O25" t="b">
        <v>1</v>
      </c>
      <c r="P25" t="b">
        <v>1</v>
      </c>
      <c r="Q25" t="b">
        <v>1</v>
      </c>
      <c r="R25" t="b">
        <v>1</v>
      </c>
      <c r="S25" t="b">
        <v>1</v>
      </c>
      <c r="T25" t="b">
        <v>1</v>
      </c>
      <c r="U25" t="b">
        <v>1</v>
      </c>
    </row>
    <row r="26" spans="1:22" x14ac:dyDescent="0.3">
      <c r="A26">
        <v>25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1</v>
      </c>
      <c r="J26" t="b">
        <v>1</v>
      </c>
      <c r="K26" t="b">
        <v>1</v>
      </c>
      <c r="L26" t="b">
        <v>1</v>
      </c>
      <c r="M26" t="b">
        <v>1</v>
      </c>
      <c r="N26" t="b">
        <v>1</v>
      </c>
      <c r="O26" t="b">
        <v>1</v>
      </c>
      <c r="P26" t="b">
        <v>1</v>
      </c>
      <c r="Q26" t="b">
        <v>1</v>
      </c>
      <c r="R26" t="b">
        <v>1</v>
      </c>
      <c r="S26" t="b">
        <v>1</v>
      </c>
      <c r="T26" t="b">
        <v>1</v>
      </c>
      <c r="U26" t="b">
        <v>1</v>
      </c>
    </row>
    <row r="27" spans="1:22" x14ac:dyDescent="0.3">
      <c r="A27">
        <v>26</v>
      </c>
      <c r="B27" t="b">
        <v>1</v>
      </c>
      <c r="C27" t="b">
        <v>1</v>
      </c>
      <c r="D27" t="b">
        <v>1</v>
      </c>
      <c r="E27" t="b">
        <v>1</v>
      </c>
      <c r="F27" t="b">
        <v>1</v>
      </c>
      <c r="G27" t="b">
        <v>1</v>
      </c>
      <c r="H27" t="b">
        <v>1</v>
      </c>
      <c r="I27" t="b">
        <v>1</v>
      </c>
      <c r="J27" t="b">
        <v>1</v>
      </c>
      <c r="K27" t="b">
        <v>1</v>
      </c>
      <c r="L27" t="b">
        <v>0</v>
      </c>
      <c r="M27" t="b">
        <v>1</v>
      </c>
      <c r="N27" t="b">
        <v>1</v>
      </c>
      <c r="O27" t="b">
        <v>1</v>
      </c>
      <c r="P27" t="b">
        <v>1</v>
      </c>
      <c r="Q27" t="b">
        <v>1</v>
      </c>
      <c r="R27" t="b">
        <v>1</v>
      </c>
      <c r="S27" t="b">
        <v>1</v>
      </c>
      <c r="T27" t="b">
        <v>1</v>
      </c>
      <c r="U27" t="b">
        <v>1</v>
      </c>
    </row>
    <row r="28" spans="1:22" x14ac:dyDescent="0.3">
      <c r="A28">
        <v>27</v>
      </c>
      <c r="B28" t="b">
        <v>1</v>
      </c>
      <c r="C28" t="b">
        <v>0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  <c r="M28" t="b">
        <v>1</v>
      </c>
      <c r="N28" t="b">
        <v>1</v>
      </c>
      <c r="O28" t="b">
        <v>1</v>
      </c>
      <c r="P28" t="b">
        <v>1</v>
      </c>
      <c r="Q28" t="b">
        <v>1</v>
      </c>
      <c r="R28" t="b">
        <v>1</v>
      </c>
      <c r="S28" t="b">
        <v>1</v>
      </c>
      <c r="T28" t="b">
        <v>1</v>
      </c>
      <c r="U28" t="b">
        <v>1</v>
      </c>
    </row>
    <row r="29" spans="1:22" x14ac:dyDescent="0.3">
      <c r="A29">
        <v>28</v>
      </c>
      <c r="B29" t="b">
        <v>1</v>
      </c>
      <c r="C29" t="b">
        <v>0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1</v>
      </c>
      <c r="R29" t="b">
        <v>1</v>
      </c>
      <c r="S29" t="b">
        <v>1</v>
      </c>
      <c r="T29" t="b">
        <v>1</v>
      </c>
      <c r="U29" t="b">
        <v>1</v>
      </c>
    </row>
    <row r="30" spans="1:22" x14ac:dyDescent="0.3">
      <c r="A30">
        <v>29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0</v>
      </c>
      <c r="H30" t="b">
        <v>1</v>
      </c>
      <c r="I30" t="b">
        <v>1</v>
      </c>
      <c r="J30" t="b">
        <v>1</v>
      </c>
      <c r="K30" t="b">
        <v>1</v>
      </c>
      <c r="L30" t="b">
        <v>1</v>
      </c>
      <c r="M30" t="b">
        <v>1</v>
      </c>
      <c r="N30" t="b">
        <v>1</v>
      </c>
      <c r="O30" t="b">
        <v>1</v>
      </c>
      <c r="P30" t="b">
        <v>1</v>
      </c>
      <c r="Q30" t="b">
        <v>1</v>
      </c>
      <c r="R30" t="b">
        <v>1</v>
      </c>
      <c r="S30" t="b">
        <v>1</v>
      </c>
      <c r="T30" t="b">
        <v>1</v>
      </c>
      <c r="U30" t="b">
        <v>1</v>
      </c>
      <c r="V30" s="7" t="s">
        <v>50</v>
      </c>
    </row>
    <row r="31" spans="1:22" x14ac:dyDescent="0.3">
      <c r="A31">
        <v>30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0</v>
      </c>
      <c r="H31" t="b">
        <v>1</v>
      </c>
      <c r="I31" t="b">
        <v>1</v>
      </c>
      <c r="J31" t="b">
        <v>1</v>
      </c>
      <c r="K31" t="b">
        <v>1</v>
      </c>
      <c r="L31" t="b">
        <v>1</v>
      </c>
      <c r="M31" t="b">
        <v>1</v>
      </c>
      <c r="N31" t="b">
        <v>1</v>
      </c>
      <c r="O31" t="b">
        <v>1</v>
      </c>
      <c r="P31" t="b">
        <v>1</v>
      </c>
      <c r="Q31" t="b">
        <v>1</v>
      </c>
      <c r="R31" t="b">
        <v>1</v>
      </c>
      <c r="S31" t="b">
        <v>1</v>
      </c>
      <c r="T31" t="b">
        <v>1</v>
      </c>
      <c r="U31" t="b">
        <v>1</v>
      </c>
      <c r="V31" s="7" t="s">
        <v>51</v>
      </c>
    </row>
    <row r="32" spans="1:22" x14ac:dyDescent="0.3">
      <c r="A32">
        <v>31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  <c r="H32" t="b">
        <v>1</v>
      </c>
      <c r="I32" t="b">
        <v>1</v>
      </c>
      <c r="J32" t="b">
        <v>1</v>
      </c>
      <c r="K32" t="b">
        <v>1</v>
      </c>
      <c r="L32" t="b">
        <v>1</v>
      </c>
      <c r="M32" t="b">
        <v>1</v>
      </c>
      <c r="N32" t="b">
        <v>1</v>
      </c>
      <c r="O32" t="b">
        <v>1</v>
      </c>
      <c r="P32" t="b">
        <v>1</v>
      </c>
      <c r="Q32" t="b">
        <v>1</v>
      </c>
      <c r="R32" t="b">
        <v>1</v>
      </c>
      <c r="S32" t="b">
        <v>1</v>
      </c>
      <c r="T32" t="b">
        <v>1</v>
      </c>
      <c r="U32" t="b">
        <v>1</v>
      </c>
      <c r="V32" s="7" t="s">
        <v>50</v>
      </c>
    </row>
    <row r="33" spans="1:22" x14ac:dyDescent="0.3">
      <c r="A33">
        <v>32</v>
      </c>
      <c r="B33" t="b">
        <v>1</v>
      </c>
      <c r="C33" t="b">
        <v>0</v>
      </c>
      <c r="D33" t="b">
        <v>1</v>
      </c>
      <c r="E33" t="b">
        <v>1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1</v>
      </c>
      <c r="S33" t="b">
        <v>1</v>
      </c>
      <c r="T33" t="b">
        <v>1</v>
      </c>
      <c r="U33" t="b">
        <v>1</v>
      </c>
      <c r="V33" s="7" t="s">
        <v>51</v>
      </c>
    </row>
  </sheetData>
  <autoFilter ref="A1:U33" xr:uid="{766A6192-7095-4535-9AFA-495BE58C832E}"/>
  <conditionalFormatting sqref="A1:U33">
    <cfRule type="cellIs" dxfId="11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2"/>
  <sheetViews>
    <sheetView workbookViewId="0">
      <selection activeCell="J18" sqref="J18"/>
    </sheetView>
  </sheetViews>
  <sheetFormatPr defaultRowHeight="13.8" x14ac:dyDescent="0.25"/>
  <cols>
    <col min="1" max="3" width="8.88671875" style="1"/>
    <col min="4" max="5" width="18.109375" style="1" customWidth="1"/>
    <col min="6" max="7" width="18.21875" style="1" customWidth="1"/>
    <col min="8" max="8" width="8.88671875" style="1"/>
    <col min="9" max="9" width="11.5546875" style="1" bestFit="1" customWidth="1"/>
    <col min="10" max="16384" width="8.88671875" style="1"/>
  </cols>
  <sheetData>
    <row r="2" spans="2:9" x14ac:dyDescent="0.25">
      <c r="B2" s="47" t="s">
        <v>2</v>
      </c>
      <c r="C2" s="47"/>
      <c r="D2" s="2" t="s">
        <v>8</v>
      </c>
      <c r="E2" s="16" t="s">
        <v>47</v>
      </c>
      <c r="F2" s="47" t="s">
        <v>9</v>
      </c>
      <c r="G2" s="47"/>
    </row>
    <row r="3" spans="2:9" x14ac:dyDescent="0.25">
      <c r="B3" s="2" t="s">
        <v>3</v>
      </c>
      <c r="C3" s="2" t="s">
        <v>3</v>
      </c>
      <c r="D3" s="2" t="s">
        <v>0</v>
      </c>
      <c r="E3" s="14" t="s">
        <v>48</v>
      </c>
      <c r="F3" s="2">
        <v>1</v>
      </c>
      <c r="G3" s="2">
        <v>2</v>
      </c>
    </row>
    <row r="4" spans="2:9" x14ac:dyDescent="0.25">
      <c r="B4" s="3">
        <v>1</v>
      </c>
      <c r="C4" s="3">
        <v>2</v>
      </c>
      <c r="D4" s="3">
        <v>2</v>
      </c>
      <c r="E4" s="3">
        <v>1</v>
      </c>
      <c r="F4" s="3">
        <v>1</v>
      </c>
      <c r="G4" s="3">
        <v>2</v>
      </c>
    </row>
    <row r="5" spans="2:9" x14ac:dyDescent="0.25">
      <c r="B5" s="3">
        <v>3</v>
      </c>
      <c r="C5" s="3">
        <v>4</v>
      </c>
      <c r="D5" s="3">
        <v>4</v>
      </c>
      <c r="E5" s="3">
        <v>2</v>
      </c>
      <c r="F5" s="3">
        <v>3</v>
      </c>
      <c r="G5" s="3">
        <v>4</v>
      </c>
    </row>
    <row r="6" spans="2:9" x14ac:dyDescent="0.25">
      <c r="B6" s="3">
        <v>5</v>
      </c>
      <c r="C6" s="3">
        <v>6</v>
      </c>
      <c r="D6" s="3">
        <v>6</v>
      </c>
      <c r="E6" s="3">
        <v>2</v>
      </c>
      <c r="F6" s="3">
        <v>5</v>
      </c>
      <c r="G6" s="3">
        <v>6</v>
      </c>
    </row>
    <row r="7" spans="2:9" x14ac:dyDescent="0.25">
      <c r="B7" s="3">
        <v>7</v>
      </c>
      <c r="C7" s="3">
        <v>8</v>
      </c>
      <c r="D7" s="3">
        <v>8</v>
      </c>
      <c r="E7" s="3">
        <v>1</v>
      </c>
      <c r="F7" s="3">
        <v>8</v>
      </c>
      <c r="G7" s="3">
        <v>7</v>
      </c>
    </row>
    <row r="8" spans="2:9" x14ac:dyDescent="0.25">
      <c r="B8" s="3">
        <v>9</v>
      </c>
      <c r="C8" s="3">
        <v>10</v>
      </c>
      <c r="D8" s="3">
        <v>9</v>
      </c>
      <c r="E8" s="3">
        <v>1</v>
      </c>
      <c r="F8" s="3">
        <v>9</v>
      </c>
      <c r="G8" s="3">
        <v>10</v>
      </c>
    </row>
    <row r="9" spans="2:9" x14ac:dyDescent="0.25">
      <c r="B9" s="3">
        <v>11</v>
      </c>
      <c r="C9" s="3">
        <v>12</v>
      </c>
      <c r="D9" s="4" t="s">
        <v>10</v>
      </c>
      <c r="E9" s="4"/>
      <c r="F9" s="4" t="s">
        <v>1</v>
      </c>
      <c r="G9" s="4" t="s">
        <v>1</v>
      </c>
      <c r="I9" s="1" t="s">
        <v>7</v>
      </c>
    </row>
    <row r="10" spans="2:9" x14ac:dyDescent="0.25">
      <c r="B10" s="3">
        <v>13</v>
      </c>
      <c r="C10" s="3">
        <v>14</v>
      </c>
      <c r="D10" s="3">
        <v>13</v>
      </c>
      <c r="E10" s="3">
        <v>1</v>
      </c>
      <c r="F10" s="3">
        <v>13</v>
      </c>
      <c r="G10" s="3">
        <v>14</v>
      </c>
    </row>
    <row r="11" spans="2:9" x14ac:dyDescent="0.25">
      <c r="B11" s="3">
        <v>15</v>
      </c>
      <c r="C11" s="3">
        <v>16</v>
      </c>
      <c r="D11" s="3">
        <v>15</v>
      </c>
      <c r="E11" s="3">
        <v>1</v>
      </c>
      <c r="F11" s="3">
        <v>15</v>
      </c>
      <c r="G11" s="3">
        <v>16</v>
      </c>
    </row>
    <row r="12" spans="2:9" x14ac:dyDescent="0.25">
      <c r="B12" s="3">
        <v>17</v>
      </c>
      <c r="C12" s="3">
        <v>18</v>
      </c>
      <c r="D12" s="4" t="s">
        <v>10</v>
      </c>
      <c r="E12" s="4"/>
      <c r="F12" s="4" t="s">
        <v>1</v>
      </c>
      <c r="G12" s="4" t="s">
        <v>1</v>
      </c>
      <c r="I12" s="1" t="s">
        <v>7</v>
      </c>
    </row>
    <row r="13" spans="2:9" x14ac:dyDescent="0.25">
      <c r="B13" s="3">
        <v>19</v>
      </c>
      <c r="C13" s="3">
        <v>20</v>
      </c>
      <c r="D13" s="3">
        <v>19</v>
      </c>
      <c r="E13" s="3">
        <v>2</v>
      </c>
      <c r="F13" s="3">
        <v>20</v>
      </c>
      <c r="G13" s="3">
        <v>19</v>
      </c>
    </row>
    <row r="14" spans="2:9" x14ac:dyDescent="0.25">
      <c r="B14" s="3">
        <v>21</v>
      </c>
      <c r="C14" s="3">
        <v>22</v>
      </c>
      <c r="D14" s="3">
        <v>22</v>
      </c>
      <c r="E14" s="3">
        <v>1</v>
      </c>
      <c r="F14" s="3">
        <v>22</v>
      </c>
      <c r="G14" s="3">
        <v>21</v>
      </c>
    </row>
    <row r="15" spans="2:9" x14ac:dyDescent="0.25">
      <c r="B15" s="3">
        <v>23</v>
      </c>
      <c r="C15" s="3">
        <v>24</v>
      </c>
      <c r="D15" s="3">
        <v>23</v>
      </c>
      <c r="E15" s="3">
        <v>2</v>
      </c>
      <c r="F15" s="3">
        <v>24</v>
      </c>
      <c r="G15" s="3">
        <v>23</v>
      </c>
    </row>
    <row r="16" spans="2:9" x14ac:dyDescent="0.25">
      <c r="B16" s="3">
        <v>25</v>
      </c>
      <c r="C16" s="3">
        <v>26</v>
      </c>
      <c r="D16" s="3">
        <v>26</v>
      </c>
      <c r="E16" s="3">
        <v>1</v>
      </c>
      <c r="F16" s="3">
        <v>26</v>
      </c>
      <c r="G16" s="3">
        <v>25</v>
      </c>
    </row>
    <row r="17" spans="2:11" x14ac:dyDescent="0.25">
      <c r="B17" s="3">
        <v>27</v>
      </c>
      <c r="C17" s="3">
        <v>28</v>
      </c>
      <c r="D17" s="4" t="s">
        <v>10</v>
      </c>
      <c r="E17" s="4"/>
      <c r="F17" s="4" t="s">
        <v>1</v>
      </c>
      <c r="G17" s="4" t="s">
        <v>1</v>
      </c>
      <c r="I17" s="1" t="s">
        <v>7</v>
      </c>
    </row>
    <row r="18" spans="2:11" x14ac:dyDescent="0.25">
      <c r="B18" s="3">
        <v>29</v>
      </c>
      <c r="C18" s="3">
        <v>30</v>
      </c>
      <c r="D18" s="3">
        <v>29</v>
      </c>
      <c r="E18" s="3">
        <v>2</v>
      </c>
      <c r="F18" s="3">
        <v>30</v>
      </c>
      <c r="G18" s="3">
        <v>29</v>
      </c>
      <c r="K18" s="1" t="s">
        <v>52</v>
      </c>
    </row>
    <row r="19" spans="2:11" x14ac:dyDescent="0.25">
      <c r="B19" s="3">
        <v>31</v>
      </c>
      <c r="C19" s="3">
        <v>32</v>
      </c>
      <c r="D19" s="3">
        <v>31</v>
      </c>
      <c r="E19" s="3">
        <v>1</v>
      </c>
      <c r="F19" s="3">
        <v>31</v>
      </c>
      <c r="G19" s="3">
        <v>32</v>
      </c>
    </row>
    <row r="20" spans="2:11" x14ac:dyDescent="0.25">
      <c r="B20" s="5"/>
      <c r="C20" s="5"/>
      <c r="D20" s="5"/>
      <c r="E20" s="5"/>
      <c r="F20" s="5"/>
      <c r="G20" s="5"/>
    </row>
    <row r="22" spans="2:11" x14ac:dyDescent="0.25">
      <c r="E22" s="1" t="s">
        <v>49</v>
      </c>
    </row>
  </sheetData>
  <mergeCells count="2">
    <mergeCell ref="B2:C2"/>
    <mergeCell ref="F2:G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CEE0A-18C7-4B13-8010-DAACC747C660}">
  <dimension ref="C4:P41"/>
  <sheetViews>
    <sheetView topLeftCell="A7" zoomScaleNormal="100" workbookViewId="0">
      <selection activeCell="B35" sqref="B35"/>
    </sheetView>
  </sheetViews>
  <sheetFormatPr defaultRowHeight="13.8" x14ac:dyDescent="0.25"/>
  <cols>
    <col min="1" max="3" width="8.88671875" style="1"/>
    <col min="4" max="4" width="16.33203125" style="1" customWidth="1"/>
    <col min="5" max="16384" width="8.88671875" style="1"/>
  </cols>
  <sheetData>
    <row r="4" spans="3:16" x14ac:dyDescent="0.25">
      <c r="F4" s="48" t="s">
        <v>13</v>
      </c>
      <c r="G4" s="48"/>
      <c r="H4" s="48"/>
      <c r="I4" s="48"/>
      <c r="J4" s="48"/>
      <c r="K4" s="48"/>
      <c r="L4" s="48"/>
      <c r="M4" s="48"/>
      <c r="N4" s="48"/>
      <c r="O4" s="48"/>
      <c r="P4" s="48"/>
    </row>
    <row r="5" spans="3:16" x14ac:dyDescent="0.25"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</row>
    <row r="6" spans="3:16" ht="22.8" x14ac:dyDescent="0.4">
      <c r="F6" s="50" t="s">
        <v>11</v>
      </c>
      <c r="G6" s="50"/>
      <c r="H6" s="50"/>
      <c r="I6" s="50"/>
      <c r="J6" s="50"/>
      <c r="L6" s="50" t="s">
        <v>12</v>
      </c>
      <c r="M6" s="50"/>
      <c r="N6" s="50"/>
      <c r="O6" s="50"/>
      <c r="P6" s="50"/>
    </row>
    <row r="7" spans="3:16" x14ac:dyDescent="0.25">
      <c r="C7" s="8"/>
      <c r="D7" s="6" t="s">
        <v>4</v>
      </c>
      <c r="E7" s="7"/>
      <c r="F7" s="49" t="s">
        <v>6</v>
      </c>
      <c r="G7" s="49"/>
      <c r="I7" s="49" t="s">
        <v>5</v>
      </c>
      <c r="J7" s="49"/>
      <c r="L7" s="49" t="s">
        <v>6</v>
      </c>
      <c r="M7" s="49"/>
      <c r="O7" s="49" t="s">
        <v>5</v>
      </c>
      <c r="P7" s="49"/>
    </row>
    <row r="8" spans="3:16" x14ac:dyDescent="0.25">
      <c r="C8" s="6" t="s">
        <v>3</v>
      </c>
      <c r="D8" s="8" t="s">
        <v>14</v>
      </c>
      <c r="E8" s="7"/>
      <c r="F8" s="10">
        <v>1</v>
      </c>
      <c r="G8" s="10">
        <v>0</v>
      </c>
      <c r="I8" s="10">
        <v>1</v>
      </c>
      <c r="J8" s="10">
        <v>0</v>
      </c>
      <c r="L8" s="10">
        <v>1</v>
      </c>
      <c r="M8" s="10">
        <v>0</v>
      </c>
      <c r="O8" s="10">
        <v>1</v>
      </c>
      <c r="P8" s="10">
        <v>0</v>
      </c>
    </row>
    <row r="9" spans="3:16" x14ac:dyDescent="0.25">
      <c r="C9" s="3">
        <v>1</v>
      </c>
      <c r="D9" s="9">
        <v>0.24722222222222223</v>
      </c>
      <c r="F9" s="11">
        <v>9</v>
      </c>
      <c r="G9" s="11">
        <v>8</v>
      </c>
      <c r="I9" s="3">
        <v>50</v>
      </c>
      <c r="J9" s="3">
        <v>43</v>
      </c>
      <c r="L9" s="11">
        <v>5</v>
      </c>
      <c r="M9" s="11">
        <v>0</v>
      </c>
      <c r="O9" s="11">
        <v>25</v>
      </c>
      <c r="P9" s="11">
        <v>0</v>
      </c>
    </row>
    <row r="10" spans="3:16" x14ac:dyDescent="0.25">
      <c r="C10" s="3">
        <v>2</v>
      </c>
      <c r="D10" s="3"/>
      <c r="F10" s="3"/>
      <c r="G10" s="3"/>
      <c r="I10" s="3"/>
      <c r="J10" s="3"/>
      <c r="L10" s="12"/>
      <c r="M10" s="12"/>
      <c r="O10" s="3"/>
      <c r="P10" s="3"/>
    </row>
    <row r="11" spans="3:16" x14ac:dyDescent="0.25">
      <c r="C11" s="3">
        <v>3</v>
      </c>
      <c r="D11" s="3"/>
      <c r="F11" s="3"/>
      <c r="G11" s="3"/>
      <c r="I11" s="3"/>
      <c r="J11" s="3"/>
      <c r="L11" s="12"/>
      <c r="M11" s="12"/>
      <c r="O11" s="3"/>
      <c r="P11" s="3"/>
    </row>
    <row r="12" spans="3:16" x14ac:dyDescent="0.25">
      <c r="C12" s="3">
        <v>4</v>
      </c>
      <c r="D12" s="9">
        <v>0.22430555555555556</v>
      </c>
      <c r="F12" s="11">
        <v>9</v>
      </c>
      <c r="G12" s="11">
        <v>25</v>
      </c>
      <c r="I12" s="3">
        <v>44</v>
      </c>
      <c r="J12" s="3">
        <v>126</v>
      </c>
      <c r="L12" s="11">
        <v>0</v>
      </c>
      <c r="M12" s="11">
        <v>0</v>
      </c>
      <c r="O12" s="11">
        <v>0</v>
      </c>
      <c r="P12" s="11">
        <v>0</v>
      </c>
    </row>
    <row r="13" spans="3:16" x14ac:dyDescent="0.25">
      <c r="C13" s="3">
        <v>5</v>
      </c>
      <c r="D13" s="9">
        <v>0.19305555555555554</v>
      </c>
      <c r="F13" s="11">
        <v>11</v>
      </c>
      <c r="G13" s="11">
        <v>8</v>
      </c>
      <c r="I13" s="3">
        <v>55</v>
      </c>
      <c r="J13" s="3">
        <v>43</v>
      </c>
      <c r="L13" s="11">
        <v>0</v>
      </c>
      <c r="M13" s="11">
        <v>0</v>
      </c>
      <c r="O13" s="11">
        <v>0</v>
      </c>
      <c r="P13" s="11">
        <v>0</v>
      </c>
    </row>
    <row r="14" spans="3:16" x14ac:dyDescent="0.25">
      <c r="C14" s="3">
        <v>6</v>
      </c>
      <c r="D14" s="3"/>
      <c r="F14" s="3"/>
      <c r="G14" s="3"/>
      <c r="I14" s="3"/>
      <c r="J14" s="3"/>
      <c r="L14" s="12"/>
      <c r="M14" s="12"/>
      <c r="O14" s="3"/>
      <c r="P14" s="3"/>
    </row>
    <row r="15" spans="3:16" x14ac:dyDescent="0.25">
      <c r="C15" s="3">
        <v>7</v>
      </c>
      <c r="D15" s="3"/>
      <c r="F15" s="3"/>
      <c r="G15" s="3"/>
      <c r="I15" s="3"/>
      <c r="J15" s="3"/>
      <c r="L15" s="12"/>
      <c r="M15" s="12"/>
      <c r="O15" s="3"/>
      <c r="P15" s="3"/>
    </row>
    <row r="16" spans="3:16" x14ac:dyDescent="0.25">
      <c r="C16" s="3">
        <v>8</v>
      </c>
      <c r="D16" s="9">
        <v>0.21458333333333335</v>
      </c>
      <c r="F16" s="11">
        <v>9</v>
      </c>
      <c r="G16" s="11">
        <v>35</v>
      </c>
      <c r="I16" s="3">
        <v>45</v>
      </c>
      <c r="J16" s="3">
        <v>171</v>
      </c>
      <c r="L16" s="11">
        <v>0</v>
      </c>
      <c r="M16" s="11">
        <v>9</v>
      </c>
      <c r="O16" s="11">
        <v>0</v>
      </c>
      <c r="P16" s="11">
        <v>45</v>
      </c>
    </row>
    <row r="17" spans="3:16" x14ac:dyDescent="0.25">
      <c r="C17" s="3">
        <v>9</v>
      </c>
      <c r="D17" s="9">
        <v>0.18819444444444444</v>
      </c>
      <c r="F17" s="3">
        <v>14</v>
      </c>
      <c r="G17" s="3">
        <v>40</v>
      </c>
      <c r="I17" s="3">
        <v>209</v>
      </c>
      <c r="J17" s="3">
        <v>60</v>
      </c>
      <c r="L17" s="11">
        <v>18</v>
      </c>
      <c r="M17" s="11">
        <v>0</v>
      </c>
      <c r="O17" s="11">
        <v>87</v>
      </c>
      <c r="P17" s="11">
        <v>0</v>
      </c>
    </row>
    <row r="18" spans="3:16" x14ac:dyDescent="0.25">
      <c r="C18" s="3">
        <v>10</v>
      </c>
      <c r="D18" s="9">
        <v>0.19236111111111112</v>
      </c>
      <c r="F18" s="11">
        <v>8</v>
      </c>
      <c r="G18" s="11">
        <v>40</v>
      </c>
      <c r="I18" s="3">
        <v>202</v>
      </c>
      <c r="J18" s="3">
        <v>38</v>
      </c>
      <c r="L18" s="11">
        <v>4</v>
      </c>
      <c r="M18" s="11">
        <v>11</v>
      </c>
      <c r="O18" s="3">
        <v>22</v>
      </c>
      <c r="P18" s="3">
        <v>55</v>
      </c>
    </row>
    <row r="19" spans="3:16" x14ac:dyDescent="0.25">
      <c r="C19" s="3">
        <v>11</v>
      </c>
      <c r="D19" s="3"/>
      <c r="F19" s="3"/>
      <c r="G19" s="3"/>
      <c r="I19" s="3"/>
      <c r="J19" s="3"/>
      <c r="L19" s="12"/>
      <c r="M19" s="12"/>
      <c r="O19" s="3"/>
      <c r="P19" s="3"/>
    </row>
    <row r="20" spans="3:16" x14ac:dyDescent="0.25">
      <c r="C20" s="3">
        <v>12</v>
      </c>
      <c r="D20" s="3"/>
      <c r="F20" s="3"/>
      <c r="G20" s="3"/>
      <c r="I20" s="3"/>
      <c r="J20" s="3"/>
      <c r="L20" s="12"/>
      <c r="M20" s="12"/>
      <c r="O20" s="3"/>
      <c r="P20" s="3"/>
    </row>
    <row r="21" spans="3:16" x14ac:dyDescent="0.25">
      <c r="C21" s="3">
        <v>13</v>
      </c>
      <c r="D21" s="9">
        <v>0.24305555555555555</v>
      </c>
      <c r="F21" s="11">
        <v>8</v>
      </c>
      <c r="G21" s="11">
        <v>25</v>
      </c>
      <c r="I21" s="3">
        <v>48</v>
      </c>
      <c r="J21" s="3">
        <v>122</v>
      </c>
      <c r="L21" s="11">
        <v>0</v>
      </c>
      <c r="M21" s="11">
        <v>1</v>
      </c>
      <c r="O21" s="11">
        <v>0</v>
      </c>
      <c r="P21" s="11">
        <v>5</v>
      </c>
    </row>
    <row r="22" spans="3:16" x14ac:dyDescent="0.25">
      <c r="C22" s="3">
        <v>14</v>
      </c>
      <c r="D22" s="9">
        <v>0.16458333333333333</v>
      </c>
      <c r="F22" s="11">
        <v>5</v>
      </c>
      <c r="G22" s="11">
        <v>30</v>
      </c>
      <c r="I22" s="3">
        <v>27</v>
      </c>
      <c r="J22" s="3">
        <v>158</v>
      </c>
      <c r="L22" s="11">
        <v>0</v>
      </c>
      <c r="M22" s="11">
        <v>0</v>
      </c>
      <c r="O22" s="11">
        <v>0</v>
      </c>
      <c r="P22" s="11">
        <v>0</v>
      </c>
    </row>
    <row r="23" spans="3:16" x14ac:dyDescent="0.25">
      <c r="C23" s="3">
        <v>15</v>
      </c>
      <c r="D23" s="9">
        <v>0.23472222222222219</v>
      </c>
      <c r="F23" s="3">
        <v>12</v>
      </c>
      <c r="G23" s="3">
        <v>24</v>
      </c>
      <c r="I23" s="3">
        <v>60</v>
      </c>
      <c r="J23" s="3">
        <v>123</v>
      </c>
      <c r="L23" s="11">
        <v>8</v>
      </c>
      <c r="M23" s="11">
        <v>14</v>
      </c>
      <c r="O23" s="12">
        <v>43</v>
      </c>
      <c r="P23" s="12">
        <v>83</v>
      </c>
    </row>
    <row r="24" spans="3:16" x14ac:dyDescent="0.25">
      <c r="C24" s="3">
        <v>16</v>
      </c>
      <c r="D24" s="9">
        <v>0.18402777777777779</v>
      </c>
      <c r="F24" s="11">
        <v>5</v>
      </c>
      <c r="G24" s="11">
        <v>1</v>
      </c>
      <c r="I24" s="11">
        <v>27</v>
      </c>
      <c r="J24" s="11">
        <v>3</v>
      </c>
      <c r="L24" s="11">
        <v>13</v>
      </c>
      <c r="M24" s="11">
        <v>5</v>
      </c>
      <c r="O24" s="12">
        <v>71</v>
      </c>
      <c r="P24" s="12">
        <v>27</v>
      </c>
    </row>
    <row r="25" spans="3:16" x14ac:dyDescent="0.25">
      <c r="C25" s="3">
        <v>17</v>
      </c>
      <c r="D25" s="3"/>
      <c r="F25" s="3"/>
      <c r="G25" s="3"/>
      <c r="I25" s="3"/>
      <c r="J25" s="3"/>
      <c r="L25" s="12"/>
      <c r="M25" s="12"/>
      <c r="O25" s="12"/>
      <c r="P25" s="12"/>
    </row>
    <row r="26" spans="3:16" x14ac:dyDescent="0.25">
      <c r="C26" s="3">
        <v>18</v>
      </c>
      <c r="D26" s="3"/>
      <c r="F26" s="3"/>
      <c r="G26" s="3"/>
      <c r="I26" s="3"/>
      <c r="J26" s="3"/>
      <c r="L26" s="12"/>
      <c r="M26" s="12"/>
      <c r="O26" s="12"/>
      <c r="P26" s="12"/>
    </row>
    <row r="27" spans="3:16" x14ac:dyDescent="0.25">
      <c r="C27" s="3">
        <v>19</v>
      </c>
      <c r="D27" s="9">
        <v>0.20138888888888887</v>
      </c>
      <c r="F27" s="11">
        <v>33</v>
      </c>
      <c r="G27" s="11">
        <v>0</v>
      </c>
      <c r="I27" s="11">
        <v>164</v>
      </c>
      <c r="J27" s="11">
        <v>4</v>
      </c>
      <c r="L27" s="11">
        <v>0</v>
      </c>
      <c r="M27" s="11">
        <v>20</v>
      </c>
      <c r="O27" s="11">
        <v>0</v>
      </c>
      <c r="P27" s="11">
        <v>108</v>
      </c>
    </row>
    <row r="28" spans="3:16" x14ac:dyDescent="0.25">
      <c r="C28" s="3">
        <v>20</v>
      </c>
      <c r="D28" s="9">
        <v>0.21944444444444444</v>
      </c>
      <c r="F28" s="11">
        <v>27</v>
      </c>
      <c r="G28" s="11">
        <v>2</v>
      </c>
      <c r="I28" s="11">
        <v>137</v>
      </c>
      <c r="J28" s="11">
        <v>10</v>
      </c>
      <c r="L28" s="11">
        <v>0</v>
      </c>
      <c r="M28" s="11">
        <v>8</v>
      </c>
      <c r="O28" s="11">
        <v>0</v>
      </c>
      <c r="P28" s="11">
        <v>37</v>
      </c>
    </row>
    <row r="29" spans="3:16" x14ac:dyDescent="0.25">
      <c r="C29" s="3">
        <v>21</v>
      </c>
      <c r="D29" s="9">
        <v>0.18680555555555556</v>
      </c>
      <c r="F29" s="11">
        <v>6</v>
      </c>
      <c r="G29" s="11">
        <v>37</v>
      </c>
      <c r="I29" s="3">
        <v>29</v>
      </c>
      <c r="J29" s="3">
        <v>181</v>
      </c>
      <c r="L29" s="11">
        <v>0</v>
      </c>
      <c r="M29" s="11">
        <v>0</v>
      </c>
      <c r="O29" s="11">
        <v>0</v>
      </c>
      <c r="P29" s="11">
        <v>0</v>
      </c>
    </row>
    <row r="30" spans="3:16" x14ac:dyDescent="0.25">
      <c r="C30" s="3">
        <v>22</v>
      </c>
      <c r="D30" s="9">
        <v>0.21319444444444444</v>
      </c>
      <c r="F30" s="11">
        <v>0</v>
      </c>
      <c r="G30" s="11">
        <v>49</v>
      </c>
      <c r="I30" s="11">
        <v>1</v>
      </c>
      <c r="J30" s="11">
        <v>253</v>
      </c>
      <c r="L30" s="11">
        <v>0</v>
      </c>
      <c r="M30" s="11">
        <v>0</v>
      </c>
      <c r="O30" s="11">
        <v>0</v>
      </c>
      <c r="P30" s="11">
        <v>0</v>
      </c>
    </row>
    <row r="31" spans="3:16" x14ac:dyDescent="0.25">
      <c r="C31" s="3">
        <v>23</v>
      </c>
      <c r="D31" s="9">
        <v>0.18402777777777779</v>
      </c>
      <c r="F31" s="11">
        <v>2</v>
      </c>
      <c r="G31" s="11">
        <v>10</v>
      </c>
      <c r="I31" s="11">
        <v>10</v>
      </c>
      <c r="J31" s="11">
        <v>50</v>
      </c>
      <c r="L31" s="11">
        <v>0</v>
      </c>
      <c r="M31" s="11">
        <v>0</v>
      </c>
      <c r="O31" s="11">
        <v>0</v>
      </c>
      <c r="P31" s="11">
        <v>0</v>
      </c>
    </row>
    <row r="32" spans="3:16" x14ac:dyDescent="0.25">
      <c r="C32" s="3">
        <v>24</v>
      </c>
      <c r="D32" s="9">
        <v>0.21388888888888891</v>
      </c>
      <c r="F32" s="11">
        <v>3</v>
      </c>
      <c r="G32" s="11">
        <v>21</v>
      </c>
      <c r="I32" s="12">
        <v>17</v>
      </c>
      <c r="J32" s="3">
        <v>106</v>
      </c>
      <c r="L32" s="11">
        <v>0</v>
      </c>
      <c r="M32" s="11">
        <v>0</v>
      </c>
      <c r="O32" s="11">
        <v>0</v>
      </c>
      <c r="P32" s="11">
        <v>0</v>
      </c>
    </row>
    <row r="33" spans="3:16" x14ac:dyDescent="0.25">
      <c r="C33" s="3">
        <v>25</v>
      </c>
      <c r="D33" s="9">
        <v>0.16874999999999998</v>
      </c>
      <c r="F33" s="11">
        <v>18</v>
      </c>
      <c r="G33" s="11">
        <v>0</v>
      </c>
      <c r="I33" s="11">
        <v>102</v>
      </c>
      <c r="J33" s="11">
        <v>3</v>
      </c>
      <c r="L33" s="11">
        <v>2</v>
      </c>
      <c r="M33" s="11">
        <v>0</v>
      </c>
      <c r="O33" s="11">
        <v>10</v>
      </c>
      <c r="P33" s="11">
        <v>0</v>
      </c>
    </row>
    <row r="34" spans="3:16" x14ac:dyDescent="0.25">
      <c r="C34" s="3">
        <v>26</v>
      </c>
      <c r="D34" s="3"/>
      <c r="F34" s="3"/>
      <c r="G34" s="3"/>
      <c r="I34" s="3"/>
      <c r="J34" s="3"/>
      <c r="L34" s="12"/>
      <c r="M34" s="12"/>
      <c r="O34" s="12"/>
      <c r="P34" s="12"/>
    </row>
    <row r="35" spans="3:16" x14ac:dyDescent="0.25">
      <c r="C35" s="3">
        <v>27</v>
      </c>
      <c r="D35" s="3"/>
      <c r="F35" s="3"/>
      <c r="G35" s="3"/>
      <c r="I35" s="3"/>
      <c r="J35" s="3"/>
      <c r="L35" s="12"/>
      <c r="M35" s="12"/>
      <c r="O35" s="12"/>
      <c r="P35" s="12"/>
    </row>
    <row r="36" spans="3:16" x14ac:dyDescent="0.25">
      <c r="C36" s="3">
        <v>28</v>
      </c>
      <c r="D36" s="3"/>
      <c r="F36" s="3"/>
      <c r="G36" s="3"/>
      <c r="I36" s="3"/>
      <c r="J36" s="3"/>
      <c r="L36" s="12"/>
      <c r="M36" s="12"/>
      <c r="O36" s="12"/>
      <c r="P36" s="12"/>
    </row>
    <row r="37" spans="3:16" x14ac:dyDescent="0.25">
      <c r="C37" s="3">
        <v>29</v>
      </c>
      <c r="D37" s="9">
        <v>0.17569444444444446</v>
      </c>
      <c r="F37" s="3">
        <v>14</v>
      </c>
      <c r="G37" s="3">
        <v>8</v>
      </c>
      <c r="I37" s="3">
        <v>67</v>
      </c>
      <c r="J37" s="3">
        <v>37</v>
      </c>
      <c r="L37" s="11">
        <v>4</v>
      </c>
      <c r="M37" s="11">
        <v>0</v>
      </c>
      <c r="O37" s="11">
        <v>21</v>
      </c>
      <c r="P37" s="11">
        <v>0</v>
      </c>
    </row>
    <row r="38" spans="3:16" x14ac:dyDescent="0.25">
      <c r="C38" s="3">
        <v>30</v>
      </c>
      <c r="D38" s="9">
        <v>0.20069444444444443</v>
      </c>
      <c r="F38" s="3">
        <v>17</v>
      </c>
      <c r="G38" s="3">
        <v>7</v>
      </c>
      <c r="I38" s="3">
        <v>88</v>
      </c>
      <c r="J38" s="3">
        <v>27</v>
      </c>
      <c r="L38" s="11">
        <v>22</v>
      </c>
      <c r="M38" s="11">
        <v>3</v>
      </c>
      <c r="O38" s="12">
        <v>109</v>
      </c>
      <c r="P38" s="12">
        <v>13</v>
      </c>
    </row>
    <row r="39" spans="3:16" x14ac:dyDescent="0.25">
      <c r="C39" s="3">
        <v>31</v>
      </c>
      <c r="D39" s="9">
        <v>0.22430555555555556</v>
      </c>
      <c r="F39" s="11">
        <v>21</v>
      </c>
      <c r="G39" s="11">
        <v>0</v>
      </c>
      <c r="I39" s="11">
        <v>108</v>
      </c>
      <c r="J39" s="11">
        <v>0</v>
      </c>
      <c r="L39" s="11">
        <v>1</v>
      </c>
      <c r="M39" s="11">
        <v>3</v>
      </c>
      <c r="O39" s="11">
        <v>4</v>
      </c>
      <c r="P39" s="11">
        <v>15</v>
      </c>
    </row>
    <row r="40" spans="3:16" x14ac:dyDescent="0.25">
      <c r="C40" s="3">
        <v>32</v>
      </c>
      <c r="D40" s="9">
        <v>0.1986111111111111</v>
      </c>
      <c r="F40" s="11">
        <v>25</v>
      </c>
      <c r="G40" s="11">
        <v>3</v>
      </c>
      <c r="I40" s="11">
        <v>134</v>
      </c>
      <c r="J40" s="11">
        <v>9</v>
      </c>
      <c r="L40" s="11">
        <v>1</v>
      </c>
      <c r="M40" s="11">
        <v>0</v>
      </c>
      <c r="O40" s="11">
        <v>5</v>
      </c>
      <c r="P40" s="11">
        <v>0</v>
      </c>
    </row>
    <row r="41" spans="3:16" x14ac:dyDescent="0.25">
      <c r="L41" s="13"/>
      <c r="M41" s="13"/>
    </row>
  </sheetData>
  <autoFilter ref="C8:P40" xr:uid="{43BCEE0A-18C7-4B13-8010-DAACC747C660}">
    <sortState xmlns:xlrd2="http://schemas.microsoft.com/office/spreadsheetml/2017/richdata2" ref="C9:P40">
      <sortCondition ref="C8:C40"/>
    </sortState>
  </autoFilter>
  <mergeCells count="7">
    <mergeCell ref="F4:P5"/>
    <mergeCell ref="I7:J7"/>
    <mergeCell ref="F7:G7"/>
    <mergeCell ref="F6:J6"/>
    <mergeCell ref="L6:P6"/>
    <mergeCell ref="L7:M7"/>
    <mergeCell ref="O7:P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CD5C-14B7-4235-9211-89AC4DAC80FC}">
  <dimension ref="A2:AU47"/>
  <sheetViews>
    <sheetView topLeftCell="AB33" zoomScale="115" zoomScaleNormal="115" workbookViewId="0">
      <selection activeCell="AK45" sqref="AK45"/>
    </sheetView>
  </sheetViews>
  <sheetFormatPr defaultRowHeight="13.8" x14ac:dyDescent="0.25"/>
  <cols>
    <col min="1" max="1" width="8.88671875" style="18"/>
    <col min="2" max="2" width="8.88671875" style="18" hidden="1" customWidth="1"/>
    <col min="3" max="23" width="8.6640625" style="18" hidden="1" customWidth="1"/>
    <col min="24" max="28" width="8.6640625" style="18" customWidth="1"/>
    <col min="29" max="33" width="8.6640625" style="18" hidden="1" customWidth="1"/>
    <col min="34" max="34" width="8.88671875" style="18"/>
    <col min="35" max="35" width="29.5546875" style="18" customWidth="1"/>
    <col min="36" max="16384" width="8.88671875" style="18"/>
  </cols>
  <sheetData>
    <row r="2" spans="1:33" ht="13.8" customHeight="1" x14ac:dyDescent="0.25">
      <c r="B2" s="51" t="s">
        <v>61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r="3" spans="1:33" ht="13.8" customHeight="1" x14ac:dyDescent="0.25"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33" ht="35.4" x14ac:dyDescent="0.6">
      <c r="B4" s="53" t="s">
        <v>15</v>
      </c>
      <c r="C4" s="53"/>
      <c r="D4" s="53"/>
      <c r="E4" s="53"/>
      <c r="F4" s="53"/>
      <c r="G4" s="53"/>
      <c r="H4" s="53"/>
      <c r="I4" s="53"/>
      <c r="J4" s="53"/>
      <c r="K4" s="53"/>
      <c r="M4" s="53" t="s">
        <v>16</v>
      </c>
      <c r="N4" s="53"/>
      <c r="O4" s="53"/>
      <c r="P4" s="53"/>
      <c r="Q4" s="53"/>
      <c r="R4" s="53"/>
      <c r="S4" s="53"/>
      <c r="T4" s="53"/>
      <c r="U4" s="53"/>
      <c r="V4" s="53"/>
      <c r="X4" s="53" t="s">
        <v>17</v>
      </c>
      <c r="Y4" s="53"/>
      <c r="Z4" s="53"/>
      <c r="AA4" s="53"/>
      <c r="AB4" s="53"/>
      <c r="AC4" s="54"/>
      <c r="AD4" s="54"/>
      <c r="AE4" s="54"/>
      <c r="AF4" s="54"/>
      <c r="AG4" s="54"/>
    </row>
    <row r="5" spans="1:33" x14ac:dyDescent="0.25">
      <c r="A5" s="3" t="s">
        <v>90</v>
      </c>
      <c r="B5" s="19" t="s">
        <v>55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54</v>
      </c>
      <c r="H5" s="17" t="s">
        <v>22</v>
      </c>
      <c r="I5" s="17" t="s">
        <v>23</v>
      </c>
      <c r="J5" s="17" t="s">
        <v>24</v>
      </c>
      <c r="K5" s="17" t="s">
        <v>25</v>
      </c>
      <c r="L5" s="3"/>
      <c r="M5" s="20" t="s">
        <v>56</v>
      </c>
      <c r="N5" s="3" t="s">
        <v>18</v>
      </c>
      <c r="O5" s="3" t="s">
        <v>19</v>
      </c>
      <c r="P5" s="3" t="s">
        <v>20</v>
      </c>
      <c r="Q5" s="3" t="s">
        <v>21</v>
      </c>
      <c r="R5" s="3" t="s">
        <v>57</v>
      </c>
      <c r="S5" s="3" t="s">
        <v>22</v>
      </c>
      <c r="T5" s="3" t="s">
        <v>23</v>
      </c>
      <c r="U5" s="3" t="s">
        <v>24</v>
      </c>
      <c r="V5" s="3" t="s">
        <v>25</v>
      </c>
      <c r="W5" s="3"/>
      <c r="X5" s="19" t="s">
        <v>58</v>
      </c>
      <c r="Y5" s="3" t="s">
        <v>18</v>
      </c>
      <c r="Z5" s="3" t="s">
        <v>19</v>
      </c>
      <c r="AA5" s="3" t="s">
        <v>20</v>
      </c>
      <c r="AB5" s="3" t="s">
        <v>21</v>
      </c>
      <c r="AC5" s="3" t="s">
        <v>59</v>
      </c>
      <c r="AD5" s="3" t="s">
        <v>22</v>
      </c>
      <c r="AE5" s="3" t="s">
        <v>23</v>
      </c>
      <c r="AF5" s="3" t="s">
        <v>24</v>
      </c>
      <c r="AG5" s="3" t="s">
        <v>25</v>
      </c>
    </row>
    <row r="6" spans="1:33" x14ac:dyDescent="0.25">
      <c r="A6" s="3">
        <v>1</v>
      </c>
      <c r="B6" s="3" t="s">
        <v>53</v>
      </c>
      <c r="C6" s="3">
        <v>21</v>
      </c>
      <c r="D6" s="3">
        <v>0</v>
      </c>
      <c r="E6" s="3">
        <v>14</v>
      </c>
      <c r="F6" s="3">
        <v>9</v>
      </c>
      <c r="G6" s="3" t="s">
        <v>53</v>
      </c>
      <c r="H6" s="3">
        <v>38</v>
      </c>
      <c r="I6" s="3">
        <v>4</v>
      </c>
      <c r="J6" s="3">
        <v>3</v>
      </c>
      <c r="K6" s="3">
        <v>2</v>
      </c>
      <c r="L6" s="3"/>
      <c r="M6" s="3" t="s">
        <v>53</v>
      </c>
      <c r="N6" s="3">
        <v>43</v>
      </c>
      <c r="O6" s="3">
        <v>0</v>
      </c>
      <c r="P6" s="3">
        <v>27</v>
      </c>
      <c r="Q6" s="3">
        <v>18</v>
      </c>
      <c r="R6" s="12" t="s">
        <v>53</v>
      </c>
      <c r="S6" s="3">
        <v>77</v>
      </c>
      <c r="T6" s="3">
        <v>6</v>
      </c>
      <c r="U6" s="3">
        <v>6</v>
      </c>
      <c r="V6" s="3">
        <v>4</v>
      </c>
      <c r="W6" s="3"/>
      <c r="X6" s="3" t="s">
        <v>53</v>
      </c>
      <c r="Y6" s="3">
        <v>114</v>
      </c>
      <c r="Z6" s="3">
        <v>0</v>
      </c>
      <c r="AA6" s="3">
        <v>69</v>
      </c>
      <c r="AB6" s="3">
        <v>44</v>
      </c>
      <c r="AC6" s="11"/>
      <c r="AD6" s="3">
        <v>204</v>
      </c>
      <c r="AE6" s="3">
        <v>16</v>
      </c>
      <c r="AF6" s="3">
        <v>15</v>
      </c>
      <c r="AG6" s="3">
        <v>11</v>
      </c>
    </row>
    <row r="7" spans="1:33" x14ac:dyDescent="0.25">
      <c r="A7" s="3">
        <v>4</v>
      </c>
      <c r="B7" s="3" t="s">
        <v>53</v>
      </c>
      <c r="C7" s="3">
        <v>50</v>
      </c>
      <c r="D7" s="3">
        <v>0</v>
      </c>
      <c r="E7" s="3">
        <v>37</v>
      </c>
      <c r="F7" s="3">
        <v>7</v>
      </c>
      <c r="G7" s="3" t="s">
        <v>53</v>
      </c>
      <c r="H7" s="3">
        <v>25</v>
      </c>
      <c r="I7" s="3">
        <v>9</v>
      </c>
      <c r="J7" s="3">
        <v>0</v>
      </c>
      <c r="K7" s="3">
        <v>0</v>
      </c>
      <c r="L7" s="3"/>
      <c r="M7" s="3" t="s">
        <v>53</v>
      </c>
      <c r="N7" s="3">
        <v>99</v>
      </c>
      <c r="O7" s="3">
        <v>0</v>
      </c>
      <c r="P7" s="3">
        <v>75</v>
      </c>
      <c r="Q7" s="3">
        <v>15</v>
      </c>
      <c r="R7" s="3" t="s">
        <v>53</v>
      </c>
      <c r="S7" s="3">
        <v>50</v>
      </c>
      <c r="T7" s="3">
        <v>18</v>
      </c>
      <c r="U7" s="3">
        <v>0</v>
      </c>
      <c r="V7" s="3">
        <v>0</v>
      </c>
      <c r="W7" s="3"/>
      <c r="X7" s="3" t="s">
        <v>53</v>
      </c>
      <c r="Y7" s="3">
        <v>247</v>
      </c>
      <c r="Z7" s="3">
        <v>0</v>
      </c>
      <c r="AA7" s="3">
        <v>193</v>
      </c>
      <c r="AB7" s="3">
        <v>37</v>
      </c>
      <c r="AC7" s="3" t="s">
        <v>53</v>
      </c>
      <c r="AD7" s="3">
        <v>126</v>
      </c>
      <c r="AE7" s="3">
        <v>44</v>
      </c>
      <c r="AF7" s="3">
        <v>0</v>
      </c>
      <c r="AG7" s="3">
        <v>0</v>
      </c>
    </row>
    <row r="8" spans="1:33" x14ac:dyDescent="0.25">
      <c r="A8" s="3">
        <v>8</v>
      </c>
      <c r="B8" s="3" t="s">
        <v>53</v>
      </c>
      <c r="C8" s="3">
        <v>0</v>
      </c>
      <c r="D8" s="3">
        <v>46</v>
      </c>
      <c r="E8" s="3">
        <v>3</v>
      </c>
      <c r="F8" s="3">
        <v>0</v>
      </c>
      <c r="G8" s="3" t="s">
        <v>53</v>
      </c>
      <c r="H8" s="3">
        <v>35</v>
      </c>
      <c r="I8" s="3">
        <v>9</v>
      </c>
      <c r="J8" s="3">
        <v>9</v>
      </c>
      <c r="K8" s="3">
        <v>0</v>
      </c>
      <c r="L8" s="3"/>
      <c r="M8" s="3" t="s">
        <v>53</v>
      </c>
      <c r="N8" s="3">
        <v>0</v>
      </c>
      <c r="O8" s="3">
        <v>94</v>
      </c>
      <c r="P8" s="3">
        <v>6</v>
      </c>
      <c r="Q8" s="3">
        <v>0</v>
      </c>
      <c r="R8" s="3" t="s">
        <v>53</v>
      </c>
      <c r="S8" s="3">
        <v>71</v>
      </c>
      <c r="T8" s="3">
        <v>18</v>
      </c>
      <c r="U8" s="3">
        <v>18</v>
      </c>
      <c r="V8" s="3">
        <v>0</v>
      </c>
      <c r="W8" s="3"/>
      <c r="X8" s="3" t="s">
        <v>53</v>
      </c>
      <c r="Y8" s="3">
        <v>0</v>
      </c>
      <c r="Z8" s="3">
        <v>235</v>
      </c>
      <c r="AA8" s="3">
        <v>15</v>
      </c>
      <c r="AB8" s="3">
        <v>0</v>
      </c>
      <c r="AC8" s="3" t="s">
        <v>53</v>
      </c>
      <c r="AD8" s="3">
        <v>171</v>
      </c>
      <c r="AE8" s="3">
        <v>45</v>
      </c>
      <c r="AF8" s="3">
        <v>45</v>
      </c>
      <c r="AG8" s="3">
        <v>0</v>
      </c>
    </row>
    <row r="9" spans="1:33" x14ac:dyDescent="0.25">
      <c r="A9" s="3">
        <v>10</v>
      </c>
      <c r="B9" s="3" t="s">
        <v>53</v>
      </c>
      <c r="C9" s="3">
        <v>3</v>
      </c>
      <c r="D9" s="3">
        <v>1</v>
      </c>
      <c r="E9" s="3">
        <v>26</v>
      </c>
      <c r="F9" s="3">
        <v>2</v>
      </c>
      <c r="G9" s="11"/>
      <c r="H9" s="3">
        <v>40</v>
      </c>
      <c r="I9" s="3">
        <v>8</v>
      </c>
      <c r="J9" s="3">
        <v>11</v>
      </c>
      <c r="K9" s="3">
        <v>4</v>
      </c>
      <c r="L9" s="3"/>
      <c r="M9" s="3" t="s">
        <v>53</v>
      </c>
      <c r="N9" s="3">
        <v>7</v>
      </c>
      <c r="O9" s="3">
        <v>2</v>
      </c>
      <c r="P9" s="3">
        <v>52</v>
      </c>
      <c r="Q9" s="3">
        <v>5</v>
      </c>
      <c r="R9" s="11"/>
      <c r="S9" s="3">
        <v>80</v>
      </c>
      <c r="T9" s="3">
        <v>16</v>
      </c>
      <c r="U9" s="3">
        <v>23</v>
      </c>
      <c r="V9" s="3">
        <v>9</v>
      </c>
      <c r="W9" s="3"/>
      <c r="X9" s="12" t="s">
        <v>53</v>
      </c>
      <c r="Y9" s="3">
        <v>26</v>
      </c>
      <c r="Z9" s="3">
        <v>5</v>
      </c>
      <c r="AA9" s="3">
        <v>123</v>
      </c>
      <c r="AB9" s="3">
        <v>12</v>
      </c>
      <c r="AC9" s="11"/>
      <c r="AD9" s="3">
        <v>202</v>
      </c>
      <c r="AE9" s="3">
        <v>38</v>
      </c>
      <c r="AF9" s="3">
        <v>55</v>
      </c>
      <c r="AG9" s="3">
        <v>22</v>
      </c>
    </row>
    <row r="10" spans="1:33" x14ac:dyDescent="0.25">
      <c r="A10" s="12">
        <v>13</v>
      </c>
      <c r="B10" s="3" t="s">
        <v>53</v>
      </c>
      <c r="C10" s="3">
        <v>1</v>
      </c>
      <c r="D10" s="3">
        <v>51</v>
      </c>
      <c r="E10" s="3">
        <v>16</v>
      </c>
      <c r="F10" s="3">
        <v>14</v>
      </c>
      <c r="G10" s="3" t="s">
        <v>53</v>
      </c>
      <c r="H10" s="3">
        <v>25</v>
      </c>
      <c r="I10" s="3">
        <v>8</v>
      </c>
      <c r="J10" s="3">
        <v>1</v>
      </c>
      <c r="K10" s="3">
        <v>0</v>
      </c>
      <c r="L10" s="3"/>
      <c r="M10" s="3" t="s">
        <v>53</v>
      </c>
      <c r="N10" s="3">
        <v>3</v>
      </c>
      <c r="O10" s="3">
        <v>103</v>
      </c>
      <c r="P10" s="3">
        <v>33</v>
      </c>
      <c r="Q10" s="3">
        <v>28</v>
      </c>
      <c r="R10" s="3" t="s">
        <v>53</v>
      </c>
      <c r="S10" s="3">
        <v>49</v>
      </c>
      <c r="T10" s="3">
        <v>18</v>
      </c>
      <c r="U10" s="3">
        <v>2</v>
      </c>
      <c r="V10" s="3">
        <v>0</v>
      </c>
      <c r="W10" s="3"/>
      <c r="X10" s="12" t="s">
        <v>53</v>
      </c>
      <c r="Y10" s="3">
        <v>8</v>
      </c>
      <c r="Z10" s="3">
        <v>261</v>
      </c>
      <c r="AA10" s="3">
        <v>85</v>
      </c>
      <c r="AB10" s="3">
        <v>72</v>
      </c>
      <c r="AC10" s="3" t="s">
        <v>53</v>
      </c>
      <c r="AD10" s="3">
        <v>120</v>
      </c>
      <c r="AE10" s="3">
        <v>48</v>
      </c>
      <c r="AF10" s="3">
        <v>5</v>
      </c>
      <c r="AG10" s="3">
        <v>0</v>
      </c>
    </row>
    <row r="11" spans="1:33" x14ac:dyDescent="0.25">
      <c r="A11" s="3">
        <v>14</v>
      </c>
      <c r="B11" s="3" t="s">
        <v>53</v>
      </c>
      <c r="C11" s="3">
        <v>1</v>
      </c>
      <c r="D11" s="3">
        <v>46</v>
      </c>
      <c r="E11" s="3">
        <v>18</v>
      </c>
      <c r="F11" s="3">
        <v>22</v>
      </c>
      <c r="G11" s="3" t="s">
        <v>53</v>
      </c>
      <c r="H11" s="3">
        <v>30</v>
      </c>
      <c r="I11" s="3">
        <v>5</v>
      </c>
      <c r="J11" s="3">
        <v>0</v>
      </c>
      <c r="K11" s="3">
        <v>0</v>
      </c>
      <c r="L11" s="3"/>
      <c r="M11" s="3" t="s">
        <v>53</v>
      </c>
      <c r="N11" s="3">
        <v>1</v>
      </c>
      <c r="O11" s="3">
        <v>93</v>
      </c>
      <c r="P11" s="3">
        <v>38</v>
      </c>
      <c r="Q11" s="3">
        <v>44</v>
      </c>
      <c r="R11" s="3" t="s">
        <v>53</v>
      </c>
      <c r="S11" s="3">
        <v>62</v>
      </c>
      <c r="T11" s="3">
        <v>10</v>
      </c>
      <c r="U11" s="3">
        <v>0</v>
      </c>
      <c r="V11" s="3">
        <v>0</v>
      </c>
      <c r="W11" s="3"/>
      <c r="X11" s="3" t="s">
        <v>53</v>
      </c>
      <c r="Y11" s="3">
        <v>2</v>
      </c>
      <c r="Z11" s="3">
        <v>235</v>
      </c>
      <c r="AA11" s="3">
        <v>99</v>
      </c>
      <c r="AB11" s="3">
        <v>110</v>
      </c>
      <c r="AC11" s="3" t="s">
        <v>53</v>
      </c>
      <c r="AD11" s="3">
        <v>158</v>
      </c>
      <c r="AE11" s="3">
        <v>27</v>
      </c>
      <c r="AF11" s="3">
        <v>0</v>
      </c>
      <c r="AG11" s="3">
        <v>0</v>
      </c>
    </row>
    <row r="12" spans="1:33" x14ac:dyDescent="0.25">
      <c r="A12" s="3">
        <v>16</v>
      </c>
      <c r="B12" s="3" t="s">
        <v>53</v>
      </c>
      <c r="C12" s="3">
        <v>20</v>
      </c>
      <c r="D12" s="3">
        <v>12</v>
      </c>
      <c r="E12" s="3">
        <v>0</v>
      </c>
      <c r="F12" s="3">
        <v>21</v>
      </c>
      <c r="G12" s="3" t="s">
        <v>53</v>
      </c>
      <c r="H12" s="3">
        <v>1</v>
      </c>
      <c r="I12" s="3">
        <v>5</v>
      </c>
      <c r="J12" s="3">
        <v>5</v>
      </c>
      <c r="K12" s="3">
        <v>13</v>
      </c>
      <c r="L12" s="3"/>
      <c r="M12" s="3" t="s">
        <v>53</v>
      </c>
      <c r="N12" s="3">
        <v>38</v>
      </c>
      <c r="O12" s="3">
        <v>30</v>
      </c>
      <c r="P12" s="3">
        <v>0</v>
      </c>
      <c r="Q12" s="3">
        <v>43</v>
      </c>
      <c r="R12" s="3" t="s">
        <v>53</v>
      </c>
      <c r="S12" s="3">
        <v>1</v>
      </c>
      <c r="T12" s="3">
        <v>11</v>
      </c>
      <c r="U12" s="3">
        <v>11</v>
      </c>
      <c r="V12" s="3">
        <v>28</v>
      </c>
      <c r="W12" s="3"/>
      <c r="X12" s="3" t="s">
        <v>53</v>
      </c>
      <c r="Y12" s="3">
        <v>99</v>
      </c>
      <c r="Z12" s="3">
        <v>71</v>
      </c>
      <c r="AA12" s="3">
        <v>0</v>
      </c>
      <c r="AB12" s="3">
        <v>103</v>
      </c>
      <c r="AC12" s="3" t="s">
        <v>53</v>
      </c>
      <c r="AD12" s="3">
        <v>1</v>
      </c>
      <c r="AE12" s="3">
        <v>27</v>
      </c>
      <c r="AF12" s="3">
        <v>27</v>
      </c>
      <c r="AG12" s="3">
        <v>71</v>
      </c>
    </row>
    <row r="13" spans="1:33" x14ac:dyDescent="0.25">
      <c r="A13" s="3">
        <v>19</v>
      </c>
      <c r="B13" s="3" t="s">
        <v>53</v>
      </c>
      <c r="C13" s="3">
        <v>45</v>
      </c>
      <c r="D13" s="3">
        <v>9</v>
      </c>
      <c r="E13" s="3">
        <v>0</v>
      </c>
      <c r="F13" s="3">
        <v>5</v>
      </c>
      <c r="G13" s="3" t="s">
        <v>53</v>
      </c>
      <c r="H13" s="3">
        <v>0</v>
      </c>
      <c r="I13" s="3">
        <v>33</v>
      </c>
      <c r="J13" s="3">
        <v>20</v>
      </c>
      <c r="K13" s="3">
        <v>0</v>
      </c>
      <c r="L13" s="3"/>
      <c r="M13" s="3" t="s">
        <v>53</v>
      </c>
      <c r="N13" s="3">
        <v>91</v>
      </c>
      <c r="O13" s="3">
        <v>18</v>
      </c>
      <c r="P13" s="3">
        <v>0</v>
      </c>
      <c r="Q13" s="3">
        <v>10</v>
      </c>
      <c r="R13" s="3" t="s">
        <v>53</v>
      </c>
      <c r="S13" s="3">
        <v>1</v>
      </c>
      <c r="T13" s="3">
        <v>67</v>
      </c>
      <c r="U13" s="3">
        <v>42</v>
      </c>
      <c r="V13" s="3">
        <v>0</v>
      </c>
      <c r="W13" s="3"/>
      <c r="X13" s="3" t="s">
        <v>53</v>
      </c>
      <c r="Y13" s="3">
        <v>227</v>
      </c>
      <c r="Z13" s="3">
        <v>48</v>
      </c>
      <c r="AA13" s="3">
        <v>0</v>
      </c>
      <c r="AB13" s="3">
        <v>25</v>
      </c>
      <c r="AC13" s="3" t="s">
        <v>53</v>
      </c>
      <c r="AD13" s="3">
        <v>4</v>
      </c>
      <c r="AE13" s="3">
        <v>164</v>
      </c>
      <c r="AF13" s="3">
        <v>108</v>
      </c>
      <c r="AG13" s="3">
        <v>0</v>
      </c>
    </row>
    <row r="14" spans="1:33" x14ac:dyDescent="0.25">
      <c r="A14" s="3">
        <v>20</v>
      </c>
      <c r="B14" s="3" t="s">
        <v>53</v>
      </c>
      <c r="C14" s="3">
        <v>15</v>
      </c>
      <c r="D14" s="3">
        <v>0</v>
      </c>
      <c r="E14" s="3">
        <v>31</v>
      </c>
      <c r="F14" s="3">
        <v>0</v>
      </c>
      <c r="G14" s="3" t="s">
        <v>53</v>
      </c>
      <c r="H14" s="3">
        <v>2</v>
      </c>
      <c r="I14" s="3">
        <v>27</v>
      </c>
      <c r="J14" s="3">
        <v>8</v>
      </c>
      <c r="K14" s="3">
        <v>0</v>
      </c>
      <c r="L14" s="3"/>
      <c r="M14" s="3" t="s">
        <v>53</v>
      </c>
      <c r="N14" s="3">
        <v>30</v>
      </c>
      <c r="O14" s="3">
        <v>1</v>
      </c>
      <c r="P14" s="3">
        <v>63</v>
      </c>
      <c r="Q14" s="3">
        <v>0</v>
      </c>
      <c r="R14" s="3" t="s">
        <v>53</v>
      </c>
      <c r="S14" s="3">
        <v>4</v>
      </c>
      <c r="T14" s="3">
        <v>55</v>
      </c>
      <c r="U14" s="3">
        <v>15</v>
      </c>
      <c r="V14" s="3">
        <v>0</v>
      </c>
      <c r="W14" s="3"/>
      <c r="X14" s="3" t="s">
        <v>53</v>
      </c>
      <c r="Y14" s="3">
        <v>75</v>
      </c>
      <c r="Z14" s="3">
        <v>4</v>
      </c>
      <c r="AA14" s="3">
        <v>161</v>
      </c>
      <c r="AB14" s="3">
        <v>0</v>
      </c>
      <c r="AC14" s="3" t="s">
        <v>53</v>
      </c>
      <c r="AD14" s="3">
        <v>10</v>
      </c>
      <c r="AE14" s="3">
        <v>137</v>
      </c>
      <c r="AF14" s="3">
        <v>37</v>
      </c>
      <c r="AG14" s="3">
        <v>0</v>
      </c>
    </row>
    <row r="15" spans="1:33" x14ac:dyDescent="0.25">
      <c r="A15" s="3">
        <v>21</v>
      </c>
      <c r="B15" s="3" t="s">
        <v>53</v>
      </c>
      <c r="C15" s="3">
        <v>51</v>
      </c>
      <c r="D15" s="3">
        <v>0</v>
      </c>
      <c r="E15" s="3">
        <v>0</v>
      </c>
      <c r="F15" s="3">
        <v>38</v>
      </c>
      <c r="G15" s="3" t="s">
        <v>53</v>
      </c>
      <c r="H15" s="3">
        <v>36</v>
      </c>
      <c r="I15" s="3">
        <v>6</v>
      </c>
      <c r="J15" s="3">
        <v>0</v>
      </c>
      <c r="K15" s="3">
        <v>0</v>
      </c>
      <c r="L15" s="3"/>
      <c r="M15" s="3" t="s">
        <v>53</v>
      </c>
      <c r="N15" s="3">
        <v>100</v>
      </c>
      <c r="O15" s="3">
        <v>0</v>
      </c>
      <c r="P15" s="3">
        <v>0</v>
      </c>
      <c r="Q15" s="3">
        <v>76</v>
      </c>
      <c r="R15" s="3" t="s">
        <v>53</v>
      </c>
      <c r="S15" s="3">
        <v>71</v>
      </c>
      <c r="T15" s="3">
        <v>12</v>
      </c>
      <c r="U15" s="3">
        <v>0</v>
      </c>
      <c r="V15" s="3">
        <v>0</v>
      </c>
      <c r="W15" s="3"/>
      <c r="X15" s="3" t="s">
        <v>53</v>
      </c>
      <c r="Y15" s="3">
        <v>253</v>
      </c>
      <c r="Z15" s="3">
        <v>0</v>
      </c>
      <c r="AA15" s="3">
        <v>0</v>
      </c>
      <c r="AB15" s="3">
        <v>193</v>
      </c>
      <c r="AC15" s="3" t="s">
        <v>53</v>
      </c>
      <c r="AD15" s="3">
        <v>181</v>
      </c>
      <c r="AE15" s="3">
        <v>29</v>
      </c>
      <c r="AF15" s="3">
        <v>0</v>
      </c>
      <c r="AG15" s="3">
        <v>0</v>
      </c>
    </row>
    <row r="16" spans="1:33" x14ac:dyDescent="0.25">
      <c r="A16" s="3">
        <v>24</v>
      </c>
      <c r="B16" s="3" t="s">
        <v>53</v>
      </c>
      <c r="C16" s="3">
        <v>58</v>
      </c>
      <c r="D16" s="3">
        <v>0</v>
      </c>
      <c r="E16" s="3">
        <v>0</v>
      </c>
      <c r="F16" s="3">
        <v>0</v>
      </c>
      <c r="G16" s="3" t="s">
        <v>53</v>
      </c>
      <c r="H16" s="3">
        <v>21</v>
      </c>
      <c r="I16" s="3">
        <v>3</v>
      </c>
      <c r="J16" s="3">
        <v>0</v>
      </c>
      <c r="K16" s="3">
        <v>0</v>
      </c>
      <c r="L16" s="3"/>
      <c r="M16" s="3" t="s">
        <v>53</v>
      </c>
      <c r="N16" s="3">
        <v>117</v>
      </c>
      <c r="O16" s="3">
        <v>0</v>
      </c>
      <c r="P16" s="3">
        <v>0</v>
      </c>
      <c r="Q16" s="3">
        <v>0</v>
      </c>
      <c r="R16" s="3" t="s">
        <v>53</v>
      </c>
      <c r="S16" s="3">
        <v>43</v>
      </c>
      <c r="T16" s="3">
        <v>6</v>
      </c>
      <c r="U16" s="3">
        <v>0</v>
      </c>
      <c r="V16" s="3">
        <v>0</v>
      </c>
      <c r="W16" s="3"/>
      <c r="X16" s="3" t="s">
        <v>53</v>
      </c>
      <c r="Y16" s="3">
        <v>294</v>
      </c>
      <c r="Z16" s="3">
        <v>0</v>
      </c>
      <c r="AA16" s="3">
        <v>0</v>
      </c>
      <c r="AB16" s="3">
        <v>0</v>
      </c>
      <c r="AC16" s="3" t="s">
        <v>53</v>
      </c>
      <c r="AD16" s="3">
        <v>106</v>
      </c>
      <c r="AE16" s="3">
        <v>17</v>
      </c>
      <c r="AF16" s="3">
        <v>0</v>
      </c>
      <c r="AG16" s="3">
        <v>0</v>
      </c>
    </row>
    <row r="17" spans="1:42" x14ac:dyDescent="0.25">
      <c r="A17" s="3">
        <v>25</v>
      </c>
      <c r="B17" s="3" t="s">
        <v>53</v>
      </c>
      <c r="C17" s="3">
        <v>38</v>
      </c>
      <c r="D17" s="3">
        <v>0</v>
      </c>
      <c r="E17" s="3">
        <v>0</v>
      </c>
      <c r="F17" s="3">
        <v>41</v>
      </c>
      <c r="G17" s="3" t="s">
        <v>53</v>
      </c>
      <c r="H17" s="3">
        <v>0</v>
      </c>
      <c r="I17" s="3">
        <v>19</v>
      </c>
      <c r="J17" s="3">
        <v>0</v>
      </c>
      <c r="K17" s="3">
        <v>2</v>
      </c>
      <c r="L17" s="3"/>
      <c r="M17" s="3" t="s">
        <v>53</v>
      </c>
      <c r="N17" s="3">
        <v>77</v>
      </c>
      <c r="O17" s="3">
        <v>0</v>
      </c>
      <c r="P17" s="3">
        <v>0</v>
      </c>
      <c r="Q17" s="3">
        <v>85</v>
      </c>
      <c r="R17" s="3" t="s">
        <v>53</v>
      </c>
      <c r="S17" s="3">
        <v>1</v>
      </c>
      <c r="T17" s="3">
        <v>40</v>
      </c>
      <c r="U17" s="3">
        <v>0</v>
      </c>
      <c r="V17" s="3">
        <v>4</v>
      </c>
      <c r="W17" s="3"/>
      <c r="X17" s="3" t="s">
        <v>53</v>
      </c>
      <c r="Y17" s="3">
        <v>193</v>
      </c>
      <c r="Z17" s="3">
        <v>0</v>
      </c>
      <c r="AA17" s="3">
        <v>0</v>
      </c>
      <c r="AB17" s="3">
        <v>213</v>
      </c>
      <c r="AC17" s="3" t="s">
        <v>53</v>
      </c>
      <c r="AD17" s="3">
        <v>3</v>
      </c>
      <c r="AE17" s="3">
        <v>101</v>
      </c>
      <c r="AF17" s="3">
        <v>0</v>
      </c>
      <c r="AG17" s="3">
        <v>10</v>
      </c>
    </row>
    <row r="18" spans="1:42" x14ac:dyDescent="0.25">
      <c r="A18" s="3">
        <v>29</v>
      </c>
      <c r="B18" s="3" t="s">
        <v>53</v>
      </c>
      <c r="C18" s="3">
        <v>0</v>
      </c>
      <c r="D18" s="3">
        <v>2</v>
      </c>
      <c r="E18" s="3">
        <v>0</v>
      </c>
      <c r="F18" s="3">
        <v>2</v>
      </c>
      <c r="G18" s="3" t="s">
        <v>53</v>
      </c>
      <c r="H18" s="3">
        <v>8</v>
      </c>
      <c r="I18" s="3">
        <v>14</v>
      </c>
      <c r="J18" s="3">
        <v>0</v>
      </c>
      <c r="K18" s="3">
        <v>4</v>
      </c>
      <c r="L18" s="3"/>
      <c r="M18" s="3" t="s">
        <v>53</v>
      </c>
      <c r="N18" s="3">
        <v>0</v>
      </c>
      <c r="O18" s="3">
        <v>5</v>
      </c>
      <c r="P18" s="3">
        <v>0</v>
      </c>
      <c r="Q18" s="3">
        <v>5</v>
      </c>
      <c r="R18" s="3" t="s">
        <v>53</v>
      </c>
      <c r="S18" s="3">
        <v>15</v>
      </c>
      <c r="T18" s="3">
        <v>26</v>
      </c>
      <c r="U18" s="3">
        <v>0</v>
      </c>
      <c r="V18" s="3">
        <v>8</v>
      </c>
      <c r="W18" s="3"/>
      <c r="X18" s="3" t="s">
        <v>53</v>
      </c>
      <c r="Y18" s="3">
        <v>0</v>
      </c>
      <c r="Z18" s="3">
        <v>14</v>
      </c>
      <c r="AA18" s="3">
        <v>0</v>
      </c>
      <c r="AB18" s="3">
        <v>14</v>
      </c>
      <c r="AC18" s="3" t="s">
        <v>53</v>
      </c>
      <c r="AD18" s="3">
        <v>37</v>
      </c>
      <c r="AE18" s="3">
        <v>67</v>
      </c>
      <c r="AF18" s="3">
        <v>0</v>
      </c>
      <c r="AG18" s="3">
        <v>21</v>
      </c>
    </row>
    <row r="19" spans="1:42" x14ac:dyDescent="0.25">
      <c r="A19" s="3">
        <v>32</v>
      </c>
      <c r="B19" s="3" t="s">
        <v>53</v>
      </c>
      <c r="C19" s="3">
        <v>0</v>
      </c>
      <c r="D19" s="3">
        <v>50</v>
      </c>
      <c r="E19" s="3">
        <v>11</v>
      </c>
      <c r="F19" s="3">
        <v>0</v>
      </c>
      <c r="G19" s="3" t="s">
        <v>53</v>
      </c>
      <c r="H19" s="3">
        <v>3</v>
      </c>
      <c r="I19" s="3">
        <v>25</v>
      </c>
      <c r="J19" s="3">
        <v>0</v>
      </c>
      <c r="K19" s="3">
        <v>1</v>
      </c>
      <c r="L19" s="3"/>
      <c r="M19" s="3" t="s">
        <v>53</v>
      </c>
      <c r="N19" s="3">
        <v>0</v>
      </c>
      <c r="O19" s="3">
        <v>103</v>
      </c>
      <c r="P19" s="3">
        <v>22</v>
      </c>
      <c r="Q19" s="3">
        <v>0</v>
      </c>
      <c r="R19" s="3" t="s">
        <v>53</v>
      </c>
      <c r="S19" s="3">
        <v>4</v>
      </c>
      <c r="T19" s="3">
        <v>52</v>
      </c>
      <c r="U19" s="3">
        <v>0</v>
      </c>
      <c r="V19" s="3">
        <v>2</v>
      </c>
      <c r="W19" s="3"/>
      <c r="X19" s="3" t="s">
        <v>53</v>
      </c>
      <c r="Y19" s="3">
        <v>0</v>
      </c>
      <c r="Z19" s="3">
        <v>262</v>
      </c>
      <c r="AA19" s="3">
        <v>51</v>
      </c>
      <c r="AB19" s="3">
        <v>0</v>
      </c>
      <c r="AC19" s="3" t="s">
        <v>53</v>
      </c>
      <c r="AD19" s="3">
        <v>9</v>
      </c>
      <c r="AE19" s="3">
        <v>132</v>
      </c>
      <c r="AF19" s="3">
        <v>0</v>
      </c>
      <c r="AG19" s="3">
        <v>5</v>
      </c>
    </row>
    <row r="20" spans="1:42" x14ac:dyDescent="0.25">
      <c r="A20" s="12">
        <v>9</v>
      </c>
      <c r="B20" s="12" t="s">
        <v>53</v>
      </c>
      <c r="C20" s="3">
        <v>8</v>
      </c>
      <c r="D20" s="3">
        <v>8</v>
      </c>
      <c r="E20" s="3">
        <v>3</v>
      </c>
      <c r="F20" s="3">
        <v>5</v>
      </c>
      <c r="G20" s="3" t="s">
        <v>53</v>
      </c>
      <c r="H20" s="3">
        <v>40</v>
      </c>
      <c r="I20" s="3">
        <v>14</v>
      </c>
      <c r="J20" s="3">
        <v>0</v>
      </c>
      <c r="K20" s="3">
        <v>18</v>
      </c>
      <c r="L20" s="3"/>
      <c r="M20" s="3" t="s">
        <v>53</v>
      </c>
      <c r="N20" s="3">
        <v>14</v>
      </c>
      <c r="O20" s="3">
        <v>16</v>
      </c>
      <c r="P20" s="3">
        <v>6</v>
      </c>
      <c r="Q20" s="3">
        <v>10</v>
      </c>
      <c r="R20" s="3" t="s">
        <v>53</v>
      </c>
      <c r="S20" s="3">
        <v>83</v>
      </c>
      <c r="T20" s="3">
        <v>26</v>
      </c>
      <c r="U20" s="3">
        <v>0</v>
      </c>
      <c r="V20" s="3">
        <v>36</v>
      </c>
      <c r="W20" s="3"/>
      <c r="X20" s="12" t="s">
        <v>53</v>
      </c>
      <c r="Y20" s="3">
        <v>35</v>
      </c>
      <c r="Z20" s="3">
        <v>38</v>
      </c>
      <c r="AA20" s="3">
        <v>13</v>
      </c>
      <c r="AB20" s="3">
        <v>25</v>
      </c>
      <c r="AC20" s="3" t="s">
        <v>53</v>
      </c>
      <c r="AD20" s="3">
        <v>209</v>
      </c>
      <c r="AE20" s="3">
        <v>60</v>
      </c>
      <c r="AF20" s="3">
        <v>0</v>
      </c>
      <c r="AG20" s="3">
        <v>87</v>
      </c>
    </row>
    <row r="21" spans="1:42" ht="13.8" customHeight="1" x14ac:dyDescent="0.25">
      <c r="A21" s="23">
        <v>22</v>
      </c>
      <c r="B21" s="12" t="s">
        <v>53</v>
      </c>
      <c r="C21" s="3">
        <v>5</v>
      </c>
      <c r="D21" s="3">
        <v>39</v>
      </c>
      <c r="E21" s="3">
        <v>17</v>
      </c>
      <c r="F21" s="3">
        <v>8</v>
      </c>
      <c r="G21" s="3" t="s">
        <v>53</v>
      </c>
      <c r="H21" s="3">
        <v>49</v>
      </c>
      <c r="I21" s="3">
        <v>0</v>
      </c>
      <c r="J21" s="3">
        <v>0</v>
      </c>
      <c r="K21" s="3">
        <v>0</v>
      </c>
      <c r="L21" s="3"/>
      <c r="M21" s="12" t="s">
        <v>53</v>
      </c>
      <c r="N21" s="3">
        <v>10</v>
      </c>
      <c r="O21" s="3">
        <v>79</v>
      </c>
      <c r="P21" s="3">
        <v>34</v>
      </c>
      <c r="Q21" s="3">
        <v>16</v>
      </c>
      <c r="R21" s="3" t="s">
        <v>53</v>
      </c>
      <c r="S21" s="3">
        <v>99</v>
      </c>
      <c r="T21" s="3">
        <v>0</v>
      </c>
      <c r="U21" s="3">
        <v>0</v>
      </c>
      <c r="V21" s="3">
        <v>0</v>
      </c>
      <c r="W21" s="3"/>
      <c r="X21" s="12" t="s">
        <v>53</v>
      </c>
      <c r="Y21" s="3">
        <v>23</v>
      </c>
      <c r="Z21" s="3">
        <v>202</v>
      </c>
      <c r="AA21" s="3">
        <v>85</v>
      </c>
      <c r="AB21" s="3">
        <v>41</v>
      </c>
      <c r="AC21" s="3" t="s">
        <v>53</v>
      </c>
      <c r="AD21" s="3">
        <v>250</v>
      </c>
      <c r="AE21" s="3">
        <v>1</v>
      </c>
      <c r="AF21" s="3">
        <v>0</v>
      </c>
      <c r="AG21" s="3">
        <v>0</v>
      </c>
    </row>
    <row r="22" spans="1:42" ht="13.8" customHeight="1" x14ac:dyDescent="0.25">
      <c r="A22" s="23">
        <v>5</v>
      </c>
      <c r="B22" s="12" t="s">
        <v>53</v>
      </c>
      <c r="C22" s="3">
        <v>9</v>
      </c>
      <c r="D22" s="3">
        <v>22</v>
      </c>
      <c r="E22" s="3">
        <v>5</v>
      </c>
      <c r="F22" s="3">
        <v>49</v>
      </c>
      <c r="G22" s="3" t="s">
        <v>53</v>
      </c>
      <c r="H22" s="3">
        <v>8</v>
      </c>
      <c r="I22" s="3">
        <v>11</v>
      </c>
      <c r="J22" s="3">
        <v>0</v>
      </c>
      <c r="K22" s="3">
        <v>0</v>
      </c>
      <c r="L22" s="3"/>
      <c r="M22" s="12" t="s">
        <v>53</v>
      </c>
      <c r="N22" s="3">
        <v>20</v>
      </c>
      <c r="O22" s="3">
        <v>45</v>
      </c>
      <c r="P22" s="3">
        <v>8</v>
      </c>
      <c r="Q22" s="3">
        <v>102</v>
      </c>
      <c r="R22" s="3" t="s">
        <v>53</v>
      </c>
      <c r="S22" s="3">
        <v>17</v>
      </c>
      <c r="T22" s="3">
        <v>22</v>
      </c>
      <c r="U22" s="3">
        <v>0</v>
      </c>
      <c r="V22" s="3">
        <v>0</v>
      </c>
      <c r="W22" s="3"/>
      <c r="X22" s="12" t="s">
        <v>53</v>
      </c>
      <c r="Y22" s="3">
        <v>50</v>
      </c>
      <c r="Z22" s="3">
        <v>112</v>
      </c>
      <c r="AA22" s="3">
        <v>25</v>
      </c>
      <c r="AB22" s="3">
        <v>252</v>
      </c>
      <c r="AC22" s="3" t="s">
        <v>53</v>
      </c>
      <c r="AD22" s="3">
        <v>43</v>
      </c>
      <c r="AE22" s="3">
        <v>55</v>
      </c>
      <c r="AF22" s="3">
        <v>0</v>
      </c>
      <c r="AG22" s="3">
        <v>0</v>
      </c>
    </row>
    <row r="23" spans="1:42" x14ac:dyDescent="0.25">
      <c r="A23" s="11">
        <v>15</v>
      </c>
      <c r="B23" s="11"/>
      <c r="C23" s="3">
        <v>21</v>
      </c>
      <c r="D23" s="3">
        <v>20</v>
      </c>
      <c r="E23" s="3">
        <v>26</v>
      </c>
      <c r="F23" s="3">
        <v>12</v>
      </c>
      <c r="G23" s="11"/>
      <c r="H23" s="3">
        <v>24</v>
      </c>
      <c r="I23" s="3">
        <v>12</v>
      </c>
      <c r="J23" s="3">
        <v>15</v>
      </c>
      <c r="K23" s="3">
        <v>8</v>
      </c>
      <c r="L23" s="3"/>
      <c r="M23" s="11"/>
      <c r="N23" s="3">
        <v>43</v>
      </c>
      <c r="O23" s="3">
        <v>44</v>
      </c>
      <c r="P23" s="3">
        <v>53</v>
      </c>
      <c r="Q23" s="3">
        <v>27</v>
      </c>
      <c r="R23" s="11"/>
      <c r="S23" s="3">
        <v>48</v>
      </c>
      <c r="T23" s="3">
        <v>24</v>
      </c>
      <c r="U23" s="3">
        <v>31</v>
      </c>
      <c r="V23" s="3">
        <v>17</v>
      </c>
      <c r="W23" s="3"/>
      <c r="X23" s="11"/>
      <c r="Y23" s="3">
        <v>105</v>
      </c>
      <c r="Z23" s="3">
        <v>111</v>
      </c>
      <c r="AA23" s="11">
        <v>131</v>
      </c>
      <c r="AB23" s="11">
        <v>69</v>
      </c>
      <c r="AC23" s="11"/>
      <c r="AD23" s="3">
        <v>123</v>
      </c>
      <c r="AE23" s="3">
        <v>60</v>
      </c>
      <c r="AF23" s="3">
        <v>81</v>
      </c>
      <c r="AG23" s="3">
        <v>43</v>
      </c>
    </row>
    <row r="24" spans="1:42" x14ac:dyDescent="0.25">
      <c r="A24" s="11">
        <v>23</v>
      </c>
      <c r="B24" s="11"/>
      <c r="C24" s="3">
        <v>9</v>
      </c>
      <c r="D24" s="3">
        <v>34</v>
      </c>
      <c r="E24" s="3">
        <v>22</v>
      </c>
      <c r="F24" s="3">
        <v>10</v>
      </c>
      <c r="G24" s="3" t="s">
        <v>53</v>
      </c>
      <c r="H24" s="3">
        <v>10</v>
      </c>
      <c r="I24" s="3">
        <v>2</v>
      </c>
      <c r="J24" s="3">
        <v>0</v>
      </c>
      <c r="K24" s="3">
        <v>0</v>
      </c>
      <c r="L24" s="3"/>
      <c r="M24" s="11"/>
      <c r="N24" s="3">
        <v>16</v>
      </c>
      <c r="O24" s="3">
        <v>72</v>
      </c>
      <c r="P24" s="3">
        <v>44</v>
      </c>
      <c r="Q24" s="3">
        <v>24</v>
      </c>
      <c r="R24" s="3" t="s">
        <v>53</v>
      </c>
      <c r="S24" s="3">
        <v>17</v>
      </c>
      <c r="T24" s="3">
        <v>4</v>
      </c>
      <c r="U24" s="3">
        <v>0</v>
      </c>
      <c r="V24" s="3">
        <v>0</v>
      </c>
      <c r="W24" s="3"/>
      <c r="X24" s="11"/>
      <c r="Y24" s="11">
        <v>42</v>
      </c>
      <c r="Z24" s="11">
        <v>181</v>
      </c>
      <c r="AA24" s="3">
        <v>109</v>
      </c>
      <c r="AB24" s="3">
        <v>62</v>
      </c>
      <c r="AC24" s="3" t="s">
        <v>53</v>
      </c>
      <c r="AD24" s="3">
        <v>47</v>
      </c>
      <c r="AE24" s="3">
        <v>10</v>
      </c>
      <c r="AF24" s="3">
        <v>0</v>
      </c>
      <c r="AG24" s="3">
        <v>0</v>
      </c>
    </row>
    <row r="25" spans="1:42" x14ac:dyDescent="0.25">
      <c r="A25" s="11">
        <v>30</v>
      </c>
      <c r="B25" s="11"/>
      <c r="C25" s="3">
        <v>19</v>
      </c>
      <c r="D25" s="3">
        <v>12</v>
      </c>
      <c r="E25" s="3">
        <v>22</v>
      </c>
      <c r="F25" s="3">
        <v>12</v>
      </c>
      <c r="G25" s="3" t="s">
        <v>53</v>
      </c>
      <c r="H25" s="3">
        <v>5</v>
      </c>
      <c r="I25" s="3">
        <v>17</v>
      </c>
      <c r="J25" s="3">
        <v>3</v>
      </c>
      <c r="K25" s="3">
        <v>22</v>
      </c>
      <c r="L25" s="3"/>
      <c r="M25" s="11"/>
      <c r="N25" s="3">
        <v>35</v>
      </c>
      <c r="O25" s="3">
        <v>25</v>
      </c>
      <c r="P25" s="3">
        <v>42</v>
      </c>
      <c r="Q25" s="3">
        <v>25</v>
      </c>
      <c r="R25" s="11"/>
      <c r="S25" s="3">
        <v>10</v>
      </c>
      <c r="T25" s="3">
        <v>35</v>
      </c>
      <c r="U25" s="3">
        <v>6</v>
      </c>
      <c r="V25" s="3">
        <v>44</v>
      </c>
      <c r="W25" s="3"/>
      <c r="X25" s="11"/>
      <c r="Y25" s="3">
        <v>83</v>
      </c>
      <c r="Z25" s="3">
        <v>67</v>
      </c>
      <c r="AA25" s="3">
        <v>101</v>
      </c>
      <c r="AB25" s="3">
        <v>67</v>
      </c>
      <c r="AC25" s="11"/>
      <c r="AD25" s="3">
        <v>27</v>
      </c>
      <c r="AE25" s="3">
        <v>88</v>
      </c>
      <c r="AF25" s="3">
        <v>13</v>
      </c>
      <c r="AG25" s="3">
        <v>109</v>
      </c>
    </row>
    <row r="26" spans="1:42" x14ac:dyDescent="0.25">
      <c r="A26" s="11">
        <v>31</v>
      </c>
      <c r="B26" s="11"/>
      <c r="C26" s="3">
        <v>40</v>
      </c>
      <c r="D26" s="3">
        <v>22</v>
      </c>
      <c r="E26" s="3">
        <v>10</v>
      </c>
      <c r="F26" s="3">
        <v>48</v>
      </c>
      <c r="G26" s="3" t="s">
        <v>53</v>
      </c>
      <c r="H26" s="3">
        <v>0</v>
      </c>
      <c r="I26" s="3">
        <v>21</v>
      </c>
      <c r="J26" s="3">
        <v>3</v>
      </c>
      <c r="K26" s="3">
        <v>1</v>
      </c>
      <c r="L26" s="3"/>
      <c r="M26" s="11"/>
      <c r="N26" s="3">
        <v>82</v>
      </c>
      <c r="O26" s="3">
        <v>44</v>
      </c>
      <c r="P26" s="3">
        <v>20</v>
      </c>
      <c r="Q26" s="3">
        <v>96</v>
      </c>
      <c r="R26" s="3" t="s">
        <v>53</v>
      </c>
      <c r="S26" s="3">
        <v>0</v>
      </c>
      <c r="T26" s="3">
        <v>43</v>
      </c>
      <c r="U26" s="3">
        <v>6</v>
      </c>
      <c r="V26" s="3">
        <v>2</v>
      </c>
      <c r="W26" s="3"/>
      <c r="X26" s="11"/>
      <c r="Y26" s="11">
        <v>205</v>
      </c>
      <c r="Z26" s="11">
        <v>110</v>
      </c>
      <c r="AA26" s="11">
        <v>50</v>
      </c>
      <c r="AB26" s="11">
        <v>242</v>
      </c>
      <c r="AC26" s="3" t="s">
        <v>53</v>
      </c>
      <c r="AD26" s="3">
        <v>0</v>
      </c>
      <c r="AE26" s="3">
        <v>108</v>
      </c>
      <c r="AF26" s="3">
        <v>15</v>
      </c>
      <c r="AG26" s="3">
        <v>4</v>
      </c>
    </row>
    <row r="27" spans="1:42" x14ac:dyDescent="0.25">
      <c r="AJ27" s="28"/>
      <c r="AK27" s="28"/>
      <c r="AL27" s="28"/>
      <c r="AM27" s="28"/>
      <c r="AN27" s="28"/>
      <c r="AO27" s="28"/>
      <c r="AP27" s="28"/>
    </row>
    <row r="28" spans="1:42" x14ac:dyDescent="0.25">
      <c r="A28" s="3"/>
      <c r="B28" s="3">
        <v>4</v>
      </c>
      <c r="C28" s="3"/>
      <c r="D28" s="3"/>
      <c r="E28" s="3"/>
      <c r="F28" s="3"/>
      <c r="G28" s="3">
        <v>2</v>
      </c>
      <c r="H28" s="3"/>
      <c r="I28" s="3"/>
      <c r="J28" s="3"/>
      <c r="K28" s="3"/>
      <c r="L28" s="3"/>
      <c r="M28" s="3">
        <v>8</v>
      </c>
      <c r="N28" s="3"/>
      <c r="O28" s="3"/>
      <c r="P28" s="3"/>
      <c r="Q28" s="3"/>
      <c r="R28" s="3">
        <v>3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J28" s="28"/>
      <c r="AK28" s="28"/>
      <c r="AL28" s="28"/>
      <c r="AM28" s="28"/>
      <c r="AN28" s="28"/>
      <c r="AO28" s="28"/>
      <c r="AP28" s="28"/>
    </row>
    <row r="30" spans="1:42" x14ac:dyDescent="0.25">
      <c r="C30" s="18">
        <f>SUM(C6:C29)</f>
        <v>414</v>
      </c>
      <c r="D30" s="18">
        <f t="shared" ref="D30:K30" si="0">SUM(D6:D29)</f>
        <v>374</v>
      </c>
      <c r="E30" s="18">
        <f t="shared" si="0"/>
        <v>261</v>
      </c>
      <c r="F30" s="18">
        <f t="shared" si="0"/>
        <v>305</v>
      </c>
      <c r="G30" s="18">
        <f t="shared" si="0"/>
        <v>2</v>
      </c>
      <c r="H30" s="18">
        <f t="shared" si="0"/>
        <v>400</v>
      </c>
      <c r="I30" s="18">
        <f t="shared" si="0"/>
        <v>252</v>
      </c>
      <c r="J30" s="18">
        <f t="shared" si="0"/>
        <v>78</v>
      </c>
      <c r="K30" s="18">
        <f t="shared" si="0"/>
        <v>75</v>
      </c>
      <c r="N30" s="18">
        <f t="shared" ref="N30" si="1">SUM(N6:N29)</f>
        <v>826</v>
      </c>
      <c r="O30" s="18">
        <f t="shared" ref="O30" si="2">SUM(O6:O29)</f>
        <v>774</v>
      </c>
      <c r="P30" s="18">
        <f t="shared" ref="P30" si="3">SUM(P6:P29)</f>
        <v>523</v>
      </c>
      <c r="Q30" s="18">
        <f t="shared" ref="Q30" si="4">SUM(Q6:Q29)</f>
        <v>629</v>
      </c>
      <c r="S30" s="18">
        <f t="shared" ref="S30" si="5">SUM(S6:S29)</f>
        <v>803</v>
      </c>
      <c r="T30" s="18">
        <f t="shared" ref="T30" si="6">SUM(T6:T29)</f>
        <v>509</v>
      </c>
      <c r="U30" s="18">
        <f t="shared" ref="U30" si="7">SUM(U6:U29)</f>
        <v>160</v>
      </c>
      <c r="V30" s="18">
        <f t="shared" ref="V30" si="8">SUM(V6:V29)</f>
        <v>154</v>
      </c>
      <c r="Y30" s="18">
        <f t="shared" ref="Y30" si="9">SUM(Y6:Y29)</f>
        <v>2081</v>
      </c>
      <c r="Z30" s="18">
        <f t="shared" ref="Z30" si="10">SUM(Z6:Z29)</f>
        <v>1956</v>
      </c>
      <c r="AA30" s="18">
        <f t="shared" ref="AA30" si="11">SUM(AA6:AA29)</f>
        <v>1310</v>
      </c>
      <c r="AB30" s="18">
        <f t="shared" ref="AB30" si="12">SUM(AB6:AB29)</f>
        <v>1581</v>
      </c>
      <c r="AD30" s="18">
        <f t="shared" ref="AD30" si="13">SUM(AD6:AD29)</f>
        <v>2031</v>
      </c>
      <c r="AE30" s="18">
        <f t="shared" ref="AE30" si="14">SUM(AE6:AE29)</f>
        <v>1274</v>
      </c>
      <c r="AF30" s="18">
        <f t="shared" ref="AF30" si="15">SUM(AF6:AF29)</f>
        <v>401</v>
      </c>
      <c r="AG30" s="18">
        <f t="shared" ref="AG30" si="16">SUM(AG6:AG29)</f>
        <v>383</v>
      </c>
    </row>
    <row r="31" spans="1:42" x14ac:dyDescent="0.25">
      <c r="AI31" s="55" t="s">
        <v>89</v>
      </c>
    </row>
    <row r="32" spans="1:42" x14ac:dyDescent="0.25">
      <c r="AI32" s="56"/>
    </row>
    <row r="33" spans="35:47" x14ac:dyDescent="0.25">
      <c r="AI33" s="56"/>
    </row>
    <row r="34" spans="35:47" x14ac:dyDescent="0.25">
      <c r="AI34" s="57"/>
    </row>
    <row r="35" spans="35:47" ht="20.399999999999999" x14ac:dyDescent="0.35">
      <c r="AJ35" s="52" t="s">
        <v>11</v>
      </c>
      <c r="AK35" s="52"/>
      <c r="AL35" s="52"/>
      <c r="AM35" s="52"/>
      <c r="AN35" s="52"/>
      <c r="AO35" s="52"/>
      <c r="AP35" s="52" t="s">
        <v>12</v>
      </c>
      <c r="AQ35" s="52"/>
      <c r="AR35" s="52"/>
      <c r="AS35" s="52"/>
      <c r="AT35" s="52"/>
      <c r="AU35" s="52"/>
    </row>
    <row r="36" spans="35:47" x14ac:dyDescent="0.25">
      <c r="AI36" s="34" t="s">
        <v>88</v>
      </c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</row>
    <row r="37" spans="35:47" x14ac:dyDescent="0.25">
      <c r="AI37" s="35" t="s">
        <v>86</v>
      </c>
      <c r="AJ37" s="32">
        <v>5</v>
      </c>
      <c r="AK37" s="32">
        <v>10</v>
      </c>
      <c r="AL37" s="32">
        <v>15</v>
      </c>
      <c r="AM37" s="32">
        <v>20</v>
      </c>
      <c r="AN37" s="40">
        <v>25</v>
      </c>
      <c r="AO37" s="32">
        <v>30</v>
      </c>
      <c r="AP37" s="32">
        <v>5</v>
      </c>
      <c r="AQ37" s="32">
        <v>10</v>
      </c>
      <c r="AR37" s="32">
        <v>15</v>
      </c>
      <c r="AS37" s="32">
        <v>20</v>
      </c>
      <c r="AT37" s="40">
        <v>25</v>
      </c>
      <c r="AU37" s="32">
        <v>30</v>
      </c>
    </row>
    <row r="38" spans="35:47" x14ac:dyDescent="0.25">
      <c r="AI38" s="35" t="s">
        <v>87</v>
      </c>
      <c r="AJ38" s="32">
        <f t="shared" ref="AJ38" si="17">AJ37*2</f>
        <v>10</v>
      </c>
      <c r="AK38" s="32">
        <f>AK37*2</f>
        <v>20</v>
      </c>
      <c r="AL38" s="32">
        <f t="shared" ref="AL38" si="18">AL37*2</f>
        <v>30</v>
      </c>
      <c r="AM38" s="36">
        <f>AM37*2</f>
        <v>40</v>
      </c>
      <c r="AN38" s="40">
        <f>AN37*2</f>
        <v>50</v>
      </c>
      <c r="AO38" s="36">
        <f>AO37*2</f>
        <v>60</v>
      </c>
      <c r="AP38" s="36">
        <f t="shared" ref="AP38" si="19">AP37*2</f>
        <v>10</v>
      </c>
      <c r="AQ38" s="36">
        <f>AQ37*2</f>
        <v>20</v>
      </c>
      <c r="AR38" s="36">
        <f t="shared" ref="AR38" si="20">AR37*2</f>
        <v>30</v>
      </c>
      <c r="AS38" s="36">
        <f>AS37*2</f>
        <v>40</v>
      </c>
      <c r="AT38" s="40">
        <f>AT37*2</f>
        <v>50</v>
      </c>
      <c r="AU38" s="36">
        <f>AU37*2</f>
        <v>60</v>
      </c>
    </row>
    <row r="39" spans="35:47" x14ac:dyDescent="0.25">
      <c r="AI39" s="35" t="s">
        <v>95</v>
      </c>
      <c r="AJ39" s="32">
        <f>AJ38</f>
        <v>10</v>
      </c>
      <c r="AK39" s="32">
        <f t="shared" ref="AK39:AU39" si="21">AK38</f>
        <v>20</v>
      </c>
      <c r="AL39" s="32">
        <f t="shared" si="21"/>
        <v>30</v>
      </c>
      <c r="AM39" s="32">
        <f t="shared" si="21"/>
        <v>40</v>
      </c>
      <c r="AN39" s="32">
        <f t="shared" si="21"/>
        <v>50</v>
      </c>
      <c r="AO39" s="32">
        <f t="shared" si="21"/>
        <v>60</v>
      </c>
      <c r="AP39" s="32">
        <f t="shared" si="21"/>
        <v>10</v>
      </c>
      <c r="AQ39" s="32">
        <f t="shared" si="21"/>
        <v>20</v>
      </c>
      <c r="AR39" s="32">
        <f t="shared" si="21"/>
        <v>30</v>
      </c>
      <c r="AS39" s="32">
        <f t="shared" si="21"/>
        <v>40</v>
      </c>
      <c r="AT39" s="32">
        <f t="shared" si="21"/>
        <v>50</v>
      </c>
      <c r="AU39" s="32">
        <f t="shared" si="21"/>
        <v>60</v>
      </c>
    </row>
    <row r="40" spans="35:47" x14ac:dyDescent="0.25">
      <c r="AI40" s="35" t="s">
        <v>96</v>
      </c>
      <c r="AJ40" s="32">
        <v>216</v>
      </c>
      <c r="AK40" s="36">
        <v>216</v>
      </c>
      <c r="AL40" s="36">
        <v>216</v>
      </c>
      <c r="AM40" s="36">
        <v>216</v>
      </c>
      <c r="AN40" s="41">
        <v>216</v>
      </c>
      <c r="AO40" s="36">
        <v>216</v>
      </c>
      <c r="AP40" s="36">
        <v>200</v>
      </c>
      <c r="AQ40" s="36">
        <v>200</v>
      </c>
      <c r="AR40" s="36">
        <v>200</v>
      </c>
      <c r="AS40" s="36">
        <v>200</v>
      </c>
      <c r="AT40" s="41">
        <v>200</v>
      </c>
      <c r="AU40" s="36">
        <v>200</v>
      </c>
    </row>
    <row r="41" spans="35:47" x14ac:dyDescent="0.25">
      <c r="AI41" s="35" t="s">
        <v>91</v>
      </c>
      <c r="AJ41" s="35">
        <f>AJ38/AJ40 * 100</f>
        <v>4.6296296296296298</v>
      </c>
      <c r="AK41" s="34">
        <f t="shared" ref="AK41:AO41" si="22">AK38/AK40 * 100</f>
        <v>9.2592592592592595</v>
      </c>
      <c r="AL41" s="34">
        <f t="shared" si="22"/>
        <v>13.888888888888889</v>
      </c>
      <c r="AM41" s="34">
        <f t="shared" si="22"/>
        <v>18.518518518518519</v>
      </c>
      <c r="AN41" s="42">
        <f t="shared" si="22"/>
        <v>23.148148148148149</v>
      </c>
      <c r="AO41" s="34">
        <f t="shared" si="22"/>
        <v>27.777777777777779</v>
      </c>
      <c r="AP41" s="34">
        <f>AP38/AP40 * 100</f>
        <v>5</v>
      </c>
      <c r="AQ41" s="34">
        <f t="shared" ref="AQ41" si="23">AQ38/AQ40 * 100</f>
        <v>10</v>
      </c>
      <c r="AR41" s="34">
        <f t="shared" ref="AR41" si="24">AR38/AR40 * 100</f>
        <v>15</v>
      </c>
      <c r="AS41" s="34">
        <f t="shared" ref="AS41" si="25">AS38/AS40 * 100</f>
        <v>20</v>
      </c>
      <c r="AT41" s="42">
        <f t="shared" ref="AT41" si="26">AT38/AT40 * 100</f>
        <v>25</v>
      </c>
      <c r="AU41" s="34">
        <f t="shared" ref="AU41" si="27">AU38/AU40 * 100</f>
        <v>30</v>
      </c>
    </row>
    <row r="42" spans="35:47" x14ac:dyDescent="0.25">
      <c r="AI42" s="32"/>
      <c r="AJ42" s="32">
        <v>223</v>
      </c>
      <c r="AK42" s="36">
        <v>223</v>
      </c>
      <c r="AL42" s="36">
        <v>223</v>
      </c>
      <c r="AM42" s="36">
        <v>223</v>
      </c>
      <c r="AN42" s="41">
        <v>223</v>
      </c>
      <c r="AO42" s="36">
        <v>223</v>
      </c>
      <c r="AP42" s="36">
        <v>171</v>
      </c>
      <c r="AQ42" s="36">
        <v>171</v>
      </c>
      <c r="AR42" s="36">
        <v>171</v>
      </c>
      <c r="AS42" s="36">
        <v>171</v>
      </c>
      <c r="AT42" s="41">
        <v>171</v>
      </c>
      <c r="AU42" s="36">
        <v>171</v>
      </c>
    </row>
    <row r="43" spans="35:47" x14ac:dyDescent="0.25">
      <c r="AI43" s="35" t="s">
        <v>92</v>
      </c>
      <c r="AJ43" s="35">
        <f>AJ38/AJ42 *100</f>
        <v>4.4843049327354256</v>
      </c>
      <c r="AK43" s="34">
        <f t="shared" ref="AK43:AO43" si="28">AK38/AK42 *100</f>
        <v>8.9686098654708513</v>
      </c>
      <c r="AL43" s="34">
        <f t="shared" si="28"/>
        <v>13.452914798206278</v>
      </c>
      <c r="AM43" s="34">
        <f t="shared" si="28"/>
        <v>17.937219730941703</v>
      </c>
      <c r="AN43" s="42">
        <f t="shared" si="28"/>
        <v>22.421524663677133</v>
      </c>
      <c r="AO43" s="34">
        <f t="shared" si="28"/>
        <v>26.905829596412556</v>
      </c>
      <c r="AP43" s="34">
        <f>AP38/AP42 *100</f>
        <v>5.8479532163742682</v>
      </c>
      <c r="AQ43" s="34">
        <f t="shared" ref="AQ43" si="29">AQ38/AQ42 *100</f>
        <v>11.695906432748536</v>
      </c>
      <c r="AR43" s="34">
        <f t="shared" ref="AR43" si="30">AR38/AR42 *100</f>
        <v>17.543859649122805</v>
      </c>
      <c r="AS43" s="34">
        <f t="shared" ref="AS43" si="31">AS38/AS42 *100</f>
        <v>23.391812865497073</v>
      </c>
      <c r="AT43" s="42">
        <f t="shared" ref="AT43" si="32">AT38/AT42 *100</f>
        <v>29.239766081871345</v>
      </c>
      <c r="AU43" s="34">
        <f t="shared" ref="AU43" si="33">AU38/AU42 *100</f>
        <v>35.087719298245609</v>
      </c>
    </row>
    <row r="44" spans="35:47" x14ac:dyDescent="0.25">
      <c r="AI44" s="32"/>
      <c r="AJ44" s="32">
        <v>150</v>
      </c>
      <c r="AK44" s="36">
        <v>150</v>
      </c>
      <c r="AL44" s="36">
        <v>150</v>
      </c>
      <c r="AM44" s="36">
        <v>150</v>
      </c>
      <c r="AN44" s="41">
        <v>150</v>
      </c>
      <c r="AO44" s="36">
        <v>150</v>
      </c>
      <c r="AP44" s="36">
        <v>168</v>
      </c>
      <c r="AQ44" s="36">
        <v>168</v>
      </c>
      <c r="AR44" s="36">
        <v>168</v>
      </c>
      <c r="AS44" s="36">
        <v>168</v>
      </c>
      <c r="AT44" s="41">
        <v>168</v>
      </c>
      <c r="AU44" s="36">
        <v>168</v>
      </c>
    </row>
    <row r="45" spans="35:47" x14ac:dyDescent="0.25">
      <c r="AI45" s="35" t="s">
        <v>93</v>
      </c>
      <c r="AJ45" s="35">
        <f>AJ38/AJ44*100</f>
        <v>6.666666666666667</v>
      </c>
      <c r="AK45" s="34">
        <f t="shared" ref="AK45:AO45" si="34">AK38/AK44*100</f>
        <v>13.333333333333334</v>
      </c>
      <c r="AL45" s="34">
        <f t="shared" si="34"/>
        <v>20</v>
      </c>
      <c r="AM45" s="34">
        <f t="shared" si="34"/>
        <v>26.666666666666668</v>
      </c>
      <c r="AN45" s="42">
        <f t="shared" si="34"/>
        <v>33.333333333333329</v>
      </c>
      <c r="AO45" s="34">
        <f t="shared" si="34"/>
        <v>40</v>
      </c>
      <c r="AP45" s="34">
        <f>AP38/AP44*100</f>
        <v>5.9523809523809517</v>
      </c>
      <c r="AQ45" s="34">
        <f t="shared" ref="AQ45" si="35">AQ38/AQ44*100</f>
        <v>11.904761904761903</v>
      </c>
      <c r="AR45" s="34">
        <f t="shared" ref="AR45" si="36">AR38/AR44*100</f>
        <v>17.857142857142858</v>
      </c>
      <c r="AS45" s="34">
        <f t="shared" ref="AS45" si="37">AS38/AS44*100</f>
        <v>23.809523809523807</v>
      </c>
      <c r="AT45" s="42">
        <f t="shared" ref="AT45" si="38">AT38/AT44*100</f>
        <v>29.761904761904763</v>
      </c>
      <c r="AU45" s="34">
        <f t="shared" ref="AU45" si="39">AU38/AU44*100</f>
        <v>35.714285714285715</v>
      </c>
    </row>
    <row r="46" spans="35:47" x14ac:dyDescent="0.25">
      <c r="AI46" s="32"/>
      <c r="AJ46" s="32">
        <v>315</v>
      </c>
      <c r="AK46" s="36">
        <v>315</v>
      </c>
      <c r="AL46" s="36">
        <v>315</v>
      </c>
      <c r="AM46" s="36">
        <v>315</v>
      </c>
      <c r="AN46" s="41">
        <v>315</v>
      </c>
      <c r="AO46" s="36">
        <v>315</v>
      </c>
      <c r="AP46" s="36">
        <v>292</v>
      </c>
      <c r="AQ46" s="36">
        <v>292</v>
      </c>
      <c r="AR46" s="36">
        <v>292</v>
      </c>
      <c r="AS46" s="36">
        <v>292</v>
      </c>
      <c r="AT46" s="41">
        <v>292</v>
      </c>
      <c r="AU46" s="36">
        <v>292</v>
      </c>
    </row>
    <row r="47" spans="35:47" x14ac:dyDescent="0.25">
      <c r="AI47" s="35" t="s">
        <v>94</v>
      </c>
      <c r="AJ47" s="35">
        <f>AJ38/AJ46*100</f>
        <v>3.1746031746031744</v>
      </c>
      <c r="AK47" s="34">
        <f t="shared" ref="AK47:AO47" si="40">AK38/AK46*100</f>
        <v>6.3492063492063489</v>
      </c>
      <c r="AL47" s="34">
        <f t="shared" si="40"/>
        <v>9.5238095238095237</v>
      </c>
      <c r="AM47" s="34">
        <f t="shared" si="40"/>
        <v>12.698412698412698</v>
      </c>
      <c r="AN47" s="42">
        <f t="shared" si="40"/>
        <v>15.873015873015872</v>
      </c>
      <c r="AO47" s="34">
        <f t="shared" si="40"/>
        <v>19.047619047619047</v>
      </c>
      <c r="AP47" s="34">
        <f>AP38/AP46*100</f>
        <v>3.4246575342465753</v>
      </c>
      <c r="AQ47" s="34">
        <f t="shared" ref="AQ47" si="41">AQ38/AQ46*100</f>
        <v>6.8493150684931505</v>
      </c>
      <c r="AR47" s="34">
        <f t="shared" ref="AR47" si="42">AR38/AR46*100</f>
        <v>10.273972602739725</v>
      </c>
      <c r="AS47" s="34">
        <f t="shared" ref="AS47" si="43">AS38/AS46*100</f>
        <v>13.698630136986301</v>
      </c>
      <c r="AT47" s="42">
        <f t="shared" ref="AT47" si="44">AT38/AT46*100</f>
        <v>17.123287671232877</v>
      </c>
      <c r="AU47" s="34">
        <f t="shared" ref="AU47" si="45">AU38/AU46*100</f>
        <v>20.547945205479451</v>
      </c>
    </row>
  </sheetData>
  <autoFilter ref="A5:AG26" xr:uid="{0E9ECD5C-14B7-4235-9211-89AC4DAC80FC}">
    <sortState xmlns:xlrd2="http://schemas.microsoft.com/office/spreadsheetml/2017/richdata2" ref="A6:AG26">
      <sortCondition sortBy="cellColor" ref="B6:B26" dxfId="10"/>
      <sortCondition sortBy="cellColor" ref="M6:M26" dxfId="9"/>
      <sortCondition sortBy="cellColor" ref="X6:X26" dxfId="8"/>
      <sortCondition ref="A6:A26"/>
    </sortState>
  </autoFilter>
  <mergeCells count="7">
    <mergeCell ref="B2:AG3"/>
    <mergeCell ref="AJ35:AO35"/>
    <mergeCell ref="AP35:AU35"/>
    <mergeCell ref="M4:V4"/>
    <mergeCell ref="X4:AG4"/>
    <mergeCell ref="B4:K4"/>
    <mergeCell ref="AI31:AI34"/>
  </mergeCells>
  <conditionalFormatting sqref="A2:AG26">
    <cfRule type="cellIs" dxfId="7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1086-7AED-4C02-9CDC-BAA0A1BB3B34}">
  <dimension ref="A2:AI61"/>
  <sheetViews>
    <sheetView topLeftCell="B1" zoomScale="70" zoomScaleNormal="70" workbookViewId="0">
      <selection activeCell="V1" sqref="B1:V1048576"/>
    </sheetView>
  </sheetViews>
  <sheetFormatPr defaultRowHeight="13.8" x14ac:dyDescent="0.25"/>
  <cols>
    <col min="1" max="6" width="8.88671875" style="18"/>
    <col min="7" max="11" width="8.88671875" style="18" customWidth="1"/>
    <col min="12" max="17" width="8.88671875" style="18"/>
    <col min="18" max="22" width="8.88671875" style="18" customWidth="1"/>
    <col min="23" max="28" width="8.88671875" style="18"/>
    <col min="29" max="33" width="8.88671875" style="18" customWidth="1"/>
    <col min="34" max="34" width="8.88671875" style="18"/>
    <col min="35" max="35" width="29.5546875" style="18" customWidth="1"/>
    <col min="36" max="16384" width="8.88671875" style="18"/>
  </cols>
  <sheetData>
    <row r="2" spans="1:33" ht="13.8" customHeight="1" x14ac:dyDescent="0.25">
      <c r="A2" s="3"/>
      <c r="B2" s="51" t="s">
        <v>62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r="3" spans="1:33" ht="13.8" customHeight="1" x14ac:dyDescent="0.25">
      <c r="A3" s="3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33" ht="35.4" x14ac:dyDescent="0.6">
      <c r="A4" s="3"/>
      <c r="B4" s="54" t="s">
        <v>15</v>
      </c>
      <c r="C4" s="54"/>
      <c r="D4" s="54"/>
      <c r="E4" s="54"/>
      <c r="F4" s="54"/>
      <c r="G4" s="54"/>
      <c r="H4" s="54"/>
      <c r="I4" s="54"/>
      <c r="J4" s="54"/>
      <c r="K4" s="54"/>
      <c r="L4" s="3"/>
      <c r="M4" s="54" t="s">
        <v>16</v>
      </c>
      <c r="N4" s="54"/>
      <c r="O4" s="54"/>
      <c r="P4" s="54"/>
      <c r="Q4" s="54"/>
      <c r="R4" s="54"/>
      <c r="S4" s="54"/>
      <c r="T4" s="54"/>
      <c r="U4" s="54"/>
      <c r="V4" s="54"/>
      <c r="W4" s="3"/>
      <c r="X4" s="54" t="s">
        <v>17</v>
      </c>
      <c r="Y4" s="54"/>
      <c r="Z4" s="54"/>
      <c r="AA4" s="54"/>
      <c r="AB4" s="54"/>
      <c r="AC4" s="54"/>
      <c r="AD4" s="54"/>
      <c r="AE4" s="54"/>
      <c r="AF4" s="54"/>
      <c r="AG4" s="54"/>
    </row>
    <row r="5" spans="1:33" x14ac:dyDescent="0.25">
      <c r="A5" s="3"/>
      <c r="B5" s="19" t="s">
        <v>55</v>
      </c>
      <c r="C5" s="22" t="s">
        <v>18</v>
      </c>
      <c r="D5" s="22" t="s">
        <v>19</v>
      </c>
      <c r="E5" s="22" t="s">
        <v>20</v>
      </c>
      <c r="F5" s="22" t="s">
        <v>21</v>
      </c>
      <c r="G5" s="22" t="s">
        <v>54</v>
      </c>
      <c r="H5" s="22" t="s">
        <v>22</v>
      </c>
      <c r="I5" s="22" t="s">
        <v>23</v>
      </c>
      <c r="J5" s="22" t="s">
        <v>24</v>
      </c>
      <c r="K5" s="22" t="s">
        <v>25</v>
      </c>
      <c r="L5" s="3"/>
      <c r="M5" s="20" t="s">
        <v>56</v>
      </c>
      <c r="N5" s="3" t="s">
        <v>18</v>
      </c>
      <c r="O5" s="3" t="s">
        <v>19</v>
      </c>
      <c r="P5" s="3" t="s">
        <v>20</v>
      </c>
      <c r="Q5" s="3" t="s">
        <v>21</v>
      </c>
      <c r="R5" s="3" t="s">
        <v>57</v>
      </c>
      <c r="S5" s="3" t="s">
        <v>22</v>
      </c>
      <c r="T5" s="3" t="s">
        <v>23</v>
      </c>
      <c r="U5" s="3" t="s">
        <v>24</v>
      </c>
      <c r="V5" s="3" t="s">
        <v>25</v>
      </c>
      <c r="W5" s="3"/>
      <c r="X5" s="19" t="s">
        <v>58</v>
      </c>
      <c r="Y5" s="3" t="s">
        <v>18</v>
      </c>
      <c r="Z5" s="3" t="s">
        <v>19</v>
      </c>
      <c r="AA5" s="3" t="s">
        <v>20</v>
      </c>
      <c r="AB5" s="3" t="s">
        <v>21</v>
      </c>
      <c r="AC5" s="3" t="s">
        <v>59</v>
      </c>
      <c r="AD5" s="3" t="s">
        <v>22</v>
      </c>
      <c r="AE5" s="3" t="s">
        <v>23</v>
      </c>
      <c r="AF5" s="3" t="s">
        <v>24</v>
      </c>
      <c r="AG5" s="3" t="s">
        <v>25</v>
      </c>
    </row>
    <row r="6" spans="1:33" x14ac:dyDescent="0.25">
      <c r="A6" s="12">
        <v>24</v>
      </c>
      <c r="B6" s="12" t="s">
        <v>53</v>
      </c>
      <c r="C6" s="5">
        <v>58</v>
      </c>
      <c r="D6" s="5">
        <v>2</v>
      </c>
      <c r="E6" s="5">
        <v>0</v>
      </c>
      <c r="F6" s="5">
        <v>60</v>
      </c>
      <c r="G6" s="12"/>
      <c r="H6" s="5">
        <v>21</v>
      </c>
      <c r="I6" s="5">
        <v>39</v>
      </c>
      <c r="J6" s="5">
        <v>0</v>
      </c>
      <c r="K6" s="5">
        <v>60</v>
      </c>
      <c r="L6" s="12"/>
      <c r="M6" s="12" t="s">
        <v>53</v>
      </c>
      <c r="N6" s="5">
        <v>117</v>
      </c>
      <c r="O6" s="5">
        <v>4</v>
      </c>
      <c r="P6" s="5">
        <v>0</v>
      </c>
      <c r="Q6" s="5">
        <v>121</v>
      </c>
      <c r="R6" s="12"/>
      <c r="S6" s="5">
        <v>43</v>
      </c>
      <c r="T6" s="5">
        <v>78</v>
      </c>
      <c r="U6" s="5">
        <v>0</v>
      </c>
      <c r="V6" s="5">
        <v>121</v>
      </c>
      <c r="W6" s="12"/>
      <c r="X6" s="12" t="s">
        <v>53</v>
      </c>
      <c r="Y6" s="5">
        <v>294</v>
      </c>
      <c r="Z6" s="5">
        <v>14</v>
      </c>
      <c r="AA6" s="5">
        <v>0</v>
      </c>
      <c r="AB6" s="5">
        <v>308</v>
      </c>
      <c r="AC6" s="12"/>
      <c r="AD6" s="5">
        <v>106</v>
      </c>
      <c r="AE6" s="5">
        <v>202</v>
      </c>
      <c r="AF6" s="5">
        <v>0</v>
      </c>
      <c r="AG6" s="5">
        <v>308</v>
      </c>
    </row>
    <row r="7" spans="1:33" x14ac:dyDescent="0.25">
      <c r="A7" s="12">
        <v>29</v>
      </c>
      <c r="B7" s="12" t="s">
        <v>53</v>
      </c>
      <c r="C7" s="5">
        <v>0</v>
      </c>
      <c r="D7" s="5">
        <v>51</v>
      </c>
      <c r="E7" s="5">
        <v>0</v>
      </c>
      <c r="F7" s="5">
        <v>51</v>
      </c>
      <c r="G7" s="12"/>
      <c r="H7" s="5">
        <v>8</v>
      </c>
      <c r="I7" s="5">
        <v>43</v>
      </c>
      <c r="J7" s="5">
        <v>0</v>
      </c>
      <c r="K7" s="5">
        <v>51</v>
      </c>
      <c r="L7" s="12"/>
      <c r="M7" s="12" t="s">
        <v>53</v>
      </c>
      <c r="N7" s="5">
        <v>0</v>
      </c>
      <c r="O7" s="5">
        <v>101</v>
      </c>
      <c r="P7" s="5">
        <v>0</v>
      </c>
      <c r="Q7" s="5">
        <v>101</v>
      </c>
      <c r="R7" s="12"/>
      <c r="S7" s="5">
        <v>15</v>
      </c>
      <c r="T7" s="5">
        <v>86</v>
      </c>
      <c r="U7" s="5">
        <v>0</v>
      </c>
      <c r="V7" s="5">
        <v>101</v>
      </c>
      <c r="W7" s="12"/>
      <c r="X7" s="12" t="s">
        <v>53</v>
      </c>
      <c r="Y7" s="5">
        <v>0</v>
      </c>
      <c r="Z7" s="5">
        <v>253</v>
      </c>
      <c r="AA7" s="5">
        <v>0</v>
      </c>
      <c r="AB7" s="5">
        <v>253</v>
      </c>
      <c r="AC7" s="12"/>
      <c r="AD7" s="5">
        <v>38</v>
      </c>
      <c r="AE7" s="5">
        <v>216</v>
      </c>
      <c r="AF7" s="5">
        <v>0</v>
      </c>
      <c r="AG7" s="5">
        <v>254</v>
      </c>
    </row>
    <row r="8" spans="1:33" x14ac:dyDescent="0.25">
      <c r="A8" s="12">
        <v>21</v>
      </c>
      <c r="B8" s="12" t="s">
        <v>53</v>
      </c>
      <c r="C8" s="5">
        <v>51</v>
      </c>
      <c r="D8" s="5">
        <v>3</v>
      </c>
      <c r="E8" s="5">
        <v>0</v>
      </c>
      <c r="F8" s="5">
        <v>54</v>
      </c>
      <c r="G8" s="12"/>
      <c r="H8" s="5">
        <v>37</v>
      </c>
      <c r="I8" s="5">
        <v>19</v>
      </c>
      <c r="J8" s="5">
        <v>0</v>
      </c>
      <c r="K8" s="5">
        <v>56</v>
      </c>
      <c r="L8" s="12"/>
      <c r="M8" s="12" t="s">
        <v>53</v>
      </c>
      <c r="N8" s="5">
        <v>100</v>
      </c>
      <c r="O8" s="5">
        <v>6</v>
      </c>
      <c r="P8" s="5">
        <v>0</v>
      </c>
      <c r="Q8" s="5">
        <v>106</v>
      </c>
      <c r="R8" s="12"/>
      <c r="S8" s="5">
        <v>73</v>
      </c>
      <c r="T8" s="5">
        <v>37</v>
      </c>
      <c r="U8" s="5">
        <v>0</v>
      </c>
      <c r="V8" s="5">
        <v>110</v>
      </c>
      <c r="W8" s="12"/>
      <c r="X8" s="12" t="s">
        <v>53</v>
      </c>
      <c r="Y8" s="5">
        <v>253</v>
      </c>
      <c r="Z8" s="5">
        <v>16</v>
      </c>
      <c r="AA8" s="5">
        <v>0</v>
      </c>
      <c r="AB8" s="5">
        <v>269</v>
      </c>
      <c r="AC8" s="12"/>
      <c r="AD8" s="5">
        <v>186</v>
      </c>
      <c r="AE8" s="5">
        <v>93</v>
      </c>
      <c r="AF8" s="5">
        <v>0</v>
      </c>
      <c r="AG8" s="5">
        <v>279</v>
      </c>
    </row>
    <row r="9" spans="1:33" x14ac:dyDescent="0.25">
      <c r="A9" s="12">
        <v>9</v>
      </c>
      <c r="B9" s="12" t="s">
        <v>53</v>
      </c>
      <c r="C9" s="5">
        <v>8</v>
      </c>
      <c r="D9" s="5">
        <v>48</v>
      </c>
      <c r="E9" s="5">
        <v>3</v>
      </c>
      <c r="F9" s="5">
        <v>53</v>
      </c>
      <c r="G9" s="12"/>
      <c r="H9" s="5">
        <v>43</v>
      </c>
      <c r="I9" s="5">
        <v>14</v>
      </c>
      <c r="J9" s="5">
        <v>0</v>
      </c>
      <c r="K9" s="5">
        <v>57</v>
      </c>
      <c r="L9" s="12"/>
      <c r="M9" s="12" t="s">
        <v>53</v>
      </c>
      <c r="N9" s="5">
        <v>14</v>
      </c>
      <c r="O9" s="5">
        <v>97</v>
      </c>
      <c r="P9" s="5">
        <v>6</v>
      </c>
      <c r="Q9" s="5">
        <v>105</v>
      </c>
      <c r="R9" s="12"/>
      <c r="S9" s="5">
        <v>87</v>
      </c>
      <c r="T9" s="5">
        <v>26</v>
      </c>
      <c r="U9" s="5">
        <v>0</v>
      </c>
      <c r="V9" s="5">
        <v>113</v>
      </c>
      <c r="W9" s="12"/>
      <c r="X9" s="12" t="s">
        <v>53</v>
      </c>
      <c r="Y9" s="5">
        <v>35</v>
      </c>
      <c r="Z9" s="5">
        <v>236</v>
      </c>
      <c r="AA9" s="5">
        <v>13</v>
      </c>
      <c r="AB9" s="5">
        <v>258</v>
      </c>
      <c r="AC9" s="12"/>
      <c r="AD9" s="5">
        <v>212</v>
      </c>
      <c r="AE9" s="5">
        <v>62</v>
      </c>
      <c r="AF9" s="5">
        <v>0</v>
      </c>
      <c r="AG9" s="5">
        <v>274</v>
      </c>
    </row>
    <row r="10" spans="1:33" x14ac:dyDescent="0.25">
      <c r="A10" s="12">
        <v>19</v>
      </c>
      <c r="B10" s="12" t="s">
        <v>53</v>
      </c>
      <c r="C10" s="5">
        <v>46</v>
      </c>
      <c r="D10" s="5">
        <v>14</v>
      </c>
      <c r="E10" s="5">
        <v>0</v>
      </c>
      <c r="F10" s="5">
        <v>60</v>
      </c>
      <c r="G10" s="12"/>
      <c r="H10" s="5">
        <v>2</v>
      </c>
      <c r="I10" s="5">
        <v>58</v>
      </c>
      <c r="J10" s="5">
        <v>21</v>
      </c>
      <c r="K10" s="5">
        <v>39</v>
      </c>
      <c r="L10" s="12"/>
      <c r="M10" s="12" t="s">
        <v>53</v>
      </c>
      <c r="N10" s="5">
        <v>91</v>
      </c>
      <c r="O10" s="5">
        <v>27</v>
      </c>
      <c r="P10" s="5">
        <v>0</v>
      </c>
      <c r="Q10" s="5">
        <v>118</v>
      </c>
      <c r="R10" s="12"/>
      <c r="S10" s="5">
        <v>2</v>
      </c>
      <c r="T10" s="5">
        <v>116</v>
      </c>
      <c r="U10" s="5">
        <v>43</v>
      </c>
      <c r="V10" s="5">
        <v>75</v>
      </c>
      <c r="W10" s="12"/>
      <c r="X10" s="12" t="s">
        <v>53</v>
      </c>
      <c r="Y10" s="5">
        <v>227</v>
      </c>
      <c r="Z10" s="5">
        <v>65</v>
      </c>
      <c r="AA10" s="5">
        <v>0</v>
      </c>
      <c r="AB10" s="5">
        <v>292</v>
      </c>
      <c r="AC10" s="12"/>
      <c r="AD10" s="5">
        <v>4</v>
      </c>
      <c r="AE10" s="5">
        <v>288</v>
      </c>
      <c r="AF10" s="5">
        <v>108</v>
      </c>
      <c r="AG10" s="5">
        <v>184</v>
      </c>
    </row>
    <row r="11" spans="1:33" x14ac:dyDescent="0.25">
      <c r="A11" s="12">
        <v>25</v>
      </c>
      <c r="B11" s="12" t="s">
        <v>53</v>
      </c>
      <c r="C11" s="5">
        <v>38</v>
      </c>
      <c r="D11" s="5">
        <v>9</v>
      </c>
      <c r="E11" s="5">
        <v>0</v>
      </c>
      <c r="F11" s="5">
        <v>47</v>
      </c>
      <c r="G11" s="12"/>
      <c r="H11" s="5">
        <v>0</v>
      </c>
      <c r="I11" s="5">
        <v>47</v>
      </c>
      <c r="J11" s="5">
        <v>0</v>
      </c>
      <c r="K11" s="5">
        <v>47</v>
      </c>
      <c r="L11" s="12"/>
      <c r="M11" s="12" t="s">
        <v>53</v>
      </c>
      <c r="N11" s="5">
        <v>77</v>
      </c>
      <c r="O11" s="5">
        <v>19</v>
      </c>
      <c r="P11" s="5">
        <v>0</v>
      </c>
      <c r="Q11" s="5">
        <v>96</v>
      </c>
      <c r="R11" s="12"/>
      <c r="S11" s="5">
        <v>1</v>
      </c>
      <c r="T11" s="5">
        <v>95</v>
      </c>
      <c r="U11" s="5">
        <v>0</v>
      </c>
      <c r="V11" s="5">
        <v>96</v>
      </c>
      <c r="W11" s="12"/>
      <c r="X11" s="12" t="s">
        <v>53</v>
      </c>
      <c r="Y11" s="5">
        <v>194</v>
      </c>
      <c r="Z11" s="5">
        <v>49</v>
      </c>
      <c r="AA11" s="5">
        <v>0</v>
      </c>
      <c r="AB11" s="5">
        <v>243</v>
      </c>
      <c r="AC11" s="12"/>
      <c r="AD11" s="5">
        <v>3</v>
      </c>
      <c r="AE11" s="5">
        <v>240</v>
      </c>
      <c r="AF11" s="5">
        <v>0</v>
      </c>
      <c r="AG11" s="5">
        <v>243</v>
      </c>
    </row>
    <row r="12" spans="1:33" x14ac:dyDescent="0.25">
      <c r="A12" s="12">
        <v>16</v>
      </c>
      <c r="B12" s="12" t="s">
        <v>53</v>
      </c>
      <c r="C12" s="5">
        <v>20</v>
      </c>
      <c r="D12" s="5">
        <v>35</v>
      </c>
      <c r="E12" s="5">
        <v>0</v>
      </c>
      <c r="F12" s="5">
        <v>55</v>
      </c>
      <c r="G12" s="12"/>
      <c r="H12" s="5">
        <v>1</v>
      </c>
      <c r="I12" s="5">
        <v>55</v>
      </c>
      <c r="J12" s="5">
        <v>6</v>
      </c>
      <c r="K12" s="5">
        <v>50</v>
      </c>
      <c r="L12" s="12"/>
      <c r="M12" s="12" t="s">
        <v>53</v>
      </c>
      <c r="N12" s="5">
        <v>38</v>
      </c>
      <c r="O12" s="5">
        <v>67</v>
      </c>
      <c r="P12" s="5">
        <v>0</v>
      </c>
      <c r="Q12" s="5">
        <v>105</v>
      </c>
      <c r="R12" s="12"/>
      <c r="S12" s="5">
        <v>1</v>
      </c>
      <c r="T12" s="5">
        <v>107</v>
      </c>
      <c r="U12" s="5">
        <v>11</v>
      </c>
      <c r="V12" s="5">
        <v>97</v>
      </c>
      <c r="W12" s="12"/>
      <c r="X12" s="12" t="s">
        <v>53</v>
      </c>
      <c r="Y12" s="5">
        <v>99</v>
      </c>
      <c r="Z12" s="5">
        <v>157</v>
      </c>
      <c r="AA12" s="5">
        <v>0</v>
      </c>
      <c r="AB12" s="5">
        <v>256</v>
      </c>
      <c r="AC12" s="12"/>
      <c r="AD12" s="5">
        <v>1</v>
      </c>
      <c r="AE12" s="5">
        <v>264</v>
      </c>
      <c r="AF12" s="5">
        <v>27</v>
      </c>
      <c r="AG12" s="5">
        <v>238</v>
      </c>
    </row>
    <row r="13" spans="1:33" x14ac:dyDescent="0.25">
      <c r="A13" s="12">
        <v>8</v>
      </c>
      <c r="B13" s="12" t="s">
        <v>53</v>
      </c>
      <c r="C13" s="5">
        <v>0</v>
      </c>
      <c r="D13" s="5">
        <v>63</v>
      </c>
      <c r="E13" s="5">
        <v>3</v>
      </c>
      <c r="F13" s="5">
        <v>60</v>
      </c>
      <c r="G13" s="12"/>
      <c r="H13" s="5">
        <v>35</v>
      </c>
      <c r="I13" s="5">
        <v>28</v>
      </c>
      <c r="J13" s="5">
        <v>9</v>
      </c>
      <c r="K13" s="5">
        <v>54</v>
      </c>
      <c r="L13" s="12"/>
      <c r="M13" s="12" t="s">
        <v>53</v>
      </c>
      <c r="N13" s="5">
        <v>0</v>
      </c>
      <c r="O13" s="5">
        <v>127</v>
      </c>
      <c r="P13" s="5">
        <v>6</v>
      </c>
      <c r="Q13" s="5">
        <v>121</v>
      </c>
      <c r="R13" s="12"/>
      <c r="S13" s="5">
        <v>71</v>
      </c>
      <c r="T13" s="5">
        <v>56</v>
      </c>
      <c r="U13" s="5">
        <v>18</v>
      </c>
      <c r="V13" s="5">
        <v>109</v>
      </c>
      <c r="W13" s="12"/>
      <c r="X13" s="12" t="s">
        <v>53</v>
      </c>
      <c r="Y13" s="5">
        <v>0</v>
      </c>
      <c r="Z13" s="5">
        <v>310</v>
      </c>
      <c r="AA13" s="5">
        <v>15</v>
      </c>
      <c r="AB13" s="5">
        <v>295</v>
      </c>
      <c r="AC13" s="12"/>
      <c r="AD13" s="5">
        <v>171</v>
      </c>
      <c r="AE13" s="5">
        <v>139</v>
      </c>
      <c r="AF13" s="5">
        <v>45</v>
      </c>
      <c r="AG13" s="5">
        <v>265</v>
      </c>
    </row>
    <row r="14" spans="1:33" x14ac:dyDescent="0.25">
      <c r="A14" s="3">
        <v>32</v>
      </c>
      <c r="B14" s="12" t="s">
        <v>53</v>
      </c>
      <c r="C14" s="5">
        <v>0</v>
      </c>
      <c r="D14" s="5">
        <v>58</v>
      </c>
      <c r="E14" s="5">
        <v>11</v>
      </c>
      <c r="F14" s="5">
        <v>47</v>
      </c>
      <c r="G14" s="12"/>
      <c r="H14" s="5">
        <v>3</v>
      </c>
      <c r="I14" s="5">
        <v>55</v>
      </c>
      <c r="J14" s="5">
        <v>0</v>
      </c>
      <c r="K14" s="5">
        <v>58</v>
      </c>
      <c r="L14" s="12"/>
      <c r="M14" s="12" t="s">
        <v>53</v>
      </c>
      <c r="N14" s="5">
        <v>0</v>
      </c>
      <c r="O14" s="5">
        <v>115</v>
      </c>
      <c r="P14" s="5">
        <v>22</v>
      </c>
      <c r="Q14" s="5">
        <v>93</v>
      </c>
      <c r="R14" s="12"/>
      <c r="S14" s="5">
        <v>4</v>
      </c>
      <c r="T14" s="5">
        <v>111</v>
      </c>
      <c r="U14" s="5">
        <v>0</v>
      </c>
      <c r="V14" s="5">
        <v>115</v>
      </c>
      <c r="W14" s="12"/>
      <c r="X14" s="12" t="s">
        <v>53</v>
      </c>
      <c r="Y14" s="5">
        <v>0</v>
      </c>
      <c r="Z14" s="5">
        <v>288</v>
      </c>
      <c r="AA14" s="5">
        <v>51</v>
      </c>
      <c r="AB14" s="5">
        <v>237</v>
      </c>
      <c r="AC14" s="12"/>
      <c r="AD14" s="5">
        <v>9</v>
      </c>
      <c r="AE14" s="5">
        <v>279</v>
      </c>
      <c r="AF14" s="5">
        <v>0</v>
      </c>
      <c r="AG14" s="5">
        <v>288</v>
      </c>
    </row>
    <row r="15" spans="1:33" x14ac:dyDescent="0.25">
      <c r="A15" s="12">
        <v>13</v>
      </c>
      <c r="B15" s="12" t="s">
        <v>53</v>
      </c>
      <c r="C15" s="5">
        <v>1</v>
      </c>
      <c r="D15" s="5">
        <v>70</v>
      </c>
      <c r="E15" s="5">
        <v>18</v>
      </c>
      <c r="F15" s="5">
        <v>53</v>
      </c>
      <c r="G15" s="12"/>
      <c r="H15" s="5">
        <v>26</v>
      </c>
      <c r="I15" s="5">
        <v>45</v>
      </c>
      <c r="J15" s="5">
        <v>1</v>
      </c>
      <c r="K15" s="5">
        <v>70</v>
      </c>
      <c r="L15" s="12"/>
      <c r="M15" s="12" t="s">
        <v>53</v>
      </c>
      <c r="N15" s="5">
        <v>3</v>
      </c>
      <c r="O15" s="5">
        <v>139</v>
      </c>
      <c r="P15" s="5">
        <v>36</v>
      </c>
      <c r="Q15" s="5">
        <v>106</v>
      </c>
      <c r="R15" s="12"/>
      <c r="S15" s="5">
        <v>51</v>
      </c>
      <c r="T15" s="5">
        <v>91</v>
      </c>
      <c r="U15" s="5">
        <v>2</v>
      </c>
      <c r="V15" s="5">
        <v>140</v>
      </c>
      <c r="W15" s="12"/>
      <c r="X15" s="12" t="s">
        <v>53</v>
      </c>
      <c r="Y15" s="5">
        <v>8</v>
      </c>
      <c r="Z15" s="5">
        <v>343</v>
      </c>
      <c r="AA15" s="5">
        <v>87</v>
      </c>
      <c r="AB15" s="5">
        <v>264</v>
      </c>
      <c r="AC15" s="12"/>
      <c r="AD15" s="5">
        <v>122</v>
      </c>
      <c r="AE15" s="5">
        <v>229</v>
      </c>
      <c r="AF15" s="5">
        <v>5</v>
      </c>
      <c r="AG15" s="5">
        <v>346</v>
      </c>
    </row>
    <row r="16" spans="1:33" x14ac:dyDescent="0.25">
      <c r="A16" s="12">
        <v>14</v>
      </c>
      <c r="B16" s="12" t="s">
        <v>53</v>
      </c>
      <c r="C16" s="5">
        <v>1</v>
      </c>
      <c r="D16" s="5">
        <v>46</v>
      </c>
      <c r="E16" s="5">
        <v>18</v>
      </c>
      <c r="F16" s="5">
        <v>29</v>
      </c>
      <c r="G16" s="12"/>
      <c r="H16" s="5">
        <v>30</v>
      </c>
      <c r="I16" s="5">
        <v>19</v>
      </c>
      <c r="J16" s="5">
        <v>0</v>
      </c>
      <c r="K16" s="5">
        <v>49</v>
      </c>
      <c r="L16" s="12"/>
      <c r="M16" s="12" t="s">
        <v>53</v>
      </c>
      <c r="N16" s="5">
        <v>1</v>
      </c>
      <c r="O16" s="5">
        <v>93</v>
      </c>
      <c r="P16" s="5">
        <v>38</v>
      </c>
      <c r="Q16" s="5">
        <v>56</v>
      </c>
      <c r="R16" s="12"/>
      <c r="S16" s="5">
        <v>62</v>
      </c>
      <c r="T16" s="5">
        <v>36</v>
      </c>
      <c r="U16" s="5">
        <v>0</v>
      </c>
      <c r="V16" s="5">
        <v>98</v>
      </c>
      <c r="W16" s="12"/>
      <c r="X16" s="12" t="s">
        <v>53</v>
      </c>
      <c r="Y16" s="5">
        <v>2</v>
      </c>
      <c r="Z16" s="5">
        <v>235</v>
      </c>
      <c r="AA16" s="5">
        <v>99</v>
      </c>
      <c r="AB16" s="5">
        <v>138</v>
      </c>
      <c r="AC16" s="12"/>
      <c r="AD16" s="5">
        <v>158</v>
      </c>
      <c r="AE16" s="5">
        <v>87</v>
      </c>
      <c r="AF16" s="5">
        <v>0</v>
      </c>
      <c r="AG16" s="5">
        <v>245</v>
      </c>
    </row>
    <row r="17" spans="1:35" x14ac:dyDescent="0.25">
      <c r="A17" s="12">
        <v>5</v>
      </c>
      <c r="B17" s="12" t="s">
        <v>53</v>
      </c>
      <c r="C17" s="5">
        <v>9</v>
      </c>
      <c r="D17" s="5">
        <v>45</v>
      </c>
      <c r="E17" s="5">
        <v>5</v>
      </c>
      <c r="F17" s="5">
        <v>49</v>
      </c>
      <c r="G17" s="12"/>
      <c r="H17" s="5">
        <v>8</v>
      </c>
      <c r="I17" s="5">
        <v>46</v>
      </c>
      <c r="J17" s="5">
        <v>0</v>
      </c>
      <c r="K17" s="5">
        <v>54</v>
      </c>
      <c r="L17" s="12"/>
      <c r="M17" s="12" t="s">
        <v>53</v>
      </c>
      <c r="N17" s="5">
        <v>20</v>
      </c>
      <c r="O17" s="5">
        <v>92</v>
      </c>
      <c r="P17" s="5">
        <v>10</v>
      </c>
      <c r="Q17" s="5">
        <v>102</v>
      </c>
      <c r="R17" s="12"/>
      <c r="S17" s="5">
        <v>17</v>
      </c>
      <c r="T17" s="5">
        <v>95</v>
      </c>
      <c r="U17" s="5">
        <v>0</v>
      </c>
      <c r="V17" s="5">
        <v>112</v>
      </c>
      <c r="W17" s="12"/>
      <c r="X17" s="11"/>
      <c r="Y17" s="5">
        <v>50</v>
      </c>
      <c r="Z17" s="5">
        <v>228</v>
      </c>
      <c r="AA17" s="5">
        <v>25</v>
      </c>
      <c r="AB17" s="5">
        <v>253</v>
      </c>
      <c r="AC17" s="12"/>
      <c r="AD17" s="5">
        <v>43</v>
      </c>
      <c r="AE17" s="5">
        <v>235</v>
      </c>
      <c r="AF17" s="5">
        <v>0</v>
      </c>
      <c r="AG17" s="5">
        <v>278</v>
      </c>
    </row>
    <row r="18" spans="1:35" x14ac:dyDescent="0.25">
      <c r="A18" s="12">
        <v>10</v>
      </c>
      <c r="B18" s="12" t="s">
        <v>53</v>
      </c>
      <c r="C18" s="5">
        <v>3</v>
      </c>
      <c r="D18" s="5">
        <v>52</v>
      </c>
      <c r="E18" s="5">
        <v>26</v>
      </c>
      <c r="F18" s="5">
        <v>29</v>
      </c>
      <c r="G18" s="12"/>
      <c r="H18" s="5">
        <v>41</v>
      </c>
      <c r="I18" s="5">
        <v>15</v>
      </c>
      <c r="J18" s="5">
        <v>11</v>
      </c>
      <c r="K18" s="5">
        <v>45</v>
      </c>
      <c r="L18" s="12"/>
      <c r="M18" s="12" t="s">
        <v>53</v>
      </c>
      <c r="N18" s="5">
        <v>8</v>
      </c>
      <c r="O18" s="5">
        <v>104</v>
      </c>
      <c r="P18" s="5">
        <v>52</v>
      </c>
      <c r="Q18" s="5">
        <v>60</v>
      </c>
      <c r="R18" s="12"/>
      <c r="S18" s="5">
        <v>83</v>
      </c>
      <c r="T18" s="5">
        <v>31</v>
      </c>
      <c r="U18" s="5">
        <v>23</v>
      </c>
      <c r="V18" s="5">
        <v>91</v>
      </c>
      <c r="W18" s="12"/>
      <c r="X18" s="11"/>
      <c r="Y18" s="5">
        <v>26</v>
      </c>
      <c r="Z18" s="5">
        <v>251</v>
      </c>
      <c r="AA18" s="5">
        <v>123</v>
      </c>
      <c r="AB18" s="5">
        <v>154</v>
      </c>
      <c r="AC18" s="12"/>
      <c r="AD18" s="5">
        <v>205</v>
      </c>
      <c r="AE18" s="5">
        <v>75</v>
      </c>
      <c r="AF18" s="5">
        <v>55</v>
      </c>
      <c r="AG18" s="5">
        <v>225</v>
      </c>
    </row>
    <row r="19" spans="1:35" x14ac:dyDescent="0.25">
      <c r="A19" s="12">
        <v>22</v>
      </c>
      <c r="B19" s="12" t="s">
        <v>53</v>
      </c>
      <c r="C19" s="5">
        <v>5</v>
      </c>
      <c r="D19" s="5">
        <v>58</v>
      </c>
      <c r="E19" s="5">
        <v>17</v>
      </c>
      <c r="F19" s="5">
        <v>46</v>
      </c>
      <c r="G19" s="12"/>
      <c r="H19" s="5">
        <v>52</v>
      </c>
      <c r="I19" s="5">
        <v>11</v>
      </c>
      <c r="J19" s="5">
        <v>0</v>
      </c>
      <c r="K19" s="5">
        <v>63</v>
      </c>
      <c r="L19" s="12"/>
      <c r="M19" s="12" t="s">
        <v>53</v>
      </c>
      <c r="N19" s="5">
        <v>10</v>
      </c>
      <c r="O19" s="5">
        <v>115</v>
      </c>
      <c r="P19" s="5">
        <v>34</v>
      </c>
      <c r="Q19" s="5">
        <v>91</v>
      </c>
      <c r="R19" s="12"/>
      <c r="S19" s="5">
        <v>103</v>
      </c>
      <c r="T19" s="5">
        <v>22</v>
      </c>
      <c r="U19" s="5">
        <v>0</v>
      </c>
      <c r="V19" s="5">
        <v>125</v>
      </c>
      <c r="W19" s="12"/>
      <c r="X19" s="11"/>
      <c r="Y19" s="5">
        <v>23</v>
      </c>
      <c r="Z19" s="5">
        <v>285</v>
      </c>
      <c r="AA19" s="5">
        <v>85</v>
      </c>
      <c r="AB19" s="5">
        <v>223</v>
      </c>
      <c r="AC19" s="12"/>
      <c r="AD19" s="5">
        <v>253</v>
      </c>
      <c r="AE19" s="5">
        <v>55</v>
      </c>
      <c r="AF19" s="5">
        <v>0</v>
      </c>
      <c r="AG19" s="5">
        <v>308</v>
      </c>
    </row>
    <row r="20" spans="1:35" x14ac:dyDescent="0.25">
      <c r="A20" s="12">
        <v>1</v>
      </c>
      <c r="B20" s="12" t="s">
        <v>53</v>
      </c>
      <c r="C20" s="5">
        <v>23</v>
      </c>
      <c r="D20" s="5">
        <v>67</v>
      </c>
      <c r="E20" s="5">
        <v>14</v>
      </c>
      <c r="F20" s="5">
        <v>76</v>
      </c>
      <c r="G20" s="12"/>
      <c r="H20" s="5">
        <v>40</v>
      </c>
      <c r="I20" s="5">
        <v>50</v>
      </c>
      <c r="J20" s="5">
        <v>3</v>
      </c>
      <c r="K20" s="5">
        <v>87</v>
      </c>
      <c r="L20" s="12"/>
      <c r="M20" s="11"/>
      <c r="N20" s="5">
        <v>46</v>
      </c>
      <c r="O20" s="5">
        <v>134</v>
      </c>
      <c r="P20" s="5">
        <v>27</v>
      </c>
      <c r="Q20" s="5">
        <v>153</v>
      </c>
      <c r="R20" s="12"/>
      <c r="S20" s="5">
        <v>81</v>
      </c>
      <c r="T20" s="5">
        <v>99</v>
      </c>
      <c r="U20" s="5">
        <v>6</v>
      </c>
      <c r="V20" s="5">
        <v>174</v>
      </c>
      <c r="W20" s="12"/>
      <c r="X20" s="11"/>
      <c r="Y20" s="5">
        <v>114</v>
      </c>
      <c r="Z20" s="5">
        <v>325</v>
      </c>
      <c r="AA20" s="5">
        <v>69</v>
      </c>
      <c r="AB20" s="5">
        <v>370</v>
      </c>
      <c r="AC20" s="12"/>
      <c r="AD20" s="5">
        <v>204</v>
      </c>
      <c r="AE20" s="5">
        <v>235</v>
      </c>
      <c r="AF20" s="5">
        <v>15</v>
      </c>
      <c r="AG20" s="5">
        <v>424</v>
      </c>
    </row>
    <row r="21" spans="1:35" ht="13.8" customHeight="1" x14ac:dyDescent="0.25">
      <c r="A21" s="12">
        <v>31</v>
      </c>
      <c r="B21" s="12" t="s">
        <v>53</v>
      </c>
      <c r="C21" s="5">
        <v>40</v>
      </c>
      <c r="D21" s="5">
        <v>24</v>
      </c>
      <c r="E21" s="5">
        <v>10</v>
      </c>
      <c r="F21" s="5">
        <v>54</v>
      </c>
      <c r="G21" s="12"/>
      <c r="H21" s="5">
        <v>0</v>
      </c>
      <c r="I21" s="5">
        <v>67</v>
      </c>
      <c r="J21" s="5">
        <v>3</v>
      </c>
      <c r="K21" s="5">
        <v>64</v>
      </c>
      <c r="L21" s="12"/>
      <c r="M21" s="11"/>
      <c r="N21" s="5">
        <v>82</v>
      </c>
      <c r="O21" s="5">
        <v>47</v>
      </c>
      <c r="P21" s="5">
        <v>20</v>
      </c>
      <c r="Q21" s="5">
        <v>109</v>
      </c>
      <c r="R21" s="12"/>
      <c r="S21" s="5">
        <v>0</v>
      </c>
      <c r="T21" s="5">
        <v>135</v>
      </c>
      <c r="U21" s="5">
        <v>6</v>
      </c>
      <c r="V21" s="5">
        <v>129</v>
      </c>
      <c r="W21" s="12"/>
      <c r="X21" s="11"/>
      <c r="Y21" s="5">
        <v>205</v>
      </c>
      <c r="Z21" s="5">
        <v>118</v>
      </c>
      <c r="AA21" s="5">
        <v>50</v>
      </c>
      <c r="AB21" s="5">
        <v>273</v>
      </c>
      <c r="AC21" s="12"/>
      <c r="AD21" s="5">
        <v>0</v>
      </c>
      <c r="AE21" s="5">
        <v>339</v>
      </c>
      <c r="AF21" s="5">
        <v>15</v>
      </c>
      <c r="AG21" s="5">
        <v>324</v>
      </c>
    </row>
    <row r="22" spans="1:35" ht="13.8" customHeight="1" x14ac:dyDescent="0.25">
      <c r="A22" s="12">
        <v>4</v>
      </c>
      <c r="B22" s="12" t="s">
        <v>53</v>
      </c>
      <c r="C22" s="5">
        <v>50</v>
      </c>
      <c r="D22" s="5">
        <v>13</v>
      </c>
      <c r="E22" s="5">
        <v>37</v>
      </c>
      <c r="F22" s="5">
        <v>26</v>
      </c>
      <c r="G22" s="12"/>
      <c r="H22" s="5">
        <v>25</v>
      </c>
      <c r="I22" s="5">
        <v>39</v>
      </c>
      <c r="J22" s="5">
        <v>0</v>
      </c>
      <c r="K22" s="5">
        <v>64</v>
      </c>
      <c r="L22" s="12"/>
      <c r="M22" s="11"/>
      <c r="N22" s="5">
        <v>99</v>
      </c>
      <c r="O22" s="5">
        <v>29</v>
      </c>
      <c r="P22" s="5">
        <v>75</v>
      </c>
      <c r="Q22" s="5">
        <v>53</v>
      </c>
      <c r="R22" s="12"/>
      <c r="S22" s="5">
        <v>50</v>
      </c>
      <c r="T22" s="5">
        <v>80</v>
      </c>
      <c r="U22" s="5">
        <v>0</v>
      </c>
      <c r="V22" s="5">
        <v>130</v>
      </c>
      <c r="W22" s="12"/>
      <c r="X22" s="11"/>
      <c r="Y22" s="5">
        <v>247</v>
      </c>
      <c r="Z22" s="5">
        <v>76</v>
      </c>
      <c r="AA22" s="5">
        <v>193</v>
      </c>
      <c r="AB22" s="5">
        <v>130</v>
      </c>
      <c r="AC22" s="12"/>
      <c r="AD22" s="5">
        <v>126</v>
      </c>
      <c r="AE22" s="5">
        <v>202</v>
      </c>
      <c r="AF22" s="5">
        <v>0</v>
      </c>
      <c r="AG22" s="5">
        <v>328</v>
      </c>
    </row>
    <row r="23" spans="1:35" x14ac:dyDescent="0.25">
      <c r="A23" s="12">
        <v>23</v>
      </c>
      <c r="B23" s="12" t="s">
        <v>53</v>
      </c>
      <c r="C23" s="5">
        <v>9</v>
      </c>
      <c r="D23" s="5">
        <v>44</v>
      </c>
      <c r="E23" s="5">
        <v>22</v>
      </c>
      <c r="F23" s="5">
        <v>31</v>
      </c>
      <c r="G23" s="12"/>
      <c r="H23" s="5">
        <v>10</v>
      </c>
      <c r="I23" s="5">
        <v>43</v>
      </c>
      <c r="J23" s="5">
        <v>0</v>
      </c>
      <c r="K23" s="5">
        <v>53</v>
      </c>
      <c r="L23" s="12"/>
      <c r="M23" s="11"/>
      <c r="N23" s="5">
        <v>16</v>
      </c>
      <c r="O23" s="5">
        <v>90</v>
      </c>
      <c r="P23" s="5">
        <v>44</v>
      </c>
      <c r="Q23" s="5">
        <v>62</v>
      </c>
      <c r="R23" s="12"/>
      <c r="S23" s="5">
        <v>19</v>
      </c>
      <c r="T23" s="5">
        <v>87</v>
      </c>
      <c r="U23" s="5">
        <v>0</v>
      </c>
      <c r="V23" s="5">
        <v>106</v>
      </c>
      <c r="W23" s="12"/>
      <c r="X23" s="11"/>
      <c r="Y23" s="5">
        <v>42</v>
      </c>
      <c r="Z23" s="5">
        <v>225</v>
      </c>
      <c r="AA23" s="5">
        <v>109</v>
      </c>
      <c r="AB23" s="5">
        <v>158</v>
      </c>
      <c r="AC23" s="12"/>
      <c r="AD23" s="5">
        <v>51</v>
      </c>
      <c r="AE23" s="5">
        <v>216</v>
      </c>
      <c r="AF23" s="5">
        <v>0</v>
      </c>
      <c r="AG23" s="5">
        <v>267</v>
      </c>
      <c r="AI23" s="55" t="s">
        <v>60</v>
      </c>
    </row>
    <row r="24" spans="1:35" x14ac:dyDescent="0.25">
      <c r="A24" s="12">
        <v>15</v>
      </c>
      <c r="B24" s="11"/>
      <c r="C24" s="5">
        <v>21</v>
      </c>
      <c r="D24" s="5">
        <v>42</v>
      </c>
      <c r="E24" s="5">
        <v>26</v>
      </c>
      <c r="F24" s="5">
        <v>37</v>
      </c>
      <c r="G24" s="12"/>
      <c r="H24" s="5">
        <v>24</v>
      </c>
      <c r="I24" s="5">
        <v>39</v>
      </c>
      <c r="J24" s="5">
        <v>15</v>
      </c>
      <c r="K24" s="5">
        <v>48</v>
      </c>
      <c r="L24" s="12"/>
      <c r="M24" s="11"/>
      <c r="N24" s="5">
        <v>43</v>
      </c>
      <c r="O24" s="5">
        <v>89</v>
      </c>
      <c r="P24" s="5">
        <v>53</v>
      </c>
      <c r="Q24" s="5">
        <v>79</v>
      </c>
      <c r="R24" s="12"/>
      <c r="S24" s="5">
        <v>48</v>
      </c>
      <c r="T24" s="5">
        <v>84</v>
      </c>
      <c r="U24" s="5">
        <v>31</v>
      </c>
      <c r="V24" s="5">
        <v>101</v>
      </c>
      <c r="W24" s="12"/>
      <c r="X24" s="11"/>
      <c r="Y24" s="5">
        <v>107</v>
      </c>
      <c r="Z24" s="5">
        <v>231</v>
      </c>
      <c r="AA24" s="5">
        <v>133</v>
      </c>
      <c r="AB24" s="5">
        <v>205</v>
      </c>
      <c r="AC24" s="12"/>
      <c r="AD24" s="5">
        <v>123</v>
      </c>
      <c r="AE24" s="5">
        <v>215</v>
      </c>
      <c r="AF24" s="5">
        <v>83</v>
      </c>
      <c r="AG24" s="5">
        <v>255</v>
      </c>
      <c r="AI24" s="56"/>
    </row>
    <row r="25" spans="1:35" x14ac:dyDescent="0.25">
      <c r="A25" s="12">
        <v>20</v>
      </c>
      <c r="B25" s="11"/>
      <c r="C25" s="5">
        <v>15</v>
      </c>
      <c r="D25" s="5">
        <v>47</v>
      </c>
      <c r="E25" s="5">
        <v>31</v>
      </c>
      <c r="F25" s="5">
        <v>31</v>
      </c>
      <c r="G25" s="12"/>
      <c r="H25" s="5">
        <v>2</v>
      </c>
      <c r="I25" s="5">
        <v>60</v>
      </c>
      <c r="J25" s="5">
        <v>8</v>
      </c>
      <c r="K25" s="5">
        <v>54</v>
      </c>
      <c r="L25" s="12"/>
      <c r="M25" s="11"/>
      <c r="N25" s="5">
        <v>30</v>
      </c>
      <c r="O25" s="5">
        <v>96</v>
      </c>
      <c r="P25" s="5">
        <v>64</v>
      </c>
      <c r="Q25" s="5">
        <v>62</v>
      </c>
      <c r="R25" s="12"/>
      <c r="S25" s="5">
        <v>4</v>
      </c>
      <c r="T25" s="5">
        <v>122</v>
      </c>
      <c r="U25" s="5">
        <v>15</v>
      </c>
      <c r="V25" s="5">
        <v>111</v>
      </c>
      <c r="W25" s="12"/>
      <c r="X25" s="11"/>
      <c r="Y25" s="5">
        <v>75</v>
      </c>
      <c r="Z25" s="5">
        <v>241</v>
      </c>
      <c r="AA25" s="5">
        <v>161</v>
      </c>
      <c r="AB25" s="5">
        <v>155</v>
      </c>
      <c r="AC25" s="12"/>
      <c r="AD25" s="5">
        <v>10</v>
      </c>
      <c r="AE25" s="5">
        <v>306</v>
      </c>
      <c r="AF25" s="5">
        <v>37</v>
      </c>
      <c r="AG25" s="5">
        <v>279</v>
      </c>
      <c r="AI25" s="56"/>
    </row>
    <row r="26" spans="1:35" x14ac:dyDescent="0.25">
      <c r="A26" s="12">
        <v>30</v>
      </c>
      <c r="B26" s="11"/>
      <c r="C26" s="5">
        <v>19</v>
      </c>
      <c r="D26" s="5">
        <v>41</v>
      </c>
      <c r="E26" s="5">
        <v>22</v>
      </c>
      <c r="F26" s="5">
        <v>38</v>
      </c>
      <c r="G26" s="12"/>
      <c r="H26" s="5">
        <v>9</v>
      </c>
      <c r="I26" s="5">
        <v>58</v>
      </c>
      <c r="J26" s="5">
        <v>3</v>
      </c>
      <c r="K26" s="5">
        <v>64</v>
      </c>
      <c r="L26" s="12"/>
      <c r="M26" s="11"/>
      <c r="N26" s="5">
        <v>35</v>
      </c>
      <c r="O26" s="5">
        <v>82</v>
      </c>
      <c r="P26" s="5">
        <v>42</v>
      </c>
      <c r="Q26" s="5">
        <v>75</v>
      </c>
      <c r="R26" s="12"/>
      <c r="S26" s="5">
        <v>18</v>
      </c>
      <c r="T26" s="5">
        <v>113</v>
      </c>
      <c r="U26" s="5">
        <v>6</v>
      </c>
      <c r="V26" s="5">
        <v>125</v>
      </c>
      <c r="W26" s="12"/>
      <c r="X26" s="11"/>
      <c r="Y26" s="5">
        <v>83</v>
      </c>
      <c r="Z26" s="5">
        <v>206</v>
      </c>
      <c r="AA26" s="5">
        <v>101</v>
      </c>
      <c r="AB26" s="5">
        <v>188</v>
      </c>
      <c r="AC26" s="12"/>
      <c r="AD26" s="5">
        <v>47</v>
      </c>
      <c r="AE26" s="5">
        <v>277</v>
      </c>
      <c r="AF26" s="5">
        <v>13</v>
      </c>
      <c r="AG26" s="5">
        <v>311</v>
      </c>
      <c r="AI26" s="57"/>
    </row>
    <row r="28" spans="1:3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30" spans="1:35" x14ac:dyDescent="0.25">
      <c r="C30" s="18">
        <f>SUM(C6:C29)</f>
        <v>417</v>
      </c>
      <c r="D30" s="18">
        <f t="shared" ref="D30:J30" si="0">SUM(D6:D29)</f>
        <v>832</v>
      </c>
      <c r="E30" s="18">
        <f t="shared" si="0"/>
        <v>263</v>
      </c>
      <c r="F30" s="18">
        <f t="shared" si="0"/>
        <v>986</v>
      </c>
      <c r="G30" s="18">
        <f t="shared" si="0"/>
        <v>0</v>
      </c>
      <c r="H30" s="18">
        <f t="shared" si="0"/>
        <v>417</v>
      </c>
      <c r="I30" s="18">
        <f t="shared" si="0"/>
        <v>850</v>
      </c>
      <c r="J30" s="18">
        <f t="shared" si="0"/>
        <v>80</v>
      </c>
      <c r="K30" s="18">
        <f>SUM(K6:K29)</f>
        <v>1187</v>
      </c>
      <c r="N30" s="18">
        <f t="shared" ref="N30:Q30" si="1">SUM(N6:N29)</f>
        <v>830</v>
      </c>
      <c r="O30" s="18">
        <f t="shared" si="1"/>
        <v>1673</v>
      </c>
      <c r="P30" s="18">
        <f t="shared" si="1"/>
        <v>529</v>
      </c>
      <c r="Q30" s="18">
        <f t="shared" si="1"/>
        <v>1974</v>
      </c>
      <c r="S30" s="18">
        <f t="shared" ref="S30:U30" si="2">SUM(S6:S29)</f>
        <v>833</v>
      </c>
      <c r="T30" s="18">
        <f t="shared" si="2"/>
        <v>1707</v>
      </c>
      <c r="U30" s="18">
        <f t="shared" si="2"/>
        <v>161</v>
      </c>
      <c r="V30" s="18">
        <f>SUM(V6:V29)</f>
        <v>2379</v>
      </c>
      <c r="Y30" s="18">
        <f t="shared" ref="Y30:AB30" si="3">SUM(Y6:Y29)</f>
        <v>2084</v>
      </c>
      <c r="Z30" s="18">
        <f t="shared" si="3"/>
        <v>4152</v>
      </c>
      <c r="AA30" s="18">
        <f t="shared" si="3"/>
        <v>1314</v>
      </c>
      <c r="AB30" s="18">
        <f t="shared" si="3"/>
        <v>4922</v>
      </c>
      <c r="AD30" s="18">
        <f t="shared" ref="AD30:AF30" si="4">SUM(AD6:AD29)</f>
        <v>2072</v>
      </c>
      <c r="AE30" s="18">
        <f t="shared" si="4"/>
        <v>4254</v>
      </c>
      <c r="AF30" s="18">
        <f t="shared" si="4"/>
        <v>403</v>
      </c>
      <c r="AG30" s="18">
        <f>SUM(AG6:AG29)</f>
        <v>5923</v>
      </c>
    </row>
    <row r="33" spans="2:33" x14ac:dyDescent="0.25">
      <c r="B33" s="51" t="s">
        <v>63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</row>
    <row r="34" spans="2:33" x14ac:dyDescent="0.25"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</row>
    <row r="35" spans="2:33" ht="35.4" x14ac:dyDescent="0.6">
      <c r="B35" s="54" t="s">
        <v>15</v>
      </c>
      <c r="C35" s="54"/>
      <c r="D35" s="54"/>
      <c r="E35" s="54"/>
      <c r="F35" s="54"/>
      <c r="G35" s="54"/>
      <c r="H35" s="54"/>
      <c r="I35" s="54"/>
      <c r="J35" s="54"/>
      <c r="K35" s="54"/>
      <c r="L35" s="3"/>
      <c r="M35" s="54" t="s">
        <v>16</v>
      </c>
      <c r="N35" s="54"/>
      <c r="O35" s="54"/>
      <c r="P35" s="54"/>
      <c r="Q35" s="54"/>
      <c r="R35" s="54"/>
      <c r="S35" s="54"/>
      <c r="T35" s="54"/>
      <c r="U35" s="54"/>
      <c r="V35" s="54"/>
      <c r="W35" s="3"/>
      <c r="X35" s="54" t="s">
        <v>17</v>
      </c>
      <c r="Y35" s="54"/>
      <c r="Z35" s="54"/>
      <c r="AA35" s="54"/>
      <c r="AB35" s="54"/>
      <c r="AC35" s="54"/>
      <c r="AD35" s="54"/>
      <c r="AE35" s="54"/>
      <c r="AF35" s="54"/>
      <c r="AG35" s="54"/>
    </row>
    <row r="36" spans="2:33" x14ac:dyDescent="0.25">
      <c r="B36" s="19" t="s">
        <v>55</v>
      </c>
      <c r="C36" s="24" t="s">
        <v>18</v>
      </c>
      <c r="D36" s="24" t="s">
        <v>19</v>
      </c>
      <c r="E36" s="24" t="s">
        <v>20</v>
      </c>
      <c r="F36" s="24" t="s">
        <v>21</v>
      </c>
      <c r="G36" s="24" t="s">
        <v>54</v>
      </c>
      <c r="H36" s="24" t="s">
        <v>22</v>
      </c>
      <c r="I36" s="24" t="s">
        <v>23</v>
      </c>
      <c r="J36" s="24" t="s">
        <v>24</v>
      </c>
      <c r="K36" s="24" t="s">
        <v>25</v>
      </c>
      <c r="L36" s="3"/>
      <c r="M36" s="20" t="s">
        <v>56</v>
      </c>
      <c r="N36" s="3" t="s">
        <v>18</v>
      </c>
      <c r="O36" s="3" t="s">
        <v>19</v>
      </c>
      <c r="P36" s="3" t="s">
        <v>20</v>
      </c>
      <c r="Q36" s="3" t="s">
        <v>21</v>
      </c>
      <c r="R36" s="3" t="s">
        <v>57</v>
      </c>
      <c r="S36" s="3" t="s">
        <v>22</v>
      </c>
      <c r="T36" s="3" t="s">
        <v>23</v>
      </c>
      <c r="U36" s="3" t="s">
        <v>24</v>
      </c>
      <c r="V36" s="3" t="s">
        <v>25</v>
      </c>
      <c r="W36" s="3"/>
      <c r="X36" s="19" t="s">
        <v>58</v>
      </c>
      <c r="Y36" s="3" t="s">
        <v>18</v>
      </c>
      <c r="Z36" s="3" t="s">
        <v>19</v>
      </c>
      <c r="AA36" s="3" t="s">
        <v>20</v>
      </c>
      <c r="AB36" s="3" t="s">
        <v>21</v>
      </c>
      <c r="AC36" s="3" t="s">
        <v>59</v>
      </c>
      <c r="AD36" s="3" t="s">
        <v>22</v>
      </c>
      <c r="AE36" s="3" t="s">
        <v>23</v>
      </c>
      <c r="AF36" s="3" t="s">
        <v>24</v>
      </c>
      <c r="AG36" s="3" t="s">
        <v>25</v>
      </c>
    </row>
    <row r="37" spans="2:33" x14ac:dyDescent="0.25">
      <c r="B37" s="12"/>
      <c r="C37" s="5">
        <v>6</v>
      </c>
      <c r="D37" s="5">
        <v>52</v>
      </c>
      <c r="E37" s="5">
        <v>58</v>
      </c>
      <c r="F37" s="5">
        <v>0</v>
      </c>
      <c r="G37" s="3"/>
      <c r="H37" s="5">
        <v>31</v>
      </c>
      <c r="I37" s="5">
        <v>27</v>
      </c>
      <c r="J37" s="5">
        <v>57</v>
      </c>
      <c r="K37" s="5">
        <v>1</v>
      </c>
      <c r="L37" s="12"/>
      <c r="M37" s="12"/>
      <c r="N37" s="5">
        <v>10</v>
      </c>
      <c r="O37" s="5">
        <v>105</v>
      </c>
      <c r="P37" s="5">
        <v>115</v>
      </c>
      <c r="Q37" s="5">
        <v>0</v>
      </c>
      <c r="R37" s="3"/>
      <c r="S37" s="5">
        <v>61</v>
      </c>
      <c r="T37" s="5">
        <v>54</v>
      </c>
      <c r="U37" s="5">
        <v>113</v>
      </c>
      <c r="V37" s="5">
        <v>2</v>
      </c>
      <c r="W37" s="12"/>
      <c r="X37" s="12"/>
      <c r="Y37" s="5">
        <v>23</v>
      </c>
      <c r="Z37" s="5">
        <v>265</v>
      </c>
      <c r="AA37" s="5">
        <v>288</v>
      </c>
      <c r="AB37" s="5">
        <v>0</v>
      </c>
      <c r="AC37" s="3"/>
      <c r="AD37" s="5">
        <v>153</v>
      </c>
      <c r="AE37" s="5">
        <v>135</v>
      </c>
      <c r="AF37" s="5">
        <v>283</v>
      </c>
      <c r="AG37" s="5">
        <v>5</v>
      </c>
    </row>
    <row r="38" spans="2:33" x14ac:dyDescent="0.25">
      <c r="B38" s="12"/>
      <c r="C38" s="5">
        <v>60</v>
      </c>
      <c r="D38" s="5">
        <v>0</v>
      </c>
      <c r="E38" s="5">
        <v>60</v>
      </c>
      <c r="F38" s="5">
        <v>0</v>
      </c>
      <c r="G38" s="3"/>
      <c r="H38" s="5">
        <v>57</v>
      </c>
      <c r="I38" s="5">
        <v>3</v>
      </c>
      <c r="J38" s="5">
        <v>60</v>
      </c>
      <c r="K38" s="5">
        <v>0</v>
      </c>
      <c r="L38" s="12"/>
      <c r="M38" s="12"/>
      <c r="N38" s="5">
        <v>121</v>
      </c>
      <c r="O38" s="5">
        <v>0</v>
      </c>
      <c r="P38" s="5">
        <v>121</v>
      </c>
      <c r="Q38" s="5">
        <v>0</v>
      </c>
      <c r="R38" s="3"/>
      <c r="S38" s="5">
        <v>115</v>
      </c>
      <c r="T38" s="5">
        <v>6</v>
      </c>
      <c r="U38" s="5">
        <v>121</v>
      </c>
      <c r="V38" s="5">
        <v>0</v>
      </c>
      <c r="W38" s="12"/>
      <c r="X38" s="12"/>
      <c r="Y38" s="5">
        <v>308</v>
      </c>
      <c r="Z38" s="5">
        <v>0</v>
      </c>
      <c r="AA38" s="5">
        <v>308</v>
      </c>
      <c r="AB38" s="5">
        <v>0</v>
      </c>
      <c r="AC38" s="3"/>
      <c r="AD38" s="5">
        <v>291</v>
      </c>
      <c r="AE38" s="5">
        <v>17</v>
      </c>
      <c r="AF38" s="5">
        <v>308</v>
      </c>
      <c r="AG38" s="5">
        <v>0</v>
      </c>
    </row>
    <row r="39" spans="2:33" x14ac:dyDescent="0.25">
      <c r="B39" s="12"/>
      <c r="C39" s="5">
        <v>62</v>
      </c>
      <c r="D39" s="5">
        <v>0</v>
      </c>
      <c r="E39" s="5">
        <v>62</v>
      </c>
      <c r="F39" s="5">
        <v>0</v>
      </c>
      <c r="G39" s="3"/>
      <c r="H39" s="5">
        <v>35</v>
      </c>
      <c r="I39" s="5">
        <v>27</v>
      </c>
      <c r="J39" s="5">
        <v>62</v>
      </c>
      <c r="K39" s="5">
        <v>0</v>
      </c>
      <c r="L39" s="12"/>
      <c r="M39" s="12"/>
      <c r="N39" s="5">
        <v>125</v>
      </c>
      <c r="O39" s="5">
        <v>1</v>
      </c>
      <c r="P39" s="5">
        <v>126</v>
      </c>
      <c r="Q39" s="5">
        <v>0</v>
      </c>
      <c r="R39" s="3"/>
      <c r="S39" s="5">
        <v>71</v>
      </c>
      <c r="T39" s="5">
        <v>55</v>
      </c>
      <c r="U39" s="5">
        <v>126</v>
      </c>
      <c r="V39" s="5">
        <v>0</v>
      </c>
      <c r="W39" s="12"/>
      <c r="X39" s="12"/>
      <c r="Y39" s="5">
        <v>312</v>
      </c>
      <c r="Z39" s="5">
        <v>4</v>
      </c>
      <c r="AA39" s="5">
        <v>316</v>
      </c>
      <c r="AB39" s="5">
        <v>0</v>
      </c>
      <c r="AC39" s="3"/>
      <c r="AD39" s="5">
        <v>179</v>
      </c>
      <c r="AE39" s="5">
        <v>137</v>
      </c>
      <c r="AF39" s="5">
        <v>316</v>
      </c>
      <c r="AG39" s="5">
        <v>0</v>
      </c>
    </row>
    <row r="40" spans="2:33" x14ac:dyDescent="0.25">
      <c r="B40" s="12"/>
      <c r="C40" s="5">
        <v>15</v>
      </c>
      <c r="D40" s="5">
        <v>48</v>
      </c>
      <c r="E40" s="5">
        <v>63</v>
      </c>
      <c r="F40" s="5">
        <v>0</v>
      </c>
      <c r="G40" s="3"/>
      <c r="H40" s="5">
        <v>54</v>
      </c>
      <c r="I40" s="5">
        <v>9</v>
      </c>
      <c r="J40" s="5">
        <v>63</v>
      </c>
      <c r="K40" s="5">
        <v>0</v>
      </c>
      <c r="L40" s="12"/>
      <c r="M40" s="12"/>
      <c r="N40" s="5">
        <v>30</v>
      </c>
      <c r="O40" s="5">
        <v>97</v>
      </c>
      <c r="P40" s="5">
        <v>127</v>
      </c>
      <c r="Q40" s="5">
        <v>0</v>
      </c>
      <c r="R40" s="3"/>
      <c r="S40" s="5">
        <v>109</v>
      </c>
      <c r="T40" s="5">
        <v>18</v>
      </c>
      <c r="U40" s="5">
        <v>127</v>
      </c>
      <c r="V40" s="5">
        <v>0</v>
      </c>
      <c r="W40" s="12"/>
      <c r="X40" s="12"/>
      <c r="Y40" s="5">
        <v>75</v>
      </c>
      <c r="Z40" s="5">
        <v>235</v>
      </c>
      <c r="AA40" s="5">
        <v>310</v>
      </c>
      <c r="AB40" s="5">
        <v>0</v>
      </c>
      <c r="AC40" s="3"/>
      <c r="AD40" s="5">
        <v>265</v>
      </c>
      <c r="AE40" s="5">
        <v>45</v>
      </c>
      <c r="AF40" s="5">
        <v>310</v>
      </c>
      <c r="AG40" s="5">
        <v>0</v>
      </c>
    </row>
    <row r="41" spans="2:33" x14ac:dyDescent="0.25">
      <c r="B41" s="12"/>
      <c r="C41" s="5">
        <v>49</v>
      </c>
      <c r="D41" s="5">
        <v>2</v>
      </c>
      <c r="E41" s="5">
        <v>49</v>
      </c>
      <c r="F41" s="5">
        <v>2</v>
      </c>
      <c r="G41" s="3"/>
      <c r="H41" s="5">
        <v>37</v>
      </c>
      <c r="I41" s="5">
        <v>14</v>
      </c>
      <c r="J41" s="5">
        <v>47</v>
      </c>
      <c r="K41" s="5">
        <v>4</v>
      </c>
      <c r="L41" s="12"/>
      <c r="M41" s="12"/>
      <c r="N41" s="5">
        <v>96</v>
      </c>
      <c r="O41" s="5">
        <v>5</v>
      </c>
      <c r="P41" s="5">
        <v>96</v>
      </c>
      <c r="Q41" s="5">
        <v>5</v>
      </c>
      <c r="R41" s="3"/>
      <c r="S41" s="5">
        <v>75</v>
      </c>
      <c r="T41" s="5">
        <v>26</v>
      </c>
      <c r="U41" s="5">
        <v>93</v>
      </c>
      <c r="V41" s="5">
        <v>8</v>
      </c>
      <c r="W41" s="12"/>
      <c r="X41" s="12"/>
      <c r="Y41" s="5">
        <v>239</v>
      </c>
      <c r="Z41" s="5">
        <v>14</v>
      </c>
      <c r="AA41" s="5">
        <v>239</v>
      </c>
      <c r="AB41" s="5">
        <v>14</v>
      </c>
      <c r="AC41" s="3"/>
      <c r="AD41" s="5">
        <v>187</v>
      </c>
      <c r="AE41" s="5">
        <v>67</v>
      </c>
      <c r="AF41" s="5">
        <v>233</v>
      </c>
      <c r="AG41" s="5">
        <v>21</v>
      </c>
    </row>
    <row r="42" spans="2:33" x14ac:dyDescent="0.25">
      <c r="B42" s="12"/>
      <c r="C42" s="5">
        <v>54</v>
      </c>
      <c r="D42" s="5">
        <v>1</v>
      </c>
      <c r="E42" s="5">
        <v>53</v>
      </c>
      <c r="F42" s="5">
        <v>2</v>
      </c>
      <c r="G42" s="3"/>
      <c r="H42" s="5">
        <v>48</v>
      </c>
      <c r="I42" s="5">
        <v>8</v>
      </c>
      <c r="J42" s="5">
        <v>52</v>
      </c>
      <c r="K42" s="5">
        <v>4</v>
      </c>
      <c r="L42" s="12"/>
      <c r="M42" s="12"/>
      <c r="N42" s="5">
        <v>110</v>
      </c>
      <c r="O42" s="5">
        <v>2</v>
      </c>
      <c r="P42" s="5">
        <v>107</v>
      </c>
      <c r="Q42" s="5">
        <v>5</v>
      </c>
      <c r="R42" s="3"/>
      <c r="S42" s="5">
        <v>98</v>
      </c>
      <c r="T42" s="5">
        <v>16</v>
      </c>
      <c r="U42" s="5">
        <v>105</v>
      </c>
      <c r="V42" s="5">
        <v>9</v>
      </c>
      <c r="W42" s="12"/>
      <c r="X42" s="12"/>
      <c r="Y42" s="5">
        <v>272</v>
      </c>
      <c r="Z42" s="5">
        <v>5</v>
      </c>
      <c r="AA42" s="5">
        <v>265</v>
      </c>
      <c r="AB42" s="5">
        <v>12</v>
      </c>
      <c r="AC42" s="3"/>
      <c r="AD42" s="5">
        <v>242</v>
      </c>
      <c r="AE42" s="5">
        <v>38</v>
      </c>
      <c r="AF42" s="5">
        <v>258</v>
      </c>
      <c r="AG42" s="5">
        <v>22</v>
      </c>
    </row>
    <row r="43" spans="2:33" x14ac:dyDescent="0.25">
      <c r="B43" s="12"/>
      <c r="C43" s="5">
        <v>48</v>
      </c>
      <c r="D43" s="5">
        <v>8</v>
      </c>
      <c r="E43" s="5">
        <v>51</v>
      </c>
      <c r="F43" s="5">
        <v>5</v>
      </c>
      <c r="G43" s="3"/>
      <c r="H43" s="5">
        <v>43</v>
      </c>
      <c r="I43" s="5">
        <v>14</v>
      </c>
      <c r="J43" s="5">
        <v>39</v>
      </c>
      <c r="K43" s="5">
        <v>18</v>
      </c>
      <c r="L43" s="12"/>
      <c r="M43" s="12"/>
      <c r="N43" s="5">
        <v>95</v>
      </c>
      <c r="O43" s="5">
        <v>16</v>
      </c>
      <c r="P43" s="5">
        <v>101</v>
      </c>
      <c r="Q43" s="5">
        <v>10</v>
      </c>
      <c r="R43" s="3"/>
      <c r="S43" s="5">
        <v>87</v>
      </c>
      <c r="T43" s="5">
        <v>26</v>
      </c>
      <c r="U43" s="5">
        <v>77</v>
      </c>
      <c r="V43" s="5">
        <v>36</v>
      </c>
      <c r="W43" s="12"/>
      <c r="X43" s="12"/>
      <c r="Y43" s="5">
        <v>233</v>
      </c>
      <c r="Z43" s="5">
        <v>38</v>
      </c>
      <c r="AA43" s="5">
        <v>246</v>
      </c>
      <c r="AB43" s="5">
        <v>25</v>
      </c>
      <c r="AC43" s="3"/>
      <c r="AD43" s="5">
        <v>214</v>
      </c>
      <c r="AE43" s="5">
        <v>60</v>
      </c>
      <c r="AF43" s="5">
        <v>187</v>
      </c>
      <c r="AG43" s="5">
        <v>87</v>
      </c>
    </row>
    <row r="44" spans="2:33" x14ac:dyDescent="0.25">
      <c r="B44" s="12"/>
      <c r="C44" s="5">
        <v>48</v>
      </c>
      <c r="D44" s="5">
        <v>12</v>
      </c>
      <c r="E44" s="5">
        <v>55</v>
      </c>
      <c r="F44" s="5">
        <v>5</v>
      </c>
      <c r="G44" s="3"/>
      <c r="H44" s="5">
        <v>27</v>
      </c>
      <c r="I44" s="5">
        <v>33</v>
      </c>
      <c r="J44" s="5">
        <v>60</v>
      </c>
      <c r="K44" s="5">
        <v>0</v>
      </c>
      <c r="L44" s="12"/>
      <c r="M44" s="12"/>
      <c r="N44" s="5">
        <v>96</v>
      </c>
      <c r="O44" s="5">
        <v>22</v>
      </c>
      <c r="P44" s="5">
        <v>108</v>
      </c>
      <c r="Q44" s="5">
        <v>10</v>
      </c>
      <c r="R44" s="3"/>
      <c r="S44" s="5">
        <v>51</v>
      </c>
      <c r="T44" s="5">
        <v>67</v>
      </c>
      <c r="U44" s="5">
        <v>118</v>
      </c>
      <c r="V44" s="5">
        <v>0</v>
      </c>
      <c r="W44" s="12"/>
      <c r="X44" s="12"/>
      <c r="Y44" s="5">
        <v>240</v>
      </c>
      <c r="Z44" s="5">
        <v>52</v>
      </c>
      <c r="AA44" s="5">
        <v>267</v>
      </c>
      <c r="AB44" s="5">
        <v>25</v>
      </c>
      <c r="AC44" s="3"/>
      <c r="AD44" s="5">
        <v>128</v>
      </c>
      <c r="AE44" s="5">
        <v>164</v>
      </c>
      <c r="AF44" s="5">
        <v>292</v>
      </c>
      <c r="AG44" s="5">
        <v>0</v>
      </c>
    </row>
    <row r="45" spans="2:33" x14ac:dyDescent="0.25">
      <c r="B45" s="12"/>
      <c r="C45" s="5">
        <v>63</v>
      </c>
      <c r="D45" s="5">
        <v>0</v>
      </c>
      <c r="E45" s="5">
        <v>56</v>
      </c>
      <c r="F45" s="5">
        <v>7</v>
      </c>
      <c r="G45" s="3"/>
      <c r="H45" s="5">
        <v>55</v>
      </c>
      <c r="I45" s="5">
        <v>9</v>
      </c>
      <c r="J45" s="5">
        <v>64</v>
      </c>
      <c r="K45" s="5">
        <v>0</v>
      </c>
      <c r="L45" s="12"/>
      <c r="M45" s="12"/>
      <c r="N45" s="5">
        <v>128</v>
      </c>
      <c r="O45" s="5">
        <v>0</v>
      </c>
      <c r="P45" s="5">
        <v>113</v>
      </c>
      <c r="Q45" s="5">
        <v>15</v>
      </c>
      <c r="R45" s="3"/>
      <c r="S45" s="5">
        <v>112</v>
      </c>
      <c r="T45" s="5">
        <v>18</v>
      </c>
      <c r="U45" s="5">
        <v>130</v>
      </c>
      <c r="V45" s="5">
        <v>0</v>
      </c>
      <c r="W45" s="12"/>
      <c r="X45" s="12"/>
      <c r="Y45" s="5">
        <v>323</v>
      </c>
      <c r="Z45" s="5">
        <v>0</v>
      </c>
      <c r="AA45" s="5">
        <v>286</v>
      </c>
      <c r="AB45" s="5">
        <v>37</v>
      </c>
      <c r="AC45" s="3"/>
      <c r="AD45" s="5">
        <v>284</v>
      </c>
      <c r="AE45" s="5">
        <v>44</v>
      </c>
      <c r="AF45" s="5">
        <v>327</v>
      </c>
      <c r="AG45" s="5">
        <v>1</v>
      </c>
    </row>
    <row r="46" spans="2:33" x14ac:dyDescent="0.25">
      <c r="B46" s="12"/>
      <c r="C46" s="5">
        <v>21</v>
      </c>
      <c r="D46" s="5">
        <v>42</v>
      </c>
      <c r="E46" s="5">
        <v>55</v>
      </c>
      <c r="F46" s="5">
        <v>8</v>
      </c>
      <c r="G46" s="3"/>
      <c r="H46" s="5">
        <v>63</v>
      </c>
      <c r="I46" s="5">
        <v>0</v>
      </c>
      <c r="J46" s="5">
        <v>63</v>
      </c>
      <c r="K46" s="5">
        <v>0</v>
      </c>
      <c r="L46" s="12"/>
      <c r="M46" s="12"/>
      <c r="N46" s="5">
        <v>42</v>
      </c>
      <c r="O46" s="5">
        <v>83</v>
      </c>
      <c r="P46" s="5">
        <v>109</v>
      </c>
      <c r="Q46" s="5">
        <v>16</v>
      </c>
      <c r="R46" s="3"/>
      <c r="S46" s="5">
        <v>125</v>
      </c>
      <c r="T46" s="5">
        <v>0</v>
      </c>
      <c r="U46" s="5">
        <v>125</v>
      </c>
      <c r="V46" s="5">
        <v>0</v>
      </c>
      <c r="W46" s="12"/>
      <c r="X46" s="11"/>
      <c r="Y46" s="5">
        <v>103</v>
      </c>
      <c r="Z46" s="5">
        <v>205</v>
      </c>
      <c r="AA46" s="5">
        <v>267</v>
      </c>
      <c r="AB46" s="5">
        <v>41</v>
      </c>
      <c r="AC46" s="3"/>
      <c r="AD46" s="5">
        <v>307</v>
      </c>
      <c r="AE46" s="5">
        <v>1</v>
      </c>
      <c r="AF46" s="5">
        <v>308</v>
      </c>
      <c r="AG46" s="5">
        <v>0</v>
      </c>
    </row>
    <row r="47" spans="2:33" x14ac:dyDescent="0.25">
      <c r="B47" s="12"/>
      <c r="C47" s="5">
        <v>90</v>
      </c>
      <c r="D47" s="5">
        <v>0</v>
      </c>
      <c r="E47" s="5">
        <v>81</v>
      </c>
      <c r="F47" s="5">
        <v>9</v>
      </c>
      <c r="G47" s="3"/>
      <c r="H47" s="5">
        <v>86</v>
      </c>
      <c r="I47" s="5">
        <v>4</v>
      </c>
      <c r="J47" s="5">
        <v>88</v>
      </c>
      <c r="K47" s="5">
        <v>2</v>
      </c>
      <c r="L47" s="12"/>
      <c r="M47" s="12"/>
      <c r="N47" s="5">
        <v>180</v>
      </c>
      <c r="O47" s="5">
        <v>0</v>
      </c>
      <c r="P47" s="5">
        <v>162</v>
      </c>
      <c r="Q47" s="5">
        <v>18</v>
      </c>
      <c r="R47" s="3"/>
      <c r="S47" s="5">
        <v>174</v>
      </c>
      <c r="T47" s="5">
        <v>6</v>
      </c>
      <c r="U47" s="5">
        <v>175</v>
      </c>
      <c r="V47" s="5">
        <v>5</v>
      </c>
      <c r="W47" s="12"/>
      <c r="X47" s="12"/>
      <c r="Y47" s="5">
        <v>439</v>
      </c>
      <c r="Z47" s="5">
        <v>0</v>
      </c>
      <c r="AA47" s="5">
        <v>395</v>
      </c>
      <c r="AB47" s="5">
        <v>44</v>
      </c>
      <c r="AC47" s="3"/>
      <c r="AD47" s="5">
        <v>423</v>
      </c>
      <c r="AE47" s="5">
        <v>16</v>
      </c>
      <c r="AF47" s="5">
        <v>428</v>
      </c>
      <c r="AG47" s="5">
        <v>11</v>
      </c>
    </row>
    <row r="48" spans="2:33" x14ac:dyDescent="0.25">
      <c r="B48" s="12"/>
      <c r="C48" s="5">
        <v>48</v>
      </c>
      <c r="D48" s="5">
        <v>12</v>
      </c>
      <c r="E48" s="5">
        <v>48</v>
      </c>
      <c r="F48" s="5">
        <v>12</v>
      </c>
      <c r="G48" s="3"/>
      <c r="H48" s="5">
        <v>49</v>
      </c>
      <c r="I48" s="5">
        <v>18</v>
      </c>
      <c r="J48" s="5">
        <v>44</v>
      </c>
      <c r="K48" s="5">
        <v>23</v>
      </c>
      <c r="L48" s="12"/>
      <c r="M48" s="11"/>
      <c r="N48" s="5">
        <v>92</v>
      </c>
      <c r="O48" s="5">
        <v>25</v>
      </c>
      <c r="P48" s="5">
        <v>92</v>
      </c>
      <c r="Q48" s="5">
        <v>25</v>
      </c>
      <c r="R48" s="3"/>
      <c r="S48" s="5">
        <v>94</v>
      </c>
      <c r="T48" s="5">
        <v>37</v>
      </c>
      <c r="U48" s="5">
        <v>85</v>
      </c>
      <c r="V48" s="5">
        <v>46</v>
      </c>
      <c r="W48" s="12"/>
      <c r="X48" s="12"/>
      <c r="Y48" s="5">
        <v>222</v>
      </c>
      <c r="Z48" s="5">
        <v>67</v>
      </c>
      <c r="AA48" s="5">
        <v>222</v>
      </c>
      <c r="AB48" s="5">
        <v>67</v>
      </c>
      <c r="AC48" s="3"/>
      <c r="AD48" s="5">
        <v>231</v>
      </c>
      <c r="AE48" s="5">
        <v>93</v>
      </c>
      <c r="AF48" s="5">
        <v>210</v>
      </c>
      <c r="AG48" s="5">
        <v>114</v>
      </c>
    </row>
    <row r="49" spans="2:33" x14ac:dyDescent="0.25">
      <c r="B49" s="12"/>
      <c r="C49" s="5">
        <v>17</v>
      </c>
      <c r="D49" s="5">
        <v>36</v>
      </c>
      <c r="E49" s="5">
        <v>41</v>
      </c>
      <c r="F49" s="5">
        <v>12</v>
      </c>
      <c r="G49" s="3"/>
      <c r="H49" s="5">
        <v>51</v>
      </c>
      <c r="I49" s="5">
        <v>2</v>
      </c>
      <c r="J49" s="5">
        <v>53</v>
      </c>
      <c r="K49" s="5">
        <v>0</v>
      </c>
      <c r="L49" s="12"/>
      <c r="M49" s="11"/>
      <c r="N49" s="5">
        <v>33</v>
      </c>
      <c r="O49" s="5">
        <v>73</v>
      </c>
      <c r="P49" s="5">
        <v>80</v>
      </c>
      <c r="Q49" s="5">
        <v>26</v>
      </c>
      <c r="R49" s="3"/>
      <c r="S49" s="5">
        <v>102</v>
      </c>
      <c r="T49" s="5">
        <v>4</v>
      </c>
      <c r="U49" s="5">
        <v>106</v>
      </c>
      <c r="V49" s="5">
        <v>0</v>
      </c>
      <c r="W49" s="12"/>
      <c r="X49" s="11"/>
      <c r="Y49" s="5">
        <v>84</v>
      </c>
      <c r="Z49" s="5">
        <v>183</v>
      </c>
      <c r="AA49" s="5">
        <v>201</v>
      </c>
      <c r="AB49" s="5">
        <v>66</v>
      </c>
      <c r="AC49" s="3"/>
      <c r="AD49" s="5">
        <v>257</v>
      </c>
      <c r="AE49" s="5">
        <v>10</v>
      </c>
      <c r="AF49" s="5">
        <v>267</v>
      </c>
      <c r="AG49" s="5">
        <v>0</v>
      </c>
    </row>
    <row r="50" spans="2:33" x14ac:dyDescent="0.25">
      <c r="B50" s="12"/>
      <c r="C50" s="5">
        <v>43</v>
      </c>
      <c r="D50" s="5">
        <v>20</v>
      </c>
      <c r="E50" s="5">
        <v>51</v>
      </c>
      <c r="F50" s="5">
        <v>12</v>
      </c>
      <c r="G50" s="3"/>
      <c r="H50" s="5">
        <v>51</v>
      </c>
      <c r="I50" s="5">
        <v>12</v>
      </c>
      <c r="J50" s="5">
        <v>55</v>
      </c>
      <c r="K50" s="5">
        <v>8</v>
      </c>
      <c r="L50" s="12"/>
      <c r="M50" s="11"/>
      <c r="N50" s="5">
        <v>88</v>
      </c>
      <c r="O50" s="5">
        <v>44</v>
      </c>
      <c r="P50" s="5">
        <v>105</v>
      </c>
      <c r="Q50" s="5">
        <v>27</v>
      </c>
      <c r="R50" s="3"/>
      <c r="S50" s="5">
        <v>108</v>
      </c>
      <c r="T50" s="5">
        <v>24</v>
      </c>
      <c r="U50" s="5">
        <v>115</v>
      </c>
      <c r="V50" s="5">
        <v>17</v>
      </c>
      <c r="W50" s="12"/>
      <c r="X50" s="11"/>
      <c r="Y50" s="5">
        <v>227</v>
      </c>
      <c r="Z50" s="5">
        <v>111</v>
      </c>
      <c r="AA50" s="5">
        <v>269</v>
      </c>
      <c r="AB50" s="5">
        <v>69</v>
      </c>
      <c r="AC50" s="3"/>
      <c r="AD50" s="5">
        <v>278</v>
      </c>
      <c r="AE50" s="5">
        <v>60</v>
      </c>
      <c r="AF50" s="5">
        <v>295</v>
      </c>
      <c r="AG50" s="5">
        <v>43</v>
      </c>
    </row>
    <row r="51" spans="2:33" x14ac:dyDescent="0.25">
      <c r="B51" s="12"/>
      <c r="C51" s="5">
        <v>18</v>
      </c>
      <c r="D51" s="5">
        <v>53</v>
      </c>
      <c r="E51" s="5">
        <v>57</v>
      </c>
      <c r="F51" s="5">
        <v>14</v>
      </c>
      <c r="G51" s="3"/>
      <c r="H51" s="5">
        <v>62</v>
      </c>
      <c r="I51" s="5">
        <v>9</v>
      </c>
      <c r="J51" s="5">
        <v>71</v>
      </c>
      <c r="K51" s="5">
        <v>0</v>
      </c>
      <c r="L51" s="12"/>
      <c r="M51" s="11"/>
      <c r="N51" s="5">
        <v>36</v>
      </c>
      <c r="O51" s="5">
        <v>106</v>
      </c>
      <c r="P51" s="5">
        <v>114</v>
      </c>
      <c r="Q51" s="5">
        <v>28</v>
      </c>
      <c r="R51" s="3"/>
      <c r="S51" s="5">
        <v>123</v>
      </c>
      <c r="T51" s="5">
        <v>19</v>
      </c>
      <c r="U51" s="5">
        <v>142</v>
      </c>
      <c r="V51" s="5">
        <v>0</v>
      </c>
      <c r="W51" s="12"/>
      <c r="X51" s="11"/>
      <c r="Y51" s="5">
        <v>88</v>
      </c>
      <c r="Z51" s="5">
        <v>263</v>
      </c>
      <c r="AA51" s="5">
        <v>279</v>
      </c>
      <c r="AB51" s="5">
        <v>72</v>
      </c>
      <c r="AC51" s="3"/>
      <c r="AD51" s="5">
        <v>303</v>
      </c>
      <c r="AE51" s="5">
        <v>48</v>
      </c>
      <c r="AF51" s="5">
        <v>351</v>
      </c>
      <c r="AG51" s="5">
        <v>0</v>
      </c>
    </row>
    <row r="52" spans="2:33" x14ac:dyDescent="0.25">
      <c r="B52" s="12"/>
      <c r="C52" s="5">
        <v>39</v>
      </c>
      <c r="D52" s="5">
        <v>16</v>
      </c>
      <c r="E52" s="5">
        <v>34</v>
      </c>
      <c r="F52" s="5">
        <v>21</v>
      </c>
      <c r="G52" s="3"/>
      <c r="H52" s="5">
        <v>50</v>
      </c>
      <c r="I52" s="5">
        <v>6</v>
      </c>
      <c r="J52" s="5">
        <v>40</v>
      </c>
      <c r="K52" s="5">
        <v>16</v>
      </c>
      <c r="L52" s="12"/>
      <c r="M52" s="11"/>
      <c r="N52" s="5">
        <v>74</v>
      </c>
      <c r="O52" s="5">
        <v>31</v>
      </c>
      <c r="P52" s="5">
        <v>62</v>
      </c>
      <c r="Q52" s="5">
        <v>43</v>
      </c>
      <c r="R52" s="3"/>
      <c r="S52" s="5">
        <v>97</v>
      </c>
      <c r="T52" s="5">
        <v>11</v>
      </c>
      <c r="U52" s="5">
        <v>77</v>
      </c>
      <c r="V52" s="5">
        <v>31</v>
      </c>
      <c r="W52" s="12"/>
      <c r="X52" s="11"/>
      <c r="Y52" s="5">
        <v>185</v>
      </c>
      <c r="Z52" s="5">
        <v>71</v>
      </c>
      <c r="AA52" s="5">
        <v>153</v>
      </c>
      <c r="AB52" s="5">
        <v>103</v>
      </c>
      <c r="AC52" s="3"/>
      <c r="AD52" s="5">
        <v>238</v>
      </c>
      <c r="AE52" s="5">
        <v>27</v>
      </c>
      <c r="AF52" s="5">
        <v>185</v>
      </c>
      <c r="AG52" s="5">
        <v>80</v>
      </c>
    </row>
    <row r="53" spans="2:33" x14ac:dyDescent="0.25">
      <c r="B53" s="12"/>
      <c r="C53" s="5">
        <v>1</v>
      </c>
      <c r="D53" s="5">
        <v>46</v>
      </c>
      <c r="E53" s="5">
        <v>25</v>
      </c>
      <c r="F53" s="5">
        <v>22</v>
      </c>
      <c r="G53" s="3"/>
      <c r="H53" s="5">
        <v>44</v>
      </c>
      <c r="I53" s="5">
        <v>5</v>
      </c>
      <c r="J53" s="5">
        <v>49</v>
      </c>
      <c r="K53" s="5">
        <v>0</v>
      </c>
      <c r="L53" s="12"/>
      <c r="M53" s="12"/>
      <c r="N53" s="5">
        <v>1</v>
      </c>
      <c r="O53" s="5">
        <v>93</v>
      </c>
      <c r="P53" s="5">
        <v>50</v>
      </c>
      <c r="Q53" s="5">
        <v>44</v>
      </c>
      <c r="R53" s="3"/>
      <c r="S53" s="5">
        <v>88</v>
      </c>
      <c r="T53" s="5">
        <v>10</v>
      </c>
      <c r="U53" s="5">
        <v>98</v>
      </c>
      <c r="V53" s="5">
        <v>0</v>
      </c>
      <c r="W53" s="12"/>
      <c r="X53" s="12"/>
      <c r="Y53" s="5">
        <v>2</v>
      </c>
      <c r="Z53" s="5">
        <v>235</v>
      </c>
      <c r="AA53" s="5">
        <v>127</v>
      </c>
      <c r="AB53" s="5">
        <v>110</v>
      </c>
      <c r="AC53" s="3"/>
      <c r="AD53" s="5">
        <v>218</v>
      </c>
      <c r="AE53" s="5">
        <v>27</v>
      </c>
      <c r="AF53" s="5">
        <v>245</v>
      </c>
      <c r="AG53" s="5">
        <v>0</v>
      </c>
    </row>
    <row r="54" spans="2:33" x14ac:dyDescent="0.25">
      <c r="B54" s="12"/>
      <c r="C54" s="5">
        <v>54</v>
      </c>
      <c r="D54" s="5">
        <v>0</v>
      </c>
      <c r="E54" s="5">
        <v>16</v>
      </c>
      <c r="F54" s="5">
        <v>38</v>
      </c>
      <c r="G54" s="3"/>
      <c r="H54" s="5">
        <v>50</v>
      </c>
      <c r="I54" s="5">
        <v>6</v>
      </c>
      <c r="J54" s="5">
        <v>56</v>
      </c>
      <c r="K54" s="5">
        <v>0</v>
      </c>
      <c r="L54" s="12"/>
      <c r="M54" s="12"/>
      <c r="N54" s="5">
        <v>106</v>
      </c>
      <c r="O54" s="5">
        <v>0</v>
      </c>
      <c r="P54" s="5">
        <v>30</v>
      </c>
      <c r="Q54" s="5">
        <v>76</v>
      </c>
      <c r="R54" s="3"/>
      <c r="S54" s="5">
        <v>98</v>
      </c>
      <c r="T54" s="5">
        <v>12</v>
      </c>
      <c r="U54" s="5">
        <v>110</v>
      </c>
      <c r="V54" s="5">
        <v>0</v>
      </c>
      <c r="W54" s="12"/>
      <c r="X54" s="12"/>
      <c r="Y54" s="5">
        <v>269</v>
      </c>
      <c r="Z54" s="5">
        <v>0</v>
      </c>
      <c r="AA54" s="5">
        <v>76</v>
      </c>
      <c r="AB54" s="5">
        <v>193</v>
      </c>
      <c r="AC54" s="3"/>
      <c r="AD54" s="5">
        <v>250</v>
      </c>
      <c r="AE54" s="5">
        <v>29</v>
      </c>
      <c r="AF54" s="5">
        <v>279</v>
      </c>
      <c r="AG54" s="5">
        <v>0</v>
      </c>
    </row>
    <row r="55" spans="2:33" x14ac:dyDescent="0.25">
      <c r="B55" s="12"/>
      <c r="C55" s="5">
        <v>47</v>
      </c>
      <c r="D55" s="5">
        <v>0</v>
      </c>
      <c r="E55" s="5">
        <v>6</v>
      </c>
      <c r="F55" s="5">
        <v>41</v>
      </c>
      <c r="G55" s="3"/>
      <c r="H55" s="5">
        <v>28</v>
      </c>
      <c r="I55" s="5">
        <v>19</v>
      </c>
      <c r="J55" s="5">
        <v>45</v>
      </c>
      <c r="K55" s="5">
        <v>2</v>
      </c>
      <c r="L55" s="12"/>
      <c r="M55" s="12"/>
      <c r="N55" s="5">
        <v>96</v>
      </c>
      <c r="O55" s="5">
        <v>0</v>
      </c>
      <c r="P55" s="5">
        <v>11</v>
      </c>
      <c r="Q55" s="5">
        <v>85</v>
      </c>
      <c r="R55" s="3"/>
      <c r="S55" s="5">
        <v>56</v>
      </c>
      <c r="T55" s="5">
        <v>40</v>
      </c>
      <c r="U55" s="5">
        <v>92</v>
      </c>
      <c r="V55" s="5">
        <v>4</v>
      </c>
      <c r="W55" s="12"/>
      <c r="X55" s="12"/>
      <c r="Y55" s="5">
        <v>243</v>
      </c>
      <c r="Z55" s="5">
        <v>0</v>
      </c>
      <c r="AA55" s="5">
        <v>29</v>
      </c>
      <c r="AB55" s="5">
        <v>214</v>
      </c>
      <c r="AC55" s="3"/>
      <c r="AD55" s="5">
        <v>141</v>
      </c>
      <c r="AE55" s="5">
        <v>102</v>
      </c>
      <c r="AF55" s="5">
        <v>233</v>
      </c>
      <c r="AG55" s="5">
        <v>10</v>
      </c>
    </row>
    <row r="56" spans="2:33" x14ac:dyDescent="0.25">
      <c r="B56" s="12"/>
      <c r="C56" s="5">
        <v>42</v>
      </c>
      <c r="D56" s="5">
        <v>22</v>
      </c>
      <c r="E56" s="5">
        <v>16</v>
      </c>
      <c r="F56" s="5">
        <v>48</v>
      </c>
      <c r="G56" s="3"/>
      <c r="H56" s="5">
        <v>46</v>
      </c>
      <c r="I56" s="5">
        <v>21</v>
      </c>
      <c r="J56" s="5">
        <v>66</v>
      </c>
      <c r="K56" s="5">
        <v>1</v>
      </c>
      <c r="L56" s="12"/>
      <c r="M56" s="11"/>
      <c r="N56" s="5">
        <v>85</v>
      </c>
      <c r="O56" s="5">
        <v>44</v>
      </c>
      <c r="P56" s="5">
        <v>33</v>
      </c>
      <c r="Q56" s="5">
        <v>96</v>
      </c>
      <c r="R56" s="3"/>
      <c r="S56" s="5">
        <v>92</v>
      </c>
      <c r="T56" s="5">
        <v>43</v>
      </c>
      <c r="U56" s="5">
        <v>133</v>
      </c>
      <c r="V56" s="5">
        <v>2</v>
      </c>
      <c r="W56" s="12"/>
      <c r="X56" s="11"/>
      <c r="Y56" s="5">
        <v>213</v>
      </c>
      <c r="Z56" s="5">
        <v>110</v>
      </c>
      <c r="AA56" s="5">
        <v>81</v>
      </c>
      <c r="AB56" s="5">
        <v>242</v>
      </c>
      <c r="AC56" s="3"/>
      <c r="AD56" s="5">
        <v>231</v>
      </c>
      <c r="AE56" s="5">
        <v>108</v>
      </c>
      <c r="AF56" s="5">
        <v>335</v>
      </c>
      <c r="AG56" s="5">
        <v>4</v>
      </c>
    </row>
    <row r="57" spans="2:33" x14ac:dyDescent="0.25">
      <c r="B57" s="12"/>
      <c r="C57" s="5">
        <v>32</v>
      </c>
      <c r="D57" s="5">
        <v>22</v>
      </c>
      <c r="E57" s="5">
        <v>5</v>
      </c>
      <c r="F57" s="5">
        <v>49</v>
      </c>
      <c r="G57" s="3"/>
      <c r="H57" s="5">
        <v>43</v>
      </c>
      <c r="I57" s="5">
        <v>11</v>
      </c>
      <c r="J57" s="5">
        <v>54</v>
      </c>
      <c r="K57" s="5">
        <v>0</v>
      </c>
      <c r="L57" s="12"/>
      <c r="M57" s="12"/>
      <c r="N57" s="5">
        <v>67</v>
      </c>
      <c r="O57" s="5">
        <v>45</v>
      </c>
      <c r="P57" s="5">
        <v>10</v>
      </c>
      <c r="Q57" s="5">
        <v>102</v>
      </c>
      <c r="R57" s="3"/>
      <c r="S57" s="5">
        <v>90</v>
      </c>
      <c r="T57" s="5">
        <v>22</v>
      </c>
      <c r="U57" s="5">
        <v>112</v>
      </c>
      <c r="V57" s="5">
        <v>0</v>
      </c>
      <c r="W57" s="12"/>
      <c r="X57" s="11"/>
      <c r="Y57" s="5">
        <v>166</v>
      </c>
      <c r="Z57" s="5">
        <v>112</v>
      </c>
      <c r="AA57" s="5">
        <v>26</v>
      </c>
      <c r="AB57" s="5">
        <v>252</v>
      </c>
      <c r="AC57" s="3"/>
      <c r="AD57" s="5">
        <v>223</v>
      </c>
      <c r="AE57" s="5">
        <v>55</v>
      </c>
      <c r="AF57" s="5">
        <v>278</v>
      </c>
      <c r="AG57" s="5">
        <v>0</v>
      </c>
    </row>
    <row r="59" spans="2:33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1" spans="2:33" x14ac:dyDescent="0.25">
      <c r="C61" s="18">
        <f>SUM(C37:C60)</f>
        <v>857</v>
      </c>
      <c r="D61" s="18">
        <f t="shared" ref="D61:J61" si="5">SUM(D37:D60)</f>
        <v>392</v>
      </c>
      <c r="E61" s="18">
        <f t="shared" si="5"/>
        <v>942</v>
      </c>
      <c r="F61" s="18">
        <f t="shared" si="5"/>
        <v>307</v>
      </c>
      <c r="G61" s="18">
        <f t="shared" si="5"/>
        <v>0</v>
      </c>
      <c r="H61" s="18">
        <f t="shared" si="5"/>
        <v>1010</v>
      </c>
      <c r="I61" s="18">
        <f t="shared" si="5"/>
        <v>257</v>
      </c>
      <c r="J61" s="18">
        <f t="shared" si="5"/>
        <v>1188</v>
      </c>
      <c r="K61" s="18">
        <f>SUM(K37:K60)</f>
        <v>79</v>
      </c>
      <c r="N61" s="18">
        <f t="shared" ref="N61:Q61" si="6">SUM(N37:N60)</f>
        <v>1711</v>
      </c>
      <c r="O61" s="18">
        <f t="shared" si="6"/>
        <v>792</v>
      </c>
      <c r="P61" s="18">
        <f t="shared" si="6"/>
        <v>1872</v>
      </c>
      <c r="Q61" s="18">
        <f t="shared" si="6"/>
        <v>631</v>
      </c>
      <c r="S61" s="18">
        <f t="shared" ref="S61:U61" si="7">SUM(S37:S60)</f>
        <v>2026</v>
      </c>
      <c r="T61" s="18">
        <f t="shared" si="7"/>
        <v>514</v>
      </c>
      <c r="U61" s="18">
        <f t="shared" si="7"/>
        <v>2380</v>
      </c>
      <c r="V61" s="18">
        <f>SUM(V37:V60)</f>
        <v>160</v>
      </c>
      <c r="Y61" s="18">
        <f t="shared" ref="Y61:AB61" si="8">SUM(Y37:Y60)</f>
        <v>4266</v>
      </c>
      <c r="Z61" s="18">
        <f t="shared" si="8"/>
        <v>1970</v>
      </c>
      <c r="AA61" s="18">
        <f t="shared" si="8"/>
        <v>4650</v>
      </c>
      <c r="AB61" s="18">
        <f t="shared" si="8"/>
        <v>1586</v>
      </c>
      <c r="AD61" s="18">
        <f t="shared" ref="AD61:AF61" si="9">SUM(AD37:AD60)</f>
        <v>5043</v>
      </c>
      <c r="AE61" s="18">
        <f t="shared" si="9"/>
        <v>1283</v>
      </c>
      <c r="AF61" s="18">
        <f t="shared" si="9"/>
        <v>5928</v>
      </c>
      <c r="AG61" s="18">
        <f>SUM(AG37:AG60)</f>
        <v>398</v>
      </c>
    </row>
  </sheetData>
  <autoFilter ref="A5:AG26" xr:uid="{0E9ECD5C-14B7-4235-9211-89AC4DAC80FC}">
    <sortState xmlns:xlrd2="http://schemas.microsoft.com/office/spreadsheetml/2017/richdata2" ref="A6:AG26">
      <sortCondition sortBy="cellColor" ref="AA5:AA26" dxfId="6"/>
    </sortState>
  </autoFilter>
  <mergeCells count="9">
    <mergeCell ref="B2:AG3"/>
    <mergeCell ref="B4:K4"/>
    <mergeCell ref="M4:V4"/>
    <mergeCell ref="X4:AG4"/>
    <mergeCell ref="AI23:AI26"/>
    <mergeCell ref="B33:AG34"/>
    <mergeCell ref="B35:K35"/>
    <mergeCell ref="M35:V35"/>
    <mergeCell ref="X35:AG35"/>
  </mergeCells>
  <conditionalFormatting sqref="O30">
    <cfRule type="cellIs" dxfId="5" priority="6" operator="lessThan">
      <formula>15</formula>
    </cfRule>
  </conditionalFormatting>
  <conditionalFormatting sqref="C6:F26 H6:K26 AD6:AG26 Y6:AB26 S6:V26 N6:Q26">
    <cfRule type="cellIs" dxfId="4" priority="5" operator="lessThan">
      <formula>15</formula>
    </cfRule>
  </conditionalFormatting>
  <conditionalFormatting sqref="C6:F26 N6:Q26 Y6:AB26">
    <cfRule type="cellIs" dxfId="3" priority="4" operator="lessThan">
      <formula>12</formula>
    </cfRule>
  </conditionalFormatting>
  <conditionalFormatting sqref="O61 I37:K57 AE37:AG57 T37:V57">
    <cfRule type="cellIs" dxfId="2" priority="3" operator="lessThan">
      <formula>15</formula>
    </cfRule>
  </conditionalFormatting>
  <conditionalFormatting sqref="C37:F57 Y37:AB57 N37:Q57">
    <cfRule type="cellIs" dxfId="1" priority="2" operator="lessThan">
      <formula>15</formula>
    </cfRule>
  </conditionalFormatting>
  <conditionalFormatting sqref="C37:F57 N37:Q57 Y37:AB57">
    <cfRule type="cellIs" dxfId="0" priority="1" operator="lessThan">
      <formula>12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A12B-64E7-44CD-B0FA-6BA1152A2FB2}">
  <dimension ref="A2:U24"/>
  <sheetViews>
    <sheetView tabSelected="1" workbookViewId="0">
      <selection activeCell="I13" sqref="I13"/>
    </sheetView>
  </sheetViews>
  <sheetFormatPr defaultRowHeight="14.4" x14ac:dyDescent="0.3"/>
  <cols>
    <col min="1" max="1" width="8.88671875" style="21"/>
    <col min="3" max="3" width="31.109375" style="21" customWidth="1"/>
    <col min="7" max="7" width="8.88671875" customWidth="1"/>
    <col min="8" max="8" width="10.21875" customWidth="1"/>
    <col min="9" max="9" width="30.44140625" style="21" customWidth="1"/>
    <col min="10" max="10" width="8.88671875" hidden="1" customWidth="1"/>
    <col min="12" max="12" width="8.88671875" hidden="1" customWidth="1"/>
    <col min="14" max="14" width="8.88671875" hidden="1" customWidth="1"/>
    <col min="16" max="16" width="8.88671875" hidden="1" customWidth="1"/>
    <col min="18" max="18" width="8.88671875" hidden="1" customWidth="1"/>
    <col min="20" max="20" width="8.88671875" hidden="1" customWidth="1"/>
  </cols>
  <sheetData>
    <row r="2" spans="2:21" x14ac:dyDescent="0.3">
      <c r="B2" s="5"/>
      <c r="C2" s="5" t="s">
        <v>26</v>
      </c>
      <c r="D2" s="5" t="s">
        <v>18</v>
      </c>
      <c r="E2" s="5" t="s">
        <v>19</v>
      </c>
      <c r="F2" s="5" t="s">
        <v>20</v>
      </c>
      <c r="G2" s="5" t="s">
        <v>21</v>
      </c>
      <c r="I2" s="37" t="s">
        <v>88</v>
      </c>
      <c r="J2" s="27" t="s">
        <v>83</v>
      </c>
      <c r="K2" s="5"/>
      <c r="L2" s="5"/>
      <c r="M2" s="5"/>
      <c r="N2" s="5"/>
      <c r="O2" s="5"/>
      <c r="P2" s="5"/>
      <c r="Q2" s="39"/>
      <c r="R2" s="39"/>
      <c r="S2" s="39"/>
      <c r="T2" s="39"/>
      <c r="U2" s="39"/>
    </row>
    <row r="3" spans="2:21" x14ac:dyDescent="0.3">
      <c r="B3" s="5">
        <v>0</v>
      </c>
      <c r="C3" s="5" t="s">
        <v>65</v>
      </c>
      <c r="D3" s="43">
        <v>431</v>
      </c>
      <c r="E3" s="43">
        <v>318</v>
      </c>
      <c r="F3" s="44">
        <v>136</v>
      </c>
      <c r="G3" s="44">
        <v>613</v>
      </c>
      <c r="I3" s="16" t="s">
        <v>86</v>
      </c>
      <c r="J3" s="30">
        <v>5</v>
      </c>
      <c r="K3" s="30">
        <v>10</v>
      </c>
      <c r="L3" s="30">
        <v>15</v>
      </c>
      <c r="M3" s="30">
        <v>20</v>
      </c>
      <c r="N3" s="30">
        <v>25</v>
      </c>
      <c r="O3" s="30">
        <v>30</v>
      </c>
      <c r="P3" s="30">
        <v>35</v>
      </c>
      <c r="Q3" s="38">
        <v>40</v>
      </c>
      <c r="R3" s="30">
        <v>45</v>
      </c>
      <c r="S3" s="30">
        <v>50</v>
      </c>
      <c r="T3" s="30">
        <v>55</v>
      </c>
      <c r="U3" s="30">
        <v>60</v>
      </c>
    </row>
    <row r="4" spans="2:21" x14ac:dyDescent="0.3">
      <c r="B4" s="5">
        <v>1</v>
      </c>
      <c r="C4" s="5" t="s">
        <v>66</v>
      </c>
      <c r="D4" s="45">
        <v>285</v>
      </c>
      <c r="E4" s="45">
        <v>464</v>
      </c>
      <c r="F4" s="46">
        <v>47</v>
      </c>
      <c r="G4" s="46">
        <v>702</v>
      </c>
      <c r="I4" s="16" t="s">
        <v>87</v>
      </c>
      <c r="J4" s="31">
        <f t="shared" ref="J4:U4" si="0">J3*2</f>
        <v>10</v>
      </c>
      <c r="K4" s="31">
        <f t="shared" si="0"/>
        <v>20</v>
      </c>
      <c r="L4" s="31">
        <f t="shared" si="0"/>
        <v>30</v>
      </c>
      <c r="M4" s="31">
        <f t="shared" si="0"/>
        <v>40</v>
      </c>
      <c r="N4" s="31">
        <f t="shared" si="0"/>
        <v>50</v>
      </c>
      <c r="O4" s="31">
        <f t="shared" si="0"/>
        <v>60</v>
      </c>
      <c r="P4" s="31">
        <f t="shared" si="0"/>
        <v>70</v>
      </c>
      <c r="Q4" s="31">
        <f t="shared" si="0"/>
        <v>80</v>
      </c>
      <c r="R4" s="31">
        <f t="shared" si="0"/>
        <v>90</v>
      </c>
      <c r="S4" s="31">
        <f t="shared" si="0"/>
        <v>100</v>
      </c>
      <c r="T4" s="31">
        <f t="shared" si="0"/>
        <v>110</v>
      </c>
      <c r="U4" s="31">
        <f t="shared" si="0"/>
        <v>120</v>
      </c>
    </row>
    <row r="5" spans="2:21" x14ac:dyDescent="0.3">
      <c r="B5" s="5">
        <v>2</v>
      </c>
      <c r="C5" s="5" t="s">
        <v>67</v>
      </c>
      <c r="D5" s="43">
        <v>301</v>
      </c>
      <c r="E5" s="43">
        <v>448</v>
      </c>
      <c r="F5" s="46">
        <v>71</v>
      </c>
      <c r="G5" s="46">
        <v>678</v>
      </c>
      <c r="I5" s="16" t="s">
        <v>84</v>
      </c>
      <c r="J5" s="30">
        <v>750</v>
      </c>
      <c r="K5" s="30">
        <v>750</v>
      </c>
      <c r="L5" s="30">
        <v>750</v>
      </c>
      <c r="M5" s="30">
        <v>750</v>
      </c>
      <c r="N5" s="30">
        <v>750</v>
      </c>
      <c r="O5" s="30">
        <v>750</v>
      </c>
      <c r="P5" s="30">
        <v>750</v>
      </c>
      <c r="Q5" s="30">
        <v>750</v>
      </c>
      <c r="R5" s="30">
        <v>750</v>
      </c>
      <c r="S5" s="30">
        <v>750</v>
      </c>
      <c r="T5" s="30">
        <v>750</v>
      </c>
      <c r="U5" s="30">
        <v>750</v>
      </c>
    </row>
    <row r="6" spans="2:21" x14ac:dyDescent="0.3">
      <c r="B6" s="5">
        <v>3</v>
      </c>
      <c r="C6" s="5" t="s">
        <v>68</v>
      </c>
      <c r="D6" s="44">
        <v>639</v>
      </c>
      <c r="E6" s="44">
        <v>110</v>
      </c>
      <c r="F6" s="43">
        <v>495</v>
      </c>
      <c r="G6" s="43">
        <v>254</v>
      </c>
      <c r="I6" s="16" t="s">
        <v>85</v>
      </c>
      <c r="J6" s="31">
        <f>J4*100/J5</f>
        <v>1.3333333333333333</v>
      </c>
      <c r="K6" s="31">
        <f t="shared" ref="K6:P6" si="1">K4*100/K5</f>
        <v>2.6666666666666665</v>
      </c>
      <c r="L6" s="31">
        <f t="shared" si="1"/>
        <v>4</v>
      </c>
      <c r="M6" s="31">
        <f t="shared" si="1"/>
        <v>5.333333333333333</v>
      </c>
      <c r="N6" s="31">
        <f t="shared" si="1"/>
        <v>6.666666666666667</v>
      </c>
      <c r="O6" s="31">
        <f t="shared" si="1"/>
        <v>8</v>
      </c>
      <c r="P6" s="31">
        <f t="shared" si="1"/>
        <v>9.3333333333333339</v>
      </c>
      <c r="Q6" s="31">
        <f>Q4*100/Q5</f>
        <v>10.666666666666666</v>
      </c>
      <c r="R6" s="31">
        <f>R4*100/R5</f>
        <v>12</v>
      </c>
      <c r="S6" s="31">
        <f t="shared" ref="S6:U6" si="2">S4*100/S5</f>
        <v>13.333333333333334</v>
      </c>
      <c r="T6" s="31">
        <f t="shared" si="2"/>
        <v>14.666666666666666</v>
      </c>
      <c r="U6" s="31">
        <f t="shared" si="2"/>
        <v>16</v>
      </c>
    </row>
    <row r="7" spans="2:21" x14ac:dyDescent="0.3">
      <c r="B7" s="5">
        <v>4</v>
      </c>
      <c r="C7" s="5" t="s">
        <v>69</v>
      </c>
      <c r="D7" s="33">
        <v>487</v>
      </c>
      <c r="E7" s="33">
        <v>262</v>
      </c>
      <c r="F7" s="33">
        <v>132</v>
      </c>
      <c r="G7" s="33">
        <v>617</v>
      </c>
      <c r="I7" s="29" t="s">
        <v>95</v>
      </c>
      <c r="J7" s="39">
        <f t="shared" ref="J7:T7" si="3">J4*0.4</f>
        <v>4</v>
      </c>
      <c r="K7" s="39">
        <f t="shared" si="3"/>
        <v>8</v>
      </c>
      <c r="L7" s="39">
        <f t="shared" si="3"/>
        <v>12</v>
      </c>
      <c r="M7" s="39">
        <f t="shared" si="3"/>
        <v>16</v>
      </c>
      <c r="N7" s="39">
        <f t="shared" si="3"/>
        <v>20</v>
      </c>
      <c r="O7" s="39">
        <f t="shared" si="3"/>
        <v>24</v>
      </c>
      <c r="P7" s="39">
        <f t="shared" si="3"/>
        <v>28</v>
      </c>
      <c r="Q7" s="39">
        <f t="shared" si="3"/>
        <v>32</v>
      </c>
      <c r="R7" s="39">
        <f t="shared" si="3"/>
        <v>36</v>
      </c>
      <c r="S7" s="39">
        <f t="shared" si="3"/>
        <v>40</v>
      </c>
      <c r="T7" s="39">
        <f t="shared" si="3"/>
        <v>44</v>
      </c>
      <c r="U7" s="39">
        <f t="shared" ref="U7" si="4">U4*0.4</f>
        <v>48</v>
      </c>
    </row>
    <row r="8" spans="2:21" x14ac:dyDescent="0.3">
      <c r="B8" s="5">
        <v>5</v>
      </c>
      <c r="C8" s="5" t="s">
        <v>70</v>
      </c>
      <c r="D8" s="33">
        <v>373</v>
      </c>
      <c r="E8" s="33">
        <v>376</v>
      </c>
      <c r="F8" s="33">
        <v>45</v>
      </c>
      <c r="G8" s="33">
        <v>704</v>
      </c>
    </row>
    <row r="9" spans="2:21" x14ac:dyDescent="0.3">
      <c r="B9" s="5">
        <v>6</v>
      </c>
      <c r="C9" s="5" t="s">
        <v>71</v>
      </c>
      <c r="D9" s="33">
        <v>527</v>
      </c>
      <c r="E9" s="33">
        <v>222</v>
      </c>
      <c r="F9" s="33">
        <v>349</v>
      </c>
      <c r="G9" s="33">
        <v>400</v>
      </c>
    </row>
    <row r="10" spans="2:21" x14ac:dyDescent="0.3">
      <c r="B10" s="5">
        <v>7</v>
      </c>
      <c r="C10" s="5" t="s">
        <v>72</v>
      </c>
      <c r="D10" s="33">
        <v>219</v>
      </c>
      <c r="E10" s="33">
        <v>530</v>
      </c>
      <c r="F10" s="33">
        <v>91</v>
      </c>
      <c r="G10" s="33">
        <v>658</v>
      </c>
    </row>
    <row r="11" spans="2:21" x14ac:dyDescent="0.3">
      <c r="B11" s="5">
        <v>8</v>
      </c>
      <c r="C11" s="5" t="s">
        <v>73</v>
      </c>
      <c r="D11" s="33">
        <v>515</v>
      </c>
      <c r="E11" s="33">
        <v>234</v>
      </c>
      <c r="F11" s="33">
        <v>156</v>
      </c>
      <c r="G11" s="33">
        <v>593</v>
      </c>
    </row>
    <row r="12" spans="2:21" x14ac:dyDescent="0.3">
      <c r="B12" s="5">
        <v>9</v>
      </c>
      <c r="C12" s="5" t="s">
        <v>74</v>
      </c>
      <c r="D12" s="5">
        <v>524</v>
      </c>
      <c r="E12" s="5">
        <v>225</v>
      </c>
      <c r="F12" s="5">
        <v>304</v>
      </c>
      <c r="G12" s="5">
        <v>445</v>
      </c>
      <c r="J12" s="21"/>
    </row>
    <row r="13" spans="2:21" x14ac:dyDescent="0.3">
      <c r="B13" s="5">
        <v>10</v>
      </c>
      <c r="C13" s="5" t="s">
        <v>75</v>
      </c>
      <c r="D13" s="5">
        <v>233</v>
      </c>
      <c r="E13" s="5">
        <v>516</v>
      </c>
      <c r="F13" s="5">
        <v>168</v>
      </c>
      <c r="G13" s="5">
        <v>581</v>
      </c>
      <c r="J13" s="21"/>
    </row>
    <row r="14" spans="2:21" x14ac:dyDescent="0.3">
      <c r="B14" s="25">
        <v>11</v>
      </c>
      <c r="C14" s="25" t="s">
        <v>76</v>
      </c>
      <c r="D14" s="25">
        <v>44</v>
      </c>
      <c r="E14" s="25">
        <v>705</v>
      </c>
      <c r="F14" s="25">
        <v>88</v>
      </c>
      <c r="G14" s="25">
        <v>661</v>
      </c>
      <c r="H14" s="26" t="s">
        <v>82</v>
      </c>
      <c r="J14" s="21"/>
    </row>
    <row r="15" spans="2:21" x14ac:dyDescent="0.3">
      <c r="B15" s="5">
        <v>12</v>
      </c>
      <c r="C15" s="5" t="s">
        <v>77</v>
      </c>
      <c r="D15" s="5">
        <v>338</v>
      </c>
      <c r="E15" s="5">
        <v>411</v>
      </c>
      <c r="F15" s="5">
        <v>214</v>
      </c>
      <c r="G15" s="5">
        <v>535</v>
      </c>
    </row>
    <row r="16" spans="2:21" x14ac:dyDescent="0.3">
      <c r="B16" s="5">
        <v>13</v>
      </c>
      <c r="C16" s="5" t="s">
        <v>78</v>
      </c>
      <c r="D16" s="5">
        <v>542</v>
      </c>
      <c r="E16" s="5">
        <v>207</v>
      </c>
      <c r="F16" s="5">
        <v>188</v>
      </c>
      <c r="G16" s="5">
        <v>561</v>
      </c>
    </row>
    <row r="17" spans="2:12" x14ac:dyDescent="0.3">
      <c r="B17" s="5">
        <v>14</v>
      </c>
      <c r="C17" s="5" t="s">
        <v>79</v>
      </c>
      <c r="D17" s="5">
        <v>324</v>
      </c>
      <c r="E17" s="5">
        <v>425</v>
      </c>
      <c r="F17" s="5">
        <v>56</v>
      </c>
      <c r="G17" s="5">
        <v>693</v>
      </c>
    </row>
    <row r="18" spans="2:12" x14ac:dyDescent="0.3">
      <c r="B18" s="5">
        <v>15</v>
      </c>
      <c r="C18" s="5" t="s">
        <v>80</v>
      </c>
      <c r="D18" s="5">
        <v>216</v>
      </c>
      <c r="E18" s="5">
        <v>533</v>
      </c>
      <c r="F18" s="5">
        <v>139</v>
      </c>
      <c r="G18" s="5">
        <v>610</v>
      </c>
    </row>
    <row r="19" spans="2:12" x14ac:dyDescent="0.3">
      <c r="B19" s="25">
        <v>16</v>
      </c>
      <c r="C19" s="25" t="s">
        <v>81</v>
      </c>
      <c r="D19" s="25">
        <v>294</v>
      </c>
      <c r="E19" s="25">
        <v>455</v>
      </c>
      <c r="F19" s="25">
        <v>3</v>
      </c>
      <c r="G19" s="25">
        <v>746</v>
      </c>
      <c r="H19" s="26" t="s">
        <v>82</v>
      </c>
    </row>
    <row r="20" spans="2:12" x14ac:dyDescent="0.3">
      <c r="B20" s="5">
        <v>17</v>
      </c>
      <c r="C20" s="5" t="s">
        <v>64</v>
      </c>
      <c r="D20" s="5">
        <v>202</v>
      </c>
      <c r="E20" s="5">
        <v>547</v>
      </c>
      <c r="F20" s="5">
        <v>43</v>
      </c>
      <c r="G20" s="5">
        <v>706</v>
      </c>
    </row>
    <row r="21" spans="2:12" x14ac:dyDescent="0.3">
      <c r="B21" s="21"/>
      <c r="D21" s="21"/>
      <c r="E21" s="21"/>
      <c r="F21" s="21"/>
      <c r="G21" s="21"/>
      <c r="H21" s="21"/>
      <c r="J21" s="21"/>
      <c r="K21" s="21"/>
      <c r="L21" s="21"/>
    </row>
    <row r="22" spans="2:12" x14ac:dyDescent="0.3">
      <c r="B22" s="21"/>
      <c r="D22" s="21"/>
      <c r="E22" s="21"/>
      <c r="F22" s="21"/>
      <c r="G22" s="21"/>
      <c r="H22" s="21"/>
      <c r="J22" s="21"/>
      <c r="K22" s="21"/>
      <c r="L22" s="21"/>
    </row>
    <row r="23" spans="2:12" x14ac:dyDescent="0.3">
      <c r="B23" s="21"/>
      <c r="D23" s="21"/>
      <c r="E23" s="21"/>
      <c r="F23" s="21"/>
      <c r="G23" s="21"/>
      <c r="H23" s="21"/>
      <c r="J23" s="21"/>
      <c r="K23" s="21"/>
      <c r="L23" s="21"/>
    </row>
    <row r="24" spans="2:12" x14ac:dyDescent="0.3">
      <c r="B24" s="21"/>
      <c r="D24" s="21"/>
      <c r="E24" s="21"/>
      <c r="F24" s="21"/>
      <c r="G24" s="21"/>
      <c r="H24" s="21"/>
      <c r="J24" s="21"/>
      <c r="K24" s="21"/>
      <c r="L24" s="21"/>
    </row>
  </sheetData>
  <autoFilter ref="B2:G20" xr:uid="{835CA12B-64E7-44CD-B0FA-6BA1152A2FB2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7AF8-1EC9-42BA-B73F-34DDEAE1C2BF}">
  <dimension ref="B3:Q16"/>
  <sheetViews>
    <sheetView workbookViewId="0">
      <selection activeCell="B7" sqref="B7"/>
    </sheetView>
  </sheetViews>
  <sheetFormatPr defaultRowHeight="14.4" x14ac:dyDescent="0.3"/>
  <cols>
    <col min="3" max="3" width="12.109375" customWidth="1"/>
    <col min="6" max="6" width="10.88671875" customWidth="1"/>
  </cols>
  <sheetData>
    <row r="3" spans="2:17" x14ac:dyDescent="0.3">
      <c r="C3" t="s">
        <v>97</v>
      </c>
      <c r="F3" t="s">
        <v>98</v>
      </c>
    </row>
    <row r="4" spans="2:17" x14ac:dyDescent="0.3">
      <c r="B4" s="32">
        <v>5</v>
      </c>
      <c r="C4">
        <f>B4*2</f>
        <v>10</v>
      </c>
      <c r="E4">
        <v>10</v>
      </c>
      <c r="F4">
        <f>E4*2*0.4</f>
        <v>8</v>
      </c>
    </row>
    <row r="5" spans="2:17" x14ac:dyDescent="0.3">
      <c r="B5" s="32">
        <v>10</v>
      </c>
      <c r="C5" s="21">
        <f t="shared" ref="C5:C9" si="0">B5*2</f>
        <v>20</v>
      </c>
      <c r="E5">
        <v>20</v>
      </c>
      <c r="F5" s="21">
        <f t="shared" ref="F5:F9" si="1">E5*2*0.4</f>
        <v>16</v>
      </c>
    </row>
    <row r="6" spans="2:17" x14ac:dyDescent="0.3">
      <c r="B6" s="32">
        <v>15</v>
      </c>
      <c r="C6" s="21">
        <f t="shared" si="0"/>
        <v>30</v>
      </c>
      <c r="E6">
        <v>30</v>
      </c>
      <c r="F6" s="21">
        <f t="shared" si="1"/>
        <v>24</v>
      </c>
    </row>
    <row r="7" spans="2:17" x14ac:dyDescent="0.3">
      <c r="B7" s="32">
        <v>20</v>
      </c>
      <c r="C7" s="21">
        <f t="shared" si="0"/>
        <v>40</v>
      </c>
      <c r="E7">
        <v>40</v>
      </c>
      <c r="F7" s="21">
        <f t="shared" si="1"/>
        <v>32</v>
      </c>
    </row>
    <row r="8" spans="2:17" x14ac:dyDescent="0.3">
      <c r="B8" s="40">
        <v>25</v>
      </c>
      <c r="C8" s="21">
        <f t="shared" si="0"/>
        <v>50</v>
      </c>
      <c r="E8">
        <v>50</v>
      </c>
      <c r="F8" s="21">
        <f t="shared" si="1"/>
        <v>40</v>
      </c>
    </row>
    <row r="9" spans="2:17" x14ac:dyDescent="0.3">
      <c r="B9" s="32">
        <v>30</v>
      </c>
      <c r="C9" s="21">
        <f t="shared" si="0"/>
        <v>60</v>
      </c>
      <c r="E9">
        <v>60</v>
      </c>
      <c r="F9" s="21">
        <f t="shared" si="1"/>
        <v>48</v>
      </c>
    </row>
    <row r="14" spans="2:17" x14ac:dyDescent="0.3"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r="15" spans="2:17" x14ac:dyDescent="0.3"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</row>
    <row r="16" spans="2:17" x14ac:dyDescent="0.3"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KEmoCon Physiology</vt:lpstr>
      <vt:lpstr>KEmoCon Speech</vt:lpstr>
      <vt:lpstr>KEmoCon Sample Defects</vt:lpstr>
      <vt:lpstr>KEmoCon v1. Distributions</vt:lpstr>
      <vt:lpstr>KEmoCon v2. Distributions</vt:lpstr>
      <vt:lpstr>RECOLA v1. Distributions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Kapadia</dc:creator>
  <cp:lastModifiedBy>Mihir Kapadia</cp:lastModifiedBy>
  <dcterms:created xsi:type="dcterms:W3CDTF">2015-06-05T18:17:20Z</dcterms:created>
  <dcterms:modified xsi:type="dcterms:W3CDTF">2022-03-22T15:59:35Z</dcterms:modified>
</cp:coreProperties>
</file>