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ABC261-AFA2-4787-9AE7-619A8BDE301F}" xr6:coauthVersionLast="47" xr6:coauthVersionMax="47" xr10:uidLastSave="{00000000-0000-0000-0000-000000000000}"/>
  <bookViews>
    <workbookView xWindow="-110" yWindow="-110" windowWidth="19420" windowHeight="11020" activeTab="2" xr2:uid="{9065AD89-23E1-4E8C-9B9F-86EAF395EDB1}"/>
  </bookViews>
  <sheets>
    <sheet name="Raw Data" sheetId="2" r:id="rId1"/>
    <sheet name="Income Statement Analysis" sheetId="3" r:id="rId2"/>
    <sheet name="Balance Sheet Analysis" sheetId="4" r:id="rId3"/>
    <sheet name="Cash Flow Statement" sheetId="5" r:id="rId4"/>
    <sheet name="Du-pont Analysis" sheetId="6" r:id="rId5"/>
    <sheet name="ITC PE to Industry P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4" l="1"/>
  <c r="E49" i="4"/>
  <c r="F49" i="4"/>
  <c r="G49" i="4"/>
  <c r="H49" i="4"/>
  <c r="I49" i="4"/>
  <c r="J49" i="4"/>
  <c r="K49" i="4"/>
  <c r="L49" i="4"/>
  <c r="M49" i="4"/>
  <c r="N49" i="4"/>
  <c r="C49" i="4"/>
  <c r="S13" i="7"/>
  <c r="S12" i="7"/>
  <c r="S11" i="7"/>
  <c r="M22" i="7"/>
  <c r="N22" i="7"/>
  <c r="D15" i="7"/>
  <c r="E15" i="7"/>
  <c r="F15" i="7"/>
  <c r="G15" i="7"/>
  <c r="H15" i="7"/>
  <c r="I15" i="7"/>
  <c r="J15" i="7"/>
  <c r="K15" i="7"/>
  <c r="L15" i="7"/>
  <c r="M15" i="7"/>
  <c r="N15" i="7"/>
  <c r="C15" i="7"/>
  <c r="D7" i="7"/>
  <c r="E7" i="7"/>
  <c r="F7" i="7"/>
  <c r="G7" i="7"/>
  <c r="H7" i="7"/>
  <c r="I7" i="7"/>
  <c r="J7" i="7"/>
  <c r="K7" i="7"/>
  <c r="L7" i="7"/>
  <c r="M7" i="7"/>
  <c r="N7" i="7"/>
  <c r="C7" i="7"/>
  <c r="E6" i="6"/>
  <c r="F6" i="6"/>
  <c r="G6" i="6"/>
  <c r="H6" i="6"/>
  <c r="I6" i="6"/>
  <c r="J6" i="6"/>
  <c r="K6" i="6"/>
  <c r="L6" i="6"/>
  <c r="M6" i="6"/>
  <c r="N6" i="6"/>
  <c r="O6" i="6"/>
  <c r="D6" i="6"/>
  <c r="D46" i="4"/>
  <c r="E46" i="4"/>
  <c r="F46" i="4"/>
  <c r="G46" i="4"/>
  <c r="H46" i="4"/>
  <c r="I46" i="4"/>
  <c r="J46" i="4"/>
  <c r="K46" i="4"/>
  <c r="L46" i="4"/>
  <c r="M46" i="4"/>
  <c r="N46" i="4"/>
  <c r="C46" i="4"/>
  <c r="D45" i="4"/>
  <c r="E45" i="4"/>
  <c r="F45" i="4"/>
  <c r="G45" i="4"/>
  <c r="H45" i="4"/>
  <c r="I45" i="4"/>
  <c r="J45" i="4"/>
  <c r="K45" i="4"/>
  <c r="L45" i="4"/>
  <c r="M45" i="4"/>
  <c r="N45" i="4"/>
  <c r="C45" i="4"/>
  <c r="D43" i="4"/>
  <c r="E43" i="4"/>
  <c r="F43" i="4"/>
  <c r="G43" i="4"/>
  <c r="H43" i="4"/>
  <c r="I43" i="4"/>
  <c r="J43" i="4"/>
  <c r="K43" i="4"/>
  <c r="L43" i="4"/>
  <c r="M43" i="4"/>
  <c r="N43" i="4"/>
  <c r="D42" i="4"/>
  <c r="E42" i="4"/>
  <c r="F42" i="4"/>
  <c r="G42" i="4"/>
  <c r="H42" i="4"/>
  <c r="I42" i="4"/>
  <c r="J42" i="4"/>
  <c r="K42" i="4"/>
  <c r="L42" i="4"/>
  <c r="M42" i="4"/>
  <c r="N42" i="4"/>
  <c r="C43" i="4"/>
  <c r="C42" i="4"/>
  <c r="D29" i="2"/>
  <c r="F29" i="2"/>
  <c r="G29" i="2"/>
  <c r="H29" i="2"/>
  <c r="I29" i="2"/>
  <c r="J29" i="2"/>
  <c r="K29" i="2"/>
  <c r="L29" i="2"/>
  <c r="M29" i="2"/>
  <c r="N29" i="2"/>
  <c r="O29" i="2"/>
  <c r="E29" i="2"/>
</calcChain>
</file>

<file path=xl/sharedStrings.xml><?xml version="1.0" encoding="utf-8"?>
<sst xmlns="http://schemas.openxmlformats.org/spreadsheetml/2006/main" count="165" uniqueCount="123">
  <si>
    <t>Equity Capital</t>
  </si>
  <si>
    <t>Reserves</t>
  </si>
  <si>
    <r>
      <t>Borrowings </t>
    </r>
    <r>
      <rPr>
        <sz val="11"/>
        <color rgb="FF665EFD"/>
        <rFont val="Arial"/>
        <family val="2"/>
      </rPr>
      <t>-</t>
    </r>
  </si>
  <si>
    <t>Long term Borrowings</t>
  </si>
  <si>
    <t>Short term Borrowings</t>
  </si>
  <si>
    <t>Lease Liabilities</t>
  </si>
  <si>
    <t>Other Borrowings</t>
  </si>
  <si>
    <r>
      <t>Other Liabilities </t>
    </r>
    <r>
      <rPr>
        <sz val="11"/>
        <color rgb="FF665EFD"/>
        <rFont val="Arial"/>
        <family val="2"/>
      </rPr>
      <t>-</t>
    </r>
  </si>
  <si>
    <t>Non controlling int</t>
  </si>
  <si>
    <t>Trade Payables</t>
  </si>
  <si>
    <t>Advance from Customers</t>
  </si>
  <si>
    <t>Other liability items</t>
  </si>
  <si>
    <t>Total Liabilities</t>
  </si>
  <si>
    <r>
      <t>Fixed Assets </t>
    </r>
    <r>
      <rPr>
        <sz val="11"/>
        <color rgb="FF665EFD"/>
        <rFont val="Arial"/>
        <family val="2"/>
      </rPr>
      <t>-</t>
    </r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</si>
  <si>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</si>
  <si>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</si>
  <si>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</si>
  <si>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</si>
  <si>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</si>
  <si>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</si>
  <si>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</si>
  <si>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</si>
  <si>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</si>
  <si>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</si>
  <si>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</si>
  <si>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</si>
  <si>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</si>
  <si>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r>
      <t>Other Assets </t>
    </r>
    <r>
      <rPr>
        <sz val="11"/>
        <color rgb="FF665EFD"/>
        <rFont val="Arial"/>
        <family val="2"/>
      </rPr>
      <t>-</t>
    </r>
  </si>
  <si>
    <t>Inventories</t>
  </si>
  <si>
    <t>Trade receivables</t>
  </si>
  <si>
    <t>Cash Equivalents</t>
  </si>
  <si>
    <t>Loans n Advances</t>
  </si>
  <si>
    <t>Other asset items</t>
  </si>
  <si>
    <t>Total Assets</t>
  </si>
  <si>
    <t>TTM</t>
  </si>
  <si>
    <t>Sales Growth %</t>
  </si>
  <si>
    <t>Raw material cost</t>
  </si>
  <si>
    <t>Change in inventory</t>
  </si>
  <si>
    <t>Manufacturing Cost %</t>
  </si>
  <si>
    <t>Employee Cost %</t>
  </si>
  <si>
    <t>Other Cost %</t>
  </si>
  <si>
    <t>Operating Profit</t>
  </si>
  <si>
    <t>OPM %</t>
  </si>
  <si>
    <t>Exceptional items</t>
  </si>
  <si>
    <t>Other income normal</t>
  </si>
  <si>
    <t>Interest</t>
  </si>
  <si>
    <t>Depreciation</t>
  </si>
  <si>
    <t>Profit before tax</t>
  </si>
  <si>
    <t>Tax %</t>
  </si>
  <si>
    <t>Exceptional items AT</t>
  </si>
  <si>
    <t>Profit excl Excep</t>
  </si>
  <si>
    <t>Profit for PE</t>
  </si>
  <si>
    <t>Profit for EPS</t>
  </si>
  <si>
    <t>EPS in Rs</t>
  </si>
  <si>
    <t>Dividend Payout %</t>
  </si>
  <si>
    <r>
      <t>Cash from Operating Activity </t>
    </r>
    <r>
      <rPr>
        <sz val="11"/>
        <color rgb="FF665EFD"/>
        <rFont val="Arial"/>
        <family val="2"/>
      </rPr>
      <t>-</t>
    </r>
  </si>
  <si>
    <t>Profit from operations</t>
  </si>
  <si>
    <t>Receivables</t>
  </si>
  <si>
    <t>Inventory</t>
  </si>
  <si>
    <t>Payables</t>
  </si>
  <si>
    <t>Other WC items</t>
  </si>
  <si>
    <t>Working capital changes</t>
  </si>
  <si>
    <t>Direct taxes</t>
  </si>
  <si>
    <r>
      <t>Cash from Investing Activity </t>
    </r>
    <r>
      <rPr>
        <sz val="11"/>
        <color rgb="FF665EFD"/>
        <rFont val="Arial"/>
        <family val="2"/>
      </rPr>
      <t>-</t>
    </r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</si>
  <si>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</si>
  <si>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</si>
  <si>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</si>
  <si>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</si>
  <si>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</si>
  <si>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</si>
  <si>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</si>
  <si>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</si>
  <si>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</si>
  <si>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Other investing items</t>
  </si>
  <si>
    <r>
      <t>Cash from Financing Activity </t>
    </r>
    <r>
      <rPr>
        <sz val="11"/>
        <color rgb="FF665EFD"/>
        <rFont val="Arial"/>
        <family val="2"/>
      </rPr>
      <t>-</t>
    </r>
  </si>
  <si>
    <t>Proceeds from shares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</si>
  <si>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</si>
  <si>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</si>
  <si>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</si>
  <si>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</si>
  <si>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</si>
  <si>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</si>
  <si>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Particulars</t>
  </si>
  <si>
    <t>Net Profit Margin</t>
  </si>
  <si>
    <t>Debt Analysis</t>
  </si>
  <si>
    <t>Debt To Equity Ratio</t>
  </si>
  <si>
    <t>Interest Coverage Ratio</t>
  </si>
  <si>
    <t>Liquidity Analysis</t>
  </si>
  <si>
    <t>Current Ratio</t>
  </si>
  <si>
    <t>Quick Ratio</t>
  </si>
  <si>
    <t>Operating Cashflow</t>
  </si>
  <si>
    <t>Efficiency Analysis</t>
  </si>
  <si>
    <t>Fixed Asset Turnover</t>
  </si>
  <si>
    <t>Cash From Operating Activities</t>
  </si>
  <si>
    <t>Net Profit</t>
  </si>
  <si>
    <t>Parliculars</t>
  </si>
  <si>
    <t>Return on Equity</t>
  </si>
  <si>
    <t>Yearly income Statement of ITC</t>
  </si>
  <si>
    <t>Balance Sheet of ITC from 2014 to 2025</t>
  </si>
  <si>
    <t>Cash Flow Statement of ITC from 2014 to 2025</t>
  </si>
  <si>
    <r>
      <t>Fixed Assets </t>
    </r>
    <r>
      <rPr>
        <b/>
        <sz val="14"/>
        <color rgb="FF665EFD"/>
        <rFont val="Times New Roman"/>
        <family val="1"/>
      </rPr>
      <t>-</t>
    </r>
  </si>
  <si>
    <r>
      <t>Sales </t>
    </r>
    <r>
      <rPr>
        <sz val="14"/>
        <color rgb="FF665EFD"/>
        <rFont val="Times New Roman"/>
        <family val="1"/>
      </rPr>
      <t>-</t>
    </r>
  </si>
  <si>
    <r>
      <t>Expenses </t>
    </r>
    <r>
      <rPr>
        <sz val="14"/>
        <color rgb="FF665EFD"/>
        <rFont val="Times New Roman"/>
        <family val="1"/>
      </rPr>
      <t>-</t>
    </r>
  </si>
  <si>
    <r>
      <t>Material Cost % </t>
    </r>
    <r>
      <rPr>
        <sz val="14"/>
        <color rgb="FF665EFD"/>
        <rFont val="Times New Roman"/>
        <family val="1"/>
      </rPr>
      <t>-</t>
    </r>
  </si>
  <si>
    <r>
      <t>Other Income </t>
    </r>
    <r>
      <rPr>
        <sz val="14"/>
        <color rgb="FF665EFD"/>
        <rFont val="Times New Roman"/>
        <family val="1"/>
      </rPr>
      <t>-</t>
    </r>
  </si>
  <si>
    <r>
      <t>Net Profit </t>
    </r>
    <r>
      <rPr>
        <sz val="14"/>
        <color rgb="FF665EFD"/>
        <rFont val="Times New Roman"/>
        <family val="1"/>
      </rPr>
      <t>-</t>
    </r>
  </si>
  <si>
    <r>
      <t>Borrowings </t>
    </r>
    <r>
      <rPr>
        <sz val="14"/>
        <color rgb="FF665EFD"/>
        <rFont val="Times New Roman"/>
        <family val="1"/>
      </rPr>
      <t>-</t>
    </r>
  </si>
  <si>
    <r>
      <t>Other Liabilities </t>
    </r>
    <r>
      <rPr>
        <sz val="14"/>
        <color rgb="FF665EFD"/>
        <rFont val="Times New Roman"/>
        <family val="1"/>
      </rPr>
      <t>-</t>
    </r>
  </si>
  <si>
    <r>
      <t>Other Assets </t>
    </r>
    <r>
      <rPr>
        <sz val="14"/>
        <color rgb="FF665EFD"/>
        <rFont val="Times New Roman"/>
        <family val="1"/>
      </rPr>
      <t>-</t>
    </r>
  </si>
  <si>
    <r>
      <t>Cash from Operating Activity </t>
    </r>
    <r>
      <rPr>
        <b/>
        <sz val="14"/>
        <color rgb="FF665EFD"/>
        <rFont val="Times New Roman"/>
        <family val="1"/>
      </rPr>
      <t>-</t>
    </r>
  </si>
  <si>
    <r>
      <t>Cash from Investing Activity </t>
    </r>
    <r>
      <rPr>
        <b/>
        <sz val="14"/>
        <color rgb="FF665EFD"/>
        <rFont val="Times New Roman"/>
        <family val="1"/>
      </rPr>
      <t>-</t>
    </r>
  </si>
  <si>
    <r>
      <t>Cash from Financing Activity </t>
    </r>
    <r>
      <rPr>
        <b/>
        <sz val="14"/>
        <color rgb="FF665EFD"/>
        <rFont val="Times New Roman"/>
        <family val="1"/>
      </rPr>
      <t>-</t>
    </r>
  </si>
  <si>
    <t>ITC</t>
  </si>
  <si>
    <t>Year</t>
  </si>
  <si>
    <t>Closing Price</t>
  </si>
  <si>
    <t>EPS</t>
  </si>
  <si>
    <t>ITC P/E</t>
  </si>
  <si>
    <t>Hindustan Unilever</t>
  </si>
  <si>
    <t>Hindustan Foods</t>
  </si>
  <si>
    <t>P/E</t>
  </si>
  <si>
    <t>ITC Average P/E</t>
  </si>
  <si>
    <t>Hindustan Unilever Average P/E</t>
  </si>
  <si>
    <t>Hindustan Foods Average 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</si>
</sst>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606F7B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665EFD"/>
      <name val="Arial"/>
      <family val="2"/>
    </font>
    <font>
      <sz val="8"/>
      <name val="Calibri"/>
      <family val="2"/>
      <scheme val="minor"/>
    </font>
    <font>
      <b/>
      <sz val="14"/>
      <color rgb="FF22222F"/>
      <name val="Times New Roman"/>
      <family val="1"/>
    </font>
    <font>
      <b/>
      <sz val="14"/>
      <color rgb="FF665EFD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606F7B"/>
      <name val="Times New Roman"/>
      <family val="1"/>
    </font>
    <font>
      <sz val="14"/>
      <color rgb="FF22222F"/>
      <name val="Times New Roman"/>
      <family val="1"/>
    </font>
    <font>
      <sz val="14"/>
      <color rgb="FF665EFD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7" fontId="1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inden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indent="1"/>
    </xf>
    <xf numFmtId="3" fontId="3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 wrapText="1"/>
    </xf>
    <xf numFmtId="17" fontId="0" fillId="0" borderId="1" xfId="0" applyNumberFormat="1" applyBorder="1"/>
    <xf numFmtId="0" fontId="0" fillId="0" borderId="1" xfId="0" applyBorder="1"/>
    <xf numFmtId="0" fontId="2" fillId="2" borderId="0" xfId="0" applyFont="1" applyFill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indent="1"/>
    </xf>
    <xf numFmtId="0" fontId="8" fillId="0" borderId="0" xfId="0" applyFont="1"/>
    <xf numFmtId="17" fontId="10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 indent="1"/>
    </xf>
    <xf numFmtId="3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/>
    </xf>
    <xf numFmtId="10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center" inden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center"/>
    </xf>
    <xf numFmtId="10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right" vertical="center" wrapText="1"/>
    </xf>
    <xf numFmtId="9" fontId="11" fillId="2" borderId="1" xfId="0" applyNumberFormat="1" applyFont="1" applyFill="1" applyBorder="1" applyAlignment="1">
      <alignment horizontal="right" vertical="center" wrapText="1"/>
    </xf>
    <xf numFmtId="9" fontId="11" fillId="3" borderId="1" xfId="0" applyNumberFormat="1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left" vertical="center"/>
    </xf>
    <xf numFmtId="1" fontId="8" fillId="4" borderId="1" xfId="0" applyNumberFormat="1" applyFont="1" applyFill="1" applyBorder="1"/>
    <xf numFmtId="0" fontId="11" fillId="0" borderId="0" xfId="0" applyFont="1" applyAlignment="1">
      <alignment horizontal="left" vertical="center"/>
    </xf>
    <xf numFmtId="1" fontId="8" fillId="0" borderId="0" xfId="0" applyNumberFormat="1" applyFont="1"/>
    <xf numFmtId="1" fontId="8" fillId="0" borderId="3" xfId="0" applyNumberFormat="1" applyFont="1" applyBorder="1"/>
    <xf numFmtId="0" fontId="0" fillId="6" borderId="1" xfId="0" applyFill="1" applyBorder="1"/>
    <xf numFmtId="0" fontId="9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Growth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0985892388451443"/>
          <c:y val="3.4353310002916297E-2"/>
          <c:w val="0.92402585689324201"/>
          <c:h val="0.8941860369250961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'Raw Data'!$D$3:$O$3</c:f>
              <c:numCache>
                <c:formatCode>mmm\-yy</c:formatCode>
                <c:ptCount val="12"/>
                <c:pt idx="0">
                  <c:v>41699</c:v>
                </c:pt>
                <c:pt idx="1">
                  <c:v>42064</c:v>
                </c:pt>
                <c:pt idx="2">
                  <c:v>42430</c:v>
                </c:pt>
                <c:pt idx="3">
                  <c:v>42795</c:v>
                </c:pt>
                <c:pt idx="4">
                  <c:v>43160</c:v>
                </c:pt>
                <c:pt idx="5">
                  <c:v>43525</c:v>
                </c:pt>
                <c:pt idx="6">
                  <c:v>43891</c:v>
                </c:pt>
                <c:pt idx="7">
                  <c:v>44256</c:v>
                </c:pt>
                <c:pt idx="8">
                  <c:v>44621</c:v>
                </c:pt>
                <c:pt idx="9">
                  <c:v>44986</c:v>
                </c:pt>
                <c:pt idx="10">
                  <c:v>45352</c:v>
                </c:pt>
                <c:pt idx="11">
                  <c:v>45717</c:v>
                </c:pt>
              </c:numCache>
            </c:numRef>
          </c:cat>
          <c:val>
            <c:numRef>
              <c:f>'Raw Data'!$D$5:$O$5</c:f>
              <c:numCache>
                <c:formatCode>0.00%</c:formatCode>
                <c:ptCount val="12"/>
                <c:pt idx="0">
                  <c:v>0.1116</c:v>
                </c:pt>
                <c:pt idx="1">
                  <c:v>9.8199999999999996E-2</c:v>
                </c:pt>
                <c:pt idx="2">
                  <c:v>2.5000000000000001E-3</c:v>
                </c:pt>
                <c:pt idx="3">
                  <c:v>9.5600000000000004E-2</c:v>
                </c:pt>
                <c:pt idx="4">
                  <c:v>1.35E-2</c:v>
                </c:pt>
                <c:pt idx="5">
                  <c:v>0.1074</c:v>
                </c:pt>
                <c:pt idx="6">
                  <c:v>1.4200000000000001E-2</c:v>
                </c:pt>
                <c:pt idx="7">
                  <c:v>-2.8999999999999998E-3</c:v>
                </c:pt>
                <c:pt idx="8">
                  <c:v>0.2387</c:v>
                </c:pt>
                <c:pt idx="9">
                  <c:v>0.17219999999999999</c:v>
                </c:pt>
                <c:pt idx="10">
                  <c:v>-5.1700000000000003E-2</c:v>
                </c:pt>
                <c:pt idx="11">
                  <c:v>0.1069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5-422B-82C7-08BABBE3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8383"/>
        <c:axId val="177252223"/>
      </c:lineChart>
      <c:dateAx>
        <c:axId val="1772483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2223"/>
        <c:crosses val="autoZero"/>
        <c:auto val="1"/>
        <c:lblOffset val="100"/>
        <c:baseTimeUnit val="years"/>
      </c:dateAx>
      <c:valAx>
        <c:axId val="1772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OPM%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Data'!$D$14:$P$14</c:f>
              <c:numCache>
                <c:formatCode>0%</c:formatCode>
                <c:ptCount val="13"/>
                <c:pt idx="0">
                  <c:v>0.38</c:v>
                </c:pt>
                <c:pt idx="1">
                  <c:v>0.37</c:v>
                </c:pt>
                <c:pt idx="2">
                  <c:v>0.38</c:v>
                </c:pt>
                <c:pt idx="3">
                  <c:v>0.36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0.34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0.34</c:v>
                </c:pt>
                <c:pt idx="1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3-4BF9-A490-DE63D96D7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257503"/>
        <c:axId val="177247903"/>
      </c:barChart>
      <c:catAx>
        <c:axId val="1772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7903"/>
        <c:crosses val="autoZero"/>
        <c:auto val="1"/>
        <c:lblAlgn val="ctr"/>
        <c:lblOffset val="100"/>
        <c:noMultiLvlLbl val="0"/>
      </c:catAx>
      <c:valAx>
        <c:axId val="177247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725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</a:t>
            </a:r>
            <a:r>
              <a:rPr lang="en-GB" baseline="0"/>
              <a:t>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Data'!$D$29:$P$29</c:f>
              <c:numCache>
                <c:formatCode>0</c:formatCode>
                <c:ptCount val="13"/>
                <c:pt idx="0">
                  <c:v>26.438545804742986</c:v>
                </c:pt>
                <c:pt idx="1">
                  <c:v>26.330501507262266</c:v>
                </c:pt>
                <c:pt idx="2">
                  <c:v>25.498182215783288</c:v>
                </c:pt>
                <c:pt idx="3">
                  <c:v>25.451596806387229</c:v>
                </c:pt>
                <c:pt idx="4">
                  <c:v>27.629246676514029</c:v>
                </c:pt>
                <c:pt idx="5">
                  <c:v>27.708245337127359</c:v>
                </c:pt>
                <c:pt idx="6">
                  <c:v>33.17843051293292</c:v>
                </c:pt>
                <c:pt idx="7">
                  <c:v>28.651203693525339</c:v>
                </c:pt>
                <c:pt idx="8">
                  <c:v>26.72654017500577</c:v>
                </c:pt>
                <c:pt idx="9">
                  <c:v>28.395136501975987</c:v>
                </c:pt>
                <c:pt idx="10">
                  <c:v>32.608417960017881</c:v>
                </c:pt>
                <c:pt idx="11">
                  <c:v>50.770296001384807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E-4C80-BA96-E0A8A28093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18889023"/>
        <c:axId val="918899103"/>
      </c:barChart>
      <c:catAx>
        <c:axId val="918889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9103"/>
        <c:crosses val="autoZero"/>
        <c:auto val="1"/>
        <c:lblAlgn val="ctr"/>
        <c:lblOffset val="100"/>
        <c:noMultiLvlLbl val="0"/>
      </c:catAx>
      <c:valAx>
        <c:axId val="9188991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8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Material</a:t>
            </a:r>
            <a:r>
              <a:rPr lang="en-GB" baseline="0"/>
              <a:t> Cost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2998381452318464"/>
          <c:y val="0.19689814814814816"/>
          <c:w val="0.83177296587926508"/>
          <c:h val="0.63603310002916302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Data'!$D$7:$P$7</c:f>
              <c:numCache>
                <c:formatCode>0.00%</c:formatCode>
                <c:ptCount val="13"/>
                <c:pt idx="0">
                  <c:v>0.39589999999999997</c:v>
                </c:pt>
                <c:pt idx="1">
                  <c:v>0.40210000000000001</c:v>
                </c:pt>
                <c:pt idx="2">
                  <c:v>0.36770000000000003</c:v>
                </c:pt>
                <c:pt idx="3">
                  <c:v>0.39860000000000001</c:v>
                </c:pt>
                <c:pt idx="4">
                  <c:v>0.38869999999999999</c:v>
                </c:pt>
                <c:pt idx="5">
                  <c:v>0.38469999999999999</c:v>
                </c:pt>
                <c:pt idx="6">
                  <c:v>0.37780000000000002</c:v>
                </c:pt>
                <c:pt idx="7">
                  <c:v>0.43909999999999999</c:v>
                </c:pt>
                <c:pt idx="8">
                  <c:v>0.46560000000000001</c:v>
                </c:pt>
                <c:pt idx="9">
                  <c:v>0.43730000000000002</c:v>
                </c:pt>
                <c:pt idx="10">
                  <c:v>0.42670000000000002</c:v>
                </c:pt>
                <c:pt idx="11">
                  <c:v>0.45779999999999998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F-4FD0-924A-C87E45AA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18887583"/>
        <c:axId val="918902463"/>
      </c:areaChart>
      <c:catAx>
        <c:axId val="9188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2463"/>
        <c:crosses val="autoZero"/>
        <c:auto val="1"/>
        <c:lblAlgn val="ctr"/>
        <c:lblOffset val="100"/>
        <c:noMultiLvlLbl val="0"/>
      </c:catAx>
      <c:valAx>
        <c:axId val="918902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87583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</a:t>
            </a:r>
            <a:r>
              <a:rPr lang="en-GB" baseline="0"/>
              <a:t> Cost %</a:t>
            </a:r>
            <a:endParaRPr lang="en-GB"/>
          </a:p>
        </c:rich>
      </c:tx>
      <c:layout>
        <c:manualLayout>
          <c:xMode val="edge"/>
          <c:yMode val="edge"/>
          <c:x val="0.39728773492404318"/>
          <c:y val="2.064786161315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Data'!$D$12:$P$12</c:f>
              <c:numCache>
                <c:formatCode>0%</c:formatCode>
                <c:ptCount val="13"/>
                <c:pt idx="0">
                  <c:v>0.12130000000000001</c:v>
                </c:pt>
                <c:pt idx="1">
                  <c:v>0.1225</c:v>
                </c:pt>
                <c:pt idx="2">
                  <c:v>0.13639999999999999</c:v>
                </c:pt>
                <c:pt idx="3">
                  <c:v>0.1222</c:v>
                </c:pt>
                <c:pt idx="4">
                  <c:v>0.1113</c:v>
                </c:pt>
                <c:pt idx="5">
                  <c:v>0.1115</c:v>
                </c:pt>
                <c:pt idx="6">
                  <c:v>0.1138</c:v>
                </c:pt>
                <c:pt idx="7">
                  <c:v>0.1087</c:v>
                </c:pt>
                <c:pt idx="8">
                  <c:v>9.74E-2</c:v>
                </c:pt>
                <c:pt idx="9">
                  <c:v>9.3899999999999997E-2</c:v>
                </c:pt>
                <c:pt idx="10">
                  <c:v>0.1017</c:v>
                </c:pt>
                <c:pt idx="11">
                  <c:v>0.1026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B-4A7B-B885-3CCACCDBE9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845152"/>
        <c:axId val="398839392"/>
      </c:lineChart>
      <c:catAx>
        <c:axId val="39884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9392"/>
        <c:crosses val="autoZero"/>
        <c:auto val="1"/>
        <c:lblAlgn val="ctr"/>
        <c:lblOffset val="100"/>
        <c:noMultiLvlLbl val="0"/>
      </c:catAx>
      <c:valAx>
        <c:axId val="398839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Cost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Data'!$D$11:$P$11</c:f>
              <c:numCache>
                <c:formatCode>0%</c:formatCode>
                <c:ptCount val="13"/>
                <c:pt idx="0">
                  <c:v>4.8399999999999999E-2</c:v>
                </c:pt>
                <c:pt idx="1">
                  <c:v>4.8800000000000003E-2</c:v>
                </c:pt>
                <c:pt idx="2">
                  <c:v>6.4399999999999999E-2</c:v>
                </c:pt>
                <c:pt idx="3">
                  <c:v>6.0999999999999999E-2</c:v>
                </c:pt>
                <c:pt idx="4">
                  <c:v>6.1199999999999997E-2</c:v>
                </c:pt>
                <c:pt idx="5">
                  <c:v>6.0699999999999997E-2</c:v>
                </c:pt>
                <c:pt idx="6">
                  <c:v>5.8299999999999998E-2</c:v>
                </c:pt>
                <c:pt idx="7">
                  <c:v>6.2E-2</c:v>
                </c:pt>
                <c:pt idx="8">
                  <c:v>5.4300000000000001E-2</c:v>
                </c:pt>
                <c:pt idx="9">
                  <c:v>5.3999999999999999E-2</c:v>
                </c:pt>
                <c:pt idx="10">
                  <c:v>5.11E-2</c:v>
                </c:pt>
                <c:pt idx="11">
                  <c:v>4.9299999999999997E-2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4-4AE3-9DCE-7E21E3130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8833632"/>
        <c:axId val="398849472"/>
      </c:barChart>
      <c:catAx>
        <c:axId val="3988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49472"/>
        <c:crosses val="autoZero"/>
        <c:auto val="1"/>
        <c:lblAlgn val="ctr"/>
        <c:lblOffset val="100"/>
        <c:noMultiLvlLbl val="0"/>
      </c:catAx>
      <c:valAx>
        <c:axId val="398849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883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EPS</a:t>
            </a:r>
            <a:r>
              <a:rPr lang="en-GB" baseline="0"/>
              <a:t>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Data'!$D$3:$P$3</c:f>
              <c:strCache>
                <c:ptCount val="13"/>
                <c:pt idx="0">
                  <c:v>Mar-14</c:v>
                </c:pt>
                <c:pt idx="1">
                  <c:v>Mar-15</c:v>
                </c:pt>
                <c:pt idx="2">
                  <c:v>Mar-16</c:v>
                </c:pt>
                <c:pt idx="3">
                  <c:v>Mar-17</c:v>
                </c:pt>
                <c:pt idx="4">
                  <c:v>Mar-18</c:v>
                </c:pt>
                <c:pt idx="5">
                  <c:v>Mar-19</c:v>
                </c:pt>
                <c:pt idx="6">
                  <c:v>Mar-20</c:v>
                </c:pt>
                <c:pt idx="7">
                  <c:v>Mar-21</c:v>
                </c:pt>
                <c:pt idx="8">
                  <c:v>Mar-22</c:v>
                </c:pt>
                <c:pt idx="9">
                  <c:v>Mar-23</c:v>
                </c:pt>
                <c:pt idx="10">
                  <c:v>Mar-24</c:v>
                </c:pt>
                <c:pt idx="11">
                  <c:v>Mar-25</c:v>
                </c:pt>
                <c:pt idx="12">
                  <c:v>TTM</c:v>
                </c:pt>
              </c:strCache>
            </c:strRef>
          </c:cat>
          <c:val>
            <c:numRef>
              <c:f>'Raw Data'!$D$27:$P$27</c:f>
              <c:numCache>
                <c:formatCode>General</c:formatCode>
                <c:ptCount val="13"/>
                <c:pt idx="0">
                  <c:v>7.36</c:v>
                </c:pt>
                <c:pt idx="1">
                  <c:v>7.99</c:v>
                </c:pt>
                <c:pt idx="2">
                  <c:v>7.73</c:v>
                </c:pt>
                <c:pt idx="3">
                  <c:v>8.4</c:v>
                </c:pt>
                <c:pt idx="4">
                  <c:v>9.1999999999999993</c:v>
                </c:pt>
                <c:pt idx="5">
                  <c:v>10.17</c:v>
                </c:pt>
                <c:pt idx="6">
                  <c:v>12.31</c:v>
                </c:pt>
                <c:pt idx="7">
                  <c:v>10.59</c:v>
                </c:pt>
                <c:pt idx="8">
                  <c:v>12.22</c:v>
                </c:pt>
                <c:pt idx="9">
                  <c:v>15.09</c:v>
                </c:pt>
                <c:pt idx="10">
                  <c:v>16.36</c:v>
                </c:pt>
                <c:pt idx="11">
                  <c:v>28.12</c:v>
                </c:pt>
                <c:pt idx="12">
                  <c:v>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F-4931-A606-3E00D90288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870112"/>
        <c:axId val="398877312"/>
      </c:lineChart>
      <c:catAx>
        <c:axId val="398870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77312"/>
        <c:crosses val="autoZero"/>
        <c:auto val="1"/>
        <c:lblAlgn val="ctr"/>
        <c:lblOffset val="100"/>
        <c:noMultiLvlLbl val="0"/>
      </c:catAx>
      <c:valAx>
        <c:axId val="39887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7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Flow Statement'!$B$29</c:f>
              <c:strCache>
                <c:ptCount val="1"/>
                <c:pt idx="0">
                  <c:v>Cash from Operating Activity -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'Cash Flow Statement'!$C$29:$N$29</c:f>
              <c:numCache>
                <c:formatCode>#,##0</c:formatCode>
                <c:ptCount val="12"/>
                <c:pt idx="0">
                  <c:v>6962</c:v>
                </c:pt>
                <c:pt idx="1">
                  <c:v>9309</c:v>
                </c:pt>
                <c:pt idx="2">
                  <c:v>9212</c:v>
                </c:pt>
                <c:pt idx="3">
                  <c:v>10002</c:v>
                </c:pt>
                <c:pt idx="4">
                  <c:v>12651</c:v>
                </c:pt>
                <c:pt idx="5">
                  <c:v>11749</c:v>
                </c:pt>
                <c:pt idx="6">
                  <c:v>13806</c:v>
                </c:pt>
                <c:pt idx="7">
                  <c:v>11494</c:v>
                </c:pt>
                <c:pt idx="8">
                  <c:v>14808</c:v>
                </c:pt>
                <c:pt idx="9">
                  <c:v>17912</c:v>
                </c:pt>
                <c:pt idx="10">
                  <c:v>16118</c:v>
                </c:pt>
                <c:pt idx="11">
                  <c:v>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3-434C-8A1E-CE66A3B73013}"/>
            </c:ext>
          </c:extLst>
        </c:ser>
        <c:ser>
          <c:idx val="1"/>
          <c:order val="1"/>
          <c:tx>
            <c:strRef>
              <c:f>'Cash Flow Statement'!$B$30</c:f>
              <c:strCache>
                <c:ptCount val="1"/>
                <c:pt idx="0">
                  <c:v>Cash from Investing Activity -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'Cash Flow Statement'!$C$30:$N$30</c:f>
              <c:numCache>
                <c:formatCode>#,##0</c:formatCode>
                <c:ptCount val="12"/>
                <c:pt idx="0">
                  <c:v>-2823</c:v>
                </c:pt>
                <c:pt idx="1">
                  <c:v>-4820</c:v>
                </c:pt>
                <c:pt idx="2">
                  <c:v>-3711</c:v>
                </c:pt>
                <c:pt idx="3">
                  <c:v>-2780</c:v>
                </c:pt>
                <c:pt idx="4">
                  <c:v>-6691</c:v>
                </c:pt>
                <c:pt idx="5">
                  <c:v>-5082</c:v>
                </c:pt>
                <c:pt idx="6">
                  <c:v>-5517</c:v>
                </c:pt>
                <c:pt idx="7">
                  <c:v>6555</c:v>
                </c:pt>
                <c:pt idx="8">
                  <c:v>-1517</c:v>
                </c:pt>
                <c:pt idx="9">
                  <c:v>-5159</c:v>
                </c:pt>
                <c:pt idx="10">
                  <c:v>2128</c:v>
                </c:pt>
                <c:pt idx="11" formatCode="General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3-434C-8A1E-CE66A3B73013}"/>
            </c:ext>
          </c:extLst>
        </c:ser>
        <c:ser>
          <c:idx val="2"/>
          <c:order val="2"/>
          <c:tx>
            <c:strRef>
              <c:f>'Cash Flow Statement'!$B$31</c:f>
              <c:strCache>
                <c:ptCount val="1"/>
                <c:pt idx="0">
                  <c:v>Cash from Financing Activity -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'Cash Flow Statement'!$C$31:$N$31</c:f>
              <c:numCache>
                <c:formatCode>#,##0</c:formatCode>
                <c:ptCount val="12"/>
                <c:pt idx="0">
                  <c:v>-4174</c:v>
                </c:pt>
                <c:pt idx="1">
                  <c:v>-4574</c:v>
                </c:pt>
                <c:pt idx="2">
                  <c:v>-5465</c:v>
                </c:pt>
                <c:pt idx="3">
                  <c:v>-7138</c:v>
                </c:pt>
                <c:pt idx="4">
                  <c:v>-6020</c:v>
                </c:pt>
                <c:pt idx="5">
                  <c:v>-6601</c:v>
                </c:pt>
                <c:pt idx="6">
                  <c:v>-7891</c:v>
                </c:pt>
                <c:pt idx="7">
                  <c:v>-18379</c:v>
                </c:pt>
                <c:pt idx="8">
                  <c:v>-13337</c:v>
                </c:pt>
                <c:pt idx="9">
                  <c:v>-12730</c:v>
                </c:pt>
                <c:pt idx="10">
                  <c:v>-18255</c:v>
                </c:pt>
                <c:pt idx="11">
                  <c:v>-16766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3-434C-8A1E-CE66A3B7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28444271"/>
        <c:axId val="1028452911"/>
      </c:barChart>
      <c:catAx>
        <c:axId val="102844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2911"/>
        <c:crosses val="autoZero"/>
        <c:auto val="1"/>
        <c:lblAlgn val="ctr"/>
        <c:lblOffset val="100"/>
        <c:noMultiLvlLbl val="0"/>
      </c:catAx>
      <c:valAx>
        <c:axId val="1028452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Statement'!$B$3</c:f>
              <c:strCache>
                <c:ptCount val="1"/>
                <c:pt idx="0">
                  <c:v>Cash From Operating Activities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'Cash Flow Statement'!$C$2:$O$2</c:f>
              <c:numCache>
                <c:formatCode>mmm\-yy</c:formatCode>
                <c:ptCount val="13"/>
                <c:pt idx="0">
                  <c:v>41699</c:v>
                </c:pt>
                <c:pt idx="1">
                  <c:v>42064</c:v>
                </c:pt>
                <c:pt idx="2">
                  <c:v>42430</c:v>
                </c:pt>
                <c:pt idx="3">
                  <c:v>42795</c:v>
                </c:pt>
                <c:pt idx="4">
                  <c:v>43160</c:v>
                </c:pt>
                <c:pt idx="5">
                  <c:v>43525</c:v>
                </c:pt>
                <c:pt idx="6">
                  <c:v>43891</c:v>
                </c:pt>
                <c:pt idx="7">
                  <c:v>44256</c:v>
                </c:pt>
                <c:pt idx="8">
                  <c:v>44621</c:v>
                </c:pt>
                <c:pt idx="9">
                  <c:v>44986</c:v>
                </c:pt>
                <c:pt idx="10">
                  <c:v>45352</c:v>
                </c:pt>
                <c:pt idx="11">
                  <c:v>45717</c:v>
                </c:pt>
              </c:numCache>
            </c:numRef>
          </c:cat>
          <c:val>
            <c:numRef>
              <c:f>'Cash Flow Statement'!$C$3:$O$3</c:f>
              <c:numCache>
                <c:formatCode>#,##0</c:formatCode>
                <c:ptCount val="13"/>
                <c:pt idx="0">
                  <c:v>6962</c:v>
                </c:pt>
                <c:pt idx="1">
                  <c:v>9309</c:v>
                </c:pt>
                <c:pt idx="2">
                  <c:v>9212</c:v>
                </c:pt>
                <c:pt idx="3">
                  <c:v>10002</c:v>
                </c:pt>
                <c:pt idx="4">
                  <c:v>12651</c:v>
                </c:pt>
                <c:pt idx="5">
                  <c:v>11749</c:v>
                </c:pt>
                <c:pt idx="6">
                  <c:v>13806</c:v>
                </c:pt>
                <c:pt idx="7">
                  <c:v>11494</c:v>
                </c:pt>
                <c:pt idx="8">
                  <c:v>14808</c:v>
                </c:pt>
                <c:pt idx="9">
                  <c:v>17912</c:v>
                </c:pt>
                <c:pt idx="10">
                  <c:v>16118</c:v>
                </c:pt>
                <c:pt idx="11">
                  <c:v>16751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9-4864-9485-6173D9D84726}"/>
            </c:ext>
          </c:extLst>
        </c:ser>
        <c:ser>
          <c:idx val="1"/>
          <c:order val="1"/>
          <c:tx>
            <c:strRef>
              <c:f>'Cash Flow Statement'!$B$4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'Cash Flow Statement'!$C$2:$O$2</c:f>
              <c:numCache>
                <c:formatCode>mmm\-yy</c:formatCode>
                <c:ptCount val="13"/>
                <c:pt idx="0">
                  <c:v>41699</c:v>
                </c:pt>
                <c:pt idx="1">
                  <c:v>42064</c:v>
                </c:pt>
                <c:pt idx="2">
                  <c:v>42430</c:v>
                </c:pt>
                <c:pt idx="3">
                  <c:v>42795</c:v>
                </c:pt>
                <c:pt idx="4">
                  <c:v>43160</c:v>
                </c:pt>
                <c:pt idx="5">
                  <c:v>43525</c:v>
                </c:pt>
                <c:pt idx="6">
                  <c:v>43891</c:v>
                </c:pt>
                <c:pt idx="7">
                  <c:v>44256</c:v>
                </c:pt>
                <c:pt idx="8">
                  <c:v>44621</c:v>
                </c:pt>
                <c:pt idx="9">
                  <c:v>44986</c:v>
                </c:pt>
                <c:pt idx="10">
                  <c:v>45352</c:v>
                </c:pt>
                <c:pt idx="11">
                  <c:v>45717</c:v>
                </c:pt>
              </c:numCache>
            </c:numRef>
          </c:cat>
          <c:val>
            <c:numRef>
              <c:f>'Cash Flow Statement'!$C$4:$O$4</c:f>
              <c:numCache>
                <c:formatCode>#,##0</c:formatCode>
                <c:ptCount val="13"/>
                <c:pt idx="0">
                  <c:v>8785</c:v>
                </c:pt>
                <c:pt idx="1">
                  <c:v>9608</c:v>
                </c:pt>
                <c:pt idx="2">
                  <c:v>9328</c:v>
                </c:pt>
                <c:pt idx="3">
                  <c:v>10201</c:v>
                </c:pt>
                <c:pt idx="4">
                  <c:v>11223</c:v>
                </c:pt>
                <c:pt idx="5">
                  <c:v>12464</c:v>
                </c:pt>
                <c:pt idx="6">
                  <c:v>15136</c:v>
                </c:pt>
                <c:pt idx="7">
                  <c:v>13032</c:v>
                </c:pt>
                <c:pt idx="8">
                  <c:v>15058</c:v>
                </c:pt>
                <c:pt idx="9">
                  <c:v>18753</c:v>
                </c:pt>
                <c:pt idx="10">
                  <c:v>20422</c:v>
                </c:pt>
                <c:pt idx="11">
                  <c:v>35196</c:v>
                </c:pt>
                <c:pt idx="12">
                  <c:v>35191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9-4864-9485-6173D9D8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829247"/>
        <c:axId val="1149841247"/>
      </c:lineChart>
      <c:dateAx>
        <c:axId val="11498292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41247"/>
        <c:crosses val="autoZero"/>
        <c:auto val="1"/>
        <c:lblOffset val="100"/>
        <c:baseTimeUnit val="years"/>
      </c:dateAx>
      <c:valAx>
        <c:axId val="114984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2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190941</xdr:colOff>
      <xdr:row>0</xdr:row>
      <xdr:rowOff>155977</xdr:rowOff>
    </xdr:from>
    <xdr:to>
      <xdr:col>7</xdr:col>
      <xdr:colOff>497027</xdr:colOff>
      <xdr:row>15</xdr:row>
      <xdr:rowOff>136928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279E2-F11C-8D38-6AA4-9E823320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610525</xdr:colOff>
      <xdr:row>0</xdr:row>
      <xdr:rowOff>161845</xdr:rowOff>
    </xdr:from>
    <xdr:to>
      <xdr:col>16</xdr:col>
      <xdr:colOff>295437</xdr:colOff>
      <xdr:row>15</xdr:row>
      <xdr:rowOff>131944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D22A827-9028-21D8-8C12-FF369B76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216664</xdr:colOff>
      <xdr:row>0</xdr:row>
      <xdr:rowOff>169883</xdr:rowOff>
    </xdr:from>
    <xdr:to>
      <xdr:col>24</xdr:col>
      <xdr:colOff>512461</xdr:colOff>
      <xdr:row>15</xdr:row>
      <xdr:rowOff>139982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EF95D0B-D6FE-1930-4D0A-4C0C6A20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220544</xdr:colOff>
      <xdr:row>27</xdr:row>
      <xdr:rowOff>66774</xdr:rowOff>
    </xdr:from>
    <xdr:to>
      <xdr:col>8</xdr:col>
      <xdr:colOff>156601</xdr:colOff>
      <xdr:row>43</xdr:row>
      <xdr:rowOff>75388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DAE03FC0-2D73-BB74-D29B-0E302770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152043</xdr:colOff>
      <xdr:row>27</xdr:row>
      <xdr:rowOff>80493</xdr:rowOff>
    </xdr:from>
    <xdr:to>
      <xdr:col>27</xdr:col>
      <xdr:colOff>498929</xdr:colOff>
      <xdr:row>43</xdr:row>
      <xdr:rowOff>44718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459A969-0DEA-40B3-4263-E9CFFDEA7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506573</xdr:colOff>
      <xdr:row>27</xdr:row>
      <xdr:rowOff>55941</xdr:rowOff>
    </xdr:from>
    <xdr:to>
      <xdr:col>17</xdr:col>
      <xdr:colOff>243057</xdr:colOff>
      <xdr:row>43</xdr:row>
      <xdr:rowOff>164101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61C9EB56-9CAF-9C0E-586D-8F3ED2A3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344276</xdr:colOff>
      <xdr:row>27</xdr:row>
      <xdr:rowOff>30603</xdr:rowOff>
    </xdr:from>
    <xdr:to>
      <xdr:col>37</xdr:col>
      <xdr:colOff>517332</xdr:colOff>
      <xdr:row>43</xdr:row>
      <xdr:rowOff>114758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276D24EB-1E47-75BC-C3EF-46DC7CBF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326838</xdr:colOff>
      <xdr:row>17</xdr:row>
      <xdr:rowOff>140075</xdr:rowOff>
    </xdr:from>
    <xdr:to>
      <xdr:col>7</xdr:col>
      <xdr:colOff>37353</xdr:colOff>
      <xdr:row>23</xdr:row>
      <xdr:rowOff>84045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E0B1A2-FA06-A205-0D97-BE57279CE59A}"/>
            </a:ext>
          </a:extLst>
        </xdr:cNvPr>
        <xdr:cNvSpPr txBox="1"/>
      </xdr:nvSpPr>
      <xdr:spPr>
        <a:xfrm>
          <a:off x="326838" y="3315075"/>
          <a:ext cx="3959412" cy="1064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/>
            <a:t>Analysis of Sales  Growth</a:t>
          </a:r>
        </a:p>
        <a:p>
          <a:pPr algn="l"/>
          <a:r>
            <a:rPr lang="en-GB" sz="1200"/>
            <a:t>The analysis shows that</a:t>
          </a:r>
          <a:r>
            <a:rPr lang="en-GB" sz="1200" baseline="0"/>
            <a:t> in 2014 ITC recorded 11.16% growth in sales from 2013.In these 10 Years the most growth we have seen in Covid period (23.87%,17.22%). </a:t>
          </a:r>
          <a:endParaRPr lang="en-GB" sz="1200"/>
        </a:p>
      </xdr:txBody>
    </xdr:sp>
    <xdr:clientData/>
  </xdr:twoCellAnchor>
  <xdr:twoCellAnchor>
    <xdr:from>
      <xdr:col>9</xdr:col>
      <xdr:colOff>73270</xdr:colOff>
      <xdr:row>18</xdr:row>
      <xdr:rowOff>48846</xdr:rowOff>
    </xdr:from>
    <xdr:to>
      <xdr:col>16</xdr:col>
      <xdr:colOff>170961</xdr:colOff>
      <xdr:row>24</xdr:row>
      <xdr:rowOff>23812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EF7E08-F067-634C-5636-D390A003F1A2}"/>
            </a:ext>
          </a:extLst>
        </xdr:cNvPr>
        <xdr:cNvSpPr txBox="1"/>
      </xdr:nvSpPr>
      <xdr:spPr>
        <a:xfrm>
          <a:off x="5573958" y="3334971"/>
          <a:ext cx="4376003" cy="1070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OPM</a:t>
          </a:r>
        </a:p>
        <a:p>
          <a:pPr algn="l"/>
          <a:r>
            <a:rPr lang="en-GB" sz="1200" b="0" u="none"/>
            <a:t>The</a:t>
          </a:r>
          <a:r>
            <a:rPr lang="en-GB" sz="1200" b="0" u="none" baseline="0"/>
            <a:t> Operating Profit Margin denotes that after deducting operational expenses like cost of goods sold and raw materials costs ITC in the Covid year incur a low avg revenue earned from operation.</a:t>
          </a:r>
          <a:endParaRPr lang="en-GB" sz="1200" b="0" u="none"/>
        </a:p>
      </xdr:txBody>
    </xdr:sp>
    <xdr:clientData/>
  </xdr:twoCellAnchor>
  <xdr:twoCellAnchor>
    <xdr:from>
      <xdr:col>17</xdr:col>
      <xdr:colOff>415636</xdr:colOff>
      <xdr:row>18</xdr:row>
      <xdr:rowOff>46182</xdr:rowOff>
    </xdr:from>
    <xdr:to>
      <xdr:col>24</xdr:col>
      <xdr:colOff>0</xdr:colOff>
      <xdr:row>23</xdr:row>
      <xdr:rowOff>115455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1A0F94-ED1F-DF7A-D680-0B33FD9C7D9A}"/>
            </a:ext>
          </a:extLst>
        </xdr:cNvPr>
        <xdr:cNvSpPr txBox="1"/>
      </xdr:nvSpPr>
      <xdr:spPr>
        <a:xfrm>
          <a:off x="10818091" y="3371273"/>
          <a:ext cx="3867727" cy="992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Net Profit Margin</a:t>
          </a:r>
        </a:p>
        <a:p>
          <a:pPr algn="l"/>
          <a:r>
            <a:rPr lang="en-GB" sz="1400" b="0" u="none"/>
            <a:t>The Net Profit Margin also</a:t>
          </a:r>
          <a:r>
            <a:rPr lang="en-GB" sz="1400" b="0" u="none" baseline="0"/>
            <a:t> shows from 2019 to 2022 ITC showed a stable profit margin after deducting all costs .</a:t>
          </a:r>
          <a:endParaRPr lang="en-GB" sz="1400" b="0" u="none"/>
        </a:p>
      </xdr:txBody>
    </xdr:sp>
    <xdr:clientData/>
  </xdr:twoCellAnchor>
  <xdr:twoCellAnchor>
    <xdr:from>
      <xdr:col>0</xdr:col>
      <xdr:colOff>432340</xdr:colOff>
      <xdr:row>46</xdr:row>
      <xdr:rowOff>0</xdr:rowOff>
    </xdr:from>
    <xdr:to>
      <xdr:col>8</xdr:col>
      <xdr:colOff>148617</xdr:colOff>
      <xdr:row>51</xdr:row>
      <xdr:rowOff>81064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63F09D-B67F-F81E-5DAE-CD0742A598DF}"/>
            </a:ext>
          </a:extLst>
        </xdr:cNvPr>
        <xdr:cNvSpPr txBox="1"/>
      </xdr:nvSpPr>
      <xdr:spPr>
        <a:xfrm>
          <a:off x="432340" y="8700851"/>
          <a:ext cx="4580107" cy="1026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Marginal Cost Analysis</a:t>
          </a:r>
        </a:p>
        <a:p>
          <a:pPr algn="l"/>
          <a:r>
            <a:rPr lang="en-GB" sz="1200" b="0" u="none"/>
            <a:t>The analysis</a:t>
          </a:r>
          <a:r>
            <a:rPr lang="en-GB" sz="1200" b="0" u="none" baseline="0"/>
            <a:t> shows that, over the years their marginal cost of manufacturing raw materials to finished goods has increased over the years.</a:t>
          </a:r>
          <a:endParaRPr lang="en-GB" sz="1200" b="0" u="none"/>
        </a:p>
      </xdr:txBody>
    </xdr:sp>
    <xdr:clientData/>
  </xdr:twoCellAnchor>
  <xdr:twoCellAnchor>
    <xdr:from>
      <xdr:col>11</xdr:col>
      <xdr:colOff>378298</xdr:colOff>
      <xdr:row>47</xdr:row>
      <xdr:rowOff>40532</xdr:rowOff>
    </xdr:from>
    <xdr:to>
      <xdr:col>27</xdr:col>
      <xdr:colOff>135106</xdr:colOff>
      <xdr:row>54</xdr:row>
      <xdr:rowOff>40531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9F96DF-1A26-C520-794B-2FD47EEAA50E}"/>
            </a:ext>
          </a:extLst>
        </xdr:cNvPr>
        <xdr:cNvSpPr txBox="1"/>
      </xdr:nvSpPr>
      <xdr:spPr>
        <a:xfrm>
          <a:off x="7066064" y="8930532"/>
          <a:ext cx="9484468" cy="13240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Employee Costs and</a:t>
          </a:r>
          <a:r>
            <a:rPr lang="en-GB" sz="1400" b="1" u="sng" baseline="0"/>
            <a:t> other Costs</a:t>
          </a: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Employee costs and other costs are also increasing in the covid years but after that we see a decline in the employee costs maybe due to less sales growth the company couldnot retain its employee's. </a:t>
          </a:r>
          <a:endParaRPr lang="en-GB" sz="1200">
            <a:effectLst/>
          </a:endParaRPr>
        </a:p>
        <a:p>
          <a:r>
            <a:rPr lang="en-IN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get profit company had to go down on employee and othe costs to maintain profit margins.</a:t>
          </a:r>
          <a:endParaRPr lang="en-GB" sz="1200">
            <a:effectLst/>
          </a:endParaRPr>
        </a:p>
        <a:p>
          <a:pPr algn="l"/>
          <a:endParaRPr lang="en-GB" sz="1200" b="0" u="none"/>
        </a:p>
      </xdr:txBody>
    </xdr:sp>
    <xdr:clientData/>
  </xdr:twoCellAnchor>
  <xdr:twoCellAnchor>
    <xdr:from>
      <xdr:col>30</xdr:col>
      <xdr:colOff>465667</xdr:colOff>
      <xdr:row>47</xdr:row>
      <xdr:rowOff>63501</xdr:rowOff>
    </xdr:from>
    <xdr:to>
      <xdr:col>38</xdr:col>
      <xdr:colOff>254000</xdr:colOff>
      <xdr:row>53</xdr:row>
      <xdr:rowOff>118391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0EC9E1C-B32A-3C30-119E-E4F31652EC64}"/>
            </a:ext>
          </a:extLst>
        </xdr:cNvPr>
        <xdr:cNvSpPr txBox="1"/>
      </xdr:nvSpPr>
      <xdr:spPr>
        <a:xfrm>
          <a:off x="18869904" y="8662908"/>
          <a:ext cx="4696130" cy="1152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EPS Tracker</a:t>
          </a:r>
        </a:p>
        <a:p>
          <a:pPr algn="l"/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indicated the safety and security to invest in ITC stocks, maybe the EPS% growth is less but it is upward moving. There were dips in the market due to covid but from 2014 to 2025 share prices have increased in totality.</a:t>
          </a:r>
          <a:endParaRPr lang="en-GB" sz="12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277176</xdr:colOff>
      <xdr:row>32</xdr:row>
      <xdr:rowOff>49944</xdr:rowOff>
    </xdr:from>
    <xdr:to>
      <xdr:col>6</xdr:col>
      <xdr:colOff>547725</xdr:colOff>
      <xdr:row>48</xdr:row>
      <xdr:rowOff>24594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3215C-96C3-CA73-C000-6789173A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505676</xdr:colOff>
      <xdr:row>5</xdr:row>
      <xdr:rowOff>6545</xdr:rowOff>
    </xdr:from>
    <xdr:to>
      <xdr:col>9</xdr:col>
      <xdr:colOff>477887</xdr:colOff>
      <xdr:row>22</xdr:row>
      <xdr:rowOff>183298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B6ABD-D089-70F0-4B6E-CBF107C4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725715</xdr:colOff>
      <xdr:row>8</xdr:row>
      <xdr:rowOff>25918</xdr:rowOff>
    </xdr:from>
    <xdr:to>
      <xdr:col>11</xdr:col>
      <xdr:colOff>233265</xdr:colOff>
      <xdr:row>18</xdr:row>
      <xdr:rowOff>90715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EFD568-C862-551B-38A0-B365108B250E}"/>
            </a:ext>
          </a:extLst>
        </xdr:cNvPr>
        <xdr:cNvSpPr txBox="1"/>
      </xdr:nvSpPr>
      <xdr:spPr>
        <a:xfrm>
          <a:off x="1943878" y="1477347"/>
          <a:ext cx="5416938" cy="18790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Net Profit shows strong but volatile growth</a:t>
          </a:r>
          <a:r>
            <a:rPr lang="en-GB" sz="2000" baseline="0"/>
            <a:t>, peaking in Mar-25. ROE generally trends upward, indicating improving efficiency in generating profits from shareholder equity.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290-3C1D-466C-AB6A-3BF35256ACE4}">
  <dimension ref="C2:P96"/>
  <sheetViews>
    <sheetView zoomScale="52" zoomScaleNormal="52" workbookViewId="0">
      <selection activeCell="AA12" sqref="AA12"/>
    </sheetView>
  </sheetViews>
  <sheetFormatPr defaultRowHeight="18" x14ac:dyDescent="0.4"/>
  <cols>
    <col min="1" max="2" width="8.7265625" style="23"/>
    <col min="3" max="3" width="37.6328125" style="23" bestFit="1" customWidth="1"/>
    <col min="4" max="5" width="9.08984375" style="23" bestFit="1" customWidth="1"/>
    <col min="6" max="6" width="10.26953125" style="23" bestFit="1" customWidth="1"/>
    <col min="7" max="7" width="9.08984375" style="23" bestFit="1" customWidth="1"/>
    <col min="8" max="8" width="10.1796875" style="23" bestFit="1" customWidth="1"/>
    <col min="9" max="15" width="9.08984375" style="23" bestFit="1" customWidth="1"/>
    <col min="16" max="16" width="8.81640625" style="23" bestFit="1" customWidth="1"/>
    <col min="17" max="16384" width="8.7265625" style="23"/>
  </cols>
  <sheetData>
    <row r="2" spans="3:16" x14ac:dyDescent="0.4">
      <c r="F2" s="44" t="s">
        <v>97</v>
      </c>
      <c r="G2" s="44"/>
      <c r="H2" s="44"/>
      <c r="I2" s="44"/>
    </row>
    <row r="3" spans="3:16" x14ac:dyDescent="0.4">
      <c r="C3" s="24" t="s">
        <v>82</v>
      </c>
      <c r="D3" s="24">
        <v>41699</v>
      </c>
      <c r="E3" s="24">
        <v>42064</v>
      </c>
      <c r="F3" s="24">
        <v>42430</v>
      </c>
      <c r="G3" s="24">
        <v>42795</v>
      </c>
      <c r="H3" s="24">
        <v>43160</v>
      </c>
      <c r="I3" s="24">
        <v>43525</v>
      </c>
      <c r="J3" s="24">
        <v>43891</v>
      </c>
      <c r="K3" s="24">
        <v>44256</v>
      </c>
      <c r="L3" s="24">
        <v>44621</v>
      </c>
      <c r="M3" s="24">
        <v>44986</v>
      </c>
      <c r="N3" s="24">
        <v>45352</v>
      </c>
      <c r="O3" s="24">
        <v>45717</v>
      </c>
      <c r="P3" s="25" t="s">
        <v>34</v>
      </c>
    </row>
    <row r="4" spans="3:16" x14ac:dyDescent="0.4">
      <c r="C4" s="26" t="s">
        <v>101</v>
      </c>
      <c r="D4" s="27">
        <v>33228</v>
      </c>
      <c r="E4" s="27">
        <v>36490</v>
      </c>
      <c r="F4" s="27">
        <v>36583</v>
      </c>
      <c r="G4" s="27">
        <v>40080</v>
      </c>
      <c r="H4" s="27">
        <v>40620</v>
      </c>
      <c r="I4" s="27">
        <v>44983</v>
      </c>
      <c r="J4" s="27">
        <v>45620</v>
      </c>
      <c r="K4" s="27">
        <v>45485</v>
      </c>
      <c r="L4" s="27">
        <v>56341</v>
      </c>
      <c r="M4" s="27">
        <v>66043</v>
      </c>
      <c r="N4" s="27">
        <v>62628</v>
      </c>
      <c r="O4" s="27">
        <v>69324</v>
      </c>
      <c r="P4" s="27">
        <v>72700</v>
      </c>
    </row>
    <row r="5" spans="3:16" x14ac:dyDescent="0.4">
      <c r="C5" s="28" t="s">
        <v>35</v>
      </c>
      <c r="D5" s="29">
        <v>0.1116</v>
      </c>
      <c r="E5" s="29">
        <v>9.8199999999999996E-2</v>
      </c>
      <c r="F5" s="29">
        <v>2.5000000000000001E-3</v>
      </c>
      <c r="G5" s="29">
        <v>9.5600000000000004E-2</v>
      </c>
      <c r="H5" s="29">
        <v>1.35E-2</v>
      </c>
      <c r="I5" s="29">
        <v>0.1074</v>
      </c>
      <c r="J5" s="29">
        <v>1.4200000000000001E-2</v>
      </c>
      <c r="K5" s="29">
        <v>-2.8999999999999998E-3</v>
      </c>
      <c r="L5" s="29">
        <v>0.2387</v>
      </c>
      <c r="M5" s="29">
        <v>0.17219999999999999</v>
      </c>
      <c r="N5" s="29">
        <v>-5.1700000000000003E-2</v>
      </c>
      <c r="O5" s="29">
        <v>0.1069</v>
      </c>
      <c r="P5" s="30"/>
    </row>
    <row r="6" spans="3:16" x14ac:dyDescent="0.4">
      <c r="C6" s="31" t="s">
        <v>102</v>
      </c>
      <c r="D6" s="32">
        <v>20740</v>
      </c>
      <c r="E6" s="32">
        <v>22970</v>
      </c>
      <c r="F6" s="32">
        <v>22843</v>
      </c>
      <c r="G6" s="32">
        <v>25474</v>
      </c>
      <c r="H6" s="32">
        <v>25041</v>
      </c>
      <c r="I6" s="32">
        <v>27551</v>
      </c>
      <c r="J6" s="32">
        <v>27635</v>
      </c>
      <c r="K6" s="32">
        <v>29895</v>
      </c>
      <c r="L6" s="32">
        <v>37448</v>
      </c>
      <c r="M6" s="32">
        <v>42062</v>
      </c>
      <c r="N6" s="32">
        <v>39193</v>
      </c>
      <c r="O6" s="32">
        <v>45407</v>
      </c>
      <c r="P6" s="32">
        <v>48501</v>
      </c>
    </row>
    <row r="7" spans="3:16" x14ac:dyDescent="0.4">
      <c r="C7" s="33" t="s">
        <v>103</v>
      </c>
      <c r="D7" s="34">
        <v>0.39589999999999997</v>
      </c>
      <c r="E7" s="34">
        <v>0.40210000000000001</v>
      </c>
      <c r="F7" s="34">
        <v>0.36770000000000003</v>
      </c>
      <c r="G7" s="34">
        <v>0.39860000000000001</v>
      </c>
      <c r="H7" s="34">
        <v>0.38869999999999999</v>
      </c>
      <c r="I7" s="34">
        <v>0.38469999999999999</v>
      </c>
      <c r="J7" s="34">
        <v>0.37780000000000002</v>
      </c>
      <c r="K7" s="34">
        <v>0.43909999999999999</v>
      </c>
      <c r="L7" s="34">
        <v>0.46560000000000001</v>
      </c>
      <c r="M7" s="34">
        <v>0.43730000000000002</v>
      </c>
      <c r="N7" s="34">
        <v>0.42670000000000002</v>
      </c>
      <c r="O7" s="34">
        <v>0.45779999999999998</v>
      </c>
      <c r="P7" s="35"/>
    </row>
    <row r="8" spans="3:16" x14ac:dyDescent="0.4">
      <c r="C8" s="33" t="s">
        <v>36</v>
      </c>
      <c r="D8" s="32">
        <v>13285</v>
      </c>
      <c r="E8" s="32">
        <v>14886</v>
      </c>
      <c r="F8" s="32">
        <v>13647</v>
      </c>
      <c r="G8" s="32">
        <v>15332</v>
      </c>
      <c r="H8" s="32">
        <v>14748</v>
      </c>
      <c r="I8" s="32">
        <v>17485</v>
      </c>
      <c r="J8" s="32">
        <v>17411</v>
      </c>
      <c r="K8" s="32">
        <v>20501</v>
      </c>
      <c r="L8" s="32">
        <v>26799</v>
      </c>
      <c r="M8" s="32">
        <v>28920</v>
      </c>
      <c r="N8" s="32">
        <v>27096</v>
      </c>
      <c r="O8" s="32">
        <v>32376</v>
      </c>
      <c r="P8" s="35"/>
    </row>
    <row r="9" spans="3:16" x14ac:dyDescent="0.4">
      <c r="C9" s="33" t="s">
        <v>37</v>
      </c>
      <c r="D9" s="35">
        <v>-128</v>
      </c>
      <c r="E9" s="35">
        <v>-215</v>
      </c>
      <c r="F9" s="35">
        <v>-197</v>
      </c>
      <c r="G9" s="35">
        <v>644</v>
      </c>
      <c r="H9" s="32">
        <v>1042</v>
      </c>
      <c r="I9" s="35">
        <v>-180</v>
      </c>
      <c r="J9" s="35">
        <v>-176</v>
      </c>
      <c r="K9" s="35">
        <v>-527</v>
      </c>
      <c r="L9" s="35">
        <v>-566</v>
      </c>
      <c r="M9" s="35">
        <v>-40</v>
      </c>
      <c r="N9" s="35">
        <v>-370</v>
      </c>
      <c r="O9" s="35">
        <v>-640</v>
      </c>
      <c r="P9" s="35"/>
    </row>
    <row r="10" spans="3:16" x14ac:dyDescent="0.4">
      <c r="C10" s="33" t="s">
        <v>38</v>
      </c>
      <c r="D10" s="34">
        <v>5.8500000000000003E-2</v>
      </c>
      <c r="E10" s="34">
        <v>5.62E-2</v>
      </c>
      <c r="F10" s="34">
        <v>5.5899999999999998E-2</v>
      </c>
      <c r="G10" s="34">
        <v>5.3800000000000001E-2</v>
      </c>
      <c r="H10" s="34">
        <v>5.5199999999999999E-2</v>
      </c>
      <c r="I10" s="34">
        <v>5.5599999999999997E-2</v>
      </c>
      <c r="J10" s="34">
        <v>5.5899999999999998E-2</v>
      </c>
      <c r="K10" s="34">
        <v>4.7399999999999998E-2</v>
      </c>
      <c r="L10" s="34">
        <v>4.7399999999999998E-2</v>
      </c>
      <c r="M10" s="34">
        <v>5.1700000000000003E-2</v>
      </c>
      <c r="N10" s="34">
        <v>4.6300000000000001E-2</v>
      </c>
      <c r="O10" s="34">
        <v>4.53E-2</v>
      </c>
      <c r="P10" s="35"/>
    </row>
    <row r="11" spans="3:16" x14ac:dyDescent="0.4">
      <c r="C11" s="33" t="s">
        <v>39</v>
      </c>
      <c r="D11" s="36">
        <v>4.8399999999999999E-2</v>
      </c>
      <c r="E11" s="36">
        <v>4.8800000000000003E-2</v>
      </c>
      <c r="F11" s="36">
        <v>6.4399999999999999E-2</v>
      </c>
      <c r="G11" s="36">
        <v>6.0999999999999999E-2</v>
      </c>
      <c r="H11" s="36">
        <v>6.1199999999999997E-2</v>
      </c>
      <c r="I11" s="36">
        <v>6.0699999999999997E-2</v>
      </c>
      <c r="J11" s="36">
        <v>5.8299999999999998E-2</v>
      </c>
      <c r="K11" s="36">
        <v>6.2E-2</v>
      </c>
      <c r="L11" s="36">
        <v>5.4300000000000001E-2</v>
      </c>
      <c r="M11" s="36">
        <v>5.3999999999999999E-2</v>
      </c>
      <c r="N11" s="36">
        <v>5.11E-2</v>
      </c>
      <c r="O11" s="36">
        <v>4.9299999999999997E-2</v>
      </c>
      <c r="P11" s="36"/>
    </row>
    <row r="12" spans="3:16" x14ac:dyDescent="0.4">
      <c r="C12" s="33" t="s">
        <v>40</v>
      </c>
      <c r="D12" s="36">
        <v>0.12130000000000001</v>
      </c>
      <c r="E12" s="36">
        <v>0.1225</v>
      </c>
      <c r="F12" s="36">
        <v>0.13639999999999999</v>
      </c>
      <c r="G12" s="36">
        <v>0.1222</v>
      </c>
      <c r="H12" s="36">
        <v>0.1113</v>
      </c>
      <c r="I12" s="36">
        <v>0.1115</v>
      </c>
      <c r="J12" s="36">
        <v>0.1138</v>
      </c>
      <c r="K12" s="36">
        <v>0.1087</v>
      </c>
      <c r="L12" s="36">
        <v>9.74E-2</v>
      </c>
      <c r="M12" s="36">
        <v>9.3899999999999997E-2</v>
      </c>
      <c r="N12" s="36">
        <v>0.1017</v>
      </c>
      <c r="O12" s="36">
        <v>0.1026</v>
      </c>
      <c r="P12" s="35"/>
    </row>
    <row r="13" spans="3:16" x14ac:dyDescent="0.4">
      <c r="C13" s="26" t="s">
        <v>41</v>
      </c>
      <c r="D13" s="27">
        <v>12488</v>
      </c>
      <c r="E13" s="27">
        <v>13519</v>
      </c>
      <c r="F13" s="27">
        <v>13740</v>
      </c>
      <c r="G13" s="27">
        <v>14605</v>
      </c>
      <c r="H13" s="27">
        <v>15578</v>
      </c>
      <c r="I13" s="27">
        <v>17431</v>
      </c>
      <c r="J13" s="27">
        <v>17985</v>
      </c>
      <c r="K13" s="27">
        <v>15590</v>
      </c>
      <c r="L13" s="27">
        <v>18893</v>
      </c>
      <c r="M13" s="27">
        <v>23981</v>
      </c>
      <c r="N13" s="27">
        <v>23435</v>
      </c>
      <c r="O13" s="27">
        <v>23917</v>
      </c>
      <c r="P13" s="27">
        <v>24199</v>
      </c>
    </row>
    <row r="14" spans="3:16" x14ac:dyDescent="0.4">
      <c r="C14" s="31" t="s">
        <v>42</v>
      </c>
      <c r="D14" s="36">
        <v>0.38</v>
      </c>
      <c r="E14" s="36">
        <v>0.37</v>
      </c>
      <c r="F14" s="36">
        <v>0.38</v>
      </c>
      <c r="G14" s="36">
        <v>0.36</v>
      </c>
      <c r="H14" s="36">
        <v>0.38</v>
      </c>
      <c r="I14" s="36">
        <v>0.39</v>
      </c>
      <c r="J14" s="36">
        <v>0.39</v>
      </c>
      <c r="K14" s="36">
        <v>0.34</v>
      </c>
      <c r="L14" s="36">
        <v>0.34</v>
      </c>
      <c r="M14" s="36">
        <v>0.36</v>
      </c>
      <c r="N14" s="36">
        <v>0.37</v>
      </c>
      <c r="O14" s="36">
        <v>0.34</v>
      </c>
      <c r="P14" s="36">
        <v>0.33</v>
      </c>
    </row>
    <row r="15" spans="3:16" x14ac:dyDescent="0.4">
      <c r="C15" s="26" t="s">
        <v>104</v>
      </c>
      <c r="D15" s="27">
        <v>1094</v>
      </c>
      <c r="E15" s="27">
        <v>1518</v>
      </c>
      <c r="F15" s="27">
        <v>1767</v>
      </c>
      <c r="G15" s="27">
        <v>1981</v>
      </c>
      <c r="H15" s="27">
        <v>2528</v>
      </c>
      <c r="I15" s="27">
        <v>2382</v>
      </c>
      <c r="J15" s="27">
        <v>2825</v>
      </c>
      <c r="K15" s="27">
        <v>3195</v>
      </c>
      <c r="L15" s="27">
        <v>2649</v>
      </c>
      <c r="M15" s="27">
        <v>2506</v>
      </c>
      <c r="N15" s="27">
        <v>4100</v>
      </c>
      <c r="O15" s="27">
        <v>19194</v>
      </c>
      <c r="P15" s="27">
        <v>18952</v>
      </c>
    </row>
    <row r="16" spans="3:16" x14ac:dyDescent="0.4">
      <c r="C16" s="28" t="s">
        <v>43</v>
      </c>
      <c r="D16" s="30">
        <v>316</v>
      </c>
      <c r="E16" s="30">
        <v>310</v>
      </c>
      <c r="F16" s="30">
        <v>-37</v>
      </c>
      <c r="G16" s="30">
        <v>199</v>
      </c>
      <c r="H16" s="30">
        <v>408</v>
      </c>
      <c r="I16" s="30">
        <v>-93</v>
      </c>
      <c r="J16" s="30">
        <v>-188</v>
      </c>
      <c r="K16" s="30">
        <v>-56</v>
      </c>
      <c r="L16" s="30">
        <v>59</v>
      </c>
      <c r="M16" s="30">
        <v>68</v>
      </c>
      <c r="N16" s="30">
        <v>571</v>
      </c>
      <c r="O16" s="27">
        <v>15740</v>
      </c>
      <c r="P16" s="30"/>
    </row>
    <row r="17" spans="3:16" x14ac:dyDescent="0.4">
      <c r="C17" s="28" t="s">
        <v>44</v>
      </c>
      <c r="D17" s="30">
        <v>778</v>
      </c>
      <c r="E17" s="27">
        <v>1209</v>
      </c>
      <c r="F17" s="27">
        <v>1804</v>
      </c>
      <c r="G17" s="27">
        <v>1782</v>
      </c>
      <c r="H17" s="27">
        <v>2120</v>
      </c>
      <c r="I17" s="27">
        <v>2475</v>
      </c>
      <c r="J17" s="27">
        <v>3014</v>
      </c>
      <c r="K17" s="27">
        <v>3251</v>
      </c>
      <c r="L17" s="27">
        <v>2590</v>
      </c>
      <c r="M17" s="27">
        <v>2438</v>
      </c>
      <c r="N17" s="27">
        <v>3530</v>
      </c>
      <c r="O17" s="27">
        <v>3454</v>
      </c>
      <c r="P17" s="30"/>
    </row>
    <row r="18" spans="3:16" x14ac:dyDescent="0.4">
      <c r="C18" s="31" t="s">
        <v>45</v>
      </c>
      <c r="D18" s="35">
        <v>24</v>
      </c>
      <c r="E18" s="35">
        <v>78</v>
      </c>
      <c r="F18" s="35">
        <v>72</v>
      </c>
      <c r="G18" s="35">
        <v>45</v>
      </c>
      <c r="H18" s="35">
        <v>110</v>
      </c>
      <c r="I18" s="35">
        <v>58</v>
      </c>
      <c r="J18" s="35">
        <v>80</v>
      </c>
      <c r="K18" s="35">
        <v>59</v>
      </c>
      <c r="L18" s="35">
        <v>61</v>
      </c>
      <c r="M18" s="35">
        <v>74</v>
      </c>
      <c r="N18" s="35">
        <v>34</v>
      </c>
      <c r="O18" s="35">
        <v>36</v>
      </c>
      <c r="P18" s="35">
        <v>41</v>
      </c>
    </row>
    <row r="19" spans="3:16" x14ac:dyDescent="0.4">
      <c r="C19" s="26" t="s">
        <v>46</v>
      </c>
      <c r="D19" s="30">
        <v>900</v>
      </c>
      <c r="E19" s="30">
        <v>962</v>
      </c>
      <c r="F19" s="27">
        <v>1001</v>
      </c>
      <c r="G19" s="27">
        <v>1038</v>
      </c>
      <c r="H19" s="27">
        <v>1145</v>
      </c>
      <c r="I19" s="27">
        <v>1312</v>
      </c>
      <c r="J19" s="27">
        <v>1563</v>
      </c>
      <c r="K19" s="27">
        <v>1562</v>
      </c>
      <c r="L19" s="27">
        <v>1652</v>
      </c>
      <c r="M19" s="27">
        <v>1663</v>
      </c>
      <c r="N19" s="27">
        <v>1357</v>
      </c>
      <c r="O19" s="27">
        <v>1442</v>
      </c>
      <c r="P19" s="27">
        <v>1452</v>
      </c>
    </row>
    <row r="20" spans="3:16" x14ac:dyDescent="0.4">
      <c r="C20" s="31" t="s">
        <v>47</v>
      </c>
      <c r="D20" s="32">
        <v>12659</v>
      </c>
      <c r="E20" s="32">
        <v>13998</v>
      </c>
      <c r="F20" s="32">
        <v>14434</v>
      </c>
      <c r="G20" s="32">
        <v>15503</v>
      </c>
      <c r="H20" s="32">
        <v>16852</v>
      </c>
      <c r="I20" s="32">
        <v>18444</v>
      </c>
      <c r="J20" s="32">
        <v>19167</v>
      </c>
      <c r="K20" s="32">
        <v>17164</v>
      </c>
      <c r="L20" s="32">
        <v>19830</v>
      </c>
      <c r="M20" s="32">
        <v>24750</v>
      </c>
      <c r="N20" s="32">
        <v>26144</v>
      </c>
      <c r="O20" s="32">
        <v>41633</v>
      </c>
      <c r="P20" s="32">
        <v>41659</v>
      </c>
    </row>
    <row r="21" spans="3:16" x14ac:dyDescent="0.4">
      <c r="C21" s="26" t="s">
        <v>48</v>
      </c>
      <c r="D21" s="37">
        <v>0.31</v>
      </c>
      <c r="E21" s="37">
        <v>0.31</v>
      </c>
      <c r="F21" s="37">
        <v>0.35</v>
      </c>
      <c r="G21" s="37">
        <v>0.34</v>
      </c>
      <c r="H21" s="37">
        <v>0.33</v>
      </c>
      <c r="I21" s="37">
        <v>0.32</v>
      </c>
      <c r="J21" s="37">
        <v>0.21</v>
      </c>
      <c r="K21" s="37">
        <v>0.24</v>
      </c>
      <c r="L21" s="37">
        <v>0.24</v>
      </c>
      <c r="M21" s="37">
        <v>0.24</v>
      </c>
      <c r="N21" s="37">
        <v>0.22</v>
      </c>
      <c r="O21" s="37">
        <v>0.15</v>
      </c>
      <c r="P21" s="30"/>
    </row>
    <row r="22" spans="3:16" x14ac:dyDescent="0.4">
      <c r="C22" s="31" t="s">
        <v>105</v>
      </c>
      <c r="D22" s="32">
        <v>8785</v>
      </c>
      <c r="E22" s="32">
        <v>9608</v>
      </c>
      <c r="F22" s="32">
        <v>9328</v>
      </c>
      <c r="G22" s="32">
        <v>10201</v>
      </c>
      <c r="H22" s="32">
        <v>11223</v>
      </c>
      <c r="I22" s="32">
        <v>12464</v>
      </c>
      <c r="J22" s="32">
        <v>15136</v>
      </c>
      <c r="K22" s="32">
        <v>13032</v>
      </c>
      <c r="L22" s="32">
        <v>15058</v>
      </c>
      <c r="M22" s="32">
        <v>18753</v>
      </c>
      <c r="N22" s="32">
        <v>20422</v>
      </c>
      <c r="O22" s="32">
        <v>35196</v>
      </c>
      <c r="P22" s="32">
        <v>35191</v>
      </c>
    </row>
    <row r="23" spans="3:16" x14ac:dyDescent="0.4">
      <c r="C23" s="33" t="s">
        <v>49</v>
      </c>
      <c r="D23" s="35">
        <v>217</v>
      </c>
      <c r="E23" s="35">
        <v>212</v>
      </c>
      <c r="F23" s="35">
        <v>-24</v>
      </c>
      <c r="G23" s="35">
        <v>130</v>
      </c>
      <c r="H23" s="35">
        <v>266</v>
      </c>
      <c r="I23" s="35">
        <v>-62</v>
      </c>
      <c r="J23" s="35">
        <v>-143</v>
      </c>
      <c r="K23" s="35">
        <v>-43</v>
      </c>
      <c r="L23" s="35">
        <v>45</v>
      </c>
      <c r="M23" s="35">
        <v>51</v>
      </c>
      <c r="N23" s="35">
        <v>558</v>
      </c>
      <c r="O23" s="32">
        <v>15642</v>
      </c>
      <c r="P23" s="35"/>
    </row>
    <row r="24" spans="3:16" x14ac:dyDescent="0.4">
      <c r="C24" s="33" t="s">
        <v>50</v>
      </c>
      <c r="D24" s="32">
        <v>8568</v>
      </c>
      <c r="E24" s="32">
        <v>9395</v>
      </c>
      <c r="F24" s="32">
        <v>9352</v>
      </c>
      <c r="G24" s="32">
        <v>10070</v>
      </c>
      <c r="H24" s="32">
        <v>10957</v>
      </c>
      <c r="I24" s="32">
        <v>12526</v>
      </c>
      <c r="J24" s="32">
        <v>15279</v>
      </c>
      <c r="K24" s="32">
        <v>13074</v>
      </c>
      <c r="L24" s="32">
        <v>15013</v>
      </c>
      <c r="M24" s="32">
        <v>18702</v>
      </c>
      <c r="N24" s="32">
        <v>19864</v>
      </c>
      <c r="O24" s="32">
        <v>19554</v>
      </c>
      <c r="P24" s="35"/>
    </row>
    <row r="25" spans="3:16" x14ac:dyDescent="0.4">
      <c r="C25" s="33" t="s">
        <v>51</v>
      </c>
      <c r="D25" s="32">
        <v>8568</v>
      </c>
      <c r="E25" s="32">
        <v>9395</v>
      </c>
      <c r="F25" s="32">
        <v>9352</v>
      </c>
      <c r="G25" s="32">
        <v>10070</v>
      </c>
      <c r="H25" s="32">
        <v>10957</v>
      </c>
      <c r="I25" s="32">
        <v>12526</v>
      </c>
      <c r="J25" s="32">
        <v>15279</v>
      </c>
      <c r="K25" s="32">
        <v>13074</v>
      </c>
      <c r="L25" s="32">
        <v>15013</v>
      </c>
      <c r="M25" s="32">
        <v>18702</v>
      </c>
      <c r="N25" s="32">
        <v>19864</v>
      </c>
      <c r="O25" s="32">
        <v>19554</v>
      </c>
      <c r="P25" s="35"/>
    </row>
    <row r="26" spans="3:16" x14ac:dyDescent="0.4">
      <c r="C26" s="33" t="s">
        <v>52</v>
      </c>
      <c r="D26" s="32">
        <v>8785</v>
      </c>
      <c r="E26" s="32">
        <v>9608</v>
      </c>
      <c r="F26" s="32">
        <v>9328</v>
      </c>
      <c r="G26" s="32">
        <v>10201</v>
      </c>
      <c r="H26" s="32">
        <v>11223</v>
      </c>
      <c r="I26" s="32">
        <v>12464</v>
      </c>
      <c r="J26" s="32">
        <v>15136</v>
      </c>
      <c r="K26" s="32">
        <v>13032</v>
      </c>
      <c r="L26" s="32">
        <v>15058</v>
      </c>
      <c r="M26" s="32">
        <v>18753</v>
      </c>
      <c r="N26" s="32">
        <v>20422</v>
      </c>
      <c r="O26" s="32">
        <v>35196</v>
      </c>
      <c r="P26" s="35"/>
    </row>
    <row r="27" spans="3:16" x14ac:dyDescent="0.4">
      <c r="C27" s="26" t="s">
        <v>53</v>
      </c>
      <c r="D27" s="30">
        <v>7.36</v>
      </c>
      <c r="E27" s="30">
        <v>7.99</v>
      </c>
      <c r="F27" s="30">
        <v>7.73</v>
      </c>
      <c r="G27" s="30">
        <v>8.4</v>
      </c>
      <c r="H27" s="30">
        <v>9.1999999999999993</v>
      </c>
      <c r="I27" s="30">
        <v>10.17</v>
      </c>
      <c r="J27" s="30">
        <v>12.31</v>
      </c>
      <c r="K27" s="30">
        <v>10.59</v>
      </c>
      <c r="L27" s="30">
        <v>12.22</v>
      </c>
      <c r="M27" s="30">
        <v>15.09</v>
      </c>
      <c r="N27" s="30">
        <v>16.36</v>
      </c>
      <c r="O27" s="30">
        <v>28.12</v>
      </c>
      <c r="P27" s="30">
        <v>28.12</v>
      </c>
    </row>
    <row r="28" spans="3:16" x14ac:dyDescent="0.4">
      <c r="C28" s="31" t="s">
        <v>54</v>
      </c>
      <c r="D28" s="36">
        <v>0.54</v>
      </c>
      <c r="E28" s="36">
        <v>0.52</v>
      </c>
      <c r="F28" s="36">
        <v>0.73</v>
      </c>
      <c r="G28" s="36">
        <v>0.56999999999999995</v>
      </c>
      <c r="H28" s="36">
        <v>0.56000000000000005</v>
      </c>
      <c r="I28" s="36">
        <v>0.56999999999999995</v>
      </c>
      <c r="J28" s="36">
        <v>0.82</v>
      </c>
      <c r="K28" s="36">
        <v>1.02</v>
      </c>
      <c r="L28" s="36">
        <v>0.94</v>
      </c>
      <c r="M28" s="36">
        <v>1.03</v>
      </c>
      <c r="N28" s="36">
        <v>0.84</v>
      </c>
      <c r="O28" s="36">
        <v>0.51</v>
      </c>
      <c r="P28" s="35"/>
    </row>
    <row r="29" spans="3:16" x14ac:dyDescent="0.4">
      <c r="C29" s="38" t="s">
        <v>83</v>
      </c>
      <c r="D29" s="39">
        <f>D22/D4*100</f>
        <v>26.438545804742986</v>
      </c>
      <c r="E29" s="39">
        <f>E22/E4*100</f>
        <v>26.330501507262266</v>
      </c>
      <c r="F29" s="39">
        <f t="shared" ref="F29:O29" si="0">F22/F4*100</f>
        <v>25.498182215783288</v>
      </c>
      <c r="G29" s="39">
        <f t="shared" si="0"/>
        <v>25.451596806387229</v>
      </c>
      <c r="H29" s="39">
        <f t="shared" si="0"/>
        <v>27.629246676514029</v>
      </c>
      <c r="I29" s="39">
        <f t="shared" si="0"/>
        <v>27.708245337127359</v>
      </c>
      <c r="J29" s="39">
        <f t="shared" si="0"/>
        <v>33.17843051293292</v>
      </c>
      <c r="K29" s="39">
        <f t="shared" si="0"/>
        <v>28.651203693525339</v>
      </c>
      <c r="L29" s="39">
        <f t="shared" si="0"/>
        <v>26.72654017500577</v>
      </c>
      <c r="M29" s="39">
        <f t="shared" si="0"/>
        <v>28.395136501975987</v>
      </c>
      <c r="N29" s="39">
        <f t="shared" si="0"/>
        <v>32.608417960017881</v>
      </c>
      <c r="O29" s="39">
        <f t="shared" si="0"/>
        <v>50.770296001384807</v>
      </c>
      <c r="P29" s="39"/>
    </row>
    <row r="30" spans="3:16" x14ac:dyDescent="0.4">
      <c r="C30" s="40"/>
      <c r="D30" s="41"/>
      <c r="E30" s="41"/>
      <c r="F30" s="42"/>
      <c r="G30" s="42"/>
      <c r="H30" s="42"/>
      <c r="I30" s="42"/>
      <c r="J30" s="41"/>
      <c r="K30" s="41"/>
      <c r="L30" s="41"/>
      <c r="M30" s="41"/>
      <c r="N30" s="41"/>
      <c r="O30" s="41"/>
      <c r="P30" s="41"/>
    </row>
    <row r="31" spans="3:16" x14ac:dyDescent="0.4">
      <c r="F31" s="45" t="s">
        <v>98</v>
      </c>
      <c r="G31" s="45"/>
      <c r="H31" s="45"/>
      <c r="I31" s="45"/>
    </row>
    <row r="32" spans="3:16" x14ac:dyDescent="0.4">
      <c r="C32" s="24" t="s">
        <v>82</v>
      </c>
      <c r="D32" s="24">
        <v>41699</v>
      </c>
      <c r="E32" s="24">
        <v>42064</v>
      </c>
      <c r="F32" s="24">
        <v>42430</v>
      </c>
      <c r="G32" s="24">
        <v>42795</v>
      </c>
      <c r="H32" s="24">
        <v>43160</v>
      </c>
      <c r="I32" s="24">
        <v>43525</v>
      </c>
      <c r="J32" s="24">
        <v>43891</v>
      </c>
      <c r="K32" s="24">
        <v>44256</v>
      </c>
      <c r="L32" s="24">
        <v>44621</v>
      </c>
      <c r="M32" s="24">
        <v>44986</v>
      </c>
      <c r="N32" s="24">
        <v>45352</v>
      </c>
      <c r="O32" s="24">
        <v>45717</v>
      </c>
    </row>
    <row r="33" spans="3:15" x14ac:dyDescent="0.4">
      <c r="C33" s="20" t="s">
        <v>0</v>
      </c>
      <c r="D33" s="30">
        <v>795</v>
      </c>
      <c r="E33" s="30">
        <v>802</v>
      </c>
      <c r="F33" s="30">
        <v>805</v>
      </c>
      <c r="G33" s="27">
        <v>1215</v>
      </c>
      <c r="H33" s="27">
        <v>1220</v>
      </c>
      <c r="I33" s="27">
        <v>1226</v>
      </c>
      <c r="J33" s="27">
        <v>1229</v>
      </c>
      <c r="K33" s="27">
        <v>1231</v>
      </c>
      <c r="L33" s="27">
        <v>1232</v>
      </c>
      <c r="M33" s="27">
        <v>1243</v>
      </c>
      <c r="N33" s="27">
        <v>1248</v>
      </c>
      <c r="O33" s="27">
        <v>1251</v>
      </c>
    </row>
    <row r="34" spans="3:15" x14ac:dyDescent="0.4">
      <c r="C34" s="31" t="s">
        <v>1</v>
      </c>
      <c r="D34" s="32">
        <v>26442</v>
      </c>
      <c r="E34" s="32">
        <v>30934</v>
      </c>
      <c r="F34" s="32">
        <v>41875</v>
      </c>
      <c r="G34" s="32">
        <v>45198</v>
      </c>
      <c r="H34" s="32">
        <v>51290</v>
      </c>
      <c r="I34" s="32">
        <v>57915</v>
      </c>
      <c r="J34" s="32">
        <v>64044</v>
      </c>
      <c r="K34" s="32">
        <v>59116</v>
      </c>
      <c r="L34" s="32">
        <v>61223</v>
      </c>
      <c r="M34" s="32">
        <v>67912</v>
      </c>
      <c r="N34" s="32">
        <v>73259</v>
      </c>
      <c r="O34" s="32">
        <v>68779</v>
      </c>
    </row>
    <row r="35" spans="3:15" x14ac:dyDescent="0.4">
      <c r="C35" s="26" t="s">
        <v>106</v>
      </c>
      <c r="D35" s="30">
        <v>242</v>
      </c>
      <c r="E35" s="30">
        <v>269</v>
      </c>
      <c r="F35" s="30">
        <v>84</v>
      </c>
      <c r="G35" s="30">
        <v>46</v>
      </c>
      <c r="H35" s="30">
        <v>36</v>
      </c>
      <c r="I35" s="30">
        <v>13</v>
      </c>
      <c r="J35" s="30">
        <v>277</v>
      </c>
      <c r="K35" s="30">
        <v>271</v>
      </c>
      <c r="L35" s="30">
        <v>249</v>
      </c>
      <c r="M35" s="30">
        <v>306</v>
      </c>
      <c r="N35" s="30">
        <v>303</v>
      </c>
      <c r="O35" s="30">
        <v>285</v>
      </c>
    </row>
    <row r="36" spans="3:15" x14ac:dyDescent="0.4">
      <c r="C36" s="21" t="s">
        <v>3</v>
      </c>
      <c r="D36" s="30">
        <v>76</v>
      </c>
      <c r="E36" s="30">
        <v>61</v>
      </c>
      <c r="F36" s="30">
        <v>27</v>
      </c>
      <c r="G36" s="30">
        <v>18</v>
      </c>
      <c r="H36" s="30">
        <v>12</v>
      </c>
      <c r="I36" s="30">
        <v>8</v>
      </c>
      <c r="J36" s="30">
        <v>6</v>
      </c>
      <c r="K36" s="30">
        <v>6</v>
      </c>
      <c r="L36" s="30">
        <v>5</v>
      </c>
      <c r="M36" s="30">
        <v>3</v>
      </c>
      <c r="N36" s="30">
        <v>2</v>
      </c>
      <c r="O36" s="30">
        <v>0</v>
      </c>
    </row>
    <row r="37" spans="3:15" x14ac:dyDescent="0.4">
      <c r="C37" s="21" t="s">
        <v>4</v>
      </c>
      <c r="D37" s="30">
        <v>150</v>
      </c>
      <c r="E37" s="30">
        <v>195</v>
      </c>
      <c r="F37" s="30">
        <v>44</v>
      </c>
      <c r="G37" s="30">
        <v>19</v>
      </c>
      <c r="H37" s="30">
        <v>17</v>
      </c>
      <c r="I37" s="30">
        <v>2</v>
      </c>
      <c r="J37" s="30">
        <v>1</v>
      </c>
      <c r="K37" s="30">
        <v>4</v>
      </c>
      <c r="L37" s="30">
        <v>1</v>
      </c>
      <c r="M37" s="30">
        <v>35</v>
      </c>
      <c r="N37" s="30">
        <v>10</v>
      </c>
      <c r="O37" s="30">
        <v>91</v>
      </c>
    </row>
    <row r="38" spans="3:15" x14ac:dyDescent="0.4">
      <c r="C38" s="28" t="s">
        <v>5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268</v>
      </c>
      <c r="K38" s="30">
        <v>261</v>
      </c>
      <c r="L38" s="30">
        <v>244</v>
      </c>
      <c r="M38" s="30">
        <v>267</v>
      </c>
      <c r="N38" s="30">
        <v>292</v>
      </c>
      <c r="O38" s="30">
        <v>193</v>
      </c>
    </row>
    <row r="39" spans="3:15" x14ac:dyDescent="0.4">
      <c r="C39" s="28" t="s">
        <v>6</v>
      </c>
      <c r="D39" s="30">
        <v>16</v>
      </c>
      <c r="E39" s="30">
        <v>13</v>
      </c>
      <c r="F39" s="30">
        <v>13</v>
      </c>
      <c r="G39" s="30">
        <v>8</v>
      </c>
      <c r="H39" s="30">
        <v>7</v>
      </c>
      <c r="I39" s="30">
        <v>3</v>
      </c>
      <c r="J39" s="30">
        <v>2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</row>
    <row r="40" spans="3:15" x14ac:dyDescent="0.4">
      <c r="C40" s="31" t="s">
        <v>107</v>
      </c>
      <c r="D40" s="32">
        <v>13369</v>
      </c>
      <c r="E40" s="32">
        <v>13948</v>
      </c>
      <c r="F40" s="32">
        <v>8888</v>
      </c>
      <c r="G40" s="32">
        <v>9440</v>
      </c>
      <c r="H40" s="32">
        <v>11695</v>
      </c>
      <c r="I40" s="32">
        <v>12585</v>
      </c>
      <c r="J40" s="32">
        <v>11760</v>
      </c>
      <c r="K40" s="32">
        <v>13143</v>
      </c>
      <c r="L40" s="32">
        <v>14491</v>
      </c>
      <c r="M40" s="32">
        <v>16370</v>
      </c>
      <c r="N40" s="32">
        <v>16944</v>
      </c>
      <c r="O40" s="32">
        <v>17688</v>
      </c>
    </row>
    <row r="41" spans="3:15" x14ac:dyDescent="0.4">
      <c r="C41" s="33" t="s">
        <v>8</v>
      </c>
      <c r="D41" s="35">
        <v>203</v>
      </c>
      <c r="E41" s="35">
        <v>225</v>
      </c>
      <c r="F41" s="35">
        <v>261</v>
      </c>
      <c r="G41" s="35">
        <v>295</v>
      </c>
      <c r="H41" s="35">
        <v>334</v>
      </c>
      <c r="I41" s="35">
        <v>343</v>
      </c>
      <c r="J41" s="35">
        <v>377</v>
      </c>
      <c r="K41" s="35">
        <v>347</v>
      </c>
      <c r="L41" s="35">
        <v>366</v>
      </c>
      <c r="M41" s="35">
        <v>384</v>
      </c>
      <c r="N41" s="35">
        <v>383</v>
      </c>
      <c r="O41" s="35">
        <v>368</v>
      </c>
    </row>
    <row r="42" spans="3:15" x14ac:dyDescent="0.4">
      <c r="C42" s="33" t="s">
        <v>9</v>
      </c>
      <c r="D42" s="32">
        <v>2106</v>
      </c>
      <c r="E42" s="32">
        <v>2020</v>
      </c>
      <c r="F42" s="32">
        <v>2339</v>
      </c>
      <c r="G42" s="32">
        <v>2659</v>
      </c>
      <c r="H42" s="32">
        <v>3496</v>
      </c>
      <c r="I42" s="32">
        <v>3510</v>
      </c>
      <c r="J42" s="32">
        <v>3630</v>
      </c>
      <c r="K42" s="32">
        <v>4319</v>
      </c>
      <c r="L42" s="32">
        <v>4417</v>
      </c>
      <c r="M42" s="32">
        <v>4659</v>
      </c>
      <c r="N42" s="32">
        <v>4798</v>
      </c>
      <c r="O42" s="32">
        <v>4807</v>
      </c>
    </row>
    <row r="43" spans="3:15" x14ac:dyDescent="0.4">
      <c r="C43" s="33" t="s">
        <v>10</v>
      </c>
      <c r="D43" s="35">
        <v>0</v>
      </c>
      <c r="E43" s="35">
        <v>0</v>
      </c>
      <c r="F43" s="35">
        <v>805</v>
      </c>
      <c r="G43" s="35">
        <v>495</v>
      </c>
      <c r="H43" s="35">
        <v>461</v>
      </c>
      <c r="I43" s="35">
        <v>430</v>
      </c>
      <c r="J43" s="35">
        <v>703</v>
      </c>
      <c r="K43" s="35">
        <v>811</v>
      </c>
      <c r="L43" s="32">
        <v>1278</v>
      </c>
      <c r="M43" s="32">
        <v>1295</v>
      </c>
      <c r="N43" s="35">
        <v>886</v>
      </c>
      <c r="O43" s="32">
        <v>1264</v>
      </c>
    </row>
    <row r="44" spans="3:15" x14ac:dyDescent="0.4">
      <c r="C44" s="33" t="s">
        <v>11</v>
      </c>
      <c r="D44" s="32">
        <v>11060</v>
      </c>
      <c r="E44" s="32">
        <v>11702</v>
      </c>
      <c r="F44" s="32">
        <v>5483</v>
      </c>
      <c r="G44" s="32">
        <v>5991</v>
      </c>
      <c r="H44" s="32">
        <v>7404</v>
      </c>
      <c r="I44" s="32">
        <v>8301</v>
      </c>
      <c r="J44" s="32">
        <v>7050</v>
      </c>
      <c r="K44" s="32">
        <v>7666</v>
      </c>
      <c r="L44" s="32">
        <v>8429</v>
      </c>
      <c r="M44" s="32">
        <v>10032</v>
      </c>
      <c r="N44" s="32">
        <v>10877</v>
      </c>
      <c r="O44" s="32">
        <v>11249</v>
      </c>
    </row>
    <row r="45" spans="3:15" x14ac:dyDescent="0.4">
      <c r="C45" s="20" t="s">
        <v>12</v>
      </c>
      <c r="D45" s="27">
        <v>40848</v>
      </c>
      <c r="E45" s="27">
        <v>45952</v>
      </c>
      <c r="F45" s="27">
        <v>51651</v>
      </c>
      <c r="G45" s="27">
        <v>55898</v>
      </c>
      <c r="H45" s="27">
        <v>64241</v>
      </c>
      <c r="I45" s="27">
        <v>71739</v>
      </c>
      <c r="J45" s="27">
        <v>77311</v>
      </c>
      <c r="K45" s="27">
        <v>73761</v>
      </c>
      <c r="L45" s="27">
        <v>77196</v>
      </c>
      <c r="M45" s="27">
        <v>85831</v>
      </c>
      <c r="N45" s="27">
        <v>91754</v>
      </c>
      <c r="O45" s="27">
        <v>88003</v>
      </c>
    </row>
    <row r="46" spans="3:15" x14ac:dyDescent="0.4">
      <c r="C46" s="22" t="s">
        <v>100</v>
      </c>
      <c r="D46" s="32">
        <v>12921</v>
      </c>
      <c r="E46" s="32">
        <v>15303</v>
      </c>
      <c r="F46" s="32">
        <v>15107</v>
      </c>
      <c r="G46" s="32">
        <v>15893</v>
      </c>
      <c r="H46" s="32">
        <v>16524</v>
      </c>
      <c r="I46" s="32">
        <v>19374</v>
      </c>
      <c r="J46" s="32">
        <v>21713</v>
      </c>
      <c r="K46" s="32">
        <v>23298</v>
      </c>
      <c r="L46" s="32">
        <v>24232</v>
      </c>
      <c r="M46" s="32">
        <v>25851</v>
      </c>
      <c r="N46" s="32">
        <v>27820</v>
      </c>
      <c r="O46" s="32">
        <v>21955</v>
      </c>
    </row>
    <row r="47" spans="3:15" x14ac:dyDescent="0.4">
      <c r="C47" s="33" t="s">
        <v>14</v>
      </c>
      <c r="D47" s="32">
        <v>1564</v>
      </c>
      <c r="E47" s="32">
        <v>1717</v>
      </c>
      <c r="F47" s="32">
        <v>1615</v>
      </c>
      <c r="G47" s="32">
        <v>1673</v>
      </c>
      <c r="H47" s="32">
        <v>1685</v>
      </c>
      <c r="I47" s="32">
        <v>2021</v>
      </c>
      <c r="J47" s="32">
        <v>2797</v>
      </c>
      <c r="K47" s="32">
        <v>2889</v>
      </c>
      <c r="L47" s="32">
        <v>2829</v>
      </c>
      <c r="M47" s="32">
        <v>2830</v>
      </c>
      <c r="N47" s="32">
        <v>2865</v>
      </c>
      <c r="O47" s="32">
        <v>1588</v>
      </c>
    </row>
    <row r="48" spans="3:15" x14ac:dyDescent="0.4">
      <c r="C48" s="33" t="s">
        <v>15</v>
      </c>
      <c r="D48" s="32">
        <v>4110</v>
      </c>
      <c r="E48" s="32">
        <v>4860</v>
      </c>
      <c r="F48" s="32">
        <v>4219</v>
      </c>
      <c r="G48" s="32">
        <v>4716</v>
      </c>
      <c r="H48" s="32">
        <v>5331</v>
      </c>
      <c r="I48" s="32">
        <v>6996</v>
      </c>
      <c r="J48" s="32">
        <v>8161</v>
      </c>
      <c r="K48" s="32">
        <v>8387</v>
      </c>
      <c r="L48" s="32">
        <v>9100</v>
      </c>
      <c r="M48" s="32">
        <v>9789</v>
      </c>
      <c r="N48" s="32">
        <v>10944</v>
      </c>
      <c r="O48" s="32">
        <v>7550</v>
      </c>
    </row>
    <row r="49" spans="3:15" x14ac:dyDescent="0.4">
      <c r="C49" s="33" t="s">
        <v>16</v>
      </c>
      <c r="D49" s="32">
        <v>12633</v>
      </c>
      <c r="E49" s="32">
        <v>14667</v>
      </c>
      <c r="F49" s="32">
        <v>9112</v>
      </c>
      <c r="G49" s="32">
        <v>10384</v>
      </c>
      <c r="H49" s="32">
        <v>11453</v>
      </c>
      <c r="I49" s="32">
        <v>13316</v>
      </c>
      <c r="J49" s="32">
        <v>14625</v>
      </c>
      <c r="K49" s="32">
        <v>15307</v>
      </c>
      <c r="L49" s="32">
        <v>16912</v>
      </c>
      <c r="M49" s="32">
        <v>18480</v>
      </c>
      <c r="N49" s="32">
        <v>20718</v>
      </c>
      <c r="O49" s="32">
        <v>19423</v>
      </c>
    </row>
    <row r="50" spans="3:15" x14ac:dyDescent="0.4">
      <c r="C50" s="33" t="s">
        <v>17</v>
      </c>
      <c r="D50" s="35">
        <v>34</v>
      </c>
      <c r="E50" s="35">
        <v>46</v>
      </c>
      <c r="F50" s="35">
        <v>27</v>
      </c>
      <c r="G50" s="35">
        <v>32</v>
      </c>
      <c r="H50" s="35">
        <v>32</v>
      </c>
      <c r="I50" s="35">
        <v>34</v>
      </c>
      <c r="J50" s="35">
        <v>40</v>
      </c>
      <c r="K50" s="35">
        <v>41</v>
      </c>
      <c r="L50" s="35">
        <v>44</v>
      </c>
      <c r="M50" s="35">
        <v>44</v>
      </c>
      <c r="N50" s="35">
        <v>53</v>
      </c>
      <c r="O50" s="35">
        <v>63</v>
      </c>
    </row>
    <row r="51" spans="3:15" x14ac:dyDescent="0.4">
      <c r="C51" s="33" t="s">
        <v>18</v>
      </c>
      <c r="D51" s="35">
        <v>729</v>
      </c>
      <c r="E51" s="35">
        <v>805</v>
      </c>
      <c r="F51" s="35">
        <v>413</v>
      </c>
      <c r="G51" s="35">
        <v>459</v>
      </c>
      <c r="H51" s="35">
        <v>497</v>
      </c>
      <c r="I51" s="35">
        <v>644</v>
      </c>
      <c r="J51" s="35">
        <v>810</v>
      </c>
      <c r="K51" s="35">
        <v>833</v>
      </c>
      <c r="L51" s="35">
        <v>907</v>
      </c>
      <c r="M51" s="32">
        <v>1000</v>
      </c>
      <c r="N51" s="32">
        <v>1068</v>
      </c>
      <c r="O51" s="35">
        <v>282</v>
      </c>
    </row>
    <row r="52" spans="3:15" x14ac:dyDescent="0.4">
      <c r="C52" s="33" t="s">
        <v>19</v>
      </c>
      <c r="D52" s="35">
        <v>2</v>
      </c>
      <c r="E52" s="35">
        <v>2</v>
      </c>
      <c r="F52" s="35">
        <v>2</v>
      </c>
      <c r="G52" s="35">
        <v>2</v>
      </c>
      <c r="H52" s="35">
        <v>2</v>
      </c>
      <c r="I52" s="35">
        <v>2</v>
      </c>
      <c r="J52" s="35">
        <v>2</v>
      </c>
      <c r="K52" s="35">
        <v>2</v>
      </c>
      <c r="L52" s="35">
        <v>2</v>
      </c>
      <c r="M52" s="35">
        <v>2</v>
      </c>
      <c r="N52" s="35">
        <v>2</v>
      </c>
      <c r="O52" s="35">
        <v>2</v>
      </c>
    </row>
    <row r="53" spans="3:15" x14ac:dyDescent="0.4">
      <c r="C53" s="33" t="s">
        <v>20</v>
      </c>
      <c r="D53" s="35">
        <v>120</v>
      </c>
      <c r="E53" s="35">
        <v>128</v>
      </c>
      <c r="F53" s="35">
        <v>107</v>
      </c>
      <c r="G53" s="35">
        <v>128</v>
      </c>
      <c r="H53" s="35">
        <v>140</v>
      </c>
      <c r="I53" s="35">
        <v>161</v>
      </c>
      <c r="J53" s="35">
        <v>184</v>
      </c>
      <c r="K53" s="35">
        <v>180</v>
      </c>
      <c r="L53" s="35">
        <v>179</v>
      </c>
      <c r="M53" s="35">
        <v>189</v>
      </c>
      <c r="N53" s="35">
        <v>192</v>
      </c>
      <c r="O53" s="35">
        <v>141</v>
      </c>
    </row>
    <row r="54" spans="3:15" x14ac:dyDescent="0.4">
      <c r="C54" s="33" t="s">
        <v>21</v>
      </c>
      <c r="D54" s="35">
        <v>398</v>
      </c>
      <c r="E54" s="35">
        <v>678</v>
      </c>
      <c r="F54" s="35">
        <v>563</v>
      </c>
      <c r="G54" s="35">
        <v>563</v>
      </c>
      <c r="H54" s="35">
        <v>570</v>
      </c>
      <c r="I54" s="35">
        <v>684</v>
      </c>
      <c r="J54" s="35">
        <v>684</v>
      </c>
      <c r="K54" s="32">
        <v>2734</v>
      </c>
      <c r="L54" s="32">
        <v>2744</v>
      </c>
      <c r="M54" s="32">
        <v>3490</v>
      </c>
      <c r="N54" s="32">
        <v>3505</v>
      </c>
      <c r="O54" s="32">
        <v>3622</v>
      </c>
    </row>
    <row r="55" spans="3:15" x14ac:dyDescent="0.4">
      <c r="C55" s="33" t="s">
        <v>22</v>
      </c>
      <c r="D55" s="35">
        <v>411</v>
      </c>
      <c r="E55" s="35">
        <v>458</v>
      </c>
      <c r="F55" s="35">
        <v>117</v>
      </c>
      <c r="G55" s="35">
        <v>138</v>
      </c>
      <c r="H55" s="35">
        <v>212</v>
      </c>
      <c r="I55" s="35">
        <v>234</v>
      </c>
      <c r="J55" s="35">
        <v>663</v>
      </c>
      <c r="K55" s="35">
        <v>716</v>
      </c>
      <c r="L55" s="35">
        <v>719</v>
      </c>
      <c r="M55" s="35">
        <v>786</v>
      </c>
      <c r="N55" s="35">
        <v>841</v>
      </c>
      <c r="O55" s="35">
        <v>967</v>
      </c>
    </row>
    <row r="56" spans="3:15" x14ac:dyDescent="0.4">
      <c r="C56" s="33" t="s">
        <v>23</v>
      </c>
      <c r="D56" s="32">
        <v>20000</v>
      </c>
      <c r="E56" s="32">
        <v>23361</v>
      </c>
      <c r="F56" s="32">
        <v>16176</v>
      </c>
      <c r="G56" s="32">
        <v>18094</v>
      </c>
      <c r="H56" s="32">
        <v>19920</v>
      </c>
      <c r="I56" s="32">
        <v>24090</v>
      </c>
      <c r="J56" s="32">
        <v>27965</v>
      </c>
      <c r="K56" s="32">
        <v>31088</v>
      </c>
      <c r="L56" s="32">
        <v>33435</v>
      </c>
      <c r="M56" s="32">
        <v>36608</v>
      </c>
      <c r="N56" s="32">
        <v>40189</v>
      </c>
      <c r="O56" s="32">
        <v>33638</v>
      </c>
    </row>
    <row r="57" spans="3:15" x14ac:dyDescent="0.4">
      <c r="C57" s="33" t="s">
        <v>24</v>
      </c>
      <c r="D57" s="32">
        <v>7073</v>
      </c>
      <c r="E57" s="32">
        <v>8057</v>
      </c>
      <c r="F57" s="32">
        <v>1069</v>
      </c>
      <c r="G57" s="32">
        <v>2201</v>
      </c>
      <c r="H57" s="32">
        <v>3396</v>
      </c>
      <c r="I57" s="32">
        <v>4716</v>
      </c>
      <c r="J57" s="32">
        <v>6252</v>
      </c>
      <c r="K57" s="32">
        <v>7790</v>
      </c>
      <c r="L57" s="32">
        <v>9204</v>
      </c>
      <c r="M57" s="32">
        <v>10757</v>
      </c>
      <c r="N57" s="32">
        <v>12368</v>
      </c>
      <c r="O57" s="32">
        <v>11683</v>
      </c>
    </row>
    <row r="58" spans="3:15" x14ac:dyDescent="0.4">
      <c r="C58" s="26" t="s">
        <v>25</v>
      </c>
      <c r="D58" s="27">
        <v>3117</v>
      </c>
      <c r="E58" s="27">
        <v>2700</v>
      </c>
      <c r="F58" s="27">
        <v>2560</v>
      </c>
      <c r="G58" s="27">
        <v>3730</v>
      </c>
      <c r="H58" s="27">
        <v>5508</v>
      </c>
      <c r="I58" s="27">
        <v>4136</v>
      </c>
      <c r="J58" s="27">
        <v>3256</v>
      </c>
      <c r="K58" s="27">
        <v>4011</v>
      </c>
      <c r="L58" s="27">
        <v>3226</v>
      </c>
      <c r="M58" s="27">
        <v>3003</v>
      </c>
      <c r="N58" s="27">
        <v>2861</v>
      </c>
      <c r="O58" s="27">
        <v>1091</v>
      </c>
    </row>
    <row r="59" spans="3:15" x14ac:dyDescent="0.4">
      <c r="C59" s="31" t="s">
        <v>26</v>
      </c>
      <c r="D59" s="32">
        <v>7284</v>
      </c>
      <c r="E59" s="32">
        <v>6943</v>
      </c>
      <c r="F59" s="32">
        <v>11748</v>
      </c>
      <c r="G59" s="32">
        <v>17581</v>
      </c>
      <c r="H59" s="32">
        <v>22053</v>
      </c>
      <c r="I59" s="32">
        <v>25043</v>
      </c>
      <c r="J59" s="32">
        <v>28663</v>
      </c>
      <c r="K59" s="32">
        <v>24871</v>
      </c>
      <c r="L59" s="32">
        <v>24841</v>
      </c>
      <c r="M59" s="32">
        <v>29415</v>
      </c>
      <c r="N59" s="32">
        <v>31114</v>
      </c>
      <c r="O59" s="32">
        <v>34720</v>
      </c>
    </row>
    <row r="60" spans="3:15" x14ac:dyDescent="0.4">
      <c r="C60" s="26" t="s">
        <v>108</v>
      </c>
      <c r="D60" s="27">
        <v>17526</v>
      </c>
      <c r="E60" s="27">
        <v>21006</v>
      </c>
      <c r="F60" s="27">
        <v>22237</v>
      </c>
      <c r="G60" s="27">
        <v>18694</v>
      </c>
      <c r="H60" s="27">
        <v>20156</v>
      </c>
      <c r="I60" s="27">
        <v>23185</v>
      </c>
      <c r="J60" s="27">
        <v>23678</v>
      </c>
      <c r="K60" s="27">
        <v>21580</v>
      </c>
      <c r="L60" s="27">
        <v>24898</v>
      </c>
      <c r="M60" s="27">
        <v>27561</v>
      </c>
      <c r="N60" s="27">
        <v>29959</v>
      </c>
      <c r="O60" s="27">
        <v>30237</v>
      </c>
    </row>
    <row r="61" spans="3:15" x14ac:dyDescent="0.4">
      <c r="C61" s="28" t="s">
        <v>28</v>
      </c>
      <c r="D61" s="27">
        <v>8255</v>
      </c>
      <c r="E61" s="27">
        <v>8587</v>
      </c>
      <c r="F61" s="27">
        <v>9062</v>
      </c>
      <c r="G61" s="27">
        <v>8116</v>
      </c>
      <c r="H61" s="27">
        <v>7495</v>
      </c>
      <c r="I61" s="27">
        <v>7860</v>
      </c>
      <c r="J61" s="27">
        <v>8879</v>
      </c>
      <c r="K61" s="27">
        <v>10397</v>
      </c>
      <c r="L61" s="27">
        <v>10864</v>
      </c>
      <c r="M61" s="27">
        <v>11771</v>
      </c>
      <c r="N61" s="27">
        <v>14153</v>
      </c>
      <c r="O61" s="27">
        <v>15638</v>
      </c>
    </row>
    <row r="62" spans="3:15" x14ac:dyDescent="0.4">
      <c r="C62" s="28" t="s">
        <v>29</v>
      </c>
      <c r="D62" s="27">
        <v>2439</v>
      </c>
      <c r="E62" s="27">
        <v>1982</v>
      </c>
      <c r="F62" s="27">
        <v>1917</v>
      </c>
      <c r="G62" s="27">
        <v>2474</v>
      </c>
      <c r="H62" s="27">
        <v>2682</v>
      </c>
      <c r="I62" s="27">
        <v>4035</v>
      </c>
      <c r="J62" s="27">
        <v>2562</v>
      </c>
      <c r="K62" s="27">
        <v>2502</v>
      </c>
      <c r="L62" s="27">
        <v>2462</v>
      </c>
      <c r="M62" s="27">
        <v>2956</v>
      </c>
      <c r="N62" s="27">
        <v>4026</v>
      </c>
      <c r="O62" s="27">
        <v>4720</v>
      </c>
    </row>
    <row r="63" spans="3:15" x14ac:dyDescent="0.4">
      <c r="C63" s="28" t="s">
        <v>30</v>
      </c>
      <c r="D63" s="27">
        <v>3490</v>
      </c>
      <c r="E63" s="27">
        <v>7896</v>
      </c>
      <c r="F63" s="27">
        <v>6063</v>
      </c>
      <c r="G63" s="27">
        <v>2967</v>
      </c>
      <c r="H63" s="27">
        <v>2900</v>
      </c>
      <c r="I63" s="27">
        <v>4152</v>
      </c>
      <c r="J63" s="27">
        <v>7277</v>
      </c>
      <c r="K63" s="27">
        <v>4659</v>
      </c>
      <c r="L63" s="27">
        <v>4654</v>
      </c>
      <c r="M63" s="27">
        <v>4880</v>
      </c>
      <c r="N63" s="27">
        <v>7218</v>
      </c>
      <c r="O63" s="27">
        <v>4012</v>
      </c>
    </row>
    <row r="64" spans="3:15" x14ac:dyDescent="0.4">
      <c r="C64" s="28" t="s">
        <v>31</v>
      </c>
      <c r="D64" s="30">
        <v>107</v>
      </c>
      <c r="E64" s="30">
        <v>150</v>
      </c>
      <c r="F64" s="30">
        <v>14</v>
      </c>
      <c r="G64" s="30">
        <v>7</v>
      </c>
      <c r="H64" s="30">
        <v>74</v>
      </c>
      <c r="I64" s="30">
        <v>67</v>
      </c>
      <c r="J64" s="30">
        <v>6</v>
      </c>
      <c r="K64" s="30">
        <v>7</v>
      </c>
      <c r="L64" s="30">
        <v>11</v>
      </c>
      <c r="M64" s="30">
        <v>13</v>
      </c>
      <c r="N64" s="30">
        <v>31</v>
      </c>
      <c r="O64" s="30">
        <v>10</v>
      </c>
    </row>
    <row r="65" spans="3:15" x14ac:dyDescent="0.4">
      <c r="C65" s="28" t="s">
        <v>32</v>
      </c>
      <c r="D65" s="27">
        <v>3234</v>
      </c>
      <c r="E65" s="27">
        <v>2391</v>
      </c>
      <c r="F65" s="27">
        <v>5180</v>
      </c>
      <c r="G65" s="27">
        <v>5129</v>
      </c>
      <c r="H65" s="27">
        <v>7004</v>
      </c>
      <c r="I65" s="27">
        <v>7071</v>
      </c>
      <c r="J65" s="27">
        <v>4952</v>
      </c>
      <c r="K65" s="27">
        <v>4015</v>
      </c>
      <c r="L65" s="27">
        <v>6906</v>
      </c>
      <c r="M65" s="27">
        <v>7941</v>
      </c>
      <c r="N65" s="27">
        <v>4531</v>
      </c>
      <c r="O65" s="27">
        <v>5858</v>
      </c>
    </row>
    <row r="66" spans="3:15" x14ac:dyDescent="0.4">
      <c r="C66" s="22" t="s">
        <v>33</v>
      </c>
      <c r="D66" s="32">
        <v>40848</v>
      </c>
      <c r="E66" s="32">
        <v>45952</v>
      </c>
      <c r="F66" s="32">
        <v>51651</v>
      </c>
      <c r="G66" s="32">
        <v>55898</v>
      </c>
      <c r="H66" s="32">
        <v>64241</v>
      </c>
      <c r="I66" s="32">
        <v>71739</v>
      </c>
      <c r="J66" s="32">
        <v>77311</v>
      </c>
      <c r="K66" s="32">
        <v>73761</v>
      </c>
      <c r="L66" s="32">
        <v>77196</v>
      </c>
      <c r="M66" s="32">
        <v>85831</v>
      </c>
      <c r="N66" s="32">
        <v>91754</v>
      </c>
      <c r="O66" s="32">
        <v>88003</v>
      </c>
    </row>
    <row r="68" spans="3:15" x14ac:dyDescent="0.4">
      <c r="E68" s="46" t="s">
        <v>99</v>
      </c>
      <c r="F68" s="46"/>
      <c r="G68" s="46"/>
      <c r="H68" s="46"/>
      <c r="I68" s="46"/>
      <c r="J68" s="46"/>
    </row>
    <row r="69" spans="3:15" x14ac:dyDescent="0.4">
      <c r="C69" s="24" t="s">
        <v>82</v>
      </c>
      <c r="D69" s="24">
        <v>41699</v>
      </c>
      <c r="E69" s="24">
        <v>42064</v>
      </c>
      <c r="F69" s="24">
        <v>42430</v>
      </c>
      <c r="G69" s="24">
        <v>42795</v>
      </c>
      <c r="H69" s="24">
        <v>43160</v>
      </c>
      <c r="I69" s="24">
        <v>43525</v>
      </c>
      <c r="J69" s="24">
        <v>43891</v>
      </c>
      <c r="K69" s="24">
        <v>44256</v>
      </c>
      <c r="L69" s="24">
        <v>44621</v>
      </c>
      <c r="M69" s="24">
        <v>44986</v>
      </c>
      <c r="N69" s="24">
        <v>45352</v>
      </c>
      <c r="O69" s="24">
        <v>45717</v>
      </c>
    </row>
    <row r="70" spans="3:15" x14ac:dyDescent="0.4">
      <c r="C70" s="20" t="s">
        <v>109</v>
      </c>
      <c r="D70" s="27">
        <v>6962</v>
      </c>
      <c r="E70" s="27">
        <v>9309</v>
      </c>
      <c r="F70" s="27">
        <v>9212</v>
      </c>
      <c r="G70" s="27">
        <v>10002</v>
      </c>
      <c r="H70" s="27">
        <v>12651</v>
      </c>
      <c r="I70" s="27">
        <v>11749</v>
      </c>
      <c r="J70" s="27">
        <v>13806</v>
      </c>
      <c r="K70" s="27">
        <v>11494</v>
      </c>
      <c r="L70" s="27">
        <v>14808</v>
      </c>
      <c r="M70" s="27">
        <v>17912</v>
      </c>
      <c r="N70" s="27">
        <v>16118</v>
      </c>
      <c r="O70" s="27">
        <v>16751</v>
      </c>
    </row>
    <row r="71" spans="3:15" x14ac:dyDescent="0.4">
      <c r="C71" s="28" t="s">
        <v>56</v>
      </c>
      <c r="D71" s="27">
        <v>12492</v>
      </c>
      <c r="E71" s="27">
        <v>13504</v>
      </c>
      <c r="F71" s="27">
        <v>14291</v>
      </c>
      <c r="G71" s="27">
        <v>15152</v>
      </c>
      <c r="H71" s="27">
        <v>16450</v>
      </c>
      <c r="I71" s="27">
        <v>17717</v>
      </c>
      <c r="J71" s="27">
        <v>18038</v>
      </c>
      <c r="K71" s="27">
        <v>15845</v>
      </c>
      <c r="L71" s="27">
        <v>19134</v>
      </c>
      <c r="M71" s="27">
        <v>24312</v>
      </c>
      <c r="N71" s="27">
        <v>24859</v>
      </c>
      <c r="O71" s="27">
        <v>24797</v>
      </c>
    </row>
    <row r="72" spans="3:15" x14ac:dyDescent="0.4">
      <c r="C72" s="28" t="s">
        <v>57</v>
      </c>
      <c r="D72" s="27">
        <v>-1404</v>
      </c>
      <c r="E72" s="30">
        <v>572</v>
      </c>
      <c r="F72" s="30">
        <v>-197</v>
      </c>
      <c r="G72" s="30">
        <v>-859</v>
      </c>
      <c r="H72" s="30">
        <v>-784</v>
      </c>
      <c r="I72" s="30">
        <v>-699</v>
      </c>
      <c r="J72" s="27">
        <v>1527</v>
      </c>
      <c r="K72" s="30">
        <v>-99</v>
      </c>
      <c r="L72" s="30">
        <v>-235</v>
      </c>
      <c r="M72" s="30">
        <v>-603</v>
      </c>
      <c r="N72" s="30">
        <v>-888</v>
      </c>
      <c r="O72" s="30">
        <v>-839</v>
      </c>
    </row>
    <row r="73" spans="3:15" x14ac:dyDescent="0.4">
      <c r="C73" s="28" t="s">
        <v>58</v>
      </c>
      <c r="D73" s="30">
        <v>-759</v>
      </c>
      <c r="E73" s="30">
        <v>-469</v>
      </c>
      <c r="F73" s="30">
        <v>-683</v>
      </c>
      <c r="G73" s="30">
        <v>656</v>
      </c>
      <c r="H73" s="30">
        <v>627</v>
      </c>
      <c r="I73" s="30">
        <v>-350</v>
      </c>
      <c r="J73" s="30">
        <v>-451</v>
      </c>
      <c r="K73" s="27">
        <v>-1351</v>
      </c>
      <c r="L73" s="30">
        <v>-527</v>
      </c>
      <c r="M73" s="30">
        <v>-752</v>
      </c>
      <c r="N73" s="27">
        <v>-2187</v>
      </c>
      <c r="O73" s="27">
        <v>-2695</v>
      </c>
    </row>
    <row r="74" spans="3:15" x14ac:dyDescent="0.4">
      <c r="C74" s="28" t="s">
        <v>59</v>
      </c>
      <c r="D74" s="30">
        <v>0</v>
      </c>
      <c r="E74" s="30">
        <v>-72</v>
      </c>
      <c r="F74" s="30">
        <v>628</v>
      </c>
      <c r="G74" s="30">
        <v>266</v>
      </c>
      <c r="H74" s="27">
        <v>2077</v>
      </c>
      <c r="I74" s="30">
        <v>568</v>
      </c>
      <c r="J74" s="30">
        <v>-658</v>
      </c>
      <c r="K74" s="27">
        <v>1055</v>
      </c>
      <c r="L74" s="30">
        <v>946</v>
      </c>
      <c r="M74" s="30">
        <v>755</v>
      </c>
      <c r="N74" s="30">
        <v>17</v>
      </c>
      <c r="O74" s="27">
        <v>1333</v>
      </c>
    </row>
    <row r="75" spans="3:15" x14ac:dyDescent="0.4">
      <c r="C75" s="28" t="s">
        <v>60</v>
      </c>
      <c r="D75" s="30">
        <v>431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</row>
    <row r="76" spans="3:15" x14ac:dyDescent="0.4">
      <c r="C76" s="28" t="s">
        <v>61</v>
      </c>
      <c r="D76" s="27">
        <v>-1732</v>
      </c>
      <c r="E76" s="30">
        <v>30</v>
      </c>
      <c r="F76" s="30">
        <v>-252</v>
      </c>
      <c r="G76" s="30">
        <v>63</v>
      </c>
      <c r="H76" s="27">
        <v>1920</v>
      </c>
      <c r="I76" s="30">
        <v>-482</v>
      </c>
      <c r="J76" s="30">
        <v>418</v>
      </c>
      <c r="K76" s="30">
        <v>-395</v>
      </c>
      <c r="L76" s="30">
        <v>184</v>
      </c>
      <c r="M76" s="30">
        <v>-600</v>
      </c>
      <c r="N76" s="27">
        <v>-3058</v>
      </c>
      <c r="O76" s="27">
        <v>-2202</v>
      </c>
    </row>
    <row r="77" spans="3:15" x14ac:dyDescent="0.4">
      <c r="C77" s="28" t="s">
        <v>62</v>
      </c>
      <c r="D77" s="27">
        <v>-3797</v>
      </c>
      <c r="E77" s="27">
        <v>-4226</v>
      </c>
      <c r="F77" s="27">
        <v>-4828</v>
      </c>
      <c r="G77" s="27">
        <v>-5213</v>
      </c>
      <c r="H77" s="27">
        <v>-5720</v>
      </c>
      <c r="I77" s="27">
        <v>-5486</v>
      </c>
      <c r="J77" s="27">
        <v>-4650</v>
      </c>
      <c r="K77" s="27">
        <v>-3957</v>
      </c>
      <c r="L77" s="27">
        <v>-4510</v>
      </c>
      <c r="M77" s="27">
        <v>-5801</v>
      </c>
      <c r="N77" s="27">
        <v>-5683</v>
      </c>
      <c r="O77" s="27">
        <v>-5845</v>
      </c>
    </row>
    <row r="78" spans="3:15" x14ac:dyDescent="0.4">
      <c r="C78" s="22" t="s">
        <v>110</v>
      </c>
      <c r="D78" s="32">
        <v>-2823</v>
      </c>
      <c r="E78" s="32">
        <v>-4820</v>
      </c>
      <c r="F78" s="32">
        <v>-3711</v>
      </c>
      <c r="G78" s="32">
        <v>-2780</v>
      </c>
      <c r="H78" s="32">
        <v>-6691</v>
      </c>
      <c r="I78" s="32">
        <v>-5082</v>
      </c>
      <c r="J78" s="32">
        <v>-5517</v>
      </c>
      <c r="K78" s="32">
        <v>6555</v>
      </c>
      <c r="L78" s="32">
        <v>-1517</v>
      </c>
      <c r="M78" s="32">
        <v>-5159</v>
      </c>
      <c r="N78" s="32">
        <v>2128</v>
      </c>
      <c r="O78" s="35">
        <v>39</v>
      </c>
    </row>
    <row r="79" spans="3:15" x14ac:dyDescent="0.4">
      <c r="C79" s="33" t="s">
        <v>64</v>
      </c>
      <c r="D79" s="32">
        <v>-2593</v>
      </c>
      <c r="E79" s="32">
        <v>-3051</v>
      </c>
      <c r="F79" s="32">
        <v>-2145</v>
      </c>
      <c r="G79" s="32">
        <v>-2944</v>
      </c>
      <c r="H79" s="32">
        <v>-2619</v>
      </c>
      <c r="I79" s="32">
        <v>-2769</v>
      </c>
      <c r="J79" s="32">
        <v>-2140</v>
      </c>
      <c r="K79" s="32">
        <v>-1582</v>
      </c>
      <c r="L79" s="32">
        <v>-1812</v>
      </c>
      <c r="M79" s="32">
        <v>-1858</v>
      </c>
      <c r="N79" s="32">
        <v>-2647</v>
      </c>
      <c r="O79" s="32">
        <v>-1789</v>
      </c>
    </row>
    <row r="80" spans="3:15" x14ac:dyDescent="0.4">
      <c r="C80" s="33" t="s">
        <v>65</v>
      </c>
      <c r="D80" s="35">
        <v>21</v>
      </c>
      <c r="E80" s="35">
        <v>7</v>
      </c>
      <c r="F80" s="35">
        <v>7</v>
      </c>
      <c r="G80" s="35">
        <v>47</v>
      </c>
      <c r="H80" s="35">
        <v>71</v>
      </c>
      <c r="I80" s="35">
        <v>9</v>
      </c>
      <c r="J80" s="35">
        <v>27</v>
      </c>
      <c r="K80" s="35">
        <v>3</v>
      </c>
      <c r="L80" s="35">
        <v>137</v>
      </c>
      <c r="M80" s="35">
        <v>49</v>
      </c>
      <c r="N80" s="35">
        <v>101</v>
      </c>
      <c r="O80" s="35">
        <v>158</v>
      </c>
    </row>
    <row r="81" spans="3:15" x14ac:dyDescent="0.4">
      <c r="C81" s="33" t="s">
        <v>66</v>
      </c>
      <c r="D81" s="32">
        <v>-82232</v>
      </c>
      <c r="E81" s="32">
        <v>-88047</v>
      </c>
      <c r="F81" s="32">
        <v>-145078</v>
      </c>
      <c r="G81" s="32">
        <v>-79279</v>
      </c>
      <c r="H81" s="32">
        <v>-94557</v>
      </c>
      <c r="I81" s="32">
        <v>-90368</v>
      </c>
      <c r="J81" s="32">
        <v>-76791</v>
      </c>
      <c r="K81" s="32">
        <v>-53114</v>
      </c>
      <c r="L81" s="32">
        <v>-65103</v>
      </c>
      <c r="M81" s="32">
        <v>-75275</v>
      </c>
      <c r="N81" s="32">
        <v>-67677</v>
      </c>
      <c r="O81" s="32">
        <v>-59689</v>
      </c>
    </row>
    <row r="82" spans="3:15" x14ac:dyDescent="0.4">
      <c r="C82" s="33" t="s">
        <v>67</v>
      </c>
      <c r="D82" s="32">
        <v>81327</v>
      </c>
      <c r="E82" s="32">
        <v>88781</v>
      </c>
      <c r="F82" s="32">
        <v>141692</v>
      </c>
      <c r="G82" s="32">
        <v>74904</v>
      </c>
      <c r="H82" s="32">
        <v>91080</v>
      </c>
      <c r="I82" s="32">
        <v>88835</v>
      </c>
      <c r="J82" s="32">
        <v>72644</v>
      </c>
      <c r="K82" s="32">
        <v>58498</v>
      </c>
      <c r="L82" s="32">
        <v>66286</v>
      </c>
      <c r="M82" s="32">
        <v>71778</v>
      </c>
      <c r="N82" s="32">
        <v>70615</v>
      </c>
      <c r="O82" s="32">
        <v>60352</v>
      </c>
    </row>
    <row r="83" spans="3:15" x14ac:dyDescent="0.4">
      <c r="C83" s="33" t="s">
        <v>68</v>
      </c>
      <c r="D83" s="35">
        <v>387</v>
      </c>
      <c r="E83" s="35">
        <v>552</v>
      </c>
      <c r="F83" s="35">
        <v>716</v>
      </c>
      <c r="G83" s="35">
        <v>720</v>
      </c>
      <c r="H83" s="35">
        <v>691</v>
      </c>
      <c r="I83" s="32">
        <v>1113</v>
      </c>
      <c r="J83" s="32">
        <v>1437</v>
      </c>
      <c r="K83" s="32">
        <v>1199</v>
      </c>
      <c r="L83" s="35">
        <v>963</v>
      </c>
      <c r="M83" s="32">
        <v>1216</v>
      </c>
      <c r="N83" s="32">
        <v>1017</v>
      </c>
      <c r="O83" s="35">
        <v>987</v>
      </c>
    </row>
    <row r="84" spans="3:15" x14ac:dyDescent="0.4">
      <c r="C84" s="33" t="s">
        <v>69</v>
      </c>
      <c r="D84" s="35">
        <v>357</v>
      </c>
      <c r="E84" s="35">
        <v>577</v>
      </c>
      <c r="F84" s="35">
        <v>377</v>
      </c>
      <c r="G84" s="35">
        <v>249</v>
      </c>
      <c r="H84" s="35">
        <v>410</v>
      </c>
      <c r="I84" s="35">
        <v>416</v>
      </c>
      <c r="J84" s="35">
        <v>551</v>
      </c>
      <c r="K84" s="35">
        <v>724</v>
      </c>
      <c r="L84" s="35">
        <v>857</v>
      </c>
      <c r="M84" s="35">
        <v>557</v>
      </c>
      <c r="N84" s="35">
        <v>990</v>
      </c>
      <c r="O84" s="32">
        <v>1020</v>
      </c>
    </row>
    <row r="85" spans="3:15" x14ac:dyDescent="0.4">
      <c r="C85" s="33" t="s">
        <v>70</v>
      </c>
      <c r="D85" s="35">
        <v>-87</v>
      </c>
      <c r="E85" s="35">
        <v>-89</v>
      </c>
      <c r="F85" s="35">
        <v>-408</v>
      </c>
      <c r="G85" s="35">
        <v>-140</v>
      </c>
      <c r="H85" s="35">
        <v>-224</v>
      </c>
      <c r="I85" s="35">
        <v>-426</v>
      </c>
      <c r="J85" s="35">
        <v>-202</v>
      </c>
      <c r="K85" s="35">
        <v>-362</v>
      </c>
      <c r="L85" s="35">
        <v>-427</v>
      </c>
      <c r="M85" s="32">
        <v>-1184</v>
      </c>
      <c r="N85" s="32">
        <v>-1050</v>
      </c>
      <c r="O85" s="35">
        <v>-866</v>
      </c>
    </row>
    <row r="86" spans="3:15" x14ac:dyDescent="0.4">
      <c r="C86" s="33" t="s">
        <v>71</v>
      </c>
      <c r="D86" s="35">
        <v>-1</v>
      </c>
      <c r="E86" s="35">
        <v>-4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-2</v>
      </c>
      <c r="L86" s="35">
        <v>-2</v>
      </c>
      <c r="M86" s="35">
        <v>-2</v>
      </c>
      <c r="N86" s="35">
        <v>-87</v>
      </c>
      <c r="O86" s="35">
        <v>-30</v>
      </c>
    </row>
    <row r="87" spans="3:15" x14ac:dyDescent="0.4">
      <c r="C87" s="33" t="s">
        <v>72</v>
      </c>
      <c r="D87" s="35">
        <v>0</v>
      </c>
      <c r="E87" s="35">
        <v>0</v>
      </c>
      <c r="F87" s="35">
        <v>0</v>
      </c>
      <c r="G87" s="35">
        <v>259</v>
      </c>
      <c r="H87" s="35">
        <v>18</v>
      </c>
      <c r="I87" s="35">
        <v>18</v>
      </c>
      <c r="J87" s="35">
        <v>0</v>
      </c>
      <c r="K87" s="35">
        <v>0</v>
      </c>
      <c r="L87" s="35">
        <v>0</v>
      </c>
      <c r="M87" s="35">
        <v>74</v>
      </c>
      <c r="N87" s="35">
        <v>0</v>
      </c>
      <c r="O87" s="35">
        <v>0</v>
      </c>
    </row>
    <row r="88" spans="3:15" x14ac:dyDescent="0.4">
      <c r="C88" s="33" t="s">
        <v>73</v>
      </c>
      <c r="D88" s="35">
        <v>-3</v>
      </c>
      <c r="E88" s="32">
        <v>-3545</v>
      </c>
      <c r="F88" s="32">
        <v>1128</v>
      </c>
      <c r="G88" s="32">
        <v>3403</v>
      </c>
      <c r="H88" s="32">
        <v>-1561</v>
      </c>
      <c r="I88" s="32">
        <v>-1910</v>
      </c>
      <c r="J88" s="32">
        <v>-1041</v>
      </c>
      <c r="K88" s="32">
        <v>1190</v>
      </c>
      <c r="L88" s="32">
        <v>-2417</v>
      </c>
      <c r="M88" s="35">
        <v>-514</v>
      </c>
      <c r="N88" s="35">
        <v>867</v>
      </c>
      <c r="O88" s="35">
        <v>-103</v>
      </c>
    </row>
    <row r="89" spans="3:15" x14ac:dyDescent="0.4">
      <c r="C89" s="20" t="s">
        <v>111</v>
      </c>
      <c r="D89" s="27">
        <v>-4174</v>
      </c>
      <c r="E89" s="27">
        <v>-4574</v>
      </c>
      <c r="F89" s="27">
        <v>-5465</v>
      </c>
      <c r="G89" s="27">
        <v>-7138</v>
      </c>
      <c r="H89" s="27">
        <v>-6020</v>
      </c>
      <c r="I89" s="27">
        <v>-6601</v>
      </c>
      <c r="J89" s="27">
        <v>-7891</v>
      </c>
      <c r="K89" s="27">
        <v>-18379</v>
      </c>
      <c r="L89" s="27">
        <v>-13337</v>
      </c>
      <c r="M89" s="27">
        <v>-12730</v>
      </c>
      <c r="N89" s="27">
        <v>-18255</v>
      </c>
      <c r="O89" s="27">
        <v>-16766</v>
      </c>
    </row>
    <row r="90" spans="3:15" x14ac:dyDescent="0.4">
      <c r="C90" s="28" t="s">
        <v>75</v>
      </c>
      <c r="D90" s="30">
        <v>691</v>
      </c>
      <c r="E90" s="30">
        <v>979</v>
      </c>
      <c r="F90" s="30">
        <v>532</v>
      </c>
      <c r="G90" s="27">
        <v>1067</v>
      </c>
      <c r="H90" s="30">
        <v>913</v>
      </c>
      <c r="I90" s="30">
        <v>969</v>
      </c>
      <c r="J90" s="30">
        <v>625</v>
      </c>
      <c r="K90" s="30">
        <v>291</v>
      </c>
      <c r="L90" s="30">
        <v>292</v>
      </c>
      <c r="M90" s="27">
        <v>2477</v>
      </c>
      <c r="N90" s="27">
        <v>1443</v>
      </c>
      <c r="O90" s="30">
        <v>797</v>
      </c>
    </row>
    <row r="91" spans="3:15" x14ac:dyDescent="0.4">
      <c r="C91" s="28" t="s">
        <v>76</v>
      </c>
      <c r="D91" s="30">
        <v>-11</v>
      </c>
      <c r="E91" s="30">
        <v>-15</v>
      </c>
      <c r="F91" s="30">
        <v>-14</v>
      </c>
      <c r="G91" s="30">
        <v>-13</v>
      </c>
      <c r="H91" s="30">
        <v>-8</v>
      </c>
      <c r="I91" s="30">
        <v>-7</v>
      </c>
      <c r="J91" s="30">
        <v>-3</v>
      </c>
      <c r="K91" s="30">
        <v>-2</v>
      </c>
      <c r="L91" s="30">
        <v>0</v>
      </c>
      <c r="M91" s="30">
        <v>-1</v>
      </c>
      <c r="N91" s="30">
        <v>-1</v>
      </c>
      <c r="O91" s="30">
        <v>-2</v>
      </c>
    </row>
    <row r="92" spans="3:15" x14ac:dyDescent="0.4">
      <c r="C92" s="28" t="s">
        <v>77</v>
      </c>
      <c r="D92" s="30">
        <v>-46</v>
      </c>
      <c r="E92" s="30">
        <v>-6</v>
      </c>
      <c r="F92" s="30">
        <v>-23</v>
      </c>
      <c r="G92" s="30">
        <v>-22</v>
      </c>
      <c r="H92" s="30">
        <v>-45</v>
      </c>
      <c r="I92" s="30">
        <v>-87</v>
      </c>
      <c r="J92" s="30">
        <v>-46</v>
      </c>
      <c r="K92" s="30">
        <v>-43</v>
      </c>
      <c r="L92" s="30">
        <v>-42</v>
      </c>
      <c r="M92" s="30">
        <v>-40</v>
      </c>
      <c r="N92" s="30">
        <v>-46</v>
      </c>
      <c r="O92" s="30">
        <v>-45</v>
      </c>
    </row>
    <row r="93" spans="3:15" x14ac:dyDescent="0.4">
      <c r="C93" s="28" t="s">
        <v>78</v>
      </c>
      <c r="D93" s="27">
        <v>-4148</v>
      </c>
      <c r="E93" s="27">
        <v>-4772</v>
      </c>
      <c r="F93" s="27">
        <v>-5010</v>
      </c>
      <c r="G93" s="27">
        <v>-6840</v>
      </c>
      <c r="H93" s="27">
        <v>-5770</v>
      </c>
      <c r="I93" s="27">
        <v>-6285</v>
      </c>
      <c r="J93" s="27">
        <v>-7049</v>
      </c>
      <c r="K93" s="27">
        <v>-18629</v>
      </c>
      <c r="L93" s="27">
        <v>-13547</v>
      </c>
      <c r="M93" s="27">
        <v>-15150</v>
      </c>
      <c r="N93" s="27">
        <v>-19606</v>
      </c>
      <c r="O93" s="27">
        <v>-17497</v>
      </c>
    </row>
    <row r="94" spans="3:15" x14ac:dyDescent="0.4">
      <c r="C94" s="28" t="s">
        <v>79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-44</v>
      </c>
      <c r="K94" s="30">
        <v>-50</v>
      </c>
      <c r="L94" s="30">
        <v>-54</v>
      </c>
      <c r="M94" s="30">
        <v>-52</v>
      </c>
      <c r="N94" s="30">
        <v>-57</v>
      </c>
      <c r="O94" s="30">
        <v>-47</v>
      </c>
    </row>
    <row r="95" spans="3:15" x14ac:dyDescent="0.4">
      <c r="C95" s="28" t="s">
        <v>80</v>
      </c>
      <c r="D95" s="30">
        <v>-659</v>
      </c>
      <c r="E95" s="30">
        <v>-759</v>
      </c>
      <c r="F95" s="30">
        <v>-950</v>
      </c>
      <c r="G95" s="27">
        <v>-1330</v>
      </c>
      <c r="H95" s="27">
        <v>-1109</v>
      </c>
      <c r="I95" s="27">
        <v>-1191</v>
      </c>
      <c r="J95" s="27">
        <v>-1375</v>
      </c>
      <c r="K95" s="30">
        <v>55</v>
      </c>
      <c r="L95" s="30">
        <v>15</v>
      </c>
      <c r="M95" s="30">
        <v>35</v>
      </c>
      <c r="N95" s="30">
        <v>12</v>
      </c>
      <c r="O95" s="30">
        <v>28</v>
      </c>
    </row>
    <row r="96" spans="3:15" x14ac:dyDescent="0.4">
      <c r="C96" s="22" t="s">
        <v>81</v>
      </c>
      <c r="D96" s="35">
        <v>-35</v>
      </c>
      <c r="E96" s="35">
        <v>-85</v>
      </c>
      <c r="F96" s="35">
        <v>36</v>
      </c>
      <c r="G96" s="35">
        <v>84</v>
      </c>
      <c r="H96" s="35">
        <v>-60</v>
      </c>
      <c r="I96" s="35">
        <v>67</v>
      </c>
      <c r="J96" s="35">
        <v>399</v>
      </c>
      <c r="K96" s="35">
        <v>-330</v>
      </c>
      <c r="L96" s="35">
        <v>-46</v>
      </c>
      <c r="M96" s="35">
        <v>22</v>
      </c>
      <c r="N96" s="35">
        <v>-9</v>
      </c>
      <c r="O96" s="35">
        <v>24</v>
      </c>
    </row>
  </sheetData>
  <mergeCells count="3">
    <mergeCell ref="F2:I2"/>
    <mergeCell ref="F31:I31"/>
    <mergeCell ref="E68:J68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B90-03FA-4279-82AF-479F14BE5CDF}">
  <dimension ref="A1"/>
  <sheetViews>
    <sheetView zoomScale="14" workbookViewId="0">
      <selection activeCell="AJ55" sqref="AJ5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1AED-7C30-44A0-96D2-71616CBD3062}">
  <dimension ref="B2:N49"/>
  <sheetViews>
    <sheetView tabSelected="1" topLeftCell="A12" zoomScale="55" workbookViewId="0">
      <selection activeCell="U44" sqref="U44"/>
    </sheetView>
  </sheetViews>
  <sheetFormatPr defaultRowHeight="14.5" x14ac:dyDescent="0.35"/>
  <cols>
    <col min="2" max="2" width="26.7265625" bestFit="1" customWidth="1"/>
    <col min="3" max="14" width="14.6328125" bestFit="1" customWidth="1"/>
  </cols>
  <sheetData>
    <row r="2" spans="2:14" x14ac:dyDescent="0.35">
      <c r="B2" s="1" t="s">
        <v>82</v>
      </c>
      <c r="C2" s="1">
        <v>41699</v>
      </c>
      <c r="D2" s="1">
        <v>42064</v>
      </c>
      <c r="E2" s="1">
        <v>42430</v>
      </c>
      <c r="F2" s="1">
        <v>42795</v>
      </c>
      <c r="G2" s="1">
        <v>43160</v>
      </c>
      <c r="H2" s="1">
        <v>43525</v>
      </c>
      <c r="I2" s="1">
        <v>43891</v>
      </c>
      <c r="J2" s="1">
        <v>44256</v>
      </c>
      <c r="K2" s="1">
        <v>44621</v>
      </c>
      <c r="L2" s="1">
        <v>44986</v>
      </c>
      <c r="M2" s="1">
        <v>45352</v>
      </c>
      <c r="N2" s="1">
        <v>45717</v>
      </c>
    </row>
    <row r="3" spans="2:14" x14ac:dyDescent="0.35">
      <c r="B3" s="2" t="s">
        <v>0</v>
      </c>
      <c r="C3" s="3">
        <v>795</v>
      </c>
      <c r="D3" s="3">
        <v>802</v>
      </c>
      <c r="E3" s="3">
        <v>805</v>
      </c>
      <c r="F3" s="4">
        <v>1215</v>
      </c>
      <c r="G3" s="4">
        <v>1220</v>
      </c>
      <c r="H3" s="4">
        <v>1226</v>
      </c>
      <c r="I3" s="4">
        <v>1229</v>
      </c>
      <c r="J3" s="4">
        <v>1231</v>
      </c>
      <c r="K3" s="4">
        <v>1232</v>
      </c>
      <c r="L3" s="4">
        <v>1243</v>
      </c>
      <c r="M3" s="4">
        <v>1248</v>
      </c>
      <c r="N3" s="4">
        <v>1251</v>
      </c>
    </row>
    <row r="4" spans="2:14" x14ac:dyDescent="0.35">
      <c r="B4" s="5" t="s">
        <v>1</v>
      </c>
      <c r="C4" s="6">
        <v>26442</v>
      </c>
      <c r="D4" s="6">
        <v>30934</v>
      </c>
      <c r="E4" s="6">
        <v>41875</v>
      </c>
      <c r="F4" s="6">
        <v>45198</v>
      </c>
      <c r="G4" s="6">
        <v>51290</v>
      </c>
      <c r="H4" s="6">
        <v>57915</v>
      </c>
      <c r="I4" s="6">
        <v>64044</v>
      </c>
      <c r="J4" s="6">
        <v>59116</v>
      </c>
      <c r="K4" s="6">
        <v>61223</v>
      </c>
      <c r="L4" s="6">
        <v>67912</v>
      </c>
      <c r="M4" s="6">
        <v>73259</v>
      </c>
      <c r="N4" s="6">
        <v>68779</v>
      </c>
    </row>
    <row r="5" spans="2:14" x14ac:dyDescent="0.35">
      <c r="B5" s="7" t="s">
        <v>2</v>
      </c>
      <c r="C5" s="8">
        <v>242</v>
      </c>
      <c r="D5" s="8">
        <v>269</v>
      </c>
      <c r="E5" s="8">
        <v>84</v>
      </c>
      <c r="F5" s="8">
        <v>46</v>
      </c>
      <c r="G5" s="8">
        <v>36</v>
      </c>
      <c r="H5" s="8">
        <v>13</v>
      </c>
      <c r="I5" s="8">
        <v>277</v>
      </c>
      <c r="J5" s="8">
        <v>271</v>
      </c>
      <c r="K5" s="8">
        <v>249</v>
      </c>
      <c r="L5" s="8">
        <v>306</v>
      </c>
      <c r="M5" s="8">
        <v>303</v>
      </c>
      <c r="N5" s="8">
        <v>285</v>
      </c>
    </row>
    <row r="6" spans="2:14" x14ac:dyDescent="0.35">
      <c r="B6" s="9" t="s">
        <v>3</v>
      </c>
      <c r="C6" s="3">
        <v>76</v>
      </c>
      <c r="D6" s="3">
        <v>61</v>
      </c>
      <c r="E6" s="3">
        <v>27</v>
      </c>
      <c r="F6" s="3">
        <v>18</v>
      </c>
      <c r="G6" s="3">
        <v>12</v>
      </c>
      <c r="H6" s="3">
        <v>8</v>
      </c>
      <c r="I6" s="3">
        <v>6</v>
      </c>
      <c r="J6" s="3">
        <v>6</v>
      </c>
      <c r="K6" s="3">
        <v>5</v>
      </c>
      <c r="L6" s="3">
        <v>3</v>
      </c>
      <c r="M6" s="3">
        <v>2</v>
      </c>
      <c r="N6" s="3">
        <v>0</v>
      </c>
    </row>
    <row r="7" spans="2:14" x14ac:dyDescent="0.35">
      <c r="B7" s="9" t="s">
        <v>4</v>
      </c>
      <c r="C7" s="3">
        <v>150</v>
      </c>
      <c r="D7" s="3">
        <v>195</v>
      </c>
      <c r="E7" s="3">
        <v>44</v>
      </c>
      <c r="F7" s="3">
        <v>19</v>
      </c>
      <c r="G7" s="3">
        <v>17</v>
      </c>
      <c r="H7" s="3">
        <v>2</v>
      </c>
      <c r="I7" s="3">
        <v>1</v>
      </c>
      <c r="J7" s="3">
        <v>4</v>
      </c>
      <c r="K7" s="3">
        <v>1</v>
      </c>
      <c r="L7" s="3">
        <v>35</v>
      </c>
      <c r="M7" s="3">
        <v>10</v>
      </c>
      <c r="N7" s="3">
        <v>91</v>
      </c>
    </row>
    <row r="8" spans="2:14" x14ac:dyDescent="0.35">
      <c r="B8" s="9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268</v>
      </c>
      <c r="J8" s="3">
        <v>261</v>
      </c>
      <c r="K8" s="3">
        <v>244</v>
      </c>
      <c r="L8" s="3">
        <v>267</v>
      </c>
      <c r="M8" s="3">
        <v>292</v>
      </c>
      <c r="N8" s="3">
        <v>193</v>
      </c>
    </row>
    <row r="9" spans="2:14" x14ac:dyDescent="0.35">
      <c r="B9" s="9" t="s">
        <v>6</v>
      </c>
      <c r="C9" s="3">
        <v>16</v>
      </c>
      <c r="D9" s="3">
        <v>13</v>
      </c>
      <c r="E9" s="3">
        <v>13</v>
      </c>
      <c r="F9" s="3">
        <v>8</v>
      </c>
      <c r="G9" s="3">
        <v>7</v>
      </c>
      <c r="H9" s="3">
        <v>3</v>
      </c>
      <c r="I9" s="3">
        <v>2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2:14" x14ac:dyDescent="0.35">
      <c r="B10" s="10" t="s">
        <v>7</v>
      </c>
      <c r="C10" s="11">
        <v>13369</v>
      </c>
      <c r="D10" s="11">
        <v>13948</v>
      </c>
      <c r="E10" s="11">
        <v>8888</v>
      </c>
      <c r="F10" s="11">
        <v>9440</v>
      </c>
      <c r="G10" s="11">
        <v>11695</v>
      </c>
      <c r="H10" s="11">
        <v>12585</v>
      </c>
      <c r="I10" s="11">
        <v>11760</v>
      </c>
      <c r="J10" s="11">
        <v>13143</v>
      </c>
      <c r="K10" s="11">
        <v>14491</v>
      </c>
      <c r="L10" s="11">
        <v>16370</v>
      </c>
      <c r="M10" s="11">
        <v>16944</v>
      </c>
      <c r="N10" s="11">
        <v>17688</v>
      </c>
    </row>
    <row r="11" spans="2:14" x14ac:dyDescent="0.35">
      <c r="B11" s="12" t="s">
        <v>8</v>
      </c>
      <c r="C11" s="13">
        <v>203</v>
      </c>
      <c r="D11" s="13">
        <v>225</v>
      </c>
      <c r="E11" s="13">
        <v>261</v>
      </c>
      <c r="F11" s="13">
        <v>295</v>
      </c>
      <c r="G11" s="13">
        <v>334</v>
      </c>
      <c r="H11" s="13">
        <v>343</v>
      </c>
      <c r="I11" s="13">
        <v>377</v>
      </c>
      <c r="J11" s="13">
        <v>347</v>
      </c>
      <c r="K11" s="13">
        <v>366</v>
      </c>
      <c r="L11" s="13">
        <v>384</v>
      </c>
      <c r="M11" s="13">
        <v>383</v>
      </c>
      <c r="N11" s="13">
        <v>368</v>
      </c>
    </row>
    <row r="12" spans="2:14" x14ac:dyDescent="0.35">
      <c r="B12" s="12" t="s">
        <v>9</v>
      </c>
      <c r="C12" s="6">
        <v>2106</v>
      </c>
      <c r="D12" s="6">
        <v>2020</v>
      </c>
      <c r="E12" s="6">
        <v>2339</v>
      </c>
      <c r="F12" s="6">
        <v>2659</v>
      </c>
      <c r="G12" s="6">
        <v>3496</v>
      </c>
      <c r="H12" s="6">
        <v>3510</v>
      </c>
      <c r="I12" s="6">
        <v>3630</v>
      </c>
      <c r="J12" s="6">
        <v>4319</v>
      </c>
      <c r="K12" s="6">
        <v>4417</v>
      </c>
      <c r="L12" s="6">
        <v>4659</v>
      </c>
      <c r="M12" s="6">
        <v>4798</v>
      </c>
      <c r="N12" s="6">
        <v>4807</v>
      </c>
    </row>
    <row r="13" spans="2:14" x14ac:dyDescent="0.35">
      <c r="B13" s="12" t="s">
        <v>10</v>
      </c>
      <c r="C13" s="13">
        <v>0</v>
      </c>
      <c r="D13" s="13">
        <v>0</v>
      </c>
      <c r="E13" s="13">
        <v>805</v>
      </c>
      <c r="F13" s="13">
        <v>495</v>
      </c>
      <c r="G13" s="13">
        <v>461</v>
      </c>
      <c r="H13" s="13">
        <v>430</v>
      </c>
      <c r="I13" s="13">
        <v>703</v>
      </c>
      <c r="J13" s="13">
        <v>811</v>
      </c>
      <c r="K13" s="6">
        <v>1278</v>
      </c>
      <c r="L13" s="6">
        <v>1295</v>
      </c>
      <c r="M13" s="13">
        <v>886</v>
      </c>
      <c r="N13" s="6">
        <v>1264</v>
      </c>
    </row>
    <row r="14" spans="2:14" x14ac:dyDescent="0.35">
      <c r="B14" s="12" t="s">
        <v>11</v>
      </c>
      <c r="C14" s="6">
        <v>11060</v>
      </c>
      <c r="D14" s="6">
        <v>11702</v>
      </c>
      <c r="E14" s="6">
        <v>5483</v>
      </c>
      <c r="F14" s="6">
        <v>5991</v>
      </c>
      <c r="G14" s="6">
        <v>7404</v>
      </c>
      <c r="H14" s="6">
        <v>8301</v>
      </c>
      <c r="I14" s="6">
        <v>7050</v>
      </c>
      <c r="J14" s="6">
        <v>7666</v>
      </c>
      <c r="K14" s="6">
        <v>8429</v>
      </c>
      <c r="L14" s="6">
        <v>10032</v>
      </c>
      <c r="M14" s="6">
        <v>10877</v>
      </c>
      <c r="N14" s="6">
        <v>11249</v>
      </c>
    </row>
    <row r="15" spans="2:14" x14ac:dyDescent="0.35">
      <c r="B15" s="7" t="s">
        <v>12</v>
      </c>
      <c r="C15" s="14">
        <v>40848</v>
      </c>
      <c r="D15" s="14">
        <v>45952</v>
      </c>
      <c r="E15" s="14">
        <v>51651</v>
      </c>
      <c r="F15" s="14">
        <v>55898</v>
      </c>
      <c r="G15" s="14">
        <v>64241</v>
      </c>
      <c r="H15" s="14">
        <v>71739</v>
      </c>
      <c r="I15" s="14">
        <v>77311</v>
      </c>
      <c r="J15" s="14">
        <v>73761</v>
      </c>
      <c r="K15" s="14">
        <v>77196</v>
      </c>
      <c r="L15" s="14">
        <v>85831</v>
      </c>
      <c r="M15" s="14">
        <v>91754</v>
      </c>
      <c r="N15" s="14">
        <v>88003</v>
      </c>
    </row>
    <row r="16" spans="2:14" x14ac:dyDescent="0.35">
      <c r="B16" s="10" t="s">
        <v>13</v>
      </c>
      <c r="C16" s="11">
        <v>12921</v>
      </c>
      <c r="D16" s="11">
        <v>15303</v>
      </c>
      <c r="E16" s="11">
        <v>15107</v>
      </c>
      <c r="F16" s="11">
        <v>15893</v>
      </c>
      <c r="G16" s="11">
        <v>16524</v>
      </c>
      <c r="H16" s="11">
        <v>19374</v>
      </c>
      <c r="I16" s="11">
        <v>21713</v>
      </c>
      <c r="J16" s="11">
        <v>23298</v>
      </c>
      <c r="K16" s="11">
        <v>24232</v>
      </c>
      <c r="L16" s="11">
        <v>25851</v>
      </c>
      <c r="M16" s="11">
        <v>27820</v>
      </c>
      <c r="N16" s="11">
        <v>21955</v>
      </c>
    </row>
    <row r="17" spans="2:14" x14ac:dyDescent="0.35">
      <c r="B17" s="12" t="s">
        <v>14</v>
      </c>
      <c r="C17" s="6">
        <v>1564</v>
      </c>
      <c r="D17" s="6">
        <v>1717</v>
      </c>
      <c r="E17" s="6">
        <v>1615</v>
      </c>
      <c r="F17" s="6">
        <v>1673</v>
      </c>
      <c r="G17" s="6">
        <v>1685</v>
      </c>
      <c r="H17" s="6">
        <v>2021</v>
      </c>
      <c r="I17" s="6">
        <v>2797</v>
      </c>
      <c r="J17" s="6">
        <v>2889</v>
      </c>
      <c r="K17" s="6">
        <v>2829</v>
      </c>
      <c r="L17" s="6">
        <v>2830</v>
      </c>
      <c r="M17" s="6">
        <v>2865</v>
      </c>
      <c r="N17" s="6">
        <v>1588</v>
      </c>
    </row>
    <row r="18" spans="2:14" x14ac:dyDescent="0.35">
      <c r="B18" s="12" t="s">
        <v>15</v>
      </c>
      <c r="C18" s="6">
        <v>4110</v>
      </c>
      <c r="D18" s="6">
        <v>4860</v>
      </c>
      <c r="E18" s="6">
        <v>4219</v>
      </c>
      <c r="F18" s="6">
        <v>4716</v>
      </c>
      <c r="G18" s="6">
        <v>5331</v>
      </c>
      <c r="H18" s="6">
        <v>6996</v>
      </c>
      <c r="I18" s="6">
        <v>8161</v>
      </c>
      <c r="J18" s="6">
        <v>8387</v>
      </c>
      <c r="K18" s="6">
        <v>9100</v>
      </c>
      <c r="L18" s="6">
        <v>9789</v>
      </c>
      <c r="M18" s="6">
        <v>10944</v>
      </c>
      <c r="N18" s="6">
        <v>7550</v>
      </c>
    </row>
    <row r="19" spans="2:14" x14ac:dyDescent="0.35">
      <c r="B19" s="12" t="s">
        <v>16</v>
      </c>
      <c r="C19" s="6">
        <v>12633</v>
      </c>
      <c r="D19" s="6">
        <v>14667</v>
      </c>
      <c r="E19" s="6">
        <v>9112</v>
      </c>
      <c r="F19" s="6">
        <v>10384</v>
      </c>
      <c r="G19" s="6">
        <v>11453</v>
      </c>
      <c r="H19" s="6">
        <v>13316</v>
      </c>
      <c r="I19" s="6">
        <v>14625</v>
      </c>
      <c r="J19" s="6">
        <v>15307</v>
      </c>
      <c r="K19" s="6">
        <v>16912</v>
      </c>
      <c r="L19" s="6">
        <v>18480</v>
      </c>
      <c r="M19" s="6">
        <v>20718</v>
      </c>
      <c r="N19" s="6">
        <v>19423</v>
      </c>
    </row>
    <row r="20" spans="2:14" x14ac:dyDescent="0.35">
      <c r="B20" s="12" t="s">
        <v>17</v>
      </c>
      <c r="C20" s="13">
        <v>34</v>
      </c>
      <c r="D20" s="13">
        <v>46</v>
      </c>
      <c r="E20" s="13">
        <v>27</v>
      </c>
      <c r="F20" s="13">
        <v>32</v>
      </c>
      <c r="G20" s="13">
        <v>32</v>
      </c>
      <c r="H20" s="13">
        <v>34</v>
      </c>
      <c r="I20" s="13">
        <v>40</v>
      </c>
      <c r="J20" s="13">
        <v>41</v>
      </c>
      <c r="K20" s="13">
        <v>44</v>
      </c>
      <c r="L20" s="13">
        <v>44</v>
      </c>
      <c r="M20" s="13">
        <v>53</v>
      </c>
      <c r="N20" s="13">
        <v>63</v>
      </c>
    </row>
    <row r="21" spans="2:14" x14ac:dyDescent="0.35">
      <c r="B21" s="12" t="s">
        <v>18</v>
      </c>
      <c r="C21" s="13">
        <v>729</v>
      </c>
      <c r="D21" s="13">
        <v>805</v>
      </c>
      <c r="E21" s="13">
        <v>413</v>
      </c>
      <c r="F21" s="13">
        <v>459</v>
      </c>
      <c r="G21" s="13">
        <v>497</v>
      </c>
      <c r="H21" s="13">
        <v>644</v>
      </c>
      <c r="I21" s="13">
        <v>810</v>
      </c>
      <c r="J21" s="13">
        <v>833</v>
      </c>
      <c r="K21" s="13">
        <v>907</v>
      </c>
      <c r="L21" s="6">
        <v>1000</v>
      </c>
      <c r="M21" s="6">
        <v>1068</v>
      </c>
      <c r="N21" s="13">
        <v>282</v>
      </c>
    </row>
    <row r="22" spans="2:14" x14ac:dyDescent="0.35">
      <c r="B22" s="12" t="s">
        <v>19</v>
      </c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  <c r="K22" s="13">
        <v>2</v>
      </c>
      <c r="L22" s="13">
        <v>2</v>
      </c>
      <c r="M22" s="13">
        <v>2</v>
      </c>
      <c r="N22" s="13">
        <v>2</v>
      </c>
    </row>
    <row r="23" spans="2:14" x14ac:dyDescent="0.35">
      <c r="B23" s="12" t="s">
        <v>20</v>
      </c>
      <c r="C23" s="13">
        <v>120</v>
      </c>
      <c r="D23" s="13">
        <v>128</v>
      </c>
      <c r="E23" s="13">
        <v>107</v>
      </c>
      <c r="F23" s="13">
        <v>128</v>
      </c>
      <c r="G23" s="13">
        <v>140</v>
      </c>
      <c r="H23" s="13">
        <v>161</v>
      </c>
      <c r="I23" s="13">
        <v>184</v>
      </c>
      <c r="J23" s="13">
        <v>180</v>
      </c>
      <c r="K23" s="13">
        <v>179</v>
      </c>
      <c r="L23" s="13">
        <v>189</v>
      </c>
      <c r="M23" s="13">
        <v>192</v>
      </c>
      <c r="N23" s="13">
        <v>141</v>
      </c>
    </row>
    <row r="24" spans="2:14" x14ac:dyDescent="0.35">
      <c r="B24" s="12" t="s">
        <v>21</v>
      </c>
      <c r="C24" s="13">
        <v>398</v>
      </c>
      <c r="D24" s="13">
        <v>678</v>
      </c>
      <c r="E24" s="13">
        <v>563</v>
      </c>
      <c r="F24" s="13">
        <v>563</v>
      </c>
      <c r="G24" s="13">
        <v>570</v>
      </c>
      <c r="H24" s="13">
        <v>684</v>
      </c>
      <c r="I24" s="13">
        <v>684</v>
      </c>
      <c r="J24" s="6">
        <v>2734</v>
      </c>
      <c r="K24" s="6">
        <v>2744</v>
      </c>
      <c r="L24" s="6">
        <v>3490</v>
      </c>
      <c r="M24" s="6">
        <v>3505</v>
      </c>
      <c r="N24" s="6">
        <v>3622</v>
      </c>
    </row>
    <row r="25" spans="2:14" x14ac:dyDescent="0.35">
      <c r="B25" s="12" t="s">
        <v>22</v>
      </c>
      <c r="C25" s="13">
        <v>411</v>
      </c>
      <c r="D25" s="13">
        <v>458</v>
      </c>
      <c r="E25" s="13">
        <v>117</v>
      </c>
      <c r="F25" s="13">
        <v>138</v>
      </c>
      <c r="G25" s="13">
        <v>212</v>
      </c>
      <c r="H25" s="13">
        <v>234</v>
      </c>
      <c r="I25" s="13">
        <v>663</v>
      </c>
      <c r="J25" s="13">
        <v>716</v>
      </c>
      <c r="K25" s="13">
        <v>719</v>
      </c>
      <c r="L25" s="13">
        <v>786</v>
      </c>
      <c r="M25" s="13">
        <v>841</v>
      </c>
      <c r="N25" s="13">
        <v>967</v>
      </c>
    </row>
    <row r="26" spans="2:14" x14ac:dyDescent="0.35">
      <c r="B26" s="15" t="s">
        <v>23</v>
      </c>
      <c r="C26" s="11">
        <v>20000</v>
      </c>
      <c r="D26" s="11">
        <v>23361</v>
      </c>
      <c r="E26" s="11">
        <v>16176</v>
      </c>
      <c r="F26" s="11">
        <v>18094</v>
      </c>
      <c r="G26" s="11">
        <v>19920</v>
      </c>
      <c r="H26" s="11">
        <v>24090</v>
      </c>
      <c r="I26" s="11">
        <v>27965</v>
      </c>
      <c r="J26" s="11">
        <v>31088</v>
      </c>
      <c r="K26" s="11">
        <v>33435</v>
      </c>
      <c r="L26" s="11">
        <v>36608</v>
      </c>
      <c r="M26" s="11">
        <v>40189</v>
      </c>
      <c r="N26" s="11">
        <v>33638</v>
      </c>
    </row>
    <row r="27" spans="2:14" x14ac:dyDescent="0.35">
      <c r="B27" s="12" t="s">
        <v>24</v>
      </c>
      <c r="C27" s="6">
        <v>7073</v>
      </c>
      <c r="D27" s="6">
        <v>8057</v>
      </c>
      <c r="E27" s="6">
        <v>1069</v>
      </c>
      <c r="F27" s="6">
        <v>2201</v>
      </c>
      <c r="G27" s="6">
        <v>3396</v>
      </c>
      <c r="H27" s="6">
        <v>4716</v>
      </c>
      <c r="I27" s="6">
        <v>6252</v>
      </c>
      <c r="J27" s="6">
        <v>7790</v>
      </c>
      <c r="K27" s="6">
        <v>9204</v>
      </c>
      <c r="L27" s="6">
        <v>10757</v>
      </c>
      <c r="M27" s="6">
        <v>12368</v>
      </c>
      <c r="N27" s="6">
        <v>11683</v>
      </c>
    </row>
    <row r="28" spans="2:14" x14ac:dyDescent="0.35">
      <c r="B28" s="2" t="s">
        <v>25</v>
      </c>
      <c r="C28" s="4">
        <v>3117</v>
      </c>
      <c r="D28" s="4">
        <v>2700</v>
      </c>
      <c r="E28" s="4">
        <v>2560</v>
      </c>
      <c r="F28" s="4">
        <v>3730</v>
      </c>
      <c r="G28" s="4">
        <v>5508</v>
      </c>
      <c r="H28" s="4">
        <v>4136</v>
      </c>
      <c r="I28" s="4">
        <v>3256</v>
      </c>
      <c r="J28" s="4">
        <v>4011</v>
      </c>
      <c r="K28" s="4">
        <v>3226</v>
      </c>
      <c r="L28" s="4">
        <v>3003</v>
      </c>
      <c r="M28" s="4">
        <v>2861</v>
      </c>
      <c r="N28" s="4">
        <v>1091</v>
      </c>
    </row>
    <row r="29" spans="2:14" x14ac:dyDescent="0.35">
      <c r="B29" s="5" t="s">
        <v>26</v>
      </c>
      <c r="C29" s="6">
        <v>7284</v>
      </c>
      <c r="D29" s="6">
        <v>6943</v>
      </c>
      <c r="E29" s="6">
        <v>11748</v>
      </c>
      <c r="F29" s="6">
        <v>17581</v>
      </c>
      <c r="G29" s="6">
        <v>22053</v>
      </c>
      <c r="H29" s="6">
        <v>25043</v>
      </c>
      <c r="I29" s="6">
        <v>28663</v>
      </c>
      <c r="J29" s="6">
        <v>24871</v>
      </c>
      <c r="K29" s="6">
        <v>24841</v>
      </c>
      <c r="L29" s="6">
        <v>29415</v>
      </c>
      <c r="M29" s="6">
        <v>31114</v>
      </c>
      <c r="N29" s="6">
        <v>34720</v>
      </c>
    </row>
    <row r="30" spans="2:14" x14ac:dyDescent="0.35">
      <c r="B30" s="7" t="s">
        <v>27</v>
      </c>
      <c r="C30" s="14">
        <v>17526</v>
      </c>
      <c r="D30" s="14">
        <v>21006</v>
      </c>
      <c r="E30" s="14">
        <v>22237</v>
      </c>
      <c r="F30" s="14">
        <v>18694</v>
      </c>
      <c r="G30" s="14">
        <v>20156</v>
      </c>
      <c r="H30" s="14">
        <v>23185</v>
      </c>
      <c r="I30" s="14">
        <v>23678</v>
      </c>
      <c r="J30" s="14">
        <v>21580</v>
      </c>
      <c r="K30" s="14">
        <v>24898</v>
      </c>
      <c r="L30" s="14">
        <v>27561</v>
      </c>
      <c r="M30" s="14">
        <v>29959</v>
      </c>
      <c r="N30" s="14">
        <v>30237</v>
      </c>
    </row>
    <row r="31" spans="2:14" x14ac:dyDescent="0.35">
      <c r="B31" s="9" t="s">
        <v>28</v>
      </c>
      <c r="C31" s="4">
        <v>8255</v>
      </c>
      <c r="D31" s="4">
        <v>8587</v>
      </c>
      <c r="E31" s="4">
        <v>9062</v>
      </c>
      <c r="F31" s="4">
        <v>8116</v>
      </c>
      <c r="G31" s="4">
        <v>7495</v>
      </c>
      <c r="H31" s="4">
        <v>7860</v>
      </c>
      <c r="I31" s="4">
        <v>8879</v>
      </c>
      <c r="J31" s="4">
        <v>10397</v>
      </c>
      <c r="K31" s="4">
        <v>10864</v>
      </c>
      <c r="L31" s="4">
        <v>11771</v>
      </c>
      <c r="M31" s="4">
        <v>14153</v>
      </c>
      <c r="N31" s="4">
        <v>15638</v>
      </c>
    </row>
    <row r="32" spans="2:14" x14ac:dyDescent="0.35">
      <c r="B32" s="9" t="s">
        <v>29</v>
      </c>
      <c r="C32" s="4">
        <v>2439</v>
      </c>
      <c r="D32" s="4">
        <v>1982</v>
      </c>
      <c r="E32" s="4">
        <v>1917</v>
      </c>
      <c r="F32" s="4">
        <v>2474</v>
      </c>
      <c r="G32" s="4">
        <v>2682</v>
      </c>
      <c r="H32" s="4">
        <v>4035</v>
      </c>
      <c r="I32" s="4">
        <v>2562</v>
      </c>
      <c r="J32" s="4">
        <v>2502</v>
      </c>
      <c r="K32" s="4">
        <v>2462</v>
      </c>
      <c r="L32" s="4">
        <v>2956</v>
      </c>
      <c r="M32" s="4">
        <v>4026</v>
      </c>
      <c r="N32" s="4">
        <v>4720</v>
      </c>
    </row>
    <row r="33" spans="2:14" x14ac:dyDescent="0.35">
      <c r="B33" s="9" t="s">
        <v>30</v>
      </c>
      <c r="C33" s="4">
        <v>3490</v>
      </c>
      <c r="D33" s="4">
        <v>7896</v>
      </c>
      <c r="E33" s="4">
        <v>6063</v>
      </c>
      <c r="F33" s="4">
        <v>2967</v>
      </c>
      <c r="G33" s="4">
        <v>2900</v>
      </c>
      <c r="H33" s="4">
        <v>4152</v>
      </c>
      <c r="I33" s="4">
        <v>7277</v>
      </c>
      <c r="J33" s="4">
        <v>4659</v>
      </c>
      <c r="K33" s="4">
        <v>4654</v>
      </c>
      <c r="L33" s="4">
        <v>4880</v>
      </c>
      <c r="M33" s="4">
        <v>7218</v>
      </c>
      <c r="N33" s="4">
        <v>4012</v>
      </c>
    </row>
    <row r="34" spans="2:14" x14ac:dyDescent="0.35">
      <c r="B34" s="9" t="s">
        <v>31</v>
      </c>
      <c r="C34" s="3">
        <v>107</v>
      </c>
      <c r="D34" s="3">
        <v>150</v>
      </c>
      <c r="E34" s="3">
        <v>14</v>
      </c>
      <c r="F34" s="3">
        <v>7</v>
      </c>
      <c r="G34" s="3">
        <v>74</v>
      </c>
      <c r="H34" s="3">
        <v>67</v>
      </c>
      <c r="I34" s="3">
        <v>6</v>
      </c>
      <c r="J34" s="3">
        <v>7</v>
      </c>
      <c r="K34" s="3">
        <v>11</v>
      </c>
      <c r="L34" s="3">
        <v>13</v>
      </c>
      <c r="M34" s="3">
        <v>31</v>
      </c>
      <c r="N34" s="3">
        <v>10</v>
      </c>
    </row>
    <row r="35" spans="2:14" x14ac:dyDescent="0.35">
      <c r="B35" s="9" t="s">
        <v>32</v>
      </c>
      <c r="C35" s="4">
        <v>3234</v>
      </c>
      <c r="D35" s="4">
        <v>2391</v>
      </c>
      <c r="E35" s="4">
        <v>5180</v>
      </c>
      <c r="F35" s="4">
        <v>5129</v>
      </c>
      <c r="G35" s="4">
        <v>7004</v>
      </c>
      <c r="H35" s="4">
        <v>7071</v>
      </c>
      <c r="I35" s="4">
        <v>4952</v>
      </c>
      <c r="J35" s="4">
        <v>4015</v>
      </c>
      <c r="K35" s="4">
        <v>6906</v>
      </c>
      <c r="L35" s="4">
        <v>7941</v>
      </c>
      <c r="M35" s="4">
        <v>4531</v>
      </c>
      <c r="N35" s="4">
        <v>5858</v>
      </c>
    </row>
    <row r="36" spans="2:14" x14ac:dyDescent="0.35">
      <c r="B36" s="10" t="s">
        <v>33</v>
      </c>
      <c r="C36" s="11">
        <v>40848</v>
      </c>
      <c r="D36" s="11">
        <v>45952</v>
      </c>
      <c r="E36" s="11">
        <v>51651</v>
      </c>
      <c r="F36" s="11">
        <v>55898</v>
      </c>
      <c r="G36" s="11">
        <v>64241</v>
      </c>
      <c r="H36" s="11">
        <v>71739</v>
      </c>
      <c r="I36" s="11">
        <v>77311</v>
      </c>
      <c r="J36" s="11">
        <v>73761</v>
      </c>
      <c r="K36" s="11">
        <v>77196</v>
      </c>
      <c r="L36" s="11">
        <v>85831</v>
      </c>
      <c r="M36" s="11">
        <v>91754</v>
      </c>
      <c r="N36" s="11">
        <v>88003</v>
      </c>
    </row>
    <row r="41" spans="2:14" x14ac:dyDescent="0.35">
      <c r="B41" s="43" t="s">
        <v>84</v>
      </c>
      <c r="C41" s="17">
        <v>41699</v>
      </c>
      <c r="D41" s="17">
        <v>42064</v>
      </c>
      <c r="E41" s="17">
        <v>42430</v>
      </c>
      <c r="F41" s="17">
        <v>42795</v>
      </c>
      <c r="G41" s="17">
        <v>43160</v>
      </c>
      <c r="H41" s="17">
        <v>43525</v>
      </c>
      <c r="I41" s="17">
        <v>43891</v>
      </c>
      <c r="J41" s="17">
        <v>44256</v>
      </c>
      <c r="K41" s="17">
        <v>44621</v>
      </c>
      <c r="L41" s="17">
        <v>44986</v>
      </c>
      <c r="M41" s="17">
        <v>45352</v>
      </c>
      <c r="N41" s="17">
        <v>45717</v>
      </c>
    </row>
    <row r="42" spans="2:14" x14ac:dyDescent="0.35">
      <c r="B42" s="18" t="s">
        <v>85</v>
      </c>
      <c r="C42" s="18">
        <f>C5/C3</f>
        <v>0.30440251572327043</v>
      </c>
      <c r="D42" s="18">
        <f t="shared" ref="D42:N42" si="0">D5/D3</f>
        <v>0.33541147132169574</v>
      </c>
      <c r="E42" s="18">
        <f t="shared" si="0"/>
        <v>0.10434782608695652</v>
      </c>
      <c r="F42" s="18">
        <f t="shared" si="0"/>
        <v>3.7860082304526747E-2</v>
      </c>
      <c r="G42" s="18">
        <f t="shared" si="0"/>
        <v>2.9508196721311476E-2</v>
      </c>
      <c r="H42" s="18">
        <f t="shared" si="0"/>
        <v>1.0603588907014683E-2</v>
      </c>
      <c r="I42" s="18">
        <f t="shared" si="0"/>
        <v>0.22538649308380798</v>
      </c>
      <c r="J42" s="18">
        <f t="shared" si="0"/>
        <v>0.22014622258326563</v>
      </c>
      <c r="K42" s="18">
        <f t="shared" si="0"/>
        <v>0.2021103896103896</v>
      </c>
      <c r="L42" s="18">
        <f t="shared" si="0"/>
        <v>0.24617860016090104</v>
      </c>
      <c r="M42" s="18">
        <f t="shared" si="0"/>
        <v>0.24278846153846154</v>
      </c>
      <c r="N42" s="18">
        <f t="shared" si="0"/>
        <v>0.22781774580335731</v>
      </c>
    </row>
    <row r="43" spans="2:14" x14ac:dyDescent="0.35">
      <c r="B43" s="18" t="s">
        <v>86</v>
      </c>
      <c r="C43" s="18">
        <f>'Raw Data'!D13/'Raw Data'!D18</f>
        <v>520.33333333333337</v>
      </c>
      <c r="D43" s="18">
        <f>'Raw Data'!E13/'Raw Data'!E18</f>
        <v>173.32051282051282</v>
      </c>
      <c r="E43" s="18">
        <f>'Raw Data'!F13/'Raw Data'!F18</f>
        <v>190.83333333333334</v>
      </c>
      <c r="F43" s="18">
        <f>'Raw Data'!G13/'Raw Data'!G18</f>
        <v>324.55555555555554</v>
      </c>
      <c r="G43" s="18">
        <f>'Raw Data'!H13/'Raw Data'!H18</f>
        <v>141.61818181818182</v>
      </c>
      <c r="H43" s="18">
        <f>'Raw Data'!I13/'Raw Data'!I18</f>
        <v>300.5344827586207</v>
      </c>
      <c r="I43" s="18">
        <f>'Raw Data'!J13/'Raw Data'!J18</f>
        <v>224.8125</v>
      </c>
      <c r="J43" s="18">
        <f>'Raw Data'!K13/'Raw Data'!K18</f>
        <v>264.23728813559325</v>
      </c>
      <c r="K43" s="18">
        <f>'Raw Data'!L13/'Raw Data'!L18</f>
        <v>309.72131147540983</v>
      </c>
      <c r="L43" s="18">
        <f>'Raw Data'!M13/'Raw Data'!M18</f>
        <v>324.06756756756755</v>
      </c>
      <c r="M43" s="18">
        <f>'Raw Data'!N13/'Raw Data'!N18</f>
        <v>689.26470588235293</v>
      </c>
      <c r="N43" s="18">
        <f>'Raw Data'!O13/'Raw Data'!O18</f>
        <v>664.36111111111109</v>
      </c>
    </row>
    <row r="44" spans="2:14" x14ac:dyDescent="0.35">
      <c r="B44" s="43" t="s">
        <v>87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2:14" x14ac:dyDescent="0.35">
      <c r="B45" s="18" t="s">
        <v>88</v>
      </c>
      <c r="C45" s="18">
        <f>SUM(C30:C35)/SUM(C7:C14)</f>
        <v>1.3028174249182278</v>
      </c>
      <c r="D45" s="18">
        <f t="shared" ref="D45:N45" si="1">SUM(D30:D35)/SUM(D7:D14)</f>
        <v>1.4949293669714978</v>
      </c>
      <c r="E45" s="18">
        <f t="shared" si="1"/>
        <v>2.493859698312118</v>
      </c>
      <c r="F45" s="18">
        <f t="shared" si="1"/>
        <v>1.9774157719363199</v>
      </c>
      <c r="G45" s="18">
        <f t="shared" si="1"/>
        <v>1.7216622533526951</v>
      </c>
      <c r="H45" s="18">
        <f t="shared" si="1"/>
        <v>1.8419798204496702</v>
      </c>
      <c r="I45" s="18">
        <f t="shared" si="1"/>
        <v>1.9904165440712875</v>
      </c>
      <c r="J45" s="18">
        <f t="shared" si="1"/>
        <v>1.6255508267108583</v>
      </c>
      <c r="K45" s="18">
        <f t="shared" si="1"/>
        <v>1.7037911448710052</v>
      </c>
      <c r="L45" s="18">
        <f t="shared" si="1"/>
        <v>1.6682404212820048</v>
      </c>
      <c r="M45" s="18">
        <f t="shared" si="1"/>
        <v>1.7525007312079555</v>
      </c>
      <c r="N45" s="18">
        <f t="shared" si="1"/>
        <v>1.695877734155917</v>
      </c>
    </row>
    <row r="46" spans="2:14" x14ac:dyDescent="0.35">
      <c r="B46" s="18" t="s">
        <v>89</v>
      </c>
      <c r="C46" s="18">
        <f>SUM(C30:C35)/SUM(C7:C14)</f>
        <v>1.3028174249182278</v>
      </c>
      <c r="D46" s="18">
        <f t="shared" ref="D46:N46" si="2">SUM(D30:D35)/SUM(D7:D14)</f>
        <v>1.4949293669714978</v>
      </c>
      <c r="E46" s="18">
        <f t="shared" si="2"/>
        <v>2.493859698312118</v>
      </c>
      <c r="F46" s="18">
        <f t="shared" si="2"/>
        <v>1.9774157719363199</v>
      </c>
      <c r="G46" s="18">
        <f t="shared" si="2"/>
        <v>1.7216622533526951</v>
      </c>
      <c r="H46" s="18">
        <f t="shared" si="2"/>
        <v>1.8419798204496702</v>
      </c>
      <c r="I46" s="18">
        <f t="shared" si="2"/>
        <v>1.9904165440712875</v>
      </c>
      <c r="J46" s="18">
        <f t="shared" si="2"/>
        <v>1.6255508267108583</v>
      </c>
      <c r="K46" s="18">
        <f t="shared" si="2"/>
        <v>1.7037911448710052</v>
      </c>
      <c r="L46" s="18">
        <f t="shared" si="2"/>
        <v>1.6682404212820048</v>
      </c>
      <c r="M46" s="18">
        <f t="shared" si="2"/>
        <v>1.7525007312079555</v>
      </c>
      <c r="N46" s="18">
        <f t="shared" si="2"/>
        <v>1.695877734155917</v>
      </c>
    </row>
    <row r="47" spans="2:14" x14ac:dyDescent="0.35">
      <c r="B47" s="18" t="s">
        <v>90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18">
        <v>1</v>
      </c>
    </row>
    <row r="48" spans="2:14" x14ac:dyDescent="0.35">
      <c r="B48" s="43" t="s">
        <v>91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x14ac:dyDescent="0.35">
      <c r="B49" s="18" t="s">
        <v>92</v>
      </c>
      <c r="C49" s="18">
        <f>'Balance Sheet Analysis'!D4/'Balance Sheet Analysis'!C16</f>
        <v>2.3940871449578207</v>
      </c>
      <c r="D49" s="18">
        <f>'Balance Sheet Analysis'!E4/'Balance Sheet Analysis'!D16</f>
        <v>2.7363915572110042</v>
      </c>
      <c r="E49" s="18">
        <f>'Balance Sheet Analysis'!F4/'Balance Sheet Analysis'!E16</f>
        <v>2.9918580790362084</v>
      </c>
      <c r="F49" s="18">
        <f>'Balance Sheet Analysis'!G4/'Balance Sheet Analysis'!F16</f>
        <v>3.2272069464544137</v>
      </c>
      <c r="G49" s="18">
        <f>'Balance Sheet Analysis'!H4/'Balance Sheet Analysis'!G16</f>
        <v>3.5049019607843137</v>
      </c>
      <c r="H49" s="18">
        <f>'Balance Sheet Analysis'!I4/'Balance Sheet Analysis'!H16</f>
        <v>3.3056673892846082</v>
      </c>
      <c r="I49" s="18">
        <f>'Balance Sheet Analysis'!J4/'Balance Sheet Analysis'!I16</f>
        <v>2.7226085755077603</v>
      </c>
      <c r="J49" s="18">
        <f>'Balance Sheet Analysis'!K4/'Balance Sheet Analysis'!J16</f>
        <v>2.6278221306549918</v>
      </c>
      <c r="K49" s="18">
        <f>'Balance Sheet Analysis'!L4/'Balance Sheet Analysis'!K16</f>
        <v>2.8025751072961373</v>
      </c>
      <c r="L49" s="18">
        <f>'Balance Sheet Analysis'!M4/'Balance Sheet Analysis'!L16</f>
        <v>2.8338942400680827</v>
      </c>
      <c r="M49" s="18">
        <f>'Balance Sheet Analysis'!N4/'Balance Sheet Analysis'!M16</f>
        <v>2.4722861250898633</v>
      </c>
      <c r="N49" s="18">
        <f>'Balance Sheet Analysis'!O4/'Balance Sheet Analysis'!N16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1EBF-8E42-42ED-B984-BCCBF9844DC5}">
  <dimension ref="B2:O31"/>
  <sheetViews>
    <sheetView zoomScale="39" workbookViewId="0">
      <selection activeCell="J45" sqref="J45"/>
    </sheetView>
  </sheetViews>
  <sheetFormatPr defaultRowHeight="14.5" x14ac:dyDescent="0.35"/>
  <cols>
    <col min="2" max="2" width="26.54296875" bestFit="1" customWidth="1"/>
  </cols>
  <sheetData>
    <row r="2" spans="2:15" x14ac:dyDescent="0.35">
      <c r="C2" s="17">
        <v>41699</v>
      </c>
      <c r="D2" s="17">
        <v>42064</v>
      </c>
      <c r="E2" s="17">
        <v>42430</v>
      </c>
      <c r="F2" s="17">
        <v>42795</v>
      </c>
      <c r="G2" s="17">
        <v>43160</v>
      </c>
      <c r="H2" s="17">
        <v>43525</v>
      </c>
      <c r="I2" s="17">
        <v>43891</v>
      </c>
      <c r="J2" s="17">
        <v>44256</v>
      </c>
      <c r="K2" s="17">
        <v>44621</v>
      </c>
      <c r="L2" s="17">
        <v>44986</v>
      </c>
      <c r="M2" s="17">
        <v>45352</v>
      </c>
      <c r="N2" s="17">
        <v>45717</v>
      </c>
      <c r="O2" s="18"/>
    </row>
    <row r="3" spans="2:15" x14ac:dyDescent="0.35">
      <c r="B3" s="18" t="s">
        <v>93</v>
      </c>
      <c r="C3" s="14">
        <v>6962</v>
      </c>
      <c r="D3" s="14">
        <v>9309</v>
      </c>
      <c r="E3" s="14">
        <v>9212</v>
      </c>
      <c r="F3" s="14">
        <v>10002</v>
      </c>
      <c r="G3" s="14">
        <v>12651</v>
      </c>
      <c r="H3" s="14">
        <v>11749</v>
      </c>
      <c r="I3" s="14">
        <v>13806</v>
      </c>
      <c r="J3" s="14">
        <v>11494</v>
      </c>
      <c r="K3" s="14">
        <v>14808</v>
      </c>
      <c r="L3" s="14">
        <v>17912</v>
      </c>
      <c r="M3" s="14">
        <v>16118</v>
      </c>
      <c r="N3" s="14">
        <v>16751</v>
      </c>
      <c r="O3" s="18"/>
    </row>
    <row r="4" spans="2:15" x14ac:dyDescent="0.35">
      <c r="B4" s="18" t="s">
        <v>94</v>
      </c>
      <c r="C4" s="11">
        <v>8785</v>
      </c>
      <c r="D4" s="11">
        <v>9608</v>
      </c>
      <c r="E4" s="11">
        <v>9328</v>
      </c>
      <c r="F4" s="11">
        <v>10201</v>
      </c>
      <c r="G4" s="11">
        <v>11223</v>
      </c>
      <c r="H4" s="11">
        <v>12464</v>
      </c>
      <c r="I4" s="11">
        <v>15136</v>
      </c>
      <c r="J4" s="11">
        <v>13032</v>
      </c>
      <c r="K4" s="11">
        <v>15058</v>
      </c>
      <c r="L4" s="11">
        <v>18753</v>
      </c>
      <c r="M4" s="11">
        <v>20422</v>
      </c>
      <c r="N4" s="11">
        <v>35196</v>
      </c>
      <c r="O4" s="11">
        <v>35191</v>
      </c>
    </row>
    <row r="29" spans="2:14" x14ac:dyDescent="0.35">
      <c r="B29" s="7" t="s">
        <v>55</v>
      </c>
      <c r="C29" s="14">
        <v>6962</v>
      </c>
      <c r="D29" s="14">
        <v>9309</v>
      </c>
      <c r="E29" s="14">
        <v>9212</v>
      </c>
      <c r="F29" s="14">
        <v>10002</v>
      </c>
      <c r="G29" s="14">
        <v>12651</v>
      </c>
      <c r="H29" s="14">
        <v>11749</v>
      </c>
      <c r="I29" s="14">
        <v>13806</v>
      </c>
      <c r="J29" s="14">
        <v>11494</v>
      </c>
      <c r="K29" s="14">
        <v>14808</v>
      </c>
      <c r="L29" s="14">
        <v>17912</v>
      </c>
      <c r="M29" s="14">
        <v>16118</v>
      </c>
      <c r="N29" s="14">
        <v>16751</v>
      </c>
    </row>
    <row r="30" spans="2:14" x14ac:dyDescent="0.35">
      <c r="B30" s="10" t="s">
        <v>63</v>
      </c>
      <c r="C30" s="11">
        <v>-2823</v>
      </c>
      <c r="D30" s="11">
        <v>-4820</v>
      </c>
      <c r="E30" s="11">
        <v>-3711</v>
      </c>
      <c r="F30" s="11">
        <v>-2780</v>
      </c>
      <c r="G30" s="11">
        <v>-6691</v>
      </c>
      <c r="H30" s="11">
        <v>-5082</v>
      </c>
      <c r="I30" s="11">
        <v>-5517</v>
      </c>
      <c r="J30" s="11">
        <v>6555</v>
      </c>
      <c r="K30" s="11">
        <v>-1517</v>
      </c>
      <c r="L30" s="11">
        <v>-5159</v>
      </c>
      <c r="M30" s="11">
        <v>2128</v>
      </c>
      <c r="N30" s="16">
        <v>39</v>
      </c>
    </row>
    <row r="31" spans="2:14" x14ac:dyDescent="0.35">
      <c r="B31" s="7" t="s">
        <v>74</v>
      </c>
      <c r="C31" s="14">
        <v>-4174</v>
      </c>
      <c r="D31" s="14">
        <v>-4574</v>
      </c>
      <c r="E31" s="14">
        <v>-5465</v>
      </c>
      <c r="F31" s="14">
        <v>-7138</v>
      </c>
      <c r="G31" s="14">
        <v>-6020</v>
      </c>
      <c r="H31" s="14">
        <v>-6601</v>
      </c>
      <c r="I31" s="14">
        <v>-7891</v>
      </c>
      <c r="J31" s="14">
        <v>-18379</v>
      </c>
      <c r="K31" s="14">
        <v>-13337</v>
      </c>
      <c r="L31" s="14">
        <v>-12730</v>
      </c>
      <c r="M31" s="14">
        <v>-18255</v>
      </c>
      <c r="N31" s="14">
        <v>-16766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B5CC-C9F0-4D50-A854-4BA3A30DCD2B}">
  <dimension ref="C3:P6"/>
  <sheetViews>
    <sheetView zoomScale="43" workbookViewId="0">
      <selection activeCell="A23" sqref="A23"/>
    </sheetView>
  </sheetViews>
  <sheetFormatPr defaultRowHeight="14.5" x14ac:dyDescent="0.35"/>
  <cols>
    <col min="3" max="3" width="14.81640625" bestFit="1" customWidth="1"/>
  </cols>
  <sheetData>
    <row r="3" spans="3:16" x14ac:dyDescent="0.35">
      <c r="C3" s="18" t="s">
        <v>95</v>
      </c>
      <c r="D3" s="17">
        <v>41699</v>
      </c>
      <c r="E3" s="17">
        <v>42064</v>
      </c>
      <c r="F3" s="17">
        <v>42430</v>
      </c>
      <c r="G3" s="17">
        <v>42795</v>
      </c>
      <c r="H3" s="17">
        <v>43160</v>
      </c>
      <c r="I3" s="17">
        <v>43525</v>
      </c>
      <c r="J3" s="17">
        <v>43891</v>
      </c>
      <c r="K3" s="17">
        <v>44256</v>
      </c>
      <c r="L3" s="17">
        <v>44621</v>
      </c>
      <c r="M3" s="17">
        <v>44986</v>
      </c>
      <c r="N3" s="17">
        <v>45352</v>
      </c>
      <c r="O3" s="17">
        <v>45717</v>
      </c>
    </row>
    <row r="4" spans="3:16" x14ac:dyDescent="0.35">
      <c r="C4" s="18" t="s">
        <v>94</v>
      </c>
      <c r="D4" s="6">
        <v>8785</v>
      </c>
      <c r="E4" s="6">
        <v>9608</v>
      </c>
      <c r="F4" s="6">
        <v>9328</v>
      </c>
      <c r="G4" s="6">
        <v>10201</v>
      </c>
      <c r="H4" s="6">
        <v>11223</v>
      </c>
      <c r="I4" s="6">
        <v>12464</v>
      </c>
      <c r="J4" s="6">
        <v>15136</v>
      </c>
      <c r="K4" s="6">
        <v>13032</v>
      </c>
      <c r="L4" s="6">
        <v>15058</v>
      </c>
      <c r="M4" s="6">
        <v>18753</v>
      </c>
      <c r="N4" s="6">
        <v>20422</v>
      </c>
      <c r="O4" s="6">
        <v>35196</v>
      </c>
      <c r="P4" s="19"/>
    </row>
    <row r="5" spans="3:16" x14ac:dyDescent="0.35">
      <c r="C5" s="18" t="s">
        <v>0</v>
      </c>
      <c r="D5" s="3">
        <v>795</v>
      </c>
      <c r="E5" s="3">
        <v>802</v>
      </c>
      <c r="F5" s="3">
        <v>805</v>
      </c>
      <c r="G5" s="4">
        <v>1215</v>
      </c>
      <c r="H5" s="4">
        <v>1220</v>
      </c>
      <c r="I5" s="4">
        <v>1226</v>
      </c>
      <c r="J5" s="4">
        <v>1229</v>
      </c>
      <c r="K5" s="4">
        <v>1231</v>
      </c>
      <c r="L5" s="4">
        <v>1232</v>
      </c>
      <c r="M5" s="4">
        <v>1243</v>
      </c>
      <c r="N5" s="4">
        <v>1248</v>
      </c>
      <c r="O5" s="4">
        <v>1251</v>
      </c>
    </row>
    <row r="6" spans="3:16" x14ac:dyDescent="0.35">
      <c r="C6" s="18" t="s">
        <v>96</v>
      </c>
      <c r="D6" s="18">
        <f>D4/D5</f>
        <v>11.050314465408805</v>
      </c>
      <c r="E6" s="18">
        <f t="shared" ref="E6:O6" si="0">E4/E5</f>
        <v>11.980049875311721</v>
      </c>
      <c r="F6" s="18">
        <f t="shared" si="0"/>
        <v>11.587577639751553</v>
      </c>
      <c r="G6" s="18">
        <f t="shared" si="0"/>
        <v>8.3958847736625515</v>
      </c>
      <c r="H6" s="18">
        <f t="shared" si="0"/>
        <v>9.1991803278688522</v>
      </c>
      <c r="I6" s="18">
        <f t="shared" si="0"/>
        <v>10.166394779771615</v>
      </c>
      <c r="J6" s="18">
        <f t="shared" si="0"/>
        <v>12.315703824247356</v>
      </c>
      <c r="K6" s="18">
        <f t="shared" si="0"/>
        <v>10.586515028432169</v>
      </c>
      <c r="L6" s="18">
        <f t="shared" si="0"/>
        <v>12.222402597402597</v>
      </c>
      <c r="M6" s="18">
        <f t="shared" si="0"/>
        <v>15.08688656476267</v>
      </c>
      <c r="N6" s="18">
        <f t="shared" si="0"/>
        <v>16.363782051282051</v>
      </c>
      <c r="O6" s="18">
        <f t="shared" si="0"/>
        <v>28.134292565947241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D85B-58EA-4D82-B7CC-053853E5F1FB}">
  <dimension ref="B3:S22"/>
  <sheetViews>
    <sheetView topLeftCell="C1" zoomScale="49" workbookViewId="0">
      <selection activeCell="S14" sqref="S14"/>
    </sheetView>
  </sheetViews>
  <sheetFormatPr defaultRowHeight="14.5" x14ac:dyDescent="0.35"/>
  <cols>
    <col min="2" max="2" width="16.81640625" bestFit="1" customWidth="1"/>
    <col min="18" max="18" width="28.08984375" bestFit="1" customWidth="1"/>
  </cols>
  <sheetData>
    <row r="3" spans="2:19" x14ac:dyDescent="0.35">
      <c r="B3" t="s">
        <v>112</v>
      </c>
    </row>
    <row r="4" spans="2:19" x14ac:dyDescent="0.35">
      <c r="B4" s="18" t="s">
        <v>113</v>
      </c>
      <c r="C4" s="18">
        <v>2014</v>
      </c>
      <c r="D4" s="18">
        <v>2015</v>
      </c>
      <c r="E4" s="18">
        <v>2016</v>
      </c>
      <c r="F4" s="18">
        <v>2017</v>
      </c>
      <c r="G4" s="18">
        <v>2018</v>
      </c>
      <c r="H4" s="18">
        <v>2019</v>
      </c>
      <c r="I4" s="18">
        <v>2020</v>
      </c>
      <c r="J4" s="18">
        <v>2021</v>
      </c>
      <c r="K4" s="18">
        <v>2022</v>
      </c>
      <c r="L4" s="18">
        <v>2023</v>
      </c>
      <c r="M4" s="18">
        <v>2024</v>
      </c>
      <c r="N4" s="18">
        <v>2025</v>
      </c>
      <c r="O4" s="18"/>
    </row>
    <row r="5" spans="2:19" x14ac:dyDescent="0.35">
      <c r="B5" s="18" t="s">
        <v>114</v>
      </c>
      <c r="C5" s="18">
        <v>245.8</v>
      </c>
      <c r="D5" s="18">
        <v>218.53</v>
      </c>
      <c r="E5" s="18">
        <v>241.65</v>
      </c>
      <c r="F5" s="18">
        <v>263.25</v>
      </c>
      <c r="G5" s="18">
        <v>281.64999999999998</v>
      </c>
      <c r="H5" s="18">
        <v>237.7</v>
      </c>
      <c r="I5" s="18">
        <v>209</v>
      </c>
      <c r="J5" s="18">
        <v>218.05</v>
      </c>
      <c r="K5" s="18">
        <v>331.55</v>
      </c>
      <c r="L5" s="18">
        <v>462.1</v>
      </c>
      <c r="M5" s="18">
        <v>483.65</v>
      </c>
      <c r="N5" s="18">
        <v>399.75</v>
      </c>
      <c r="O5" s="18"/>
    </row>
    <row r="6" spans="2:19" ht="18" x14ac:dyDescent="0.35">
      <c r="B6" s="18" t="s">
        <v>115</v>
      </c>
      <c r="C6" s="30">
        <v>7.36</v>
      </c>
      <c r="D6" s="30">
        <v>7.99</v>
      </c>
      <c r="E6" s="30">
        <v>7.73</v>
      </c>
      <c r="F6" s="30">
        <v>8.4</v>
      </c>
      <c r="G6" s="30">
        <v>9.1999999999999993</v>
      </c>
      <c r="H6" s="30">
        <v>10.17</v>
      </c>
      <c r="I6" s="30">
        <v>12.31</v>
      </c>
      <c r="J6" s="30">
        <v>10.59</v>
      </c>
      <c r="K6" s="30">
        <v>12.22</v>
      </c>
      <c r="L6" s="30">
        <v>15.09</v>
      </c>
      <c r="M6" s="30">
        <v>16.36</v>
      </c>
      <c r="N6" s="30">
        <v>28.12</v>
      </c>
      <c r="O6" s="30">
        <v>28.12</v>
      </c>
    </row>
    <row r="7" spans="2:19" x14ac:dyDescent="0.35">
      <c r="B7" s="18" t="s">
        <v>116</v>
      </c>
      <c r="C7" s="18">
        <f>C5/C6</f>
        <v>33.396739130434781</v>
      </c>
      <c r="D7" s="18">
        <f t="shared" ref="D7:N7" si="0">D5/D6</f>
        <v>27.35043804755945</v>
      </c>
      <c r="E7" s="18">
        <f t="shared" si="0"/>
        <v>31.261319534282016</v>
      </c>
      <c r="F7" s="18">
        <f t="shared" si="0"/>
        <v>31.339285714285712</v>
      </c>
      <c r="G7" s="18">
        <f t="shared" si="0"/>
        <v>30.614130434782609</v>
      </c>
      <c r="H7" s="18">
        <f t="shared" si="0"/>
        <v>23.372664700098326</v>
      </c>
      <c r="I7" s="18">
        <f t="shared" si="0"/>
        <v>16.978066612510155</v>
      </c>
      <c r="J7" s="18">
        <f t="shared" si="0"/>
        <v>20.590179414542021</v>
      </c>
      <c r="K7" s="18">
        <f t="shared" si="0"/>
        <v>27.131751227495908</v>
      </c>
      <c r="L7" s="18">
        <f t="shared" si="0"/>
        <v>30.622929092113985</v>
      </c>
      <c r="M7" s="18">
        <f t="shared" si="0"/>
        <v>29.562958435207822</v>
      </c>
      <c r="N7" s="18">
        <f t="shared" si="0"/>
        <v>14.215860597439544</v>
      </c>
      <c r="O7" s="18"/>
    </row>
    <row r="11" spans="2:19" x14ac:dyDescent="0.35">
      <c r="B11" t="s">
        <v>117</v>
      </c>
      <c r="R11" t="s">
        <v>120</v>
      </c>
      <c r="S11">
        <f>AVERAGE(C7:N7)</f>
        <v>26.369693578396021</v>
      </c>
    </row>
    <row r="12" spans="2:19" x14ac:dyDescent="0.35">
      <c r="B12" s="18" t="s">
        <v>113</v>
      </c>
      <c r="C12" s="18">
        <v>2014</v>
      </c>
      <c r="D12" s="18">
        <v>2015</v>
      </c>
      <c r="E12" s="18">
        <v>2016</v>
      </c>
      <c r="F12" s="18">
        <v>2017</v>
      </c>
      <c r="G12" s="18">
        <v>2018</v>
      </c>
      <c r="H12" s="18">
        <v>2019</v>
      </c>
      <c r="I12" s="18">
        <v>2020</v>
      </c>
      <c r="J12" s="18">
        <v>2021</v>
      </c>
      <c r="K12" s="18">
        <v>2022</v>
      </c>
      <c r="L12" s="18">
        <v>2023</v>
      </c>
      <c r="M12" s="18">
        <v>2024</v>
      </c>
      <c r="N12" s="18">
        <v>2025</v>
      </c>
      <c r="R12" t="s">
        <v>121</v>
      </c>
      <c r="S12">
        <f>AVERAGE(C15:N15)</f>
        <v>56.607906984505007</v>
      </c>
    </row>
    <row r="13" spans="2:19" x14ac:dyDescent="0.35">
      <c r="B13" s="18" t="s">
        <v>114</v>
      </c>
      <c r="C13" s="18">
        <v>648.86</v>
      </c>
      <c r="D13" s="18">
        <v>750.46</v>
      </c>
      <c r="E13" s="18">
        <v>732.87</v>
      </c>
      <c r="F13" s="18">
        <v>1231.97</v>
      </c>
      <c r="G13" s="18">
        <v>1660.67</v>
      </c>
      <c r="H13" s="18">
        <v>1776.87</v>
      </c>
      <c r="I13" s="18">
        <v>2252.4899999999998</v>
      </c>
      <c r="J13" s="18">
        <v>2249.14</v>
      </c>
      <c r="K13" s="18">
        <v>2478.65</v>
      </c>
      <c r="L13" s="18">
        <v>2618.37</v>
      </c>
      <c r="M13" s="18">
        <v>2326.85</v>
      </c>
      <c r="N13" s="18">
        <v>2603.6999999999998</v>
      </c>
      <c r="R13" t="s">
        <v>122</v>
      </c>
      <c r="S13">
        <f>AVERAGE(M22:N22)</f>
        <v>67.296397605284881</v>
      </c>
    </row>
    <row r="14" spans="2:19" x14ac:dyDescent="0.35">
      <c r="B14" s="18" t="s">
        <v>115</v>
      </c>
      <c r="C14" s="18">
        <v>18.239999999999998</v>
      </c>
      <c r="D14" s="18">
        <v>20.170000000000002</v>
      </c>
      <c r="E14" s="18">
        <v>19.18</v>
      </c>
      <c r="F14" s="18">
        <v>20.68</v>
      </c>
      <c r="G14" s="18">
        <v>24.09</v>
      </c>
      <c r="H14" s="18">
        <v>27.97</v>
      </c>
      <c r="I14" s="18">
        <v>31.17</v>
      </c>
      <c r="J14" s="18">
        <v>34.03</v>
      </c>
      <c r="K14" s="18">
        <v>37.79</v>
      </c>
      <c r="L14" s="18">
        <v>43.07</v>
      </c>
      <c r="M14" s="18">
        <v>43.05</v>
      </c>
      <c r="N14" s="18">
        <v>45.3</v>
      </c>
    </row>
    <row r="15" spans="2:19" x14ac:dyDescent="0.35">
      <c r="B15" s="18" t="s">
        <v>119</v>
      </c>
      <c r="C15" s="18">
        <f>C13/C14</f>
        <v>35.573464912280706</v>
      </c>
      <c r="D15" s="18">
        <f t="shared" ref="D15:N15" si="1">D13/D14</f>
        <v>37.206742687159149</v>
      </c>
      <c r="E15" s="18">
        <f t="shared" si="1"/>
        <v>38.210114702815432</v>
      </c>
      <c r="F15" s="18">
        <f t="shared" si="1"/>
        <v>59.573017408123796</v>
      </c>
      <c r="G15" s="18">
        <f t="shared" si="1"/>
        <v>68.936073059360737</v>
      </c>
      <c r="H15" s="18">
        <f t="shared" si="1"/>
        <v>63.527708258848769</v>
      </c>
      <c r="I15" s="18">
        <f t="shared" si="1"/>
        <v>72.264677574590948</v>
      </c>
      <c r="J15" s="18">
        <f t="shared" si="1"/>
        <v>66.092859241845431</v>
      </c>
      <c r="K15" s="18">
        <f t="shared" si="1"/>
        <v>65.590103201905265</v>
      </c>
      <c r="L15" s="18">
        <f t="shared" si="1"/>
        <v>60.793359647086135</v>
      </c>
      <c r="M15" s="18">
        <f t="shared" si="1"/>
        <v>54.049941927990709</v>
      </c>
      <c r="N15" s="18">
        <f t="shared" si="1"/>
        <v>57.476821192052981</v>
      </c>
    </row>
    <row r="18" spans="2:14" x14ac:dyDescent="0.35">
      <c r="B18" t="s">
        <v>118</v>
      </c>
    </row>
    <row r="19" spans="2:14" x14ac:dyDescent="0.35">
      <c r="B19" s="18" t="s">
        <v>113</v>
      </c>
      <c r="C19" s="18">
        <v>2014</v>
      </c>
      <c r="D19" s="18">
        <v>2015</v>
      </c>
      <c r="E19" s="18">
        <v>2016</v>
      </c>
      <c r="F19" s="18">
        <v>2017</v>
      </c>
      <c r="G19" s="18">
        <v>2018</v>
      </c>
      <c r="H19" s="18">
        <v>2019</v>
      </c>
      <c r="I19" s="18">
        <v>2020</v>
      </c>
      <c r="J19" s="18">
        <v>2021</v>
      </c>
      <c r="K19" s="18">
        <v>2022</v>
      </c>
      <c r="L19" s="18">
        <v>2023</v>
      </c>
      <c r="M19" s="18">
        <v>2024</v>
      </c>
      <c r="N19" s="18">
        <v>2025</v>
      </c>
    </row>
    <row r="20" spans="2:14" x14ac:dyDescent="0.35">
      <c r="B20" s="18" t="s">
        <v>114</v>
      </c>
      <c r="C20" s="18">
        <v>8.19</v>
      </c>
      <c r="D20" s="18">
        <v>19.8</v>
      </c>
      <c r="E20" s="18">
        <v>29.21</v>
      </c>
      <c r="F20" s="18">
        <v>64.67</v>
      </c>
      <c r="G20" s="18">
        <v>68.66</v>
      </c>
      <c r="H20" s="18">
        <v>683.05</v>
      </c>
      <c r="I20" s="18">
        <v>1546.25</v>
      </c>
      <c r="J20" s="18">
        <v>1926</v>
      </c>
      <c r="K20" s="18">
        <v>610.54999999999995</v>
      </c>
      <c r="L20" s="18">
        <v>560.4</v>
      </c>
      <c r="M20" s="18">
        <v>516.79999999999995</v>
      </c>
      <c r="N20" s="18">
        <v>536.79999999999995</v>
      </c>
    </row>
    <row r="21" spans="2:14" x14ac:dyDescent="0.35">
      <c r="B21" s="18" t="s">
        <v>115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>
        <v>6.92</v>
      </c>
      <c r="N21" s="18">
        <v>8.9600000000000009</v>
      </c>
    </row>
    <row r="22" spans="2:14" x14ac:dyDescent="0.35">
      <c r="B22" s="18" t="s">
        <v>119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>
        <f t="shared" ref="M22:N22" si="2">M20/M21</f>
        <v>74.682080924855484</v>
      </c>
      <c r="N22" s="18">
        <f t="shared" si="2"/>
        <v>59.910714285714278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Income Statement Analysis</vt:lpstr>
      <vt:lpstr>Balance Sheet Analysis</vt:lpstr>
      <vt:lpstr>Cash Flow Statement</vt:lpstr>
      <vt:lpstr>Du-pont Analysis</vt:lpstr>
      <vt:lpstr>ITC PE to Industry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2025-10-19T04:32:48Z</dcterms:created>
  <dcterms:modified xsi:type="dcterms:W3CDTF">2025-10-24T17:06:16Z</dcterms:modified>
</cp:coreProperties>
</file>