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sav\Desktop\School and Work (post Aug'18)\Formula SAE Stuff\Power Distribution Unit\PDU Rev 3\"/>
    </mc:Choice>
  </mc:AlternateContent>
  <xr:revisionPtr revIDLastSave="0" documentId="13_ncr:1_{A65B34E6-33DD-4523-A240-088E5C81DC2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PDU Rev 3 BO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D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3" i="1"/>
  <c r="K20" i="1" l="1"/>
</calcChain>
</file>

<file path=xl/sharedStrings.xml><?xml version="1.0" encoding="utf-8"?>
<sst xmlns="http://schemas.openxmlformats.org/spreadsheetml/2006/main" count="122" uniqueCount="104">
  <si>
    <t>#</t>
  </si>
  <si>
    <t>Name</t>
  </si>
  <si>
    <t>RefDes</t>
  </si>
  <si>
    <t>Quantity</t>
  </si>
  <si>
    <t>Manufacturer</t>
  </si>
  <si>
    <t>TE SuperSeal Connector 34 Pins (for outside housing connections) J2</t>
  </si>
  <si>
    <t>J1</t>
  </si>
  <si>
    <t>TE Connectivity</t>
  </si>
  <si>
    <t>3-6437285-1</t>
  </si>
  <si>
    <t>https://www.mouser.com/ProductDetail/TE-Connectivity/3-6437285-1?qs=%2Fha2pyFaduiy2XPHWv7QpCXzRCEVDlXkEDNacbB%2FHBslHNAcdxzifA%3D%3D</t>
  </si>
  <si>
    <t>6AWG Batt&amp;Starter Connector Terminals</t>
  </si>
  <si>
    <t>J3</t>
  </si>
  <si>
    <t>Crimps - TE 52042-2</t>
  </si>
  <si>
    <t>52042-2</t>
  </si>
  <si>
    <t>https://www.mouser.com/ProductDetail/TE-Connectivity-AMP/52042-2?qs=sGAEpiMZZMvlX3nhDDO4AEQ2Gu0RjVwIFnX0BpyB4eA%3D</t>
  </si>
  <si>
    <t>CircuitBreaker 24V30A E-T-A 1620</t>
  </si>
  <si>
    <t>U1, U9, U14, U26, U38, U50, U62, U74, U107, U119, U125, U162</t>
  </si>
  <si>
    <t>E-T-A</t>
  </si>
  <si>
    <t>1620-3H-30A</t>
  </si>
  <si>
    <t>https://www.mouser.com/ProductDetail/E-T-A/1620-3H-30A?qs=sGAEpiMZZMuI1aKsGLfKZNDA6boweS2IhYgNuUCnhw0%3D</t>
  </si>
  <si>
    <t>ACS781 Current Sensor</t>
  </si>
  <si>
    <t>U2, U15, U27, U39, U51, U63, U75, U84, U108, U120, U147</t>
  </si>
  <si>
    <t xml:space="preserve">Allegro </t>
  </si>
  <si>
    <t>NChannel 60V130A DirectFet</t>
  </si>
  <si>
    <t>U3, U16, U28, U40, U52, U64, U76, U85, U87, U109, U121, U135, U137, U139</t>
  </si>
  <si>
    <t>Infeneon</t>
  </si>
  <si>
    <t>IRF60DM206</t>
  </si>
  <si>
    <t>https://www.mouser.sg/ProductDetail/Infineon-IR/IRF60DM206?qs=sGAEpiMZZMsGzNf1qgY4ZFwQx2%252BZsZ3PN6b45amFzRw=</t>
  </si>
  <si>
    <t>LTC7004 Gate Driver</t>
  </si>
  <si>
    <t>U4, U17, U29, U41, U53, U65, U77, U86, U97, U110, U122, U138</t>
  </si>
  <si>
    <t>Analog Devices</t>
  </si>
  <si>
    <t>LTC7004IMSE#PBF</t>
  </si>
  <si>
    <t>https://www.mouser.sg/ProductDetail/Analog-Devices-Linear-Technology/LTC7004IMSEPBF?qs=sGAEpiMZZMvQcoNRkxSQkrCct0Ka50aEIj04dLYxq5I%3D</t>
  </si>
  <si>
    <t>U5, U18, U30, U42, U54, U66, U78, U98, U111, U123, U155, U167</t>
  </si>
  <si>
    <t>CCTC</t>
  </si>
  <si>
    <t>TCC0805X7R104K500DT</t>
  </si>
  <si>
    <t>https://lcsc.com/product-detail/Multilayer-Ceramic-Capacitors-MLCC-SMD-SMT_CCTC-TCC0805X7R104K500DT_C282732.html</t>
  </si>
  <si>
    <t>4.7uF Cap SMD Ceramic 0805</t>
  </si>
  <si>
    <t>U6, U19, U31, U43, U55, U67, U79, U88, U100, U112, U128, U140</t>
  </si>
  <si>
    <t>Yageo</t>
  </si>
  <si>
    <t>CC0805ZKY5V7BB475</t>
  </si>
  <si>
    <t>https://lcsc.com/product-detail/Multilayer-Ceramic-Capacitors-MLCC-SMD-SMT_YAGEO-CC0805ZKY5V7BB475_C106839.html</t>
  </si>
  <si>
    <t>85V0.2A LowLeakage Diode</t>
  </si>
  <si>
    <t>U7, U20, U32, U44, U56, U68, U80, U89, U101, U113, U129, U141</t>
  </si>
  <si>
    <t>Nexperia</t>
  </si>
  <si>
    <t>BAS116GWJ</t>
  </si>
  <si>
    <t>https://www.mouser.sg/ProductDetail/Nexperia/BAS116GWJ?qs=sGAEpiMZZMup8ZLti7BNC2P9uKMuJnhAVBAhoKlP5n8%3D</t>
  </si>
  <si>
    <t>100kO SMD0805 Resistor</t>
  </si>
  <si>
    <t>U8, U21, U33, U45, U57, U69, U81, U90, U102, U114, U130, U142</t>
  </si>
  <si>
    <t>Ever Ohms Tech</t>
  </si>
  <si>
    <t>QR0805J100KP05Z</t>
  </si>
  <si>
    <t>https://lcsc.com/product-detail/Chip-Resistor-Surface-Mount_Ever-Ohms-Tech-QR0805J100KP05_C176213.html</t>
  </si>
  <si>
    <t>10O SMD0805 Resistor</t>
  </si>
  <si>
    <t>U10, U22, U34, U46, U58, U70, U82, U91, U103, U115, U131, U143</t>
  </si>
  <si>
    <t>0.047uF Cap SMD Ceramic</t>
  </si>
  <si>
    <t>U11, U23, U35, U47, U59, U71, U83, U92, U104, U116, U132, U144</t>
  </si>
  <si>
    <t>Schottky Diode 60V100A</t>
  </si>
  <si>
    <t>U12, U24, U36, U48, U60, U72, U99, U105, U117, U127, U133, U136, U145, U149, U150, U151, U152, U153</t>
  </si>
  <si>
    <t xml:space="preserve">ROHM </t>
  </si>
  <si>
    <t>RBR15BM60AFHTL</t>
  </si>
  <si>
    <t>https://www.mouser.com/ProductDetail/ROHM-Semiconductor/RBR15BM60AFHTL?qs=sGAEpiMZZMtQ8nqTKtFS%2FBUuz6Zx2fl0cec4M1ecpu8zpJ8TRLwsMA%3D%3D</t>
  </si>
  <si>
    <t>U13, U25, U37, U49, U61, U73, U106, U118, U126, U134, U146, U168</t>
  </si>
  <si>
    <t>Avago</t>
  </si>
  <si>
    <t>HLMP-3601</t>
  </si>
  <si>
    <t>1kO SMD0805 Resistor</t>
  </si>
  <si>
    <t>U93, U94, U95, U96, U156, U157, U158, U159, U160, U161, U163, U164, U165, U166</t>
  </si>
  <si>
    <t>Uniroyal Elec</t>
  </si>
  <si>
    <t>Teensy 3.5</t>
  </si>
  <si>
    <t>U124</t>
  </si>
  <si>
    <t>ACS773 Current Sensor</t>
  </si>
  <si>
    <t>U148</t>
  </si>
  <si>
    <t>Allegro</t>
  </si>
  <si>
    <t>ACS773ECB-200B-PFF-T</t>
  </si>
  <si>
    <t>https://www.arrow.com/en/products/acs773ecb-200b-pff-t/allegro-microsystems</t>
  </si>
  <si>
    <t>4.7kO SMD0805 Resistor</t>
  </si>
  <si>
    <t>U176, U177</t>
  </si>
  <si>
    <t>RC0805FR-074K7L</t>
  </si>
  <si>
    <t>Manufacturer No.</t>
  </si>
  <si>
    <t>SMD?ThruHole?</t>
  </si>
  <si>
    <t>Unit Cost</t>
  </si>
  <si>
    <t>Total Cost</t>
  </si>
  <si>
    <t>-</t>
  </si>
  <si>
    <t>ThruHole</t>
  </si>
  <si>
    <t>SMD</t>
  </si>
  <si>
    <t>0.1uF Cap SMD Ceramic 0805</t>
  </si>
  <si>
    <t xml:space="preserve">Red 12V13mA LED </t>
  </si>
  <si>
    <t>https://www.adafruit.com/product/3267</t>
  </si>
  <si>
    <t>TOTAL QUANTITY OF COMPONENTS&gt;&gt;&gt;</t>
  </si>
  <si>
    <t>Total no. of pins on board&gt;&gt;&gt;</t>
  </si>
  <si>
    <t>Total Cost of Components&gt;&gt;&gt;</t>
  </si>
  <si>
    <t xml:space="preserve">ACS781KLRTR-150U-T </t>
  </si>
  <si>
    <t>https://www.arrow.com/en/products/acs781klrtr-150u-t/allegro-microsystems</t>
  </si>
  <si>
    <t>https://lcsc.com/product-detail/Multilayer-Ceramic-Capacitors-MLCC-SMD-SMT_47nF-473-10-50V_C107154.html</t>
  </si>
  <si>
    <t>CC0805KRX7R9BB473</t>
  </si>
  <si>
    <t>https://lcsc.com/product-detail/Chip-Resistor-Surface-Mount_Uniroyal-Elec-0805W8F1001T5E_C17513.html</t>
  </si>
  <si>
    <t>0805W8F1001T5E</t>
  </si>
  <si>
    <t>https://lcsc.com/product-detail/Chip-Resistor-Surface-Mount_Uniroyal-Elec-0805W8F100JT5E_C17415.html</t>
  </si>
  <si>
    <t>0805W8F100JT5E</t>
  </si>
  <si>
    <t>https://lcsc.com/product-detail/Chip-Resistor-Surface-Mount_4-7K-4701-1_C60816.html</t>
  </si>
  <si>
    <t>https://lcsc.com/product-detail/Light-Emitting-Diodes-LED_AVAGO_HLMP-1401_HLMP-1401_C10679.html</t>
  </si>
  <si>
    <r>
      <t xml:space="preserve">Adafruit Product ID: </t>
    </r>
    <r>
      <rPr>
        <b/>
        <sz val="11"/>
        <color theme="1"/>
        <rFont val="Calibri"/>
        <family val="2"/>
        <scheme val="minor"/>
      </rPr>
      <t>3267</t>
    </r>
  </si>
  <si>
    <t>PJRC</t>
  </si>
  <si>
    <t>Pins per component</t>
  </si>
  <si>
    <t>Purchase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</si>
</sst>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/>
    <xf numFmtId="0" fontId="18" fillId="0" borderId="0" xfId="42" applyAlignment="1"/>
    <xf numFmtId="0" fontId="19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sg/ProductDetail/Analog-Devices-Linear-Technology/LTC7004IMSEPBF?qs=sGAEpiMZZMvQcoNRkxSQkrCct0Ka50aEIj04dLYxq5I%3D" TargetMode="External"/><Relationship Id="rId13" Type="http://schemas.openxmlformats.org/officeDocument/2006/relationships/hyperlink" Target="https://www.arrow.com/en/products/acs781klrtr-150u-t/allegro-microsystems" TargetMode="External"/><Relationship Id="rId18" Type="http://schemas.openxmlformats.org/officeDocument/2006/relationships/hyperlink" Target="https://lcsc.com/product-detail/Light-Emitting-Diodes-LED_AVAGO_HLMP-1401_HLMP-1401_C10679.html" TargetMode="External"/><Relationship Id="rId3" Type="http://schemas.openxmlformats.org/officeDocument/2006/relationships/hyperlink" Target="https://www.mouser.com/ProductDetail/TE-Connectivity-AMP/52042-2?qs=sGAEpiMZZMvlX3nhDDO4AEQ2Gu0RjVwIFnX0BpyB4eA%3D" TargetMode="External"/><Relationship Id="rId7" Type="http://schemas.openxmlformats.org/officeDocument/2006/relationships/hyperlink" Target="https://lcsc.com/product-detail/Multilayer-Ceramic-Capacitors-MLCC-SMD-SMT_CCTC-TCC0805X7R104K500DT_C282732.html" TargetMode="External"/><Relationship Id="rId12" Type="http://schemas.openxmlformats.org/officeDocument/2006/relationships/hyperlink" Target="https://www.mouser.com/ProductDetail/ROHM-Semiconductor/RBR15BM60AFHTL?qs=sGAEpiMZZMtQ8nqTKtFS%2FBUuz6Zx2fl0cec4M1ecpu8zpJ8TRLwsMA%3D%3D" TargetMode="External"/><Relationship Id="rId17" Type="http://schemas.openxmlformats.org/officeDocument/2006/relationships/hyperlink" Target="https://lcsc.com/product-detail/Chip-Resistor-Surface-Mount_4-7K-4701-1_C60816.html" TargetMode="External"/><Relationship Id="rId2" Type="http://schemas.openxmlformats.org/officeDocument/2006/relationships/hyperlink" Target="https://www.mouser.com/ProductDetail/TE-Connectivity/3-6437285-1?qs=%2Fha2pyFaduiy2XPHWv7QpCXzRCEVDlXkEDNacbB%2FHBslHNAcdxzifA%3D%3D" TargetMode="External"/><Relationship Id="rId16" Type="http://schemas.openxmlformats.org/officeDocument/2006/relationships/hyperlink" Target="https://lcsc.com/product-detail/Chip-Resistor-Surface-Mount_Uniroyal-Elec-0805W8F100JT5E_C17415.html" TargetMode="External"/><Relationship Id="rId1" Type="http://schemas.openxmlformats.org/officeDocument/2006/relationships/hyperlink" Target="https://www.adafruit.com/product/3267" TargetMode="External"/><Relationship Id="rId6" Type="http://schemas.openxmlformats.org/officeDocument/2006/relationships/hyperlink" Target="https://www.mouser.sg/ProductDetail/Infineon-IR/IRF60DM206?qs=sGAEpiMZZMsGzNf1qgY4ZFwQx2%252BZsZ3PN6b45amFzRw=" TargetMode="External"/><Relationship Id="rId11" Type="http://schemas.openxmlformats.org/officeDocument/2006/relationships/hyperlink" Target="https://www.mouser.sg/ProductDetail/Nexperia/BAS116GWJ?qs=sGAEpiMZZMup8ZLti7BNC2P9uKMuJnhAVBAhoKlP5n8%3D" TargetMode="External"/><Relationship Id="rId5" Type="http://schemas.openxmlformats.org/officeDocument/2006/relationships/hyperlink" Target="https://www.arrow.com/en/products/acs773ecb-200b-pff-t/allegro-microsystems" TargetMode="External"/><Relationship Id="rId15" Type="http://schemas.openxmlformats.org/officeDocument/2006/relationships/hyperlink" Target="https://lcsc.com/product-detail/Chip-Resistor-Surface-Mount_Uniroyal-Elec-0805W8F1001T5E_C17513.html" TargetMode="External"/><Relationship Id="rId10" Type="http://schemas.openxmlformats.org/officeDocument/2006/relationships/hyperlink" Target="https://lcsc.com/product-detail/Chip-Resistor-Surface-Mount_Ever-Ohms-Tech-QR0805J100KP05_C176213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E-T-A/1620-3H-30A?qs=sGAEpiMZZMuI1aKsGLfKZNDA6boweS2IhYgNuUCnhw0%3D" TargetMode="External"/><Relationship Id="rId9" Type="http://schemas.openxmlformats.org/officeDocument/2006/relationships/hyperlink" Target="https://lcsc.com/product-detail/Multilayer-Ceramic-Capacitors-MLCC-SMD-SMT_YAGEO-CC0805ZKY5V7BB475_C106839.html" TargetMode="External"/><Relationship Id="rId14" Type="http://schemas.openxmlformats.org/officeDocument/2006/relationships/hyperlink" Target="https://lcsc.com/product-detail/Multilayer-Ceramic-Capacitors-MLCC-SMD-SMT_47nF-473-10-50V_C1071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N16" sqref="N16"/>
    </sheetView>
  </sheetViews>
  <sheetFormatPr defaultRowHeight="14.4" x14ac:dyDescent="0.3"/>
  <cols>
    <col min="1" max="1" width="3.33203125" style="1" customWidth="1"/>
    <col min="2" max="2" width="30" style="2" customWidth="1"/>
    <col min="3" max="3" width="7.88671875" style="2" customWidth="1"/>
    <col min="4" max="4" width="9.6640625" style="1" customWidth="1"/>
    <col min="5" max="5" width="17.5546875" style="1" customWidth="1"/>
    <col min="6" max="6" width="22.5546875" style="1" customWidth="1"/>
    <col min="7" max="7" width="17.109375" style="1" customWidth="1"/>
    <col min="8" max="8" width="16.21875" style="1" customWidth="1"/>
    <col min="9" max="9" width="18.21875" style="5" customWidth="1"/>
    <col min="10" max="10" width="8.88671875" style="1"/>
    <col min="11" max="11" width="10.33203125" style="1" customWidth="1"/>
    <col min="12" max="16384" width="8.88671875" style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77</v>
      </c>
      <c r="G1" s="1" t="s">
        <v>102</v>
      </c>
      <c r="H1" s="1" t="s">
        <v>78</v>
      </c>
      <c r="I1" s="5" t="s">
        <v>103</v>
      </c>
      <c r="J1" s="1" t="s">
        <v>79</v>
      </c>
      <c r="K1" s="1" t="s">
        <v>80</v>
      </c>
    </row>
    <row r="2" spans="1:13" x14ac:dyDescent="0.3">
      <c r="A2" s="1">
        <v>1</v>
      </c>
      <c r="B2" s="2" t="s">
        <v>67</v>
      </c>
      <c r="C2" s="2" t="s">
        <v>68</v>
      </c>
      <c r="D2" s="1">
        <v>1</v>
      </c>
      <c r="E2" s="1" t="s">
        <v>101</v>
      </c>
      <c r="F2" s="1" t="s">
        <v>100</v>
      </c>
      <c r="G2" s="1">
        <v>62</v>
      </c>
      <c r="H2" s="1" t="s">
        <v>82</v>
      </c>
      <c r="I2" s="6" t="s">
        <v>86</v>
      </c>
      <c r="J2" s="1">
        <v>25.95</v>
      </c>
      <c r="K2" s="1">
        <f>J2*D2</f>
        <v>25.95</v>
      </c>
      <c r="M2" s="4">
        <f>G2*D2</f>
        <v>62</v>
      </c>
    </row>
    <row r="3" spans="1:13" x14ac:dyDescent="0.3">
      <c r="A3" s="1">
        <f>A2+1</f>
        <v>2</v>
      </c>
      <c r="B3" s="2" t="s">
        <v>5</v>
      </c>
      <c r="C3" s="2" t="s">
        <v>6</v>
      </c>
      <c r="D3" s="1">
        <v>1</v>
      </c>
      <c r="E3" s="1" t="s">
        <v>7</v>
      </c>
      <c r="F3" s="1" t="s">
        <v>8</v>
      </c>
      <c r="G3" s="1">
        <v>33</v>
      </c>
      <c r="H3" s="1" t="s">
        <v>82</v>
      </c>
      <c r="I3" s="6" t="s">
        <v>9</v>
      </c>
      <c r="J3" s="1">
        <v>15.82</v>
      </c>
      <c r="K3" s="1">
        <f t="shared" ref="K3:K19" si="0">J3*D3</f>
        <v>15.82</v>
      </c>
      <c r="M3" s="4">
        <f t="shared" ref="M3:M19" si="1">G3*D3</f>
        <v>33</v>
      </c>
    </row>
    <row r="4" spans="1:13" x14ac:dyDescent="0.3">
      <c r="A4" s="1">
        <f t="shared" ref="A4:A19" si="2">A3+1</f>
        <v>3</v>
      </c>
      <c r="B4" s="2" t="s">
        <v>10</v>
      </c>
      <c r="C4" s="2" t="s">
        <v>11</v>
      </c>
      <c r="D4" s="1">
        <v>1</v>
      </c>
      <c r="E4" s="1" t="s">
        <v>12</v>
      </c>
      <c r="F4" s="1" t="s">
        <v>13</v>
      </c>
      <c r="G4" s="1">
        <v>6</v>
      </c>
      <c r="H4" s="1" t="s">
        <v>81</v>
      </c>
      <c r="I4" s="6" t="s">
        <v>14</v>
      </c>
      <c r="J4" s="1">
        <v>1.28</v>
      </c>
      <c r="K4" s="1">
        <f t="shared" si="0"/>
        <v>1.28</v>
      </c>
      <c r="M4" s="4">
        <f t="shared" si="1"/>
        <v>6</v>
      </c>
    </row>
    <row r="5" spans="1:13" x14ac:dyDescent="0.3">
      <c r="A5" s="1">
        <f t="shared" si="2"/>
        <v>4</v>
      </c>
      <c r="B5" s="2" t="s">
        <v>15</v>
      </c>
      <c r="C5" s="2" t="s">
        <v>16</v>
      </c>
      <c r="D5" s="1">
        <v>12</v>
      </c>
      <c r="E5" s="1" t="s">
        <v>17</v>
      </c>
      <c r="F5" s="1" t="s">
        <v>18</v>
      </c>
      <c r="G5" s="1">
        <v>2</v>
      </c>
      <c r="H5" s="1" t="s">
        <v>82</v>
      </c>
      <c r="I5" s="6" t="s">
        <v>19</v>
      </c>
      <c r="J5" s="1">
        <v>6.92</v>
      </c>
      <c r="K5" s="1">
        <f t="shared" si="0"/>
        <v>83.039999999999992</v>
      </c>
      <c r="M5" s="4">
        <f t="shared" si="1"/>
        <v>24</v>
      </c>
    </row>
    <row r="6" spans="1:13" x14ac:dyDescent="0.3">
      <c r="A6" s="1">
        <f t="shared" si="2"/>
        <v>5</v>
      </c>
      <c r="B6" s="2" t="s">
        <v>20</v>
      </c>
      <c r="C6" s="2" t="s">
        <v>21</v>
      </c>
      <c r="D6" s="1">
        <v>11</v>
      </c>
      <c r="E6" s="1" t="s">
        <v>22</v>
      </c>
      <c r="F6" s="1" t="s">
        <v>90</v>
      </c>
      <c r="G6" s="1">
        <v>5</v>
      </c>
      <c r="H6" s="1" t="s">
        <v>83</v>
      </c>
      <c r="I6" s="6" t="s">
        <v>91</v>
      </c>
      <c r="J6" s="1">
        <v>4.2350000000000003</v>
      </c>
      <c r="K6" s="1">
        <f t="shared" si="0"/>
        <v>46.585000000000001</v>
      </c>
      <c r="M6" s="4">
        <f t="shared" si="1"/>
        <v>55</v>
      </c>
    </row>
    <row r="7" spans="1:13" x14ac:dyDescent="0.3">
      <c r="A7" s="1">
        <f t="shared" si="2"/>
        <v>6</v>
      </c>
      <c r="B7" s="2" t="s">
        <v>69</v>
      </c>
      <c r="C7" s="2" t="s">
        <v>70</v>
      </c>
      <c r="D7" s="1">
        <v>1</v>
      </c>
      <c r="E7" s="1" t="s">
        <v>71</v>
      </c>
      <c r="F7" s="1" t="s">
        <v>72</v>
      </c>
      <c r="G7" s="1">
        <v>5</v>
      </c>
      <c r="H7" s="1" t="s">
        <v>82</v>
      </c>
      <c r="I7" s="6" t="s">
        <v>73</v>
      </c>
      <c r="J7" s="1">
        <v>7.8</v>
      </c>
      <c r="K7" s="1">
        <f t="shared" si="0"/>
        <v>7.8</v>
      </c>
      <c r="M7" s="4">
        <f t="shared" si="1"/>
        <v>5</v>
      </c>
    </row>
    <row r="8" spans="1:13" x14ac:dyDescent="0.3">
      <c r="A8" s="1">
        <f t="shared" si="2"/>
        <v>7</v>
      </c>
      <c r="B8" s="2" t="s">
        <v>23</v>
      </c>
      <c r="C8" s="2" t="s">
        <v>24</v>
      </c>
      <c r="D8" s="1">
        <v>14</v>
      </c>
      <c r="E8" s="1" t="s">
        <v>25</v>
      </c>
      <c r="F8" s="1" t="s">
        <v>26</v>
      </c>
      <c r="G8" s="1">
        <v>3</v>
      </c>
      <c r="H8" s="1" t="s">
        <v>83</v>
      </c>
      <c r="I8" s="6" t="s">
        <v>27</v>
      </c>
      <c r="J8" s="1">
        <v>2.48</v>
      </c>
      <c r="K8" s="1">
        <f t="shared" si="0"/>
        <v>34.72</v>
      </c>
      <c r="M8" s="4">
        <f t="shared" si="1"/>
        <v>42</v>
      </c>
    </row>
    <row r="9" spans="1:13" x14ac:dyDescent="0.3">
      <c r="A9" s="1">
        <f t="shared" si="2"/>
        <v>8</v>
      </c>
      <c r="B9" s="2" t="s">
        <v>28</v>
      </c>
      <c r="C9" s="2" t="s">
        <v>29</v>
      </c>
      <c r="D9" s="1">
        <v>12</v>
      </c>
      <c r="E9" s="1" t="s">
        <v>30</v>
      </c>
      <c r="F9" s="1" t="s">
        <v>31</v>
      </c>
      <c r="G9" s="1">
        <v>11</v>
      </c>
      <c r="H9" s="1" t="s">
        <v>83</v>
      </c>
      <c r="I9" s="6" t="s">
        <v>32</v>
      </c>
      <c r="J9" s="1">
        <v>5.45</v>
      </c>
      <c r="K9" s="1">
        <f t="shared" si="0"/>
        <v>65.400000000000006</v>
      </c>
      <c r="M9" s="4">
        <f t="shared" si="1"/>
        <v>132</v>
      </c>
    </row>
    <row r="10" spans="1:13" x14ac:dyDescent="0.3">
      <c r="A10" s="1">
        <f t="shared" si="2"/>
        <v>9</v>
      </c>
      <c r="B10" s="2" t="s">
        <v>84</v>
      </c>
      <c r="C10" s="2" t="s">
        <v>33</v>
      </c>
      <c r="D10" s="1">
        <v>12</v>
      </c>
      <c r="E10" s="1" t="s">
        <v>34</v>
      </c>
      <c r="F10" s="1" t="s">
        <v>35</v>
      </c>
      <c r="G10" s="1">
        <v>2</v>
      </c>
      <c r="H10" s="1" t="s">
        <v>83</v>
      </c>
      <c r="I10" s="6" t="s">
        <v>36</v>
      </c>
      <c r="J10" s="1">
        <v>3.5999999999999999E-3</v>
      </c>
      <c r="K10" s="1">
        <f t="shared" si="0"/>
        <v>4.3200000000000002E-2</v>
      </c>
      <c r="M10" s="4">
        <f t="shared" si="1"/>
        <v>24</v>
      </c>
    </row>
    <row r="11" spans="1:13" x14ac:dyDescent="0.3">
      <c r="A11" s="1">
        <f t="shared" si="2"/>
        <v>10</v>
      </c>
      <c r="B11" s="2" t="s">
        <v>37</v>
      </c>
      <c r="C11" s="2" t="s">
        <v>38</v>
      </c>
      <c r="D11" s="1">
        <v>12</v>
      </c>
      <c r="E11" s="1" t="s">
        <v>39</v>
      </c>
      <c r="F11" s="1" t="s">
        <v>40</v>
      </c>
      <c r="G11" s="1">
        <v>2</v>
      </c>
      <c r="H11" s="1" t="s">
        <v>83</v>
      </c>
      <c r="I11" s="6" t="s">
        <v>41</v>
      </c>
      <c r="J11" s="1">
        <v>1.7000000000000001E-2</v>
      </c>
      <c r="K11" s="1">
        <f t="shared" si="0"/>
        <v>0.20400000000000001</v>
      </c>
      <c r="M11" s="4">
        <f t="shared" si="1"/>
        <v>24</v>
      </c>
    </row>
    <row r="12" spans="1:13" x14ac:dyDescent="0.3">
      <c r="A12" s="1">
        <f t="shared" si="2"/>
        <v>11</v>
      </c>
      <c r="B12" s="2" t="s">
        <v>54</v>
      </c>
      <c r="C12" s="2" t="s">
        <v>55</v>
      </c>
      <c r="D12" s="1">
        <v>12</v>
      </c>
      <c r="E12" s="1" t="s">
        <v>39</v>
      </c>
      <c r="F12" s="1" t="s">
        <v>93</v>
      </c>
      <c r="G12" s="1">
        <v>2</v>
      </c>
      <c r="H12" s="1" t="s">
        <v>83</v>
      </c>
      <c r="I12" s="6" t="s">
        <v>92</v>
      </c>
      <c r="J12" s="1">
        <v>5.0000000000000001E-3</v>
      </c>
      <c r="K12" s="1">
        <f t="shared" si="0"/>
        <v>0.06</v>
      </c>
      <c r="M12" s="4">
        <f t="shared" si="1"/>
        <v>24</v>
      </c>
    </row>
    <row r="13" spans="1:13" x14ac:dyDescent="0.3">
      <c r="A13" s="1">
        <f t="shared" si="2"/>
        <v>12</v>
      </c>
      <c r="B13" s="2" t="s">
        <v>47</v>
      </c>
      <c r="C13" s="2" t="s">
        <v>48</v>
      </c>
      <c r="D13" s="1">
        <v>12</v>
      </c>
      <c r="E13" s="1" t="s">
        <v>49</v>
      </c>
      <c r="F13" s="1" t="s">
        <v>50</v>
      </c>
      <c r="G13" s="1">
        <v>2</v>
      </c>
      <c r="H13" s="1" t="s">
        <v>83</v>
      </c>
      <c r="I13" s="6" t="s">
        <v>51</v>
      </c>
      <c r="J13" s="1">
        <v>3.5999999999999999E-3</v>
      </c>
      <c r="K13" s="1">
        <f t="shared" si="0"/>
        <v>4.3200000000000002E-2</v>
      </c>
      <c r="M13" s="4">
        <f t="shared" si="1"/>
        <v>24</v>
      </c>
    </row>
    <row r="14" spans="1:13" x14ac:dyDescent="0.3">
      <c r="A14" s="1">
        <f t="shared" si="2"/>
        <v>13</v>
      </c>
      <c r="B14" s="2" t="s">
        <v>52</v>
      </c>
      <c r="C14" s="2" t="s">
        <v>53</v>
      </c>
      <c r="D14" s="1">
        <v>12</v>
      </c>
      <c r="E14" s="1" t="s">
        <v>66</v>
      </c>
      <c r="F14" s="1" t="s">
        <v>97</v>
      </c>
      <c r="G14" s="1">
        <v>2</v>
      </c>
      <c r="H14" s="1" t="s">
        <v>83</v>
      </c>
      <c r="I14" s="6" t="s">
        <v>96</v>
      </c>
      <c r="J14" s="1">
        <v>1.6000000000000001E-3</v>
      </c>
      <c r="K14" s="1">
        <f t="shared" si="0"/>
        <v>1.9200000000000002E-2</v>
      </c>
      <c r="M14" s="4">
        <f t="shared" si="1"/>
        <v>24</v>
      </c>
    </row>
    <row r="15" spans="1:13" x14ac:dyDescent="0.3">
      <c r="A15" s="1">
        <f t="shared" si="2"/>
        <v>14</v>
      </c>
      <c r="B15" s="2" t="s">
        <v>64</v>
      </c>
      <c r="C15" s="2" t="s">
        <v>65</v>
      </c>
      <c r="D15" s="1">
        <v>14</v>
      </c>
      <c r="E15" s="1" t="s">
        <v>66</v>
      </c>
      <c r="F15" s="1" t="s">
        <v>95</v>
      </c>
      <c r="G15" s="1">
        <v>2</v>
      </c>
      <c r="H15" s="1" t="s">
        <v>83</v>
      </c>
      <c r="I15" s="6" t="s">
        <v>94</v>
      </c>
      <c r="J15" s="1">
        <v>1.4E-3</v>
      </c>
      <c r="K15" s="1">
        <f t="shared" si="0"/>
        <v>1.9599999999999999E-2</v>
      </c>
      <c r="M15" s="4">
        <f t="shared" si="1"/>
        <v>28</v>
      </c>
    </row>
    <row r="16" spans="1:13" x14ac:dyDescent="0.3">
      <c r="A16" s="1">
        <f t="shared" si="2"/>
        <v>15</v>
      </c>
      <c r="B16" s="2" t="s">
        <v>74</v>
      </c>
      <c r="C16" s="2" t="s">
        <v>75</v>
      </c>
      <c r="D16" s="1">
        <v>2</v>
      </c>
      <c r="E16" s="1" t="s">
        <v>39</v>
      </c>
      <c r="F16" s="1" t="s">
        <v>76</v>
      </c>
      <c r="G16" s="1">
        <v>2</v>
      </c>
      <c r="H16" s="1" t="s">
        <v>83</v>
      </c>
      <c r="I16" s="6" t="s">
        <v>98</v>
      </c>
      <c r="J16" s="1">
        <v>4.3E-3</v>
      </c>
      <c r="K16" s="1">
        <f t="shared" si="0"/>
        <v>8.6E-3</v>
      </c>
      <c r="M16" s="4">
        <f t="shared" si="1"/>
        <v>4</v>
      </c>
    </row>
    <row r="17" spans="1:13" x14ac:dyDescent="0.3">
      <c r="A17" s="1">
        <f t="shared" si="2"/>
        <v>16</v>
      </c>
      <c r="B17" s="2" t="s">
        <v>42</v>
      </c>
      <c r="C17" s="2" t="s">
        <v>43</v>
      </c>
      <c r="D17" s="1">
        <v>12</v>
      </c>
      <c r="E17" s="1" t="s">
        <v>44</v>
      </c>
      <c r="F17" s="1" t="s">
        <v>45</v>
      </c>
      <c r="G17" s="1">
        <v>2</v>
      </c>
      <c r="H17" s="1" t="s">
        <v>83</v>
      </c>
      <c r="I17" s="6" t="s">
        <v>46</v>
      </c>
      <c r="J17" s="1">
        <v>0.22</v>
      </c>
      <c r="K17" s="1">
        <f t="shared" si="0"/>
        <v>2.64</v>
      </c>
      <c r="M17" s="4">
        <f t="shared" si="1"/>
        <v>24</v>
      </c>
    </row>
    <row r="18" spans="1:13" x14ac:dyDescent="0.3">
      <c r="A18" s="1">
        <f t="shared" si="2"/>
        <v>17</v>
      </c>
      <c r="B18" s="2" t="s">
        <v>56</v>
      </c>
      <c r="C18" s="2" t="s">
        <v>57</v>
      </c>
      <c r="D18" s="1">
        <v>18</v>
      </c>
      <c r="E18" s="1" t="s">
        <v>58</v>
      </c>
      <c r="F18" s="1" t="s">
        <v>59</v>
      </c>
      <c r="G18" s="1">
        <v>2</v>
      </c>
      <c r="H18" s="1" t="s">
        <v>83</v>
      </c>
      <c r="I18" s="6" t="s">
        <v>60</v>
      </c>
      <c r="J18" s="1">
        <v>0.95299999999999996</v>
      </c>
      <c r="K18" s="1">
        <f t="shared" si="0"/>
        <v>17.154</v>
      </c>
      <c r="M18" s="4">
        <f t="shared" si="1"/>
        <v>36</v>
      </c>
    </row>
    <row r="19" spans="1:13" x14ac:dyDescent="0.3">
      <c r="A19" s="1">
        <f t="shared" si="2"/>
        <v>18</v>
      </c>
      <c r="B19" s="2" t="s">
        <v>85</v>
      </c>
      <c r="C19" s="2" t="s">
        <v>61</v>
      </c>
      <c r="D19" s="1">
        <v>12</v>
      </c>
      <c r="E19" s="1" t="s">
        <v>62</v>
      </c>
      <c r="F19" s="1" t="s">
        <v>63</v>
      </c>
      <c r="G19" s="1">
        <v>2</v>
      </c>
      <c r="H19" s="1" t="s">
        <v>82</v>
      </c>
      <c r="I19" s="6" t="s">
        <v>99</v>
      </c>
      <c r="J19" s="1">
        <v>0.2258</v>
      </c>
      <c r="K19" s="1">
        <f t="shared" si="0"/>
        <v>2.7096</v>
      </c>
      <c r="M19" s="4">
        <f t="shared" si="1"/>
        <v>24</v>
      </c>
    </row>
    <row r="20" spans="1:13" x14ac:dyDescent="0.3">
      <c r="B20" s="7" t="s">
        <v>87</v>
      </c>
      <c r="C20" s="7"/>
      <c r="D20" s="3">
        <f>SUM(D2:D19)</f>
        <v>171</v>
      </c>
      <c r="E20" s="7" t="s">
        <v>88</v>
      </c>
      <c r="F20" s="7"/>
      <c r="G20" s="3">
        <f>SUM(M2:M19)</f>
        <v>595</v>
      </c>
      <c r="I20" s="7" t="s">
        <v>89</v>
      </c>
      <c r="J20" s="7"/>
      <c r="K20" s="3">
        <f>SUM(K2:K19)</f>
        <v>303.49640000000011</v>
      </c>
    </row>
  </sheetData>
  <mergeCells count="3">
    <mergeCell ref="B20:C20"/>
    <mergeCell ref="E20:F20"/>
    <mergeCell ref="I20:J20"/>
  </mergeCells>
  <hyperlinks>
    <hyperlink ref="I2" r:id="rId1" xr:uid="{4B1E17DD-A14F-4D7D-955A-4E742E25DF48}"/>
    <hyperlink ref="I3" r:id="rId2" xr:uid="{3E93BA9F-5E1B-4789-BFCA-C25FE77AAA41}"/>
    <hyperlink ref="I4" r:id="rId3" xr:uid="{E9C14C7D-7784-43A4-B619-EBAE57DC58C2}"/>
    <hyperlink ref="I5" r:id="rId4" xr:uid="{1D2DAFB9-4878-4A16-A364-56F02A4D99B6}"/>
    <hyperlink ref="I7" r:id="rId5" xr:uid="{4291E15F-5D84-451F-8692-800570D17F5B}"/>
    <hyperlink ref="I8" r:id="rId6" xr:uid="{6CFA9FF5-0979-4BE6-B38B-A78C33DF11EB}"/>
    <hyperlink ref="I10" r:id="rId7" xr:uid="{DD0E4E9B-EE13-4602-AD26-DC310DCBFEAE}"/>
    <hyperlink ref="I9" r:id="rId8" xr:uid="{8EA50B07-6FC7-41DA-B71D-8C2BC9149475}"/>
    <hyperlink ref="I11" r:id="rId9" xr:uid="{51F74952-17AD-422A-B416-7BDD67CA93AC}"/>
    <hyperlink ref="I13" r:id="rId10" xr:uid="{232A5BA4-8137-45C9-8E88-5EE93B04AFB7}"/>
    <hyperlink ref="I17" r:id="rId11" xr:uid="{876D75D8-8A3E-4190-A303-6D8BD5885642}"/>
    <hyperlink ref="I18" r:id="rId12" xr:uid="{CADDCBCF-121D-44F3-AF15-CA1637AD5208}"/>
    <hyperlink ref="I6" r:id="rId13" xr:uid="{25940B37-02DA-49DB-8FDA-AAE9B434A842}"/>
    <hyperlink ref="I12" r:id="rId14" xr:uid="{106ACE6D-ABC4-4632-AE64-6CDF5CF525B5}"/>
    <hyperlink ref="I15" r:id="rId15" xr:uid="{B92F81EF-F858-4B9C-946F-042EEA71AD66}"/>
    <hyperlink ref="I14" r:id="rId16" xr:uid="{BAAAB394-5D9B-40DB-B979-516F9251D7A3}"/>
    <hyperlink ref="I16" r:id="rId17" xr:uid="{073F1F3E-05A6-4045-B035-6E93F37D40F6}"/>
    <hyperlink ref="I19" r:id="rId18" xr:uid="{92909E88-FC46-418A-9127-A6CF5F36F460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PDU Rev 3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Savadi</dc:creator>
  <cp:lastModifiedBy>Mihir Savadi</cp:lastModifiedBy>
  <dcterms:created xsi:type="dcterms:W3CDTF">2019-08-13T09:18:18Z</dcterms:created>
  <dcterms:modified xsi:type="dcterms:W3CDTF">2019-08-29T14:54:07Z</dcterms:modified>
</cp:coreProperties>
</file>