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https://d.docs.live.net/2051cf5d862c2c83/Desktop/Projects'UIC/Finance/"/>
    </mc:Choice>
  </mc:AlternateContent>
  <xr:revisionPtr revIDLastSave="16" documentId="8_{5AE0B703-3E3D-4DD9-A223-3231D989B597}" xr6:coauthVersionLast="47" xr6:coauthVersionMax="47" xr10:uidLastSave="{9E0E392F-49A5-4C69-B586-755183716FC3}"/>
  <bookViews>
    <workbookView xWindow="-110" yWindow="-110" windowWidth="19420" windowHeight="11500" xr2:uid="{00000000-000D-0000-FFFF-FFFF00000000}"/>
  </bookViews>
  <sheets>
    <sheet name="Summary" sheetId="3" r:id="rId1"/>
    <sheet name="Stock Prices" sheetId="1" r:id="rId2"/>
    <sheet name="Market Indexes" sheetId="2" r:id="rId3"/>
    <sheet name="Q1.3 $1 Cumulative Returns" sheetId="6" r:id="rId4"/>
    <sheet name="Q1.6 Chart for Indexes" sheetId="5" r:id="rId5"/>
    <sheet name="Q1.8 Challenge" sheetId="7" r:id="rId6"/>
    <sheet name="Q2.2 Chart for Market Indexes"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54" i="1" l="1"/>
  <c r="K253" i="1"/>
  <c r="Z254" i="1"/>
  <c r="J253" i="1"/>
  <c r="Z253" i="1"/>
  <c r="J252" i="1"/>
  <c r="AA249" i="1"/>
  <c r="AB249" i="1"/>
  <c r="Z249" i="1"/>
  <c r="AA248" i="1"/>
  <c r="AB248" i="1"/>
  <c r="Z248" i="1"/>
  <c r="Z247" i="1"/>
  <c r="AA247" i="1"/>
  <c r="AB247" i="1"/>
  <c r="AA246" i="1"/>
  <c r="AB246" i="1"/>
  <c r="Z246" i="1"/>
  <c r="AD243" i="1"/>
  <c r="AE242"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F3" i="1"/>
  <c r="AE3" i="1"/>
  <c r="AD3" i="1"/>
  <c r="K243" i="1"/>
  <c r="C9" i="3"/>
  <c r="J243" i="1"/>
  <c r="N5"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4" i="1"/>
  <c r="T4" i="1" s="1"/>
  <c r="T5" i="1" s="1"/>
  <c r="T6" i="1" s="1"/>
  <c r="T7" i="1" s="1"/>
  <c r="T8" i="1" s="1"/>
  <c r="T9" i="1" s="1"/>
  <c r="T10" i="1" s="1"/>
  <c r="T11" i="1" s="1"/>
  <c r="T12" i="1" s="1"/>
  <c r="T13" i="1" s="1"/>
  <c r="T14" i="1" s="1"/>
  <c r="T15" i="1" s="1"/>
  <c r="T16" i="1" s="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T175" i="1" s="1"/>
  <c r="T176" i="1" s="1"/>
  <c r="T177" i="1" s="1"/>
  <c r="T178" i="1" s="1"/>
  <c r="T179" i="1" s="1"/>
  <c r="T180" i="1" s="1"/>
  <c r="T181" i="1" s="1"/>
  <c r="T182" i="1" s="1"/>
  <c r="T183" i="1" s="1"/>
  <c r="T184" i="1" s="1"/>
  <c r="T185" i="1" s="1"/>
  <c r="T186" i="1" s="1"/>
  <c r="T187" i="1" s="1"/>
  <c r="T188" i="1" s="1"/>
  <c r="T189" i="1" s="1"/>
  <c r="T190" i="1" s="1"/>
  <c r="T191" i="1" s="1"/>
  <c r="T192" i="1" s="1"/>
  <c r="T193" i="1" s="1"/>
  <c r="T194" i="1" s="1"/>
  <c r="T195" i="1" s="1"/>
  <c r="T196" i="1" s="1"/>
  <c r="T197" i="1" s="1"/>
  <c r="T198" i="1" s="1"/>
  <c r="T199" i="1" s="1"/>
  <c r="T200" i="1" s="1"/>
  <c r="T201" i="1" s="1"/>
  <c r="T202" i="1" s="1"/>
  <c r="T203" i="1" s="1"/>
  <c r="T204" i="1" s="1"/>
  <c r="T205" i="1" s="1"/>
  <c r="T206" i="1" s="1"/>
  <c r="T207" i="1" s="1"/>
  <c r="T208" i="1" s="1"/>
  <c r="T209" i="1" s="1"/>
  <c r="T210" i="1" s="1"/>
  <c r="T211" i="1" s="1"/>
  <c r="T212" i="1" s="1"/>
  <c r="T213" i="1" s="1"/>
  <c r="T214" i="1" s="1"/>
  <c r="T215" i="1" s="1"/>
  <c r="T216" i="1" s="1"/>
  <c r="T217" i="1" s="1"/>
  <c r="T218" i="1" s="1"/>
  <c r="T219" i="1" s="1"/>
  <c r="T220" i="1" s="1"/>
  <c r="T221" i="1" s="1"/>
  <c r="T222" i="1" s="1"/>
  <c r="T223" i="1" s="1"/>
  <c r="T224" i="1" s="1"/>
  <c r="T225" i="1" s="1"/>
  <c r="T226" i="1" s="1"/>
  <c r="T227" i="1" s="1"/>
  <c r="T228" i="1" s="1"/>
  <c r="T229" i="1" s="1"/>
  <c r="T230" i="1" s="1"/>
  <c r="T231" i="1" s="1"/>
  <c r="T232" i="1" s="1"/>
  <c r="T233" i="1" s="1"/>
  <c r="T234" i="1" s="1"/>
  <c r="T235" i="1" s="1"/>
  <c r="T236" i="1" s="1"/>
  <c r="T237" i="1" s="1"/>
  <c r="T238" i="1" s="1"/>
  <c r="T239" i="1" s="1"/>
  <c r="T240" i="1" s="1"/>
  <c r="T241" i="1" s="1"/>
  <c r="T242" i="1" s="1"/>
  <c r="T243" i="1" s="1"/>
  <c r="R243" i="1"/>
  <c r="S243" i="1"/>
  <c r="N243" i="1"/>
  <c r="O243" i="1"/>
  <c r="P243" i="1"/>
  <c r="X3" i="1"/>
  <c r="R4" i="1"/>
  <c r="K14" i="2"/>
  <c r="H18"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L253" i="1"/>
  <c r="K252" i="1"/>
  <c r="J251" i="1"/>
  <c r="S4" i="1"/>
  <c r="S5" i="1"/>
  <c r="AA4" i="1" s="1"/>
  <c r="S6" i="1"/>
  <c r="AA5" i="1" s="1"/>
  <c r="S7" i="1"/>
  <c r="AA6" i="1" s="1"/>
  <c r="S8" i="1"/>
  <c r="AA7" i="1" s="1"/>
  <c r="S9" i="1"/>
  <c r="AA8" i="1" s="1"/>
  <c r="S10" i="1"/>
  <c r="AA9" i="1" s="1"/>
  <c r="S11" i="1"/>
  <c r="AA10" i="1" s="1"/>
  <c r="S12" i="1"/>
  <c r="AA11" i="1" s="1"/>
  <c r="S13" i="1"/>
  <c r="AA12" i="1" s="1"/>
  <c r="S14" i="1"/>
  <c r="AA13" i="1" s="1"/>
  <c r="S15" i="1"/>
  <c r="AA14" i="1" s="1"/>
  <c r="S16" i="1"/>
  <c r="AA15" i="1" s="1"/>
  <c r="S17" i="1"/>
  <c r="AA16" i="1" s="1"/>
  <c r="S18" i="1"/>
  <c r="AA17" i="1" s="1"/>
  <c r="S19" i="1"/>
  <c r="AA18" i="1" s="1"/>
  <c r="S20" i="1"/>
  <c r="AA19" i="1" s="1"/>
  <c r="S21" i="1"/>
  <c r="AA20" i="1" s="1"/>
  <c r="S22" i="1"/>
  <c r="AA21" i="1" s="1"/>
  <c r="S23" i="1"/>
  <c r="AA22" i="1" s="1"/>
  <c r="S24" i="1"/>
  <c r="AA23" i="1" s="1"/>
  <c r="S25" i="1"/>
  <c r="AA24" i="1" s="1"/>
  <c r="S26" i="1"/>
  <c r="AA25" i="1" s="1"/>
  <c r="S27" i="1"/>
  <c r="AA26" i="1" s="1"/>
  <c r="S28" i="1"/>
  <c r="AA27" i="1" s="1"/>
  <c r="S29" i="1"/>
  <c r="AA28" i="1" s="1"/>
  <c r="S30" i="1"/>
  <c r="AA29" i="1" s="1"/>
  <c r="S31" i="1"/>
  <c r="AA30" i="1" s="1"/>
  <c r="S32" i="1"/>
  <c r="AA31" i="1" s="1"/>
  <c r="S33" i="1"/>
  <c r="AA32" i="1" s="1"/>
  <c r="S34" i="1"/>
  <c r="AA33" i="1" s="1"/>
  <c r="S35" i="1"/>
  <c r="AA34" i="1" s="1"/>
  <c r="S36" i="1"/>
  <c r="AA35" i="1" s="1"/>
  <c r="S37" i="1"/>
  <c r="AA36" i="1" s="1"/>
  <c r="S38" i="1"/>
  <c r="AA37" i="1" s="1"/>
  <c r="S39" i="1"/>
  <c r="AA38" i="1" s="1"/>
  <c r="S40" i="1"/>
  <c r="AA39" i="1" s="1"/>
  <c r="S41" i="1"/>
  <c r="AA40" i="1" s="1"/>
  <c r="S42" i="1"/>
  <c r="AA41" i="1" s="1"/>
  <c r="S43" i="1"/>
  <c r="AA42" i="1" s="1"/>
  <c r="S44" i="1"/>
  <c r="AA43" i="1" s="1"/>
  <c r="S45" i="1"/>
  <c r="AA44" i="1" s="1"/>
  <c r="S46" i="1"/>
  <c r="AA45" i="1" s="1"/>
  <c r="S47" i="1"/>
  <c r="AA46" i="1" s="1"/>
  <c r="S48" i="1"/>
  <c r="AA47" i="1" s="1"/>
  <c r="S49" i="1"/>
  <c r="AA48" i="1" s="1"/>
  <c r="S50" i="1"/>
  <c r="AA49" i="1" s="1"/>
  <c r="S51" i="1"/>
  <c r="AA50" i="1" s="1"/>
  <c r="S52" i="1"/>
  <c r="AA51" i="1" s="1"/>
  <c r="S53" i="1"/>
  <c r="AA52" i="1" s="1"/>
  <c r="S54" i="1"/>
  <c r="AA53" i="1" s="1"/>
  <c r="S55" i="1"/>
  <c r="AA54" i="1" s="1"/>
  <c r="S56" i="1"/>
  <c r="AA55" i="1" s="1"/>
  <c r="S57" i="1"/>
  <c r="AA56" i="1" s="1"/>
  <c r="S58" i="1"/>
  <c r="AA57" i="1" s="1"/>
  <c r="S59" i="1"/>
  <c r="AA58" i="1" s="1"/>
  <c r="S60" i="1"/>
  <c r="AA59" i="1" s="1"/>
  <c r="S61" i="1"/>
  <c r="AA60" i="1" s="1"/>
  <c r="S62" i="1"/>
  <c r="AA61" i="1" s="1"/>
  <c r="S63" i="1"/>
  <c r="AA62" i="1" s="1"/>
  <c r="S64" i="1"/>
  <c r="AA63" i="1" s="1"/>
  <c r="S65" i="1"/>
  <c r="AA64" i="1" s="1"/>
  <c r="S66" i="1"/>
  <c r="AA65" i="1" s="1"/>
  <c r="S67" i="1"/>
  <c r="AA66" i="1" s="1"/>
  <c r="S68" i="1"/>
  <c r="AA67" i="1" s="1"/>
  <c r="S69" i="1"/>
  <c r="AA68" i="1" s="1"/>
  <c r="S70" i="1"/>
  <c r="AA69" i="1" s="1"/>
  <c r="S71" i="1"/>
  <c r="AA70" i="1" s="1"/>
  <c r="S72" i="1"/>
  <c r="AA71" i="1" s="1"/>
  <c r="S73" i="1"/>
  <c r="AA72" i="1" s="1"/>
  <c r="S74" i="1"/>
  <c r="AA73" i="1" s="1"/>
  <c r="S75" i="1"/>
  <c r="AA74" i="1" s="1"/>
  <c r="S76" i="1"/>
  <c r="AA75" i="1" s="1"/>
  <c r="S77" i="1"/>
  <c r="AA76" i="1" s="1"/>
  <c r="S78" i="1"/>
  <c r="AA77" i="1" s="1"/>
  <c r="S79" i="1"/>
  <c r="AA78" i="1" s="1"/>
  <c r="S80" i="1"/>
  <c r="AA79" i="1" s="1"/>
  <c r="S81" i="1"/>
  <c r="AA80" i="1" s="1"/>
  <c r="S82" i="1"/>
  <c r="AA81" i="1" s="1"/>
  <c r="S83" i="1"/>
  <c r="AA82" i="1" s="1"/>
  <c r="S84" i="1"/>
  <c r="AA83" i="1" s="1"/>
  <c r="S85" i="1"/>
  <c r="AA84" i="1" s="1"/>
  <c r="S86" i="1"/>
  <c r="AA85" i="1" s="1"/>
  <c r="S87" i="1"/>
  <c r="AA86" i="1" s="1"/>
  <c r="S88" i="1"/>
  <c r="AA87" i="1" s="1"/>
  <c r="S89" i="1"/>
  <c r="AA88" i="1" s="1"/>
  <c r="S90" i="1"/>
  <c r="AA89" i="1" s="1"/>
  <c r="S91" i="1"/>
  <c r="AA90" i="1" s="1"/>
  <c r="S92" i="1"/>
  <c r="AA91" i="1" s="1"/>
  <c r="S93" i="1"/>
  <c r="AA92" i="1" s="1"/>
  <c r="S94" i="1"/>
  <c r="AA93" i="1" s="1"/>
  <c r="S95" i="1"/>
  <c r="AA94" i="1" s="1"/>
  <c r="S96" i="1"/>
  <c r="AA95" i="1" s="1"/>
  <c r="S97" i="1"/>
  <c r="AA96" i="1" s="1"/>
  <c r="S98" i="1"/>
  <c r="AA97" i="1" s="1"/>
  <c r="S99" i="1"/>
  <c r="AA98" i="1" s="1"/>
  <c r="S100" i="1"/>
  <c r="AA99" i="1" s="1"/>
  <c r="S101" i="1"/>
  <c r="AA100" i="1" s="1"/>
  <c r="S102" i="1"/>
  <c r="AA101" i="1" s="1"/>
  <c r="S103" i="1"/>
  <c r="AA102" i="1" s="1"/>
  <c r="S104" i="1"/>
  <c r="AA103" i="1" s="1"/>
  <c r="S105" i="1"/>
  <c r="AA104" i="1" s="1"/>
  <c r="S106" i="1"/>
  <c r="AA105" i="1" s="1"/>
  <c r="S107" i="1"/>
  <c r="AA106" i="1" s="1"/>
  <c r="S108" i="1"/>
  <c r="AA107" i="1" s="1"/>
  <c r="S109" i="1"/>
  <c r="AA108" i="1" s="1"/>
  <c r="S110" i="1"/>
  <c r="AA109" i="1" s="1"/>
  <c r="S111" i="1"/>
  <c r="AA110" i="1" s="1"/>
  <c r="S112" i="1"/>
  <c r="AA111" i="1" s="1"/>
  <c r="S113" i="1"/>
  <c r="AA112" i="1" s="1"/>
  <c r="S114" i="1"/>
  <c r="AA113" i="1" s="1"/>
  <c r="S115" i="1"/>
  <c r="AA114" i="1" s="1"/>
  <c r="S116" i="1"/>
  <c r="AA115" i="1" s="1"/>
  <c r="S117" i="1"/>
  <c r="AA116" i="1" s="1"/>
  <c r="S118" i="1"/>
  <c r="AA117" i="1" s="1"/>
  <c r="S119" i="1"/>
  <c r="AA118" i="1" s="1"/>
  <c r="S120" i="1"/>
  <c r="AA119" i="1" s="1"/>
  <c r="S121" i="1"/>
  <c r="AA120" i="1" s="1"/>
  <c r="S122" i="1"/>
  <c r="AA121" i="1" s="1"/>
  <c r="S123" i="1"/>
  <c r="AA122" i="1" s="1"/>
  <c r="S124" i="1"/>
  <c r="AA123" i="1" s="1"/>
  <c r="S125" i="1"/>
  <c r="AA124" i="1" s="1"/>
  <c r="S126" i="1"/>
  <c r="AA125" i="1" s="1"/>
  <c r="S127" i="1"/>
  <c r="AA126" i="1" s="1"/>
  <c r="S128" i="1"/>
  <c r="AA127" i="1" s="1"/>
  <c r="S129" i="1"/>
  <c r="AA128" i="1" s="1"/>
  <c r="S130" i="1"/>
  <c r="AA129" i="1" s="1"/>
  <c r="S131" i="1"/>
  <c r="AA130" i="1" s="1"/>
  <c r="S132" i="1"/>
  <c r="AA131" i="1" s="1"/>
  <c r="S133" i="1"/>
  <c r="AA132" i="1" s="1"/>
  <c r="S134" i="1"/>
  <c r="AA133" i="1" s="1"/>
  <c r="S135" i="1"/>
  <c r="AA134" i="1" s="1"/>
  <c r="S136" i="1"/>
  <c r="AA135" i="1" s="1"/>
  <c r="S137" i="1"/>
  <c r="AA136" i="1" s="1"/>
  <c r="S138" i="1"/>
  <c r="AA137" i="1" s="1"/>
  <c r="S139" i="1"/>
  <c r="AA138" i="1" s="1"/>
  <c r="S140" i="1"/>
  <c r="AA139" i="1" s="1"/>
  <c r="S141" i="1"/>
  <c r="AA140" i="1" s="1"/>
  <c r="S142" i="1"/>
  <c r="AA141" i="1" s="1"/>
  <c r="S143" i="1"/>
  <c r="AA142" i="1" s="1"/>
  <c r="S144" i="1"/>
  <c r="AA143" i="1" s="1"/>
  <c r="S145" i="1"/>
  <c r="AA144" i="1" s="1"/>
  <c r="S146" i="1"/>
  <c r="AA145" i="1" s="1"/>
  <c r="S147" i="1"/>
  <c r="AA146" i="1" s="1"/>
  <c r="S148" i="1"/>
  <c r="AA147" i="1" s="1"/>
  <c r="S149" i="1"/>
  <c r="AA148" i="1" s="1"/>
  <c r="S150" i="1"/>
  <c r="AA149" i="1" s="1"/>
  <c r="S151" i="1"/>
  <c r="AA150" i="1" s="1"/>
  <c r="S152" i="1"/>
  <c r="AA151" i="1" s="1"/>
  <c r="S153" i="1"/>
  <c r="AA152" i="1" s="1"/>
  <c r="S154" i="1"/>
  <c r="AA153" i="1" s="1"/>
  <c r="S155" i="1"/>
  <c r="AA154" i="1" s="1"/>
  <c r="S156" i="1"/>
  <c r="AA155" i="1" s="1"/>
  <c r="S157" i="1"/>
  <c r="AA156" i="1" s="1"/>
  <c r="S158" i="1"/>
  <c r="AA157" i="1" s="1"/>
  <c r="S159" i="1"/>
  <c r="AA158" i="1" s="1"/>
  <c r="S160" i="1"/>
  <c r="AA159" i="1" s="1"/>
  <c r="S161" i="1"/>
  <c r="AA160" i="1" s="1"/>
  <c r="S162" i="1"/>
  <c r="AA161" i="1" s="1"/>
  <c r="S163" i="1"/>
  <c r="AA162" i="1" s="1"/>
  <c r="S164" i="1"/>
  <c r="AA163" i="1" s="1"/>
  <c r="S165" i="1"/>
  <c r="AA164" i="1" s="1"/>
  <c r="S166" i="1"/>
  <c r="AA165" i="1" s="1"/>
  <c r="S167" i="1"/>
  <c r="AA166" i="1" s="1"/>
  <c r="S168" i="1"/>
  <c r="AA167" i="1" s="1"/>
  <c r="S169" i="1"/>
  <c r="AA168" i="1" s="1"/>
  <c r="S170" i="1"/>
  <c r="AA169" i="1" s="1"/>
  <c r="S171" i="1"/>
  <c r="AA170" i="1" s="1"/>
  <c r="S172" i="1"/>
  <c r="AA171" i="1" s="1"/>
  <c r="S173" i="1"/>
  <c r="AA172" i="1" s="1"/>
  <c r="S174" i="1"/>
  <c r="AA173" i="1" s="1"/>
  <c r="S175" i="1"/>
  <c r="AA174" i="1" s="1"/>
  <c r="S176" i="1"/>
  <c r="AA175" i="1" s="1"/>
  <c r="S177" i="1"/>
  <c r="AA176" i="1" s="1"/>
  <c r="S178" i="1"/>
  <c r="AA177" i="1" s="1"/>
  <c r="S179" i="1"/>
  <c r="AA178" i="1" s="1"/>
  <c r="S180" i="1"/>
  <c r="AA179" i="1" s="1"/>
  <c r="S181" i="1"/>
  <c r="AA180" i="1" s="1"/>
  <c r="S182" i="1"/>
  <c r="AA181" i="1" s="1"/>
  <c r="S183" i="1"/>
  <c r="AA182" i="1" s="1"/>
  <c r="S184" i="1"/>
  <c r="AA183" i="1" s="1"/>
  <c r="S185" i="1"/>
  <c r="AA184" i="1" s="1"/>
  <c r="S186" i="1"/>
  <c r="AA185" i="1" s="1"/>
  <c r="S187" i="1"/>
  <c r="AA186" i="1" s="1"/>
  <c r="S188" i="1"/>
  <c r="AA187" i="1" s="1"/>
  <c r="S189" i="1"/>
  <c r="AA188" i="1" s="1"/>
  <c r="S190" i="1"/>
  <c r="AA189" i="1" s="1"/>
  <c r="S191" i="1"/>
  <c r="AA190" i="1" s="1"/>
  <c r="S192" i="1"/>
  <c r="AA191" i="1" s="1"/>
  <c r="S193" i="1"/>
  <c r="AA192" i="1" s="1"/>
  <c r="S194" i="1"/>
  <c r="AA193" i="1" s="1"/>
  <c r="S195" i="1"/>
  <c r="AA194" i="1" s="1"/>
  <c r="S196" i="1"/>
  <c r="AA195" i="1" s="1"/>
  <c r="S197" i="1"/>
  <c r="AA196" i="1" s="1"/>
  <c r="S198" i="1"/>
  <c r="AA197" i="1" s="1"/>
  <c r="S199" i="1"/>
  <c r="AA198" i="1" s="1"/>
  <c r="S200" i="1"/>
  <c r="AA199" i="1" s="1"/>
  <c r="S201" i="1"/>
  <c r="AA200" i="1" s="1"/>
  <c r="S202" i="1"/>
  <c r="AA201" i="1" s="1"/>
  <c r="S203" i="1"/>
  <c r="AA202" i="1" s="1"/>
  <c r="S204" i="1"/>
  <c r="AA203" i="1" s="1"/>
  <c r="S205" i="1"/>
  <c r="AA204" i="1" s="1"/>
  <c r="S206" i="1"/>
  <c r="AA205" i="1" s="1"/>
  <c r="S207" i="1"/>
  <c r="AA206" i="1" s="1"/>
  <c r="S208" i="1"/>
  <c r="AA207" i="1" s="1"/>
  <c r="S209" i="1"/>
  <c r="AA208" i="1" s="1"/>
  <c r="S210" i="1"/>
  <c r="AA209" i="1" s="1"/>
  <c r="S211" i="1"/>
  <c r="AA210" i="1" s="1"/>
  <c r="S212" i="1"/>
  <c r="AA211" i="1" s="1"/>
  <c r="S213" i="1"/>
  <c r="AA212" i="1" s="1"/>
  <c r="S214" i="1"/>
  <c r="AA213" i="1" s="1"/>
  <c r="S215" i="1"/>
  <c r="AA214" i="1" s="1"/>
  <c r="S216" i="1"/>
  <c r="AA215" i="1" s="1"/>
  <c r="S217" i="1"/>
  <c r="AA216" i="1" s="1"/>
  <c r="S218" i="1"/>
  <c r="AA217" i="1" s="1"/>
  <c r="S219" i="1"/>
  <c r="AA218" i="1" s="1"/>
  <c r="S220" i="1"/>
  <c r="AA219" i="1" s="1"/>
  <c r="S221" i="1"/>
  <c r="AA220" i="1" s="1"/>
  <c r="S222" i="1"/>
  <c r="AA221" i="1" s="1"/>
  <c r="S223" i="1"/>
  <c r="AA222" i="1" s="1"/>
  <c r="S224" i="1"/>
  <c r="AA223" i="1" s="1"/>
  <c r="S225" i="1"/>
  <c r="AA224" i="1" s="1"/>
  <c r="S226" i="1"/>
  <c r="AA225" i="1" s="1"/>
  <c r="S227" i="1"/>
  <c r="AA226" i="1" s="1"/>
  <c r="S228" i="1"/>
  <c r="AA227" i="1" s="1"/>
  <c r="S229" i="1"/>
  <c r="AA228" i="1" s="1"/>
  <c r="S230" i="1"/>
  <c r="AA229" i="1" s="1"/>
  <c r="S231" i="1"/>
  <c r="AA230" i="1" s="1"/>
  <c r="S232" i="1"/>
  <c r="AA231" i="1" s="1"/>
  <c r="S233" i="1"/>
  <c r="AA232" i="1" s="1"/>
  <c r="S234" i="1"/>
  <c r="AA233" i="1" s="1"/>
  <c r="S235" i="1"/>
  <c r="AA234" i="1" s="1"/>
  <c r="S236" i="1"/>
  <c r="AA235" i="1" s="1"/>
  <c r="S237" i="1"/>
  <c r="AA236" i="1" s="1"/>
  <c r="S238" i="1"/>
  <c r="AA237" i="1" s="1"/>
  <c r="S239" i="1"/>
  <c r="AA238" i="1" s="1"/>
  <c r="S240" i="1"/>
  <c r="AA239" i="1" s="1"/>
  <c r="S241" i="1"/>
  <c r="AA240" i="1" s="1"/>
  <c r="S242" i="1"/>
  <c r="S3" i="1"/>
  <c r="W3" i="1" s="1"/>
  <c r="R241" i="1"/>
  <c r="R242" i="1"/>
  <c r="R37" i="1"/>
  <c r="R38" i="1"/>
  <c r="Z37" i="1" s="1"/>
  <c r="R39" i="1"/>
  <c r="Z38" i="1" s="1"/>
  <c r="R40" i="1"/>
  <c r="Z39" i="1" s="1"/>
  <c r="R41" i="1"/>
  <c r="Z40" i="1" s="1"/>
  <c r="R42" i="1"/>
  <c r="Z41" i="1" s="1"/>
  <c r="R43" i="1"/>
  <c r="Z42" i="1" s="1"/>
  <c r="R44" i="1"/>
  <c r="Z43" i="1" s="1"/>
  <c r="R45" i="1"/>
  <c r="Z44" i="1" s="1"/>
  <c r="R46" i="1"/>
  <c r="Z45" i="1" s="1"/>
  <c r="R47" i="1"/>
  <c r="Z46" i="1" s="1"/>
  <c r="R48" i="1"/>
  <c r="Z47" i="1" s="1"/>
  <c r="R49" i="1"/>
  <c r="Z48" i="1" s="1"/>
  <c r="R50" i="1"/>
  <c r="Z49" i="1" s="1"/>
  <c r="R51" i="1"/>
  <c r="Z50" i="1" s="1"/>
  <c r="R52" i="1"/>
  <c r="Z51" i="1" s="1"/>
  <c r="R53" i="1"/>
  <c r="Z52" i="1" s="1"/>
  <c r="R54" i="1"/>
  <c r="Z53" i="1" s="1"/>
  <c r="R55" i="1"/>
  <c r="Z54" i="1" s="1"/>
  <c r="R56" i="1"/>
  <c r="Z55" i="1" s="1"/>
  <c r="R57" i="1"/>
  <c r="Z56" i="1" s="1"/>
  <c r="R58" i="1"/>
  <c r="Z57" i="1" s="1"/>
  <c r="R59" i="1"/>
  <c r="Z58" i="1" s="1"/>
  <c r="R60" i="1"/>
  <c r="Z59" i="1" s="1"/>
  <c r="R61" i="1"/>
  <c r="Z60" i="1" s="1"/>
  <c r="R62" i="1"/>
  <c r="Z61" i="1" s="1"/>
  <c r="R63" i="1"/>
  <c r="Z62" i="1" s="1"/>
  <c r="R64" i="1"/>
  <c r="Z63" i="1" s="1"/>
  <c r="R65" i="1"/>
  <c r="Z64" i="1" s="1"/>
  <c r="R66" i="1"/>
  <c r="Z65" i="1" s="1"/>
  <c r="R67" i="1"/>
  <c r="Z66" i="1" s="1"/>
  <c r="R68" i="1"/>
  <c r="Z67" i="1" s="1"/>
  <c r="R69" i="1"/>
  <c r="Z68" i="1" s="1"/>
  <c r="R70" i="1"/>
  <c r="Z69" i="1" s="1"/>
  <c r="R71" i="1"/>
  <c r="Z70" i="1" s="1"/>
  <c r="R72" i="1"/>
  <c r="Z71" i="1" s="1"/>
  <c r="R73" i="1"/>
  <c r="Z72" i="1" s="1"/>
  <c r="R74" i="1"/>
  <c r="Z73" i="1" s="1"/>
  <c r="R75" i="1"/>
  <c r="Z74" i="1" s="1"/>
  <c r="R76" i="1"/>
  <c r="Z75" i="1" s="1"/>
  <c r="R77" i="1"/>
  <c r="Z76" i="1" s="1"/>
  <c r="R78" i="1"/>
  <c r="Z77" i="1" s="1"/>
  <c r="R79" i="1"/>
  <c r="Z78" i="1" s="1"/>
  <c r="R80" i="1"/>
  <c r="Z79" i="1" s="1"/>
  <c r="R81" i="1"/>
  <c r="Z80" i="1" s="1"/>
  <c r="R82" i="1"/>
  <c r="Z81" i="1" s="1"/>
  <c r="R83" i="1"/>
  <c r="Z82" i="1" s="1"/>
  <c r="R84" i="1"/>
  <c r="Z83" i="1" s="1"/>
  <c r="R85" i="1"/>
  <c r="Z84" i="1" s="1"/>
  <c r="R86" i="1"/>
  <c r="Z85" i="1" s="1"/>
  <c r="R87" i="1"/>
  <c r="Z86" i="1" s="1"/>
  <c r="R88" i="1"/>
  <c r="Z87" i="1" s="1"/>
  <c r="R89" i="1"/>
  <c r="Z88" i="1" s="1"/>
  <c r="R90" i="1"/>
  <c r="Z89" i="1" s="1"/>
  <c r="R91" i="1"/>
  <c r="Z90" i="1" s="1"/>
  <c r="R92" i="1"/>
  <c r="Z91" i="1" s="1"/>
  <c r="R93" i="1"/>
  <c r="Z92" i="1" s="1"/>
  <c r="R94" i="1"/>
  <c r="Z93" i="1" s="1"/>
  <c r="R95" i="1"/>
  <c r="Z94" i="1" s="1"/>
  <c r="R96" i="1"/>
  <c r="Z95" i="1" s="1"/>
  <c r="R97" i="1"/>
  <c r="Z96" i="1" s="1"/>
  <c r="R98" i="1"/>
  <c r="Z97" i="1" s="1"/>
  <c r="R99" i="1"/>
  <c r="Z98" i="1" s="1"/>
  <c r="R100" i="1"/>
  <c r="Z99" i="1" s="1"/>
  <c r="R101" i="1"/>
  <c r="Z100" i="1" s="1"/>
  <c r="R102" i="1"/>
  <c r="Z101" i="1" s="1"/>
  <c r="R103" i="1"/>
  <c r="Z102" i="1" s="1"/>
  <c r="R104" i="1"/>
  <c r="Z103" i="1" s="1"/>
  <c r="R105" i="1"/>
  <c r="Z104" i="1" s="1"/>
  <c r="R106" i="1"/>
  <c r="Z105" i="1" s="1"/>
  <c r="R107" i="1"/>
  <c r="Z106" i="1" s="1"/>
  <c r="R108" i="1"/>
  <c r="Z107" i="1" s="1"/>
  <c r="R109" i="1"/>
  <c r="Z108" i="1" s="1"/>
  <c r="R110" i="1"/>
  <c r="Z109" i="1" s="1"/>
  <c r="R111" i="1"/>
  <c r="Z110" i="1" s="1"/>
  <c r="R112" i="1"/>
  <c r="Z111" i="1" s="1"/>
  <c r="R113" i="1"/>
  <c r="Z112" i="1" s="1"/>
  <c r="R114" i="1"/>
  <c r="Z113" i="1" s="1"/>
  <c r="R115" i="1"/>
  <c r="Z114" i="1" s="1"/>
  <c r="R116" i="1"/>
  <c r="Z115" i="1" s="1"/>
  <c r="R117" i="1"/>
  <c r="Z116" i="1" s="1"/>
  <c r="R118" i="1"/>
  <c r="Z117" i="1" s="1"/>
  <c r="R119" i="1"/>
  <c r="Z118" i="1" s="1"/>
  <c r="R120" i="1"/>
  <c r="Z119" i="1" s="1"/>
  <c r="R121" i="1"/>
  <c r="Z120" i="1" s="1"/>
  <c r="R122" i="1"/>
  <c r="Z121" i="1" s="1"/>
  <c r="R123" i="1"/>
  <c r="Z122" i="1" s="1"/>
  <c r="R124" i="1"/>
  <c r="Z123" i="1" s="1"/>
  <c r="R125" i="1"/>
  <c r="Z124" i="1" s="1"/>
  <c r="R126" i="1"/>
  <c r="Z125" i="1" s="1"/>
  <c r="R127" i="1"/>
  <c r="Z126" i="1" s="1"/>
  <c r="R128" i="1"/>
  <c r="Z127" i="1" s="1"/>
  <c r="R129" i="1"/>
  <c r="Z128" i="1" s="1"/>
  <c r="R130" i="1"/>
  <c r="Z129" i="1" s="1"/>
  <c r="R131" i="1"/>
  <c r="Z130" i="1" s="1"/>
  <c r="R132" i="1"/>
  <c r="Z131" i="1" s="1"/>
  <c r="R133" i="1"/>
  <c r="Z132" i="1" s="1"/>
  <c r="R134" i="1"/>
  <c r="Z133" i="1" s="1"/>
  <c r="R135" i="1"/>
  <c r="Z134" i="1" s="1"/>
  <c r="R136" i="1"/>
  <c r="Z135" i="1" s="1"/>
  <c r="R137" i="1"/>
  <c r="Z136" i="1" s="1"/>
  <c r="R138" i="1"/>
  <c r="Z137" i="1" s="1"/>
  <c r="R139" i="1"/>
  <c r="Z138" i="1" s="1"/>
  <c r="R140" i="1"/>
  <c r="Z139" i="1" s="1"/>
  <c r="R141" i="1"/>
  <c r="Z140" i="1" s="1"/>
  <c r="R142" i="1"/>
  <c r="Z141" i="1" s="1"/>
  <c r="R143" i="1"/>
  <c r="Z142" i="1" s="1"/>
  <c r="R144" i="1"/>
  <c r="Z143" i="1" s="1"/>
  <c r="R145" i="1"/>
  <c r="Z144" i="1" s="1"/>
  <c r="R146" i="1"/>
  <c r="Z145" i="1" s="1"/>
  <c r="R147" i="1"/>
  <c r="Z146" i="1" s="1"/>
  <c r="R148" i="1"/>
  <c r="Z147" i="1" s="1"/>
  <c r="R149" i="1"/>
  <c r="Z148" i="1" s="1"/>
  <c r="R150" i="1"/>
  <c r="Z149" i="1" s="1"/>
  <c r="R151" i="1"/>
  <c r="Z150" i="1" s="1"/>
  <c r="R152" i="1"/>
  <c r="Z151" i="1" s="1"/>
  <c r="R153" i="1"/>
  <c r="Z152" i="1" s="1"/>
  <c r="R154" i="1"/>
  <c r="Z153" i="1" s="1"/>
  <c r="R155" i="1"/>
  <c r="Z154" i="1" s="1"/>
  <c r="R156" i="1"/>
  <c r="Z155" i="1" s="1"/>
  <c r="R157" i="1"/>
  <c r="Z156" i="1" s="1"/>
  <c r="R158" i="1"/>
  <c r="Z157" i="1" s="1"/>
  <c r="R159" i="1"/>
  <c r="Z158" i="1" s="1"/>
  <c r="R160" i="1"/>
  <c r="Z159" i="1" s="1"/>
  <c r="R161" i="1"/>
  <c r="Z160" i="1" s="1"/>
  <c r="R162" i="1"/>
  <c r="Z161" i="1" s="1"/>
  <c r="R163" i="1"/>
  <c r="Z162" i="1" s="1"/>
  <c r="R164" i="1"/>
  <c r="Z163" i="1" s="1"/>
  <c r="R165" i="1"/>
  <c r="Z164" i="1" s="1"/>
  <c r="R166" i="1"/>
  <c r="Z165" i="1" s="1"/>
  <c r="R167" i="1"/>
  <c r="Z166" i="1" s="1"/>
  <c r="R168" i="1"/>
  <c r="Z167" i="1" s="1"/>
  <c r="R169" i="1"/>
  <c r="Z168" i="1" s="1"/>
  <c r="R170" i="1"/>
  <c r="Z169" i="1" s="1"/>
  <c r="R171" i="1"/>
  <c r="Z170" i="1" s="1"/>
  <c r="R172" i="1"/>
  <c r="Z171" i="1" s="1"/>
  <c r="R173" i="1"/>
  <c r="Z172" i="1" s="1"/>
  <c r="R174" i="1"/>
  <c r="Z173" i="1" s="1"/>
  <c r="R175" i="1"/>
  <c r="Z174" i="1" s="1"/>
  <c r="R176" i="1"/>
  <c r="Z175" i="1" s="1"/>
  <c r="R177" i="1"/>
  <c r="Z176" i="1" s="1"/>
  <c r="R178" i="1"/>
  <c r="Z177" i="1" s="1"/>
  <c r="R179" i="1"/>
  <c r="Z178" i="1" s="1"/>
  <c r="R180" i="1"/>
  <c r="Z179" i="1" s="1"/>
  <c r="R181" i="1"/>
  <c r="Z180" i="1" s="1"/>
  <c r="R182" i="1"/>
  <c r="Z181" i="1" s="1"/>
  <c r="R183" i="1"/>
  <c r="Z182" i="1" s="1"/>
  <c r="R184" i="1"/>
  <c r="Z183" i="1" s="1"/>
  <c r="R185" i="1"/>
  <c r="Z184" i="1" s="1"/>
  <c r="R186" i="1"/>
  <c r="Z185" i="1" s="1"/>
  <c r="R187" i="1"/>
  <c r="Z186" i="1" s="1"/>
  <c r="R188" i="1"/>
  <c r="Z187" i="1" s="1"/>
  <c r="R189" i="1"/>
  <c r="Z188" i="1" s="1"/>
  <c r="R190" i="1"/>
  <c r="Z189" i="1" s="1"/>
  <c r="R191" i="1"/>
  <c r="Z190" i="1" s="1"/>
  <c r="R192" i="1"/>
  <c r="Z191" i="1" s="1"/>
  <c r="R193" i="1"/>
  <c r="Z192" i="1" s="1"/>
  <c r="R194" i="1"/>
  <c r="Z193" i="1" s="1"/>
  <c r="R195" i="1"/>
  <c r="Z194" i="1" s="1"/>
  <c r="R196" i="1"/>
  <c r="Z195" i="1" s="1"/>
  <c r="R197" i="1"/>
  <c r="Z196" i="1" s="1"/>
  <c r="R198" i="1"/>
  <c r="Z197" i="1" s="1"/>
  <c r="R199" i="1"/>
  <c r="Z198" i="1" s="1"/>
  <c r="R200" i="1"/>
  <c r="Z199" i="1" s="1"/>
  <c r="R201" i="1"/>
  <c r="Z200" i="1" s="1"/>
  <c r="R202" i="1"/>
  <c r="Z201" i="1" s="1"/>
  <c r="R203" i="1"/>
  <c r="Z202" i="1" s="1"/>
  <c r="R204" i="1"/>
  <c r="Z203" i="1" s="1"/>
  <c r="R205" i="1"/>
  <c r="Z204" i="1" s="1"/>
  <c r="R206" i="1"/>
  <c r="Z205" i="1" s="1"/>
  <c r="R207" i="1"/>
  <c r="Z206" i="1" s="1"/>
  <c r="R208" i="1"/>
  <c r="Z207" i="1" s="1"/>
  <c r="R209" i="1"/>
  <c r="Z208" i="1" s="1"/>
  <c r="R210" i="1"/>
  <c r="Z209" i="1" s="1"/>
  <c r="R211" i="1"/>
  <c r="Z210" i="1" s="1"/>
  <c r="R212" i="1"/>
  <c r="Z211" i="1" s="1"/>
  <c r="R213" i="1"/>
  <c r="Z212" i="1" s="1"/>
  <c r="R214" i="1"/>
  <c r="Z213" i="1" s="1"/>
  <c r="R215" i="1"/>
  <c r="Z214" i="1" s="1"/>
  <c r="R216" i="1"/>
  <c r="Z215" i="1" s="1"/>
  <c r="R217" i="1"/>
  <c r="Z216" i="1" s="1"/>
  <c r="R218" i="1"/>
  <c r="Z217" i="1" s="1"/>
  <c r="R219" i="1"/>
  <c r="Z218" i="1" s="1"/>
  <c r="R220" i="1"/>
  <c r="Z219" i="1" s="1"/>
  <c r="R221" i="1"/>
  <c r="Z220" i="1" s="1"/>
  <c r="R222" i="1"/>
  <c r="Z221" i="1" s="1"/>
  <c r="R223" i="1"/>
  <c r="Z222" i="1" s="1"/>
  <c r="R224" i="1"/>
  <c r="Z223" i="1" s="1"/>
  <c r="R225" i="1"/>
  <c r="Z224" i="1" s="1"/>
  <c r="R226" i="1"/>
  <c r="Z225" i="1" s="1"/>
  <c r="R227" i="1"/>
  <c r="Z226" i="1" s="1"/>
  <c r="R228" i="1"/>
  <c r="Z227" i="1" s="1"/>
  <c r="R229" i="1"/>
  <c r="Z228" i="1" s="1"/>
  <c r="R230" i="1"/>
  <c r="Z229" i="1" s="1"/>
  <c r="R231" i="1"/>
  <c r="Z230" i="1" s="1"/>
  <c r="R232" i="1"/>
  <c r="Z231" i="1" s="1"/>
  <c r="R233" i="1"/>
  <c r="Z232" i="1" s="1"/>
  <c r="R234" i="1"/>
  <c r="Z233" i="1" s="1"/>
  <c r="R235" i="1"/>
  <c r="Z234" i="1" s="1"/>
  <c r="R236" i="1"/>
  <c r="Z235" i="1" s="1"/>
  <c r="R237" i="1"/>
  <c r="Z236" i="1" s="1"/>
  <c r="R238" i="1"/>
  <c r="Z237" i="1" s="1"/>
  <c r="R239" i="1"/>
  <c r="Z238" i="1" s="1"/>
  <c r="R240" i="1"/>
  <c r="Z239" i="1" s="1"/>
  <c r="R5" i="1"/>
  <c r="Z4" i="1" s="1"/>
  <c r="R6" i="1"/>
  <c r="Z5" i="1" s="1"/>
  <c r="R7" i="1"/>
  <c r="Z6" i="1" s="1"/>
  <c r="R8" i="1"/>
  <c r="Z7" i="1" s="1"/>
  <c r="R9" i="1"/>
  <c r="Z8" i="1" s="1"/>
  <c r="R10" i="1"/>
  <c r="Z9" i="1" s="1"/>
  <c r="R11" i="1"/>
  <c r="Z10" i="1" s="1"/>
  <c r="R12" i="1"/>
  <c r="Z11" i="1" s="1"/>
  <c r="R13" i="1"/>
  <c r="Z12" i="1" s="1"/>
  <c r="R14" i="1"/>
  <c r="Z13" i="1" s="1"/>
  <c r="R15" i="1"/>
  <c r="Z14" i="1" s="1"/>
  <c r="R16" i="1"/>
  <c r="Z15" i="1" s="1"/>
  <c r="R17" i="1"/>
  <c r="Z16" i="1" s="1"/>
  <c r="R18" i="1"/>
  <c r="Z17" i="1" s="1"/>
  <c r="R19" i="1"/>
  <c r="Z18" i="1" s="1"/>
  <c r="R20" i="1"/>
  <c r="Z19" i="1" s="1"/>
  <c r="R21" i="1"/>
  <c r="Z20" i="1" s="1"/>
  <c r="R22" i="1"/>
  <c r="Z21" i="1" s="1"/>
  <c r="R23" i="1"/>
  <c r="Z22" i="1" s="1"/>
  <c r="R24" i="1"/>
  <c r="Z23" i="1" s="1"/>
  <c r="R25" i="1"/>
  <c r="Z24" i="1" s="1"/>
  <c r="R26" i="1"/>
  <c r="Z25" i="1" s="1"/>
  <c r="R27" i="1"/>
  <c r="Z26" i="1" s="1"/>
  <c r="R28" i="1"/>
  <c r="Z27" i="1" s="1"/>
  <c r="R29" i="1"/>
  <c r="Z28" i="1" s="1"/>
  <c r="R30" i="1"/>
  <c r="Z29" i="1" s="1"/>
  <c r="R31" i="1"/>
  <c r="Z30" i="1" s="1"/>
  <c r="R32" i="1"/>
  <c r="Z31" i="1" s="1"/>
  <c r="R33" i="1"/>
  <c r="Z32" i="1" s="1"/>
  <c r="R34" i="1"/>
  <c r="Z33" i="1" s="1"/>
  <c r="R35" i="1"/>
  <c r="Z34" i="1" s="1"/>
  <c r="R36" i="1"/>
  <c r="Z35" i="1" s="1"/>
  <c r="R3" i="1"/>
  <c r="V3" i="1" s="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3" i="1"/>
  <c r="N4" i="1"/>
  <c r="L237" i="2"/>
  <c r="M243" i="2"/>
  <c r="L243" i="2"/>
  <c r="K243" i="2"/>
  <c r="M242" i="2"/>
  <c r="L242" i="2"/>
  <c r="K242" i="2"/>
  <c r="M241" i="2"/>
  <c r="L241" i="2"/>
  <c r="K241" i="2"/>
  <c r="M240" i="2"/>
  <c r="L240" i="2"/>
  <c r="K240" i="2"/>
  <c r="M239" i="2"/>
  <c r="L239" i="2"/>
  <c r="K239" i="2"/>
  <c r="M238" i="2"/>
  <c r="L238" i="2"/>
  <c r="K238" i="2"/>
  <c r="M237" i="2"/>
  <c r="K237" i="2"/>
  <c r="M236" i="2"/>
  <c r="L236" i="2"/>
  <c r="K236" i="2"/>
  <c r="M235" i="2"/>
  <c r="L235" i="2"/>
  <c r="K235" i="2"/>
  <c r="M234" i="2"/>
  <c r="L234" i="2"/>
  <c r="K234" i="2"/>
  <c r="M233" i="2"/>
  <c r="L233" i="2"/>
  <c r="K233" i="2"/>
  <c r="M232" i="2"/>
  <c r="L232" i="2"/>
  <c r="K232" i="2"/>
  <c r="M231" i="2"/>
  <c r="L231" i="2"/>
  <c r="K231" i="2"/>
  <c r="M230" i="2"/>
  <c r="L230" i="2"/>
  <c r="K230" i="2"/>
  <c r="M229" i="2"/>
  <c r="L229" i="2"/>
  <c r="K229" i="2"/>
  <c r="M228" i="2"/>
  <c r="L228" i="2"/>
  <c r="K228" i="2"/>
  <c r="M227" i="2"/>
  <c r="L227" i="2"/>
  <c r="K227" i="2"/>
  <c r="M226" i="2"/>
  <c r="L226" i="2"/>
  <c r="K226" i="2"/>
  <c r="M225" i="2"/>
  <c r="L225" i="2"/>
  <c r="K225" i="2"/>
  <c r="M224" i="2"/>
  <c r="L224" i="2"/>
  <c r="K224" i="2"/>
  <c r="M223" i="2"/>
  <c r="L223" i="2"/>
  <c r="K223" i="2"/>
  <c r="M222" i="2"/>
  <c r="L222" i="2"/>
  <c r="K222" i="2"/>
  <c r="M221" i="2"/>
  <c r="L221" i="2"/>
  <c r="K221" i="2"/>
  <c r="M220" i="2"/>
  <c r="L220" i="2"/>
  <c r="K220" i="2"/>
  <c r="M219" i="2"/>
  <c r="L219" i="2"/>
  <c r="K219" i="2"/>
  <c r="M218" i="2"/>
  <c r="L218" i="2"/>
  <c r="K218" i="2"/>
  <c r="M217" i="2"/>
  <c r="L217" i="2"/>
  <c r="K217" i="2"/>
  <c r="M216" i="2"/>
  <c r="L216" i="2"/>
  <c r="K216" i="2"/>
  <c r="M215" i="2"/>
  <c r="L215" i="2"/>
  <c r="K215" i="2"/>
  <c r="M214" i="2"/>
  <c r="L214" i="2"/>
  <c r="K214" i="2"/>
  <c r="M213" i="2"/>
  <c r="L213" i="2"/>
  <c r="K213" i="2"/>
  <c r="M212" i="2"/>
  <c r="L212" i="2"/>
  <c r="K212" i="2"/>
  <c r="M211" i="2"/>
  <c r="L211" i="2"/>
  <c r="K211" i="2"/>
  <c r="M210" i="2"/>
  <c r="L210" i="2"/>
  <c r="K210" i="2"/>
  <c r="M209" i="2"/>
  <c r="L209" i="2"/>
  <c r="K209" i="2"/>
  <c r="M208" i="2"/>
  <c r="L208" i="2"/>
  <c r="K208" i="2"/>
  <c r="M207" i="2"/>
  <c r="L207" i="2"/>
  <c r="K207" i="2"/>
  <c r="M206" i="2"/>
  <c r="L206" i="2"/>
  <c r="K206" i="2"/>
  <c r="M205" i="2"/>
  <c r="L205" i="2"/>
  <c r="K205" i="2"/>
  <c r="M204" i="2"/>
  <c r="L204" i="2"/>
  <c r="K204" i="2"/>
  <c r="M203" i="2"/>
  <c r="L203" i="2"/>
  <c r="K203" i="2"/>
  <c r="M202" i="2"/>
  <c r="L202" i="2"/>
  <c r="K202" i="2"/>
  <c r="M201" i="2"/>
  <c r="L201" i="2"/>
  <c r="K201" i="2"/>
  <c r="M200" i="2"/>
  <c r="L200" i="2"/>
  <c r="K200" i="2"/>
  <c r="M199" i="2"/>
  <c r="L199" i="2"/>
  <c r="K199" i="2"/>
  <c r="M198" i="2"/>
  <c r="L198" i="2"/>
  <c r="K198" i="2"/>
  <c r="M197" i="2"/>
  <c r="L197" i="2"/>
  <c r="K197" i="2"/>
  <c r="M196" i="2"/>
  <c r="L196" i="2"/>
  <c r="K196" i="2"/>
  <c r="M195" i="2"/>
  <c r="L195" i="2"/>
  <c r="K195" i="2"/>
  <c r="M194" i="2"/>
  <c r="L194" i="2"/>
  <c r="K194" i="2"/>
  <c r="M193" i="2"/>
  <c r="L193" i="2"/>
  <c r="K193" i="2"/>
  <c r="M192" i="2"/>
  <c r="L192" i="2"/>
  <c r="K192" i="2"/>
  <c r="M191" i="2"/>
  <c r="L191" i="2"/>
  <c r="K191" i="2"/>
  <c r="M190" i="2"/>
  <c r="L190" i="2"/>
  <c r="K190" i="2"/>
  <c r="M189" i="2"/>
  <c r="L189" i="2"/>
  <c r="K189" i="2"/>
  <c r="M188" i="2"/>
  <c r="L188" i="2"/>
  <c r="K188" i="2"/>
  <c r="M187" i="2"/>
  <c r="L187" i="2"/>
  <c r="K187" i="2"/>
  <c r="M186" i="2"/>
  <c r="L186" i="2"/>
  <c r="K186" i="2"/>
  <c r="M185" i="2"/>
  <c r="L185" i="2"/>
  <c r="K185" i="2"/>
  <c r="M184" i="2"/>
  <c r="L184" i="2"/>
  <c r="K184" i="2"/>
  <c r="M183" i="2"/>
  <c r="L183" i="2"/>
  <c r="K183" i="2"/>
  <c r="M182" i="2"/>
  <c r="L182" i="2"/>
  <c r="K182" i="2"/>
  <c r="M181" i="2"/>
  <c r="L181" i="2"/>
  <c r="K181" i="2"/>
  <c r="M180" i="2"/>
  <c r="L180" i="2"/>
  <c r="K180" i="2"/>
  <c r="M179" i="2"/>
  <c r="L179" i="2"/>
  <c r="K179" i="2"/>
  <c r="M178" i="2"/>
  <c r="L178" i="2"/>
  <c r="K178" i="2"/>
  <c r="M177" i="2"/>
  <c r="L177" i="2"/>
  <c r="K177" i="2"/>
  <c r="M176" i="2"/>
  <c r="L176" i="2"/>
  <c r="K176" i="2"/>
  <c r="M175" i="2"/>
  <c r="L175" i="2"/>
  <c r="K175" i="2"/>
  <c r="M174" i="2"/>
  <c r="L174" i="2"/>
  <c r="K174" i="2"/>
  <c r="M173" i="2"/>
  <c r="L173" i="2"/>
  <c r="K173" i="2"/>
  <c r="M172" i="2"/>
  <c r="L172" i="2"/>
  <c r="K172" i="2"/>
  <c r="M171" i="2"/>
  <c r="L171" i="2"/>
  <c r="K171" i="2"/>
  <c r="M170" i="2"/>
  <c r="L170" i="2"/>
  <c r="K170" i="2"/>
  <c r="M169" i="2"/>
  <c r="L169" i="2"/>
  <c r="K169" i="2"/>
  <c r="M168" i="2"/>
  <c r="L168" i="2"/>
  <c r="K168" i="2"/>
  <c r="M167" i="2"/>
  <c r="L167" i="2"/>
  <c r="K167" i="2"/>
  <c r="M166" i="2"/>
  <c r="L166" i="2"/>
  <c r="K166" i="2"/>
  <c r="M165" i="2"/>
  <c r="L165" i="2"/>
  <c r="K165" i="2"/>
  <c r="M164" i="2"/>
  <c r="L164" i="2"/>
  <c r="K164" i="2"/>
  <c r="M163" i="2"/>
  <c r="L163" i="2"/>
  <c r="K163" i="2"/>
  <c r="M162" i="2"/>
  <c r="L162" i="2"/>
  <c r="K162" i="2"/>
  <c r="M161" i="2"/>
  <c r="L161" i="2"/>
  <c r="K161" i="2"/>
  <c r="M160" i="2"/>
  <c r="L160" i="2"/>
  <c r="K160" i="2"/>
  <c r="M159" i="2"/>
  <c r="L159" i="2"/>
  <c r="K159" i="2"/>
  <c r="M158" i="2"/>
  <c r="L158" i="2"/>
  <c r="K158" i="2"/>
  <c r="M157" i="2"/>
  <c r="L157" i="2"/>
  <c r="K157" i="2"/>
  <c r="M156" i="2"/>
  <c r="L156" i="2"/>
  <c r="K156" i="2"/>
  <c r="M155" i="2"/>
  <c r="L155" i="2"/>
  <c r="K155" i="2"/>
  <c r="M154" i="2"/>
  <c r="L154" i="2"/>
  <c r="K154" i="2"/>
  <c r="M153" i="2"/>
  <c r="L153" i="2"/>
  <c r="K153" i="2"/>
  <c r="M152" i="2"/>
  <c r="L152" i="2"/>
  <c r="K152" i="2"/>
  <c r="M151" i="2"/>
  <c r="L151" i="2"/>
  <c r="K151" i="2"/>
  <c r="M150" i="2"/>
  <c r="L150" i="2"/>
  <c r="K150" i="2"/>
  <c r="M149" i="2"/>
  <c r="L149" i="2"/>
  <c r="K149" i="2"/>
  <c r="M148" i="2"/>
  <c r="L148" i="2"/>
  <c r="K148" i="2"/>
  <c r="M147" i="2"/>
  <c r="L147" i="2"/>
  <c r="K147" i="2"/>
  <c r="M146" i="2"/>
  <c r="L146" i="2"/>
  <c r="K146" i="2"/>
  <c r="M145" i="2"/>
  <c r="L145" i="2"/>
  <c r="K145" i="2"/>
  <c r="M144" i="2"/>
  <c r="L144" i="2"/>
  <c r="K144" i="2"/>
  <c r="M143" i="2"/>
  <c r="L143" i="2"/>
  <c r="K143" i="2"/>
  <c r="M142" i="2"/>
  <c r="L142" i="2"/>
  <c r="K142" i="2"/>
  <c r="M141" i="2"/>
  <c r="L141" i="2"/>
  <c r="K141" i="2"/>
  <c r="M140" i="2"/>
  <c r="L140" i="2"/>
  <c r="K140" i="2"/>
  <c r="M139" i="2"/>
  <c r="L139" i="2"/>
  <c r="K139" i="2"/>
  <c r="M138" i="2"/>
  <c r="L138" i="2"/>
  <c r="K138" i="2"/>
  <c r="M137" i="2"/>
  <c r="L137" i="2"/>
  <c r="K137" i="2"/>
  <c r="M136" i="2"/>
  <c r="L136" i="2"/>
  <c r="K136" i="2"/>
  <c r="M135" i="2"/>
  <c r="L135" i="2"/>
  <c r="K135" i="2"/>
  <c r="M134" i="2"/>
  <c r="L134" i="2"/>
  <c r="K134" i="2"/>
  <c r="M133" i="2"/>
  <c r="L133" i="2"/>
  <c r="K133" i="2"/>
  <c r="M132" i="2"/>
  <c r="L132" i="2"/>
  <c r="K132" i="2"/>
  <c r="M131" i="2"/>
  <c r="L131" i="2"/>
  <c r="K131" i="2"/>
  <c r="M130" i="2"/>
  <c r="L130" i="2"/>
  <c r="K130" i="2"/>
  <c r="M129" i="2"/>
  <c r="L129" i="2"/>
  <c r="K129" i="2"/>
  <c r="M128" i="2"/>
  <c r="L128" i="2"/>
  <c r="K128" i="2"/>
  <c r="M127" i="2"/>
  <c r="L127" i="2"/>
  <c r="K127" i="2"/>
  <c r="M126" i="2"/>
  <c r="L126" i="2"/>
  <c r="K126" i="2"/>
  <c r="M125" i="2"/>
  <c r="L125" i="2"/>
  <c r="K125" i="2"/>
  <c r="M124" i="2"/>
  <c r="L124" i="2"/>
  <c r="K124" i="2"/>
  <c r="M123" i="2"/>
  <c r="L123" i="2"/>
  <c r="K123" i="2"/>
  <c r="M122" i="2"/>
  <c r="L122" i="2"/>
  <c r="K122" i="2"/>
  <c r="M121" i="2"/>
  <c r="L121" i="2"/>
  <c r="K121" i="2"/>
  <c r="M120" i="2"/>
  <c r="L120" i="2"/>
  <c r="K120" i="2"/>
  <c r="M119" i="2"/>
  <c r="L119" i="2"/>
  <c r="K119" i="2"/>
  <c r="M118" i="2"/>
  <c r="L118" i="2"/>
  <c r="K118" i="2"/>
  <c r="M117" i="2"/>
  <c r="L117" i="2"/>
  <c r="K117" i="2"/>
  <c r="M116" i="2"/>
  <c r="L116" i="2"/>
  <c r="K116" i="2"/>
  <c r="M115" i="2"/>
  <c r="L115" i="2"/>
  <c r="K115" i="2"/>
  <c r="M114" i="2"/>
  <c r="L114" i="2"/>
  <c r="K114" i="2"/>
  <c r="M113" i="2"/>
  <c r="L113" i="2"/>
  <c r="K113" i="2"/>
  <c r="M112" i="2"/>
  <c r="L112" i="2"/>
  <c r="K112" i="2"/>
  <c r="M111" i="2"/>
  <c r="L111" i="2"/>
  <c r="K111" i="2"/>
  <c r="M110" i="2"/>
  <c r="L110" i="2"/>
  <c r="K110" i="2"/>
  <c r="M109" i="2"/>
  <c r="L109" i="2"/>
  <c r="K109" i="2"/>
  <c r="M108" i="2"/>
  <c r="L108" i="2"/>
  <c r="K108" i="2"/>
  <c r="M107" i="2"/>
  <c r="L107" i="2"/>
  <c r="K107" i="2"/>
  <c r="M106" i="2"/>
  <c r="L106" i="2"/>
  <c r="K106" i="2"/>
  <c r="M105" i="2"/>
  <c r="L105" i="2"/>
  <c r="K105" i="2"/>
  <c r="M104" i="2"/>
  <c r="L104" i="2"/>
  <c r="K104" i="2"/>
  <c r="M103" i="2"/>
  <c r="L103" i="2"/>
  <c r="K103" i="2"/>
  <c r="M102" i="2"/>
  <c r="L102" i="2"/>
  <c r="K102" i="2"/>
  <c r="M101" i="2"/>
  <c r="L101" i="2"/>
  <c r="K101" i="2"/>
  <c r="M100" i="2"/>
  <c r="L100" i="2"/>
  <c r="K100" i="2"/>
  <c r="M99" i="2"/>
  <c r="L99" i="2"/>
  <c r="K99" i="2"/>
  <c r="M98" i="2"/>
  <c r="L98" i="2"/>
  <c r="K98" i="2"/>
  <c r="M97" i="2"/>
  <c r="L97" i="2"/>
  <c r="K97" i="2"/>
  <c r="M96" i="2"/>
  <c r="L96" i="2"/>
  <c r="K96" i="2"/>
  <c r="M95" i="2"/>
  <c r="L95" i="2"/>
  <c r="K95" i="2"/>
  <c r="M94" i="2"/>
  <c r="L94" i="2"/>
  <c r="K94" i="2"/>
  <c r="M93" i="2"/>
  <c r="L93" i="2"/>
  <c r="K93" i="2"/>
  <c r="M92" i="2"/>
  <c r="L92" i="2"/>
  <c r="K92" i="2"/>
  <c r="M91" i="2"/>
  <c r="L91" i="2"/>
  <c r="K91" i="2"/>
  <c r="M90" i="2"/>
  <c r="L90" i="2"/>
  <c r="K90" i="2"/>
  <c r="M89" i="2"/>
  <c r="L89" i="2"/>
  <c r="K89" i="2"/>
  <c r="M88" i="2"/>
  <c r="L88" i="2"/>
  <c r="K88" i="2"/>
  <c r="M87" i="2"/>
  <c r="L87" i="2"/>
  <c r="K87" i="2"/>
  <c r="M86" i="2"/>
  <c r="L86" i="2"/>
  <c r="K86" i="2"/>
  <c r="M85" i="2"/>
  <c r="L85" i="2"/>
  <c r="K85" i="2"/>
  <c r="M84" i="2"/>
  <c r="L84" i="2"/>
  <c r="K84" i="2"/>
  <c r="M83" i="2"/>
  <c r="L83" i="2"/>
  <c r="K83" i="2"/>
  <c r="M82" i="2"/>
  <c r="L82" i="2"/>
  <c r="K82" i="2"/>
  <c r="M81" i="2"/>
  <c r="L81" i="2"/>
  <c r="K81" i="2"/>
  <c r="M80" i="2"/>
  <c r="L80" i="2"/>
  <c r="K80" i="2"/>
  <c r="M79" i="2"/>
  <c r="L79" i="2"/>
  <c r="K79" i="2"/>
  <c r="M78" i="2"/>
  <c r="L78" i="2"/>
  <c r="K78" i="2"/>
  <c r="M77" i="2"/>
  <c r="L77" i="2"/>
  <c r="K77" i="2"/>
  <c r="M76" i="2"/>
  <c r="L76" i="2"/>
  <c r="K76" i="2"/>
  <c r="M75" i="2"/>
  <c r="L75" i="2"/>
  <c r="K75" i="2"/>
  <c r="M74" i="2"/>
  <c r="L74" i="2"/>
  <c r="K74" i="2"/>
  <c r="M73" i="2"/>
  <c r="L73" i="2"/>
  <c r="K73" i="2"/>
  <c r="M72" i="2"/>
  <c r="L72" i="2"/>
  <c r="K72" i="2"/>
  <c r="M71" i="2"/>
  <c r="L71" i="2"/>
  <c r="K71" i="2"/>
  <c r="M70" i="2"/>
  <c r="L70" i="2"/>
  <c r="K70" i="2"/>
  <c r="M69" i="2"/>
  <c r="L69" i="2"/>
  <c r="K69" i="2"/>
  <c r="M68" i="2"/>
  <c r="L68" i="2"/>
  <c r="K68" i="2"/>
  <c r="M67" i="2"/>
  <c r="L67" i="2"/>
  <c r="K67" i="2"/>
  <c r="M66" i="2"/>
  <c r="L66" i="2"/>
  <c r="K66" i="2"/>
  <c r="M65" i="2"/>
  <c r="L65" i="2"/>
  <c r="K65" i="2"/>
  <c r="M64" i="2"/>
  <c r="L64" i="2"/>
  <c r="K64" i="2"/>
  <c r="M63" i="2"/>
  <c r="L63" i="2"/>
  <c r="K63" i="2"/>
  <c r="M62" i="2"/>
  <c r="L62" i="2"/>
  <c r="K62" i="2"/>
  <c r="M61" i="2"/>
  <c r="L61" i="2"/>
  <c r="K61" i="2"/>
  <c r="M60" i="2"/>
  <c r="L60" i="2"/>
  <c r="K60" i="2"/>
  <c r="M59" i="2"/>
  <c r="L59" i="2"/>
  <c r="K59" i="2"/>
  <c r="M58" i="2"/>
  <c r="L58" i="2"/>
  <c r="K58" i="2"/>
  <c r="M57" i="2"/>
  <c r="L57" i="2"/>
  <c r="K57" i="2"/>
  <c r="M56" i="2"/>
  <c r="L56" i="2"/>
  <c r="K56" i="2"/>
  <c r="M55" i="2"/>
  <c r="L55" i="2"/>
  <c r="K55" i="2"/>
  <c r="M54" i="2"/>
  <c r="L54" i="2"/>
  <c r="K54" i="2"/>
  <c r="M53" i="2"/>
  <c r="L53" i="2"/>
  <c r="K53" i="2"/>
  <c r="M52" i="2"/>
  <c r="L52" i="2"/>
  <c r="K52" i="2"/>
  <c r="M51" i="2"/>
  <c r="L51" i="2"/>
  <c r="K51" i="2"/>
  <c r="M50" i="2"/>
  <c r="L50" i="2"/>
  <c r="K50" i="2"/>
  <c r="M49" i="2"/>
  <c r="L49" i="2"/>
  <c r="K49" i="2"/>
  <c r="M48" i="2"/>
  <c r="L48" i="2"/>
  <c r="K48" i="2"/>
  <c r="M47" i="2"/>
  <c r="L47" i="2"/>
  <c r="K47" i="2"/>
  <c r="M46" i="2"/>
  <c r="L46" i="2"/>
  <c r="K46" i="2"/>
  <c r="M45" i="2"/>
  <c r="L45" i="2"/>
  <c r="K45" i="2"/>
  <c r="M44" i="2"/>
  <c r="L44" i="2"/>
  <c r="K44" i="2"/>
  <c r="M43" i="2"/>
  <c r="L43" i="2"/>
  <c r="K43" i="2"/>
  <c r="M42" i="2"/>
  <c r="L42" i="2"/>
  <c r="K42" i="2"/>
  <c r="M41" i="2"/>
  <c r="L41" i="2"/>
  <c r="K41" i="2"/>
  <c r="M40" i="2"/>
  <c r="L40" i="2"/>
  <c r="K40" i="2"/>
  <c r="M39" i="2"/>
  <c r="L39" i="2"/>
  <c r="K39" i="2"/>
  <c r="M38" i="2"/>
  <c r="L38" i="2"/>
  <c r="K38" i="2"/>
  <c r="M37" i="2"/>
  <c r="L37" i="2"/>
  <c r="K37" i="2"/>
  <c r="M36" i="2"/>
  <c r="L36" i="2"/>
  <c r="K36" i="2"/>
  <c r="M35" i="2"/>
  <c r="L35" i="2"/>
  <c r="K35" i="2"/>
  <c r="M34" i="2"/>
  <c r="L34" i="2"/>
  <c r="K34" i="2"/>
  <c r="M33" i="2"/>
  <c r="L33" i="2"/>
  <c r="K33" i="2"/>
  <c r="M32" i="2"/>
  <c r="L32" i="2"/>
  <c r="K32" i="2"/>
  <c r="M31" i="2"/>
  <c r="L31" i="2"/>
  <c r="K31" i="2"/>
  <c r="M30" i="2"/>
  <c r="L30" i="2"/>
  <c r="K30" i="2"/>
  <c r="M29" i="2"/>
  <c r="L29" i="2"/>
  <c r="K29" i="2"/>
  <c r="M28" i="2"/>
  <c r="L28" i="2"/>
  <c r="K28" i="2"/>
  <c r="M27" i="2"/>
  <c r="L27" i="2"/>
  <c r="K27" i="2"/>
  <c r="M26" i="2"/>
  <c r="L26" i="2"/>
  <c r="K26" i="2"/>
  <c r="M25" i="2"/>
  <c r="L25" i="2"/>
  <c r="K25" i="2"/>
  <c r="M24" i="2"/>
  <c r="L24" i="2"/>
  <c r="K24" i="2"/>
  <c r="M23" i="2"/>
  <c r="L23" i="2"/>
  <c r="K23" i="2"/>
  <c r="M22" i="2"/>
  <c r="L22" i="2"/>
  <c r="K22" i="2"/>
  <c r="M21" i="2"/>
  <c r="L21" i="2"/>
  <c r="K21" i="2"/>
  <c r="M20" i="2"/>
  <c r="L20" i="2"/>
  <c r="K20" i="2"/>
  <c r="M19" i="2"/>
  <c r="L19" i="2"/>
  <c r="K19" i="2"/>
  <c r="M18" i="2"/>
  <c r="L18" i="2"/>
  <c r="K18" i="2"/>
  <c r="M17" i="2"/>
  <c r="L17" i="2"/>
  <c r="K17" i="2"/>
  <c r="M16" i="2"/>
  <c r="L16" i="2"/>
  <c r="K16" i="2"/>
  <c r="M15" i="2"/>
  <c r="L15" i="2"/>
  <c r="K15" i="2"/>
  <c r="M14" i="2"/>
  <c r="L14" i="2"/>
  <c r="M13" i="2"/>
  <c r="L13" i="2"/>
  <c r="K13" i="2"/>
  <c r="M12" i="2"/>
  <c r="L12" i="2"/>
  <c r="K12" i="2"/>
  <c r="M11" i="2"/>
  <c r="L11" i="2"/>
  <c r="K11" i="2"/>
  <c r="M10" i="2"/>
  <c r="L10" i="2"/>
  <c r="K10" i="2"/>
  <c r="M9" i="2"/>
  <c r="L9" i="2"/>
  <c r="K9" i="2"/>
  <c r="M8" i="2"/>
  <c r="L8" i="2"/>
  <c r="K8" i="2"/>
  <c r="M7" i="2"/>
  <c r="L7" i="2"/>
  <c r="K7" i="2"/>
  <c r="M6" i="2"/>
  <c r="L6" i="2"/>
  <c r="K6" i="2"/>
  <c r="M5" i="2"/>
  <c r="L5" i="2"/>
  <c r="K5" i="2"/>
  <c r="M4" i="2"/>
  <c r="L4" i="2"/>
  <c r="K4" i="2"/>
  <c r="M3" i="2"/>
  <c r="L3" i="2"/>
  <c r="K3"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F22" i="2"/>
  <c r="H21" i="2"/>
  <c r="G21" i="2"/>
  <c r="F21" i="2"/>
  <c r="H20" i="2"/>
  <c r="G20" i="2"/>
  <c r="F20" i="2"/>
  <c r="H19" i="2"/>
  <c r="G19" i="2"/>
  <c r="F19" i="2"/>
  <c r="G18" i="2"/>
  <c r="F18" i="2"/>
  <c r="H17" i="2"/>
  <c r="G17" i="2"/>
  <c r="F17" i="2"/>
  <c r="H16" i="2"/>
  <c r="G16" i="2"/>
  <c r="F16" i="2"/>
  <c r="H15" i="2"/>
  <c r="G15" i="2"/>
  <c r="F15" i="2"/>
  <c r="H14" i="2"/>
  <c r="G14" i="2"/>
  <c r="F14" i="2"/>
  <c r="H13" i="2"/>
  <c r="G13" i="2"/>
  <c r="F13" i="2"/>
  <c r="H12" i="2"/>
  <c r="G12" i="2"/>
  <c r="F12" i="2"/>
  <c r="H11" i="2"/>
  <c r="G11" i="2"/>
  <c r="F11" i="2"/>
  <c r="H10" i="2"/>
  <c r="G10" i="2"/>
  <c r="F10" i="2"/>
  <c r="H9" i="2"/>
  <c r="G9" i="2"/>
  <c r="F9" i="2"/>
  <c r="H8" i="2"/>
  <c r="G8" i="2"/>
  <c r="F8" i="2"/>
  <c r="H7" i="2"/>
  <c r="G7" i="2"/>
  <c r="F7" i="2"/>
  <c r="H6" i="2"/>
  <c r="G6" i="2"/>
  <c r="F6" i="2"/>
  <c r="H5" i="2"/>
  <c r="G5" i="2"/>
  <c r="F5" i="2"/>
  <c r="H4" i="2"/>
  <c r="G4" i="2"/>
  <c r="F4" i="2"/>
  <c r="Z36" i="1" l="1"/>
  <c r="Z241" i="1"/>
  <c r="Z242" i="1"/>
  <c r="Z240" i="1"/>
  <c r="AA241" i="1"/>
  <c r="AA242" i="1"/>
  <c r="AA3" i="1"/>
  <c r="Z3" i="1"/>
  <c r="AA243" i="1"/>
  <c r="W243" i="1"/>
  <c r="Z243" i="1"/>
  <c r="V243" i="1"/>
  <c r="L248" i="1"/>
  <c r="K248" i="1"/>
  <c r="L247" i="1"/>
  <c r="L246" i="1"/>
  <c r="L245" i="1"/>
  <c r="K247" i="1"/>
  <c r="K246" i="1"/>
  <c r="K245"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242" i="1"/>
  <c r="V241"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J248" i="1"/>
  <c r="J247" i="1"/>
  <c r="J246" i="1"/>
  <c r="J245" i="1"/>
  <c r="F248" i="2"/>
  <c r="F247" i="2"/>
  <c r="F246" i="2"/>
  <c r="F245" i="2"/>
  <c r="G248" i="2"/>
  <c r="G247" i="2"/>
  <c r="G246" i="2"/>
  <c r="G245" i="2"/>
  <c r="H248" i="2"/>
  <c r="H247" i="2"/>
  <c r="H246" i="2"/>
  <c r="H245" i="2"/>
  <c r="H253" i="2"/>
  <c r="G252" i="2"/>
  <c r="F251" i="2"/>
  <c r="F253" i="2"/>
  <c r="G253" i="2"/>
  <c r="F252" i="2"/>
  <c r="AB4" i="1"/>
  <c r="X4" i="1"/>
  <c r="AB3" i="1"/>
  <c r="X5" i="1" l="1"/>
  <c r="X6" i="1" l="1"/>
  <c r="AB5" i="1"/>
  <c r="X7" i="1" l="1"/>
  <c r="AB6" i="1"/>
  <c r="X8" i="1" l="1"/>
  <c r="AB7" i="1"/>
  <c r="X9" i="1" l="1"/>
  <c r="AB8" i="1"/>
  <c r="X10" i="1" l="1"/>
  <c r="AB9" i="1"/>
  <c r="X11" i="1" l="1"/>
  <c r="AB10" i="1"/>
  <c r="X12" i="1" l="1"/>
  <c r="AB11" i="1"/>
  <c r="X13" i="1" l="1"/>
  <c r="AB12" i="1"/>
  <c r="X14" i="1" l="1"/>
  <c r="AB13" i="1"/>
  <c r="X15" i="1" l="1"/>
  <c r="AB14" i="1"/>
  <c r="X16" i="1" l="1"/>
  <c r="AB15" i="1"/>
  <c r="X17" i="1" l="1"/>
  <c r="AB16" i="1"/>
  <c r="X18" i="1" l="1"/>
  <c r="AB17" i="1"/>
  <c r="X19" i="1" l="1"/>
  <c r="AB18" i="1"/>
  <c r="X20" i="1" l="1"/>
  <c r="AB19" i="1"/>
  <c r="X21" i="1" l="1"/>
  <c r="AB20" i="1"/>
  <c r="X22" i="1" l="1"/>
  <c r="AB21" i="1"/>
  <c r="X23" i="1" l="1"/>
  <c r="AB22" i="1"/>
  <c r="X24" i="1" l="1"/>
  <c r="AB23" i="1"/>
  <c r="X25" i="1" l="1"/>
  <c r="AB24" i="1"/>
  <c r="X26" i="1" l="1"/>
  <c r="AB25" i="1"/>
  <c r="X27" i="1" l="1"/>
  <c r="AB26" i="1"/>
  <c r="X28" i="1" l="1"/>
  <c r="AB27" i="1"/>
  <c r="X29" i="1" l="1"/>
  <c r="AB28" i="1"/>
  <c r="X30" i="1" l="1"/>
  <c r="AB29" i="1"/>
  <c r="X31" i="1" l="1"/>
  <c r="AB30" i="1"/>
  <c r="X32" i="1" l="1"/>
  <c r="AB31" i="1"/>
  <c r="X33" i="1" l="1"/>
  <c r="AB32" i="1"/>
  <c r="X34" i="1" l="1"/>
  <c r="AB33" i="1"/>
  <c r="X35" i="1" l="1"/>
  <c r="AB34" i="1"/>
  <c r="X36" i="1" l="1"/>
  <c r="AB35" i="1"/>
  <c r="X37" i="1" l="1"/>
  <c r="AB36" i="1"/>
  <c r="X38" i="1" l="1"/>
  <c r="AB37" i="1"/>
  <c r="X39" i="1" l="1"/>
  <c r="AB38" i="1"/>
  <c r="X40" i="1" l="1"/>
  <c r="AB39" i="1"/>
  <c r="X41" i="1" l="1"/>
  <c r="AB40" i="1"/>
  <c r="X42" i="1" l="1"/>
  <c r="AB41" i="1"/>
  <c r="X43" i="1" l="1"/>
  <c r="AB42" i="1"/>
  <c r="X44" i="1" l="1"/>
  <c r="AB43" i="1"/>
  <c r="X45" i="1" l="1"/>
  <c r="AB44" i="1"/>
  <c r="X46" i="1" l="1"/>
  <c r="AB45" i="1"/>
  <c r="X47" i="1" l="1"/>
  <c r="AB46" i="1"/>
  <c r="X48" i="1" l="1"/>
  <c r="AB47" i="1"/>
  <c r="X49" i="1" l="1"/>
  <c r="AB48" i="1"/>
  <c r="X50" i="1" l="1"/>
  <c r="AB49" i="1"/>
  <c r="X51" i="1" l="1"/>
  <c r="AB50" i="1"/>
  <c r="X52" i="1" l="1"/>
  <c r="AB51" i="1"/>
  <c r="X53" i="1" l="1"/>
  <c r="AB52" i="1"/>
  <c r="X54" i="1" l="1"/>
  <c r="AB53" i="1"/>
  <c r="X55" i="1" l="1"/>
  <c r="AB54" i="1"/>
  <c r="X56" i="1" l="1"/>
  <c r="AB55" i="1"/>
  <c r="X57" i="1" l="1"/>
  <c r="AB56" i="1"/>
  <c r="X58" i="1" l="1"/>
  <c r="AB57" i="1"/>
  <c r="X59" i="1" l="1"/>
  <c r="AB58" i="1"/>
  <c r="X60" i="1" l="1"/>
  <c r="AB59" i="1"/>
  <c r="X61" i="1" l="1"/>
  <c r="AB60" i="1"/>
  <c r="X62" i="1" l="1"/>
  <c r="AB61" i="1"/>
  <c r="X63" i="1" l="1"/>
  <c r="AB62" i="1"/>
  <c r="X64" i="1" l="1"/>
  <c r="AB63" i="1"/>
  <c r="X65" i="1" l="1"/>
  <c r="AB64" i="1"/>
  <c r="X66" i="1" l="1"/>
  <c r="AB65" i="1"/>
  <c r="X67" i="1" l="1"/>
  <c r="AB66" i="1"/>
  <c r="X68" i="1" l="1"/>
  <c r="AB67" i="1"/>
  <c r="X69" i="1" l="1"/>
  <c r="AB68" i="1"/>
  <c r="X70" i="1" l="1"/>
  <c r="AB69" i="1"/>
  <c r="X71" i="1" l="1"/>
  <c r="AB70" i="1"/>
  <c r="X72" i="1" l="1"/>
  <c r="AB71" i="1"/>
  <c r="X73" i="1" l="1"/>
  <c r="AB72" i="1"/>
  <c r="X74" i="1" l="1"/>
  <c r="AB73" i="1"/>
  <c r="X75" i="1" l="1"/>
  <c r="AB74" i="1"/>
  <c r="X76" i="1" l="1"/>
  <c r="AB75" i="1"/>
  <c r="X77" i="1" l="1"/>
  <c r="AB76" i="1"/>
  <c r="X78" i="1" l="1"/>
  <c r="AB77" i="1"/>
  <c r="X79" i="1" l="1"/>
  <c r="AB78" i="1"/>
  <c r="X80" i="1" l="1"/>
  <c r="AB79" i="1"/>
  <c r="X81" i="1" l="1"/>
  <c r="AB80" i="1"/>
  <c r="X82" i="1" l="1"/>
  <c r="AB81" i="1"/>
  <c r="X83" i="1" l="1"/>
  <c r="AB82" i="1"/>
  <c r="X84" i="1" l="1"/>
  <c r="AB83" i="1"/>
  <c r="X85" i="1" l="1"/>
  <c r="AB84" i="1"/>
  <c r="X86" i="1" l="1"/>
  <c r="AB85" i="1"/>
  <c r="X87" i="1" l="1"/>
  <c r="AB86" i="1"/>
  <c r="X88" i="1" l="1"/>
  <c r="AB87" i="1"/>
  <c r="X89" i="1" l="1"/>
  <c r="AB88" i="1"/>
  <c r="X90" i="1" l="1"/>
  <c r="AB89" i="1"/>
  <c r="X91" i="1" l="1"/>
  <c r="AB90" i="1"/>
  <c r="X92" i="1" l="1"/>
  <c r="AB91" i="1"/>
  <c r="X93" i="1" l="1"/>
  <c r="AB92" i="1"/>
  <c r="X94" i="1" l="1"/>
  <c r="AB93" i="1"/>
  <c r="X95" i="1" l="1"/>
  <c r="AB94" i="1"/>
  <c r="X96" i="1" l="1"/>
  <c r="AB95" i="1"/>
  <c r="X97" i="1" l="1"/>
  <c r="AB96" i="1"/>
  <c r="X98" i="1" l="1"/>
  <c r="AB97" i="1"/>
  <c r="X99" i="1" l="1"/>
  <c r="AB98" i="1"/>
  <c r="X100" i="1" l="1"/>
  <c r="AB99" i="1"/>
  <c r="X101" i="1" l="1"/>
  <c r="AB100" i="1"/>
  <c r="X102" i="1" l="1"/>
  <c r="AB101" i="1"/>
  <c r="X103" i="1" l="1"/>
  <c r="AB102" i="1"/>
  <c r="X104" i="1" l="1"/>
  <c r="AB103" i="1"/>
  <c r="X105" i="1" l="1"/>
  <c r="AB104" i="1"/>
  <c r="X106" i="1" l="1"/>
  <c r="AB105" i="1"/>
  <c r="X107" i="1" l="1"/>
  <c r="AB106" i="1"/>
  <c r="X108" i="1" l="1"/>
  <c r="AB107" i="1"/>
  <c r="X109" i="1" l="1"/>
  <c r="AB108" i="1"/>
  <c r="X110" i="1" l="1"/>
  <c r="AB109" i="1"/>
  <c r="X111" i="1" l="1"/>
  <c r="AB110" i="1"/>
  <c r="X112" i="1" l="1"/>
  <c r="AB111" i="1"/>
  <c r="X113" i="1" l="1"/>
  <c r="AB112" i="1"/>
  <c r="X114" i="1" l="1"/>
  <c r="AB113" i="1"/>
  <c r="X115" i="1" l="1"/>
  <c r="AB114" i="1"/>
  <c r="X116" i="1" l="1"/>
  <c r="AB115" i="1"/>
  <c r="X117" i="1" l="1"/>
  <c r="AB116" i="1"/>
  <c r="X118" i="1" l="1"/>
  <c r="AB117" i="1"/>
  <c r="X119" i="1" l="1"/>
  <c r="AB118" i="1"/>
  <c r="X120" i="1" l="1"/>
  <c r="AB119" i="1"/>
  <c r="X121" i="1" l="1"/>
  <c r="AB120" i="1"/>
  <c r="X122" i="1" l="1"/>
  <c r="AB121" i="1"/>
  <c r="X123" i="1" l="1"/>
  <c r="AB122" i="1"/>
  <c r="X124" i="1" l="1"/>
  <c r="AB123" i="1"/>
  <c r="X125" i="1" l="1"/>
  <c r="AB124" i="1"/>
  <c r="X126" i="1" l="1"/>
  <c r="AB125" i="1"/>
  <c r="X127" i="1" l="1"/>
  <c r="AB126" i="1"/>
  <c r="X128" i="1" l="1"/>
  <c r="AB127" i="1"/>
  <c r="X129" i="1" l="1"/>
  <c r="AB128" i="1"/>
  <c r="X130" i="1" l="1"/>
  <c r="AB129" i="1"/>
  <c r="X131" i="1" l="1"/>
  <c r="AB130" i="1"/>
  <c r="X132" i="1" l="1"/>
  <c r="AB131" i="1"/>
  <c r="X133" i="1" l="1"/>
  <c r="AB132" i="1"/>
  <c r="X134" i="1" l="1"/>
  <c r="AB133" i="1"/>
  <c r="X135" i="1" l="1"/>
  <c r="AB134" i="1"/>
  <c r="X136" i="1" l="1"/>
  <c r="AB135" i="1"/>
  <c r="X137" i="1" l="1"/>
  <c r="AB136" i="1"/>
  <c r="X138" i="1" l="1"/>
  <c r="AB137" i="1"/>
  <c r="X139" i="1" l="1"/>
  <c r="AB138" i="1"/>
  <c r="X140" i="1" l="1"/>
  <c r="AB139" i="1"/>
  <c r="X141" i="1" l="1"/>
  <c r="AB140" i="1"/>
  <c r="X142" i="1" l="1"/>
  <c r="AB141" i="1"/>
  <c r="X143" i="1" l="1"/>
  <c r="AB142" i="1"/>
  <c r="X144" i="1" l="1"/>
  <c r="AB143" i="1"/>
  <c r="X145" i="1" l="1"/>
  <c r="AB144" i="1"/>
  <c r="X146" i="1" l="1"/>
  <c r="AB145" i="1"/>
  <c r="X147" i="1" l="1"/>
  <c r="AB146" i="1"/>
  <c r="X148" i="1" l="1"/>
  <c r="AB147" i="1"/>
  <c r="X149" i="1" l="1"/>
  <c r="AB148" i="1"/>
  <c r="X150" i="1" l="1"/>
  <c r="AB149" i="1"/>
  <c r="X151" i="1" l="1"/>
  <c r="AB150" i="1"/>
  <c r="X152" i="1" l="1"/>
  <c r="AB151" i="1"/>
  <c r="X153" i="1" l="1"/>
  <c r="AB152" i="1"/>
  <c r="X154" i="1" l="1"/>
  <c r="AB153" i="1"/>
  <c r="X155" i="1" l="1"/>
  <c r="AB154" i="1"/>
  <c r="X156" i="1" l="1"/>
  <c r="AB155" i="1"/>
  <c r="X157" i="1" l="1"/>
  <c r="AB156" i="1"/>
  <c r="X158" i="1" l="1"/>
  <c r="AB157" i="1"/>
  <c r="X159" i="1" l="1"/>
  <c r="AB158" i="1"/>
  <c r="X160" i="1" l="1"/>
  <c r="AB159" i="1"/>
  <c r="X161" i="1" l="1"/>
  <c r="AB160" i="1"/>
  <c r="X162" i="1" l="1"/>
  <c r="AB161" i="1"/>
  <c r="X163" i="1" l="1"/>
  <c r="AB162" i="1"/>
  <c r="X164" i="1" l="1"/>
  <c r="AB163" i="1"/>
  <c r="X165" i="1" l="1"/>
  <c r="AB164" i="1"/>
  <c r="X166" i="1" l="1"/>
  <c r="AB165" i="1"/>
  <c r="X167" i="1" l="1"/>
  <c r="AB166" i="1"/>
  <c r="X168" i="1" l="1"/>
  <c r="AB167" i="1"/>
  <c r="X169" i="1" l="1"/>
  <c r="AB168" i="1"/>
  <c r="X170" i="1" l="1"/>
  <c r="AB169" i="1"/>
  <c r="X171" i="1" l="1"/>
  <c r="AB170" i="1"/>
  <c r="X172" i="1" l="1"/>
  <c r="AB171" i="1"/>
  <c r="X173" i="1" l="1"/>
  <c r="AB172" i="1"/>
  <c r="X174" i="1" l="1"/>
  <c r="AB173" i="1"/>
  <c r="X175" i="1" l="1"/>
  <c r="AB174" i="1"/>
  <c r="X176" i="1" l="1"/>
  <c r="AB175" i="1"/>
  <c r="X177" i="1" l="1"/>
  <c r="AB176" i="1"/>
  <c r="X178" i="1" l="1"/>
  <c r="AB177" i="1"/>
  <c r="X179" i="1" l="1"/>
  <c r="AB178" i="1"/>
  <c r="X180" i="1" l="1"/>
  <c r="AB179" i="1"/>
  <c r="X181" i="1" l="1"/>
  <c r="AB180" i="1"/>
  <c r="X182" i="1" l="1"/>
  <c r="AB181" i="1"/>
  <c r="X183" i="1" l="1"/>
  <c r="AB182" i="1"/>
  <c r="X184" i="1" l="1"/>
  <c r="AB183" i="1"/>
  <c r="X185" i="1" l="1"/>
  <c r="AB184" i="1"/>
  <c r="X186" i="1" l="1"/>
  <c r="AB185" i="1"/>
  <c r="X187" i="1" l="1"/>
  <c r="AB186" i="1"/>
  <c r="X188" i="1" l="1"/>
  <c r="AB187" i="1"/>
  <c r="X189" i="1" l="1"/>
  <c r="AB188" i="1"/>
  <c r="X190" i="1" l="1"/>
  <c r="AB189" i="1"/>
  <c r="X191" i="1" l="1"/>
  <c r="AB190" i="1"/>
  <c r="X192" i="1" l="1"/>
  <c r="AB191" i="1"/>
  <c r="X193" i="1" l="1"/>
  <c r="AB192" i="1"/>
  <c r="X194" i="1" l="1"/>
  <c r="AB193" i="1"/>
  <c r="X195" i="1" l="1"/>
  <c r="AB194" i="1"/>
  <c r="X196" i="1" l="1"/>
  <c r="AB195" i="1"/>
  <c r="X197" i="1" l="1"/>
  <c r="AB196" i="1"/>
  <c r="X198" i="1" l="1"/>
  <c r="AB197" i="1"/>
  <c r="X199" i="1" l="1"/>
  <c r="AB198" i="1"/>
  <c r="X200" i="1" l="1"/>
  <c r="AB199" i="1"/>
  <c r="X201" i="1" l="1"/>
  <c r="AB200" i="1"/>
  <c r="X202" i="1" l="1"/>
  <c r="AB201" i="1"/>
  <c r="X203" i="1" l="1"/>
  <c r="AB202" i="1"/>
  <c r="X204" i="1" l="1"/>
  <c r="AB203" i="1"/>
  <c r="X205" i="1" l="1"/>
  <c r="AB204" i="1"/>
  <c r="X206" i="1" l="1"/>
  <c r="AB205" i="1"/>
  <c r="X207" i="1" l="1"/>
  <c r="AB206" i="1"/>
  <c r="X208" i="1" l="1"/>
  <c r="AB207" i="1"/>
  <c r="X209" i="1" l="1"/>
  <c r="AB208" i="1"/>
  <c r="X210" i="1" l="1"/>
  <c r="AB209" i="1"/>
  <c r="X211" i="1" l="1"/>
  <c r="AB210" i="1"/>
  <c r="X212" i="1" l="1"/>
  <c r="AB211" i="1"/>
  <c r="X213" i="1" l="1"/>
  <c r="AB212" i="1"/>
  <c r="X214" i="1" l="1"/>
  <c r="AB213" i="1"/>
  <c r="X215" i="1" l="1"/>
  <c r="AB214" i="1"/>
  <c r="X216" i="1" l="1"/>
  <c r="AB215" i="1"/>
  <c r="X217" i="1" l="1"/>
  <c r="AB216" i="1"/>
  <c r="X218" i="1" l="1"/>
  <c r="AB217" i="1"/>
  <c r="X219" i="1" l="1"/>
  <c r="AB218" i="1"/>
  <c r="X220" i="1" l="1"/>
  <c r="AB219" i="1"/>
  <c r="X221" i="1" l="1"/>
  <c r="AB220" i="1"/>
  <c r="X222" i="1" l="1"/>
  <c r="AB221" i="1"/>
  <c r="X223" i="1" l="1"/>
  <c r="AB222" i="1"/>
  <c r="X224" i="1" l="1"/>
  <c r="AB223" i="1"/>
  <c r="X225" i="1" l="1"/>
  <c r="AB224" i="1"/>
  <c r="X226" i="1" l="1"/>
  <c r="AB225" i="1"/>
  <c r="X227" i="1" l="1"/>
  <c r="AB226" i="1"/>
  <c r="X228" i="1" l="1"/>
  <c r="AB227" i="1"/>
  <c r="X229" i="1" l="1"/>
  <c r="AB228" i="1"/>
  <c r="X230" i="1" l="1"/>
  <c r="AB229" i="1"/>
  <c r="X231" i="1" l="1"/>
  <c r="AB230" i="1"/>
  <c r="X232" i="1" l="1"/>
  <c r="AB231" i="1"/>
  <c r="X233" i="1" l="1"/>
  <c r="AB232" i="1"/>
  <c r="X234" i="1" l="1"/>
  <c r="AB233" i="1"/>
  <c r="X235" i="1" l="1"/>
  <c r="AB234" i="1"/>
  <c r="X236" i="1" l="1"/>
  <c r="AB235" i="1"/>
  <c r="X237" i="1" l="1"/>
  <c r="AB236" i="1"/>
  <c r="X238" i="1" l="1"/>
  <c r="AB237" i="1"/>
  <c r="X239" i="1" l="1"/>
  <c r="AB238" i="1"/>
  <c r="X240" i="1" l="1"/>
  <c r="AB239" i="1"/>
  <c r="X241" i="1" l="1"/>
  <c r="AB240" i="1"/>
  <c r="X242" i="1" l="1"/>
  <c r="AB241" i="1"/>
  <c r="AB242" i="1" l="1"/>
  <c r="X243" i="1"/>
  <c r="AB243" i="1"/>
</calcChain>
</file>

<file path=xl/sharedStrings.xml><?xml version="1.0" encoding="utf-8"?>
<sst xmlns="http://schemas.openxmlformats.org/spreadsheetml/2006/main" count="227" uniqueCount="59">
  <si>
    <t>Mihir Thakkar</t>
  </si>
  <si>
    <t>Return on Last Date</t>
  </si>
  <si>
    <t>Q1.1</t>
  </si>
  <si>
    <t>F</t>
  </si>
  <si>
    <t>HMC</t>
  </si>
  <si>
    <t>TM</t>
  </si>
  <si>
    <t>Q1.8</t>
  </si>
  <si>
    <t>VWX</t>
  </si>
  <si>
    <t>PWX</t>
  </si>
  <si>
    <t>EWX</t>
  </si>
  <si>
    <t>Q2.1</t>
  </si>
  <si>
    <t>SPX</t>
  </si>
  <si>
    <t>NDX</t>
  </si>
  <si>
    <t>RUT</t>
  </si>
  <si>
    <t> 0.00815395</t>
  </si>
  <si>
    <t> -0.03372326</t>
  </si>
  <si>
    <t> -0.01877</t>
  </si>
  <si>
    <t> 0.054234</t>
  </si>
  <si>
    <t>Project 1 - Group C1.xlsx</t>
  </si>
  <si>
    <t>Q1.2</t>
  </si>
  <si>
    <t>Mean</t>
  </si>
  <si>
    <t> 0.006047</t>
  </si>
  <si>
    <t> 0.007298</t>
  </si>
  <si>
    <t>St. Dev</t>
  </si>
  <si>
    <t> 0.085469</t>
  </si>
  <si>
    <t>Min</t>
  </si>
  <si>
    <t> -0.1659</t>
  </si>
  <si>
    <t> -0.28936</t>
  </si>
  <si>
    <t>Max</t>
  </si>
  <si>
    <t> 0.299077</t>
  </si>
  <si>
    <t>Correlation</t>
  </si>
  <si>
    <t>Index Value on Last Date</t>
  </si>
  <si>
    <t>Q1.4-7</t>
  </si>
  <si>
    <t> 294.72</t>
  </si>
  <si>
    <t> 320.60</t>
  </si>
  <si>
    <t>Portfolio Weight on Last Date</t>
  </si>
  <si>
    <t>Q1.9</t>
  </si>
  <si>
    <t> 0.131686</t>
  </si>
  <si>
    <t> 0.144581</t>
  </si>
  <si>
    <t>Q2.3</t>
  </si>
  <si>
    <t>Q2.3: Similarities and differences between indexes: The historical returns of SPX and RUT were fairly close, while NDX was much higher. This made NDX's monthly mean return the highest of the 3 indexes, at 1.16%. However, the highest individual return was achieved by RUT, with an 18.3% gain in one month. All 3 indexes appeared to have performed similarly during the Great Financial Crisis, but the NDX appears to have taken a larger hit than SPX and RUT during the COVID-19 crisis.</t>
  </si>
  <si>
    <t> </t>
  </si>
  <si>
    <t>Stock Prices</t>
  </si>
  <si>
    <t># of Shares Outstanding (Bln)</t>
  </si>
  <si>
    <t>Returns(Q-1)</t>
  </si>
  <si>
    <t>Culmative Returns(Q-3)</t>
  </si>
  <si>
    <t>Indexes (non-normalized)</t>
  </si>
  <si>
    <t>Indexes</t>
  </si>
  <si>
    <t>Returns</t>
  </si>
  <si>
    <t>Portfolio Weights</t>
  </si>
  <si>
    <t>Date</t>
  </si>
  <si>
    <t>St. Dev.</t>
  </si>
  <si>
    <t>Q1.1-1.2</t>
  </si>
  <si>
    <t>Values</t>
  </si>
  <si>
    <t>Cumulative Returns</t>
  </si>
  <si>
    <t>Mean return</t>
  </si>
  <si>
    <t>Standard deviation</t>
  </si>
  <si>
    <t>Lowest return</t>
  </si>
  <si>
    <t>Highest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</si>
</sst>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20" x14ac:knownFonts="1">
    <font>
      <sz val="11"/>
      <color theme="1"/>
      <name val="Aptos Narrow"/>
      <family val="2"/>
      <scheme val="minor"/>
    </font>
    <font>
      <sz val="8"/>
      <name val="Arial"/>
      <family val="2"/>
    </font>
    <font>
      <b/>
      <sz val="9"/>
      <name val="Calibri"/>
      <family val="2"/>
    </font>
    <font>
      <b/>
      <sz val="8"/>
      <name val="Arial"/>
      <family val="2"/>
    </font>
    <font>
      <sz val="8"/>
      <name val="Calibri"/>
      <family val="2"/>
    </font>
    <font>
      <sz val="10"/>
      <name val="Arial"/>
      <family val="2"/>
    </font>
    <font>
      <sz val="10"/>
      <name val="Arial"/>
      <family val="2"/>
    </font>
    <font>
      <sz val="9"/>
      <name val="Calibri"/>
      <family val="2"/>
    </font>
    <font>
      <b/>
      <sz val="10"/>
      <name val="Arial"/>
      <family val="2"/>
    </font>
    <font>
      <i/>
      <sz val="9"/>
      <name val="Calibri"/>
      <family val="2"/>
    </font>
    <font>
      <b/>
      <sz val="8"/>
      <color rgb="FFFFFFFF"/>
      <name val="Arial"/>
      <family val="2"/>
    </font>
    <font>
      <sz val="9"/>
      <color rgb="FFFFFFFF"/>
      <name val="Calibri"/>
      <family val="2"/>
    </font>
    <font>
      <sz val="10"/>
      <color rgb="FFFFFFFF"/>
      <name val="Arial"/>
      <family val="2"/>
    </font>
    <font>
      <b/>
      <sz val="11"/>
      <color theme="1"/>
      <name val="Aptos Narrow"/>
      <family val="2"/>
      <scheme val="minor"/>
    </font>
    <font>
      <b/>
      <sz val="9"/>
      <color rgb="FFFF0000"/>
      <name val="Calibri"/>
      <family val="2"/>
    </font>
    <font>
      <b/>
      <sz val="11"/>
      <color rgb="FFFF0000"/>
      <name val="Aptos Narrow"/>
      <family val="2"/>
      <scheme val="minor"/>
    </font>
    <font>
      <b/>
      <sz val="8"/>
      <color rgb="FFFF0000"/>
      <name val="Arial"/>
      <family val="2"/>
    </font>
    <font>
      <u/>
      <sz val="11"/>
      <color theme="10"/>
      <name val="Aptos Narrow"/>
      <family val="2"/>
      <scheme val="minor"/>
    </font>
    <font>
      <b/>
      <sz val="11"/>
      <color rgb="FF242424"/>
      <name val="Aptos Narrow"/>
      <family val="2"/>
    </font>
    <font>
      <b/>
      <sz val="15"/>
      <name val="Calibri"/>
      <family val="2"/>
    </font>
  </fonts>
  <fills count="5">
    <fill>
      <patternFill patternType="none"/>
    </fill>
    <fill>
      <patternFill patternType="gray125"/>
    </fill>
    <fill>
      <patternFill patternType="solid">
        <fgColor rgb="FFDCE6F1"/>
        <bgColor rgb="FF000000"/>
      </patternFill>
    </fill>
    <fill>
      <patternFill patternType="solid">
        <fgColor theme="3" tint="0.89999084444715716"/>
        <bgColor indexed="64"/>
      </patternFill>
    </fill>
    <fill>
      <patternFill patternType="solid">
        <fgColor rgb="FFFFFF00"/>
        <bgColor indexed="64"/>
      </patternFill>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2">
    <xf numFmtId="0" fontId="0" fillId="0" borderId="0"/>
    <xf numFmtId="0" fontId="17" fillId="0" borderId="0" applyNumberFormat="0" applyFill="0" applyBorder="0" applyAlignment="0" applyProtection="0"/>
  </cellStyleXfs>
  <cellXfs count="34">
    <xf numFmtId="0" fontId="0" fillId="0" borderId="0" xfId="0"/>
    <xf numFmtId="0" fontId="1" fillId="0" borderId="0" xfId="0" applyFont="1"/>
    <xf numFmtId="0" fontId="2" fillId="0" borderId="0" xfId="0" applyFont="1"/>
    <xf numFmtId="0" fontId="3" fillId="0" borderId="0" xfId="0" applyFont="1"/>
    <xf numFmtId="15" fontId="1" fillId="0" borderId="0" xfId="0" applyNumberFormat="1" applyFont="1"/>
    <xf numFmtId="0" fontId="4" fillId="0" borderId="0" xfId="0" applyFont="1"/>
    <xf numFmtId="0" fontId="5" fillId="0" borderId="0" xfId="0" applyFont="1"/>
    <xf numFmtId="0" fontId="6" fillId="0" borderId="0" xfId="0" applyFont="1"/>
    <xf numFmtId="0" fontId="7" fillId="2" borderId="0" xfId="0" applyFont="1" applyFill="1"/>
    <xf numFmtId="0" fontId="8" fillId="0" borderId="0" xfId="0" applyFont="1"/>
    <xf numFmtId="15" fontId="3" fillId="0" borderId="0" xfId="0" applyNumberFormat="1" applyFont="1"/>
    <xf numFmtId="15" fontId="2" fillId="0" borderId="0" xfId="0" applyNumberFormat="1" applyFont="1"/>
    <xf numFmtId="0" fontId="7" fillId="0" borderId="0" xfId="0" applyFont="1"/>
    <xf numFmtId="0" fontId="9" fillId="0" borderId="1" xfId="0" applyFont="1" applyBorder="1"/>
    <xf numFmtId="0" fontId="7" fillId="2" borderId="2" xfId="0" applyFont="1" applyFill="1" applyBorder="1"/>
    <xf numFmtId="0" fontId="10" fillId="0" borderId="0" xfId="0" applyFont="1"/>
    <xf numFmtId="0" fontId="11" fillId="0" borderId="0" xfId="0" applyFont="1"/>
    <xf numFmtId="0" fontId="12" fillId="0" borderId="0" xfId="0" applyFont="1"/>
    <xf numFmtId="0" fontId="5" fillId="2" borderId="0" xfId="0" applyFont="1" applyFill="1"/>
    <xf numFmtId="0" fontId="13" fillId="0" borderId="0" xfId="0" applyFont="1"/>
    <xf numFmtId="0" fontId="0" fillId="0" borderId="0" xfId="0" quotePrefix="1"/>
    <xf numFmtId="0" fontId="0" fillId="3" borderId="0" xfId="0" applyFill="1"/>
    <xf numFmtId="164" fontId="0" fillId="0" borderId="0" xfId="0" applyNumberFormat="1"/>
    <xf numFmtId="165" fontId="0" fillId="3" borderId="0" xfId="0" applyNumberFormat="1" applyFill="1"/>
    <xf numFmtId="2" fontId="0" fillId="3" borderId="0" xfId="0" applyNumberFormat="1" applyFill="1"/>
    <xf numFmtId="0" fontId="14" fillId="4" borderId="0" xfId="0" applyFont="1" applyFill="1"/>
    <xf numFmtId="0" fontId="15" fillId="4" borderId="0" xfId="0" applyFont="1" applyFill="1"/>
    <xf numFmtId="0" fontId="16" fillId="4" borderId="0" xfId="0" applyFont="1" applyFill="1"/>
    <xf numFmtId="0" fontId="17" fillId="0" borderId="0" xfId="1"/>
    <xf numFmtId="0" fontId="0" fillId="4" borderId="0" xfId="0" applyFill="1"/>
    <xf numFmtId="0" fontId="18" fillId="4" borderId="0" xfId="0" applyFont="1" applyFill="1"/>
    <xf numFmtId="0" fontId="13" fillId="4" borderId="0" xfId="0" applyFont="1" applyFill="1" applyAlignment="1">
      <alignment horizontal="left"/>
    </xf>
    <xf numFmtId="0" fontId="19" fillId="2" borderId="0" xfId="0" applyFont="1" applyFill="1"/>
    <xf numFmtId="0" fontId="2" fillId="2" borderId="0" xfId="0" applyFont="1"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c:v>
          </c:tx>
          <c:spPr>
            <a:ln w="28575" cap="rnd">
              <a:solidFill>
                <a:schemeClr val="accent1"/>
              </a:solidFill>
              <a:round/>
            </a:ln>
            <a:effectLst/>
          </c:spPr>
          <c:marker>
            <c:symbol val="none"/>
          </c:marker>
          <c:val>
            <c:numRef>
              <c:f>'Stock Prices'!$N$3:$N$243</c:f>
              <c:numCache>
                <c:formatCode>General</c:formatCode>
                <c:ptCount val="241"/>
                <c:pt idx="0">
                  <c:v>1</c:v>
                </c:pt>
                <c:pt idx="1">
                  <c:v>0.9149198520345253</c:v>
                </c:pt>
                <c:pt idx="2">
                  <c:v>0.86436498150431573</c:v>
                </c:pt>
                <c:pt idx="3">
                  <c:v>0.8532675709001234</c:v>
                </c:pt>
                <c:pt idx="4">
                  <c:v>0.9716399506781751</c:v>
                </c:pt>
                <c:pt idx="5">
                  <c:v>0.93958076448828609</c:v>
                </c:pt>
                <c:pt idx="6">
                  <c:v>0.99013563501849566</c:v>
                </c:pt>
                <c:pt idx="7">
                  <c:v>0.93834771886559809</c:v>
                </c:pt>
                <c:pt idx="8">
                  <c:v>0.89889025893958086</c:v>
                </c:pt>
                <c:pt idx="9">
                  <c:v>0.89519112207151663</c:v>
                </c:pt>
                <c:pt idx="10">
                  <c:v>0.83600493218249083</c:v>
                </c:pt>
                <c:pt idx="11">
                  <c:v>0.90998766954377319</c:v>
                </c:pt>
                <c:pt idx="12">
                  <c:v>0.93958076448828609</c:v>
                </c:pt>
                <c:pt idx="13">
                  <c:v>0.8520345252774354</c:v>
                </c:pt>
                <c:pt idx="14">
                  <c:v>0.81874229346485827</c:v>
                </c:pt>
                <c:pt idx="15">
                  <c:v>0.73242909987669558</c:v>
                </c:pt>
                <c:pt idx="16">
                  <c:v>0.59556103575832309</c:v>
                </c:pt>
                <c:pt idx="17">
                  <c:v>0.65228113440197288</c:v>
                </c:pt>
                <c:pt idx="18">
                  <c:v>0.66954377311960545</c:v>
                </c:pt>
                <c:pt idx="19">
                  <c:v>0.70900123304562279</c:v>
                </c:pt>
                <c:pt idx="20">
                  <c:v>0.65844636251541311</c:v>
                </c:pt>
                <c:pt idx="21">
                  <c:v>0.65104808877928488</c:v>
                </c:pt>
                <c:pt idx="22">
                  <c:v>0.55610357583230585</c:v>
                </c:pt>
                <c:pt idx="23">
                  <c:v>0.5425400739827374</c:v>
                </c:pt>
                <c:pt idx="24">
                  <c:v>0.51541307028360051</c:v>
                </c:pt>
                <c:pt idx="25">
                  <c:v>0.57953144266337864</c:v>
                </c:pt>
                <c:pt idx="26">
                  <c:v>0.53884093711467329</c:v>
                </c:pt>
                <c:pt idx="27">
                  <c:v>0.53760789149198529</c:v>
                </c:pt>
                <c:pt idx="28">
                  <c:v>0.47595561035758327</c:v>
                </c:pt>
                <c:pt idx="29">
                  <c:v>0.49075215782983972</c:v>
                </c:pt>
                <c:pt idx="30">
                  <c:v>0.47472256473489521</c:v>
                </c:pt>
                <c:pt idx="31">
                  <c:v>0.45992601726263876</c:v>
                </c:pt>
                <c:pt idx="32">
                  <c:v>0.57829839704069064</c:v>
                </c:pt>
                <c:pt idx="33">
                  <c:v>0.55856966707768196</c:v>
                </c:pt>
                <c:pt idx="34">
                  <c:v>0.5721331689272503</c:v>
                </c:pt>
                <c:pt idx="35">
                  <c:v>0.56103575832305796</c:v>
                </c:pt>
                <c:pt idx="36">
                  <c:v>0.51911220715166462</c:v>
                </c:pt>
                <c:pt idx="37">
                  <c:v>0.56103575832305796</c:v>
                </c:pt>
                <c:pt idx="38">
                  <c:v>0.54623921085080152</c:v>
                </c:pt>
                <c:pt idx="39">
                  <c:v>0.54500616522811351</c:v>
                </c:pt>
                <c:pt idx="40">
                  <c:v>0.55487053020961774</c:v>
                </c:pt>
                <c:pt idx="41">
                  <c:v>0.57583230579531441</c:v>
                </c:pt>
                <c:pt idx="42">
                  <c:v>0.64981504315659677</c:v>
                </c:pt>
                <c:pt idx="43">
                  <c:v>0.58816276202219486</c:v>
                </c:pt>
                <c:pt idx="44">
                  <c:v>0.53884093711467329</c:v>
                </c:pt>
                <c:pt idx="45">
                  <c:v>0.58569667077681875</c:v>
                </c:pt>
                <c:pt idx="46">
                  <c:v>0.61282367447595565</c:v>
                </c:pt>
                <c:pt idx="47">
                  <c:v>0.51911220715166462</c:v>
                </c:pt>
                <c:pt idx="48">
                  <c:v>0.46485819975339093</c:v>
                </c:pt>
                <c:pt idx="49">
                  <c:v>0.45869297163995071</c:v>
                </c:pt>
                <c:pt idx="50">
                  <c:v>0.45129469790382248</c:v>
                </c:pt>
                <c:pt idx="51">
                  <c:v>0.39457459926017269</c:v>
                </c:pt>
                <c:pt idx="52">
                  <c:v>0.5709001233045623</c:v>
                </c:pt>
                <c:pt idx="53">
                  <c:v>0.46979038224414305</c:v>
                </c:pt>
                <c:pt idx="54">
                  <c:v>0.33168927250308261</c:v>
                </c:pt>
                <c:pt idx="55">
                  <c:v>0.33168927250308261</c:v>
                </c:pt>
                <c:pt idx="56">
                  <c:v>0.30826140567200988</c:v>
                </c:pt>
                <c:pt idx="57">
                  <c:v>0.35881627620221951</c:v>
                </c:pt>
                <c:pt idx="58">
                  <c:v>0.15166461159062886</c:v>
                </c:pt>
                <c:pt idx="59">
                  <c:v>0.18618988902589398</c:v>
                </c:pt>
                <c:pt idx="60">
                  <c:v>0.15782983970406905</c:v>
                </c:pt>
                <c:pt idx="61">
                  <c:v>0.12946979038224415</c:v>
                </c:pt>
                <c:pt idx="62">
                  <c:v>0.13810110974106043</c:v>
                </c:pt>
                <c:pt idx="63">
                  <c:v>0.18125770653514181</c:v>
                </c:pt>
                <c:pt idx="64">
                  <c:v>0.41307028360049325</c:v>
                </c:pt>
                <c:pt idx="65">
                  <c:v>0.39704069050554874</c:v>
                </c:pt>
                <c:pt idx="66">
                  <c:v>0.41923551171393342</c:v>
                </c:pt>
                <c:pt idx="67">
                  <c:v>0.55240443896424174</c:v>
                </c:pt>
                <c:pt idx="68">
                  <c:v>0.52527743526510484</c:v>
                </c:pt>
                <c:pt idx="69">
                  <c:v>0.498150431565968</c:v>
                </c:pt>
                <c:pt idx="70">
                  <c:v>0.48335388409371149</c:v>
                </c:pt>
                <c:pt idx="71">
                  <c:v>0.61405672009864376</c:v>
                </c:pt>
                <c:pt idx="72">
                  <c:v>0.69050554870530212</c:v>
                </c:pt>
                <c:pt idx="73">
                  <c:v>0.74845869297164003</c:v>
                </c:pt>
                <c:pt idx="74">
                  <c:v>0.81011097410604205</c:v>
                </c:pt>
                <c:pt idx="75">
                  <c:v>0.86806411837237984</c:v>
                </c:pt>
                <c:pt idx="76">
                  <c:v>0.89889025893958086</c:v>
                </c:pt>
                <c:pt idx="77">
                  <c:v>0.81011097410604205</c:v>
                </c:pt>
                <c:pt idx="78">
                  <c:v>0.69543773119605423</c:v>
                </c:pt>
                <c:pt idx="79">
                  <c:v>0.88162762022194829</c:v>
                </c:pt>
                <c:pt idx="80">
                  <c:v>0.77928483353884104</c:v>
                </c:pt>
                <c:pt idx="81">
                  <c:v>0.84463625154130706</c:v>
                </c:pt>
                <c:pt idx="82">
                  <c:v>0.97533908754623933</c:v>
                </c:pt>
                <c:pt idx="83">
                  <c:v>1.1011097410604194</c:v>
                </c:pt>
                <c:pt idx="84">
                  <c:v>1.1590628853267573</c:v>
                </c:pt>
                <c:pt idx="85">
                  <c:v>1.1011097410604194</c:v>
                </c:pt>
                <c:pt idx="86">
                  <c:v>1.0394574599260173</c:v>
                </c:pt>
                <c:pt idx="87">
                  <c:v>1.0295930949445129</c:v>
                </c:pt>
                <c:pt idx="88">
                  <c:v>1.0678175092478424</c:v>
                </c:pt>
                <c:pt idx="89">
                  <c:v>1.0295930949445129</c:v>
                </c:pt>
                <c:pt idx="90">
                  <c:v>0.95191122071516654</c:v>
                </c:pt>
                <c:pt idx="91">
                  <c:v>0.84340320591861906</c:v>
                </c:pt>
                <c:pt idx="92">
                  <c:v>0.7681874229346487</c:v>
                </c:pt>
                <c:pt idx="93">
                  <c:v>0.66707768187422944</c:v>
                </c:pt>
                <c:pt idx="94">
                  <c:v>0.80641183723797782</c:v>
                </c:pt>
                <c:pt idx="95">
                  <c:v>0.73242909987669558</c:v>
                </c:pt>
                <c:pt idx="96">
                  <c:v>0.74352651048088791</c:v>
                </c:pt>
                <c:pt idx="97">
                  <c:v>0.86066584463625162</c:v>
                </c:pt>
                <c:pt idx="98">
                  <c:v>0.85819975339087551</c:v>
                </c:pt>
                <c:pt idx="99">
                  <c:v>0.86559802712700373</c:v>
                </c:pt>
                <c:pt idx="100">
                  <c:v>0.78545006165228115</c:v>
                </c:pt>
                <c:pt idx="101">
                  <c:v>0.73489519112207158</c:v>
                </c:pt>
                <c:pt idx="102">
                  <c:v>0.66707768187422944</c:v>
                </c:pt>
                <c:pt idx="103">
                  <c:v>0.64364981504315666</c:v>
                </c:pt>
                <c:pt idx="104">
                  <c:v>0.65351418002466088</c:v>
                </c:pt>
                <c:pt idx="105">
                  <c:v>0.69050554870530212</c:v>
                </c:pt>
                <c:pt idx="106">
                  <c:v>0.78545006165228115</c:v>
                </c:pt>
                <c:pt idx="107">
                  <c:v>0.80517879161528982</c:v>
                </c:pt>
                <c:pt idx="108">
                  <c:v>0.91122071516646119</c:v>
                </c:pt>
                <c:pt idx="109">
                  <c:v>0.91738594327990142</c:v>
                </c:pt>
                <c:pt idx="110">
                  <c:v>0.89395807644882863</c:v>
                </c:pt>
                <c:pt idx="111">
                  <c:v>0.93218249075215787</c:v>
                </c:pt>
                <c:pt idx="112">
                  <c:v>0.9716399506781751</c:v>
                </c:pt>
                <c:pt idx="113">
                  <c:v>1.1196054254007399</c:v>
                </c:pt>
                <c:pt idx="114">
                  <c:v>1.1035758323057954</c:v>
                </c:pt>
                <c:pt idx="115">
                  <c:v>1.212083847102343</c:v>
                </c:pt>
                <c:pt idx="116">
                  <c:v>1.1627620221948212</c:v>
                </c:pt>
                <c:pt idx="117">
                  <c:v>1.2108508014796548</c:v>
                </c:pt>
                <c:pt idx="118">
                  <c:v>1.2355117139334155</c:v>
                </c:pt>
                <c:pt idx="119">
                  <c:v>1.2330456226880395</c:v>
                </c:pt>
                <c:pt idx="120">
                  <c:v>1.1146732429099877</c:v>
                </c:pt>
                <c:pt idx="121">
                  <c:v>1.0887792848335389</c:v>
                </c:pt>
                <c:pt idx="122">
                  <c:v>1.1196054254007399</c:v>
                </c:pt>
                <c:pt idx="123">
                  <c:v>1.1356350184956845</c:v>
                </c:pt>
                <c:pt idx="124">
                  <c:v>1.1849568434032058</c:v>
                </c:pt>
                <c:pt idx="125">
                  <c:v>1.2059186189889026</c:v>
                </c:pt>
                <c:pt idx="126">
                  <c:v>1.2651048088779286</c:v>
                </c:pt>
                <c:pt idx="127">
                  <c:v>1.2577065351418002</c:v>
                </c:pt>
                <c:pt idx="128">
                  <c:v>1.2860665844636252</c:v>
                </c:pt>
                <c:pt idx="129">
                  <c:v>1.092478421701603</c:v>
                </c:pt>
                <c:pt idx="130">
                  <c:v>1.0505548705302097</c:v>
                </c:pt>
                <c:pt idx="131">
                  <c:v>1.1726263871763256</c:v>
                </c:pt>
                <c:pt idx="132">
                  <c:v>1.1553637484586929</c:v>
                </c:pt>
                <c:pt idx="133">
                  <c:v>1.1072749691738595</c:v>
                </c:pt>
                <c:pt idx="134">
                  <c:v>1.2305795314426635</c:v>
                </c:pt>
                <c:pt idx="135">
                  <c:v>1.2157829839704068</c:v>
                </c:pt>
                <c:pt idx="136">
                  <c:v>1.2009864364981506</c:v>
                </c:pt>
                <c:pt idx="137">
                  <c:v>1.1528976572133169</c:v>
                </c:pt>
                <c:pt idx="138">
                  <c:v>1.1405672009864365</c:v>
                </c:pt>
                <c:pt idx="139">
                  <c:v>1.1381011097410605</c:v>
                </c:pt>
                <c:pt idx="140">
                  <c:v>1.0653514180024661</c:v>
                </c:pt>
                <c:pt idx="141">
                  <c:v>1.0419235511713933</c:v>
                </c:pt>
                <c:pt idx="142">
                  <c:v>1.1491985203452528</c:v>
                </c:pt>
                <c:pt idx="143">
                  <c:v>1.1109741060419236</c:v>
                </c:pt>
                <c:pt idx="144">
                  <c:v>1.092478421701603</c:v>
                </c:pt>
                <c:pt idx="145">
                  <c:v>0.95684340320591865</c:v>
                </c:pt>
                <c:pt idx="146">
                  <c:v>1.0024660912453762</c:v>
                </c:pt>
                <c:pt idx="147">
                  <c:v>1.0826140567200986</c:v>
                </c:pt>
                <c:pt idx="148">
                  <c:v>1.0986436498150431</c:v>
                </c:pt>
                <c:pt idx="149">
                  <c:v>1.0937114673242909</c:v>
                </c:pt>
                <c:pt idx="150">
                  <c:v>1.0184956843403206</c:v>
                </c:pt>
                <c:pt idx="151">
                  <c:v>1.0369913686806413</c:v>
                </c:pt>
                <c:pt idx="152">
                  <c:v>1.0320591861898889</c:v>
                </c:pt>
                <c:pt idx="153">
                  <c:v>0.98890258939580766</c:v>
                </c:pt>
                <c:pt idx="154">
                  <c:v>0.97410604192355132</c:v>
                </c:pt>
                <c:pt idx="155">
                  <c:v>0.99260172626387189</c:v>
                </c:pt>
                <c:pt idx="156">
                  <c:v>1.0061652281134403</c:v>
                </c:pt>
                <c:pt idx="157">
                  <c:v>1.0419235511713933</c:v>
                </c:pt>
                <c:pt idx="158">
                  <c:v>1.05672009864365</c:v>
                </c:pt>
                <c:pt idx="159">
                  <c:v>0.98150431565967944</c:v>
                </c:pt>
                <c:pt idx="160">
                  <c:v>0.98027127003699144</c:v>
                </c:pt>
                <c:pt idx="161">
                  <c:v>0.95067817509247854</c:v>
                </c:pt>
                <c:pt idx="162">
                  <c:v>0.95561035758323065</c:v>
                </c:pt>
                <c:pt idx="163">
                  <c:v>0.9704069050554871</c:v>
                </c:pt>
                <c:pt idx="164">
                  <c:v>0.95437731196054265</c:v>
                </c:pt>
                <c:pt idx="165">
                  <c:v>1.0357583230579532</c:v>
                </c:pt>
                <c:pt idx="166">
                  <c:v>1.0752157829839706</c:v>
                </c:pt>
                <c:pt idx="167">
                  <c:v>1.0974106041923553</c:v>
                </c:pt>
                <c:pt idx="168">
                  <c:v>1.0949445129469793</c:v>
                </c:pt>
                <c:pt idx="169">
                  <c:v>0.98520345252774366</c:v>
                </c:pt>
                <c:pt idx="170">
                  <c:v>0.95191122071516654</c:v>
                </c:pt>
                <c:pt idx="171">
                  <c:v>0.995067817509248</c:v>
                </c:pt>
                <c:pt idx="172">
                  <c:v>1.0221948212083847</c:v>
                </c:pt>
                <c:pt idx="173">
                  <c:v>1.0505548705302097</c:v>
                </c:pt>
                <c:pt idx="174">
                  <c:v>1.0073982737361282</c:v>
                </c:pt>
                <c:pt idx="175">
                  <c:v>0.92601726263871764</c:v>
                </c:pt>
                <c:pt idx="176">
                  <c:v>0.87422934648582007</c:v>
                </c:pt>
                <c:pt idx="177">
                  <c:v>0.8532675709001234</c:v>
                </c:pt>
                <c:pt idx="178">
                  <c:v>0.89642416769420474</c:v>
                </c:pt>
                <c:pt idx="179">
                  <c:v>0.88409371146732429</c:v>
                </c:pt>
                <c:pt idx="180">
                  <c:v>0.71886559802712702</c:v>
                </c:pt>
                <c:pt idx="181">
                  <c:v>0.84093711467324306</c:v>
                </c:pt>
                <c:pt idx="182">
                  <c:v>0.83847102342786684</c:v>
                </c:pt>
                <c:pt idx="183">
                  <c:v>0.83847102342786684</c:v>
                </c:pt>
                <c:pt idx="184">
                  <c:v>1.0147965474722567</c:v>
                </c:pt>
                <c:pt idx="185">
                  <c:v>0.92478421701602964</c:v>
                </c:pt>
                <c:pt idx="186">
                  <c:v>0.99260172626387189</c:v>
                </c:pt>
                <c:pt idx="187">
                  <c:v>0.93958076448828609</c:v>
                </c:pt>
                <c:pt idx="188">
                  <c:v>0.90382244143033297</c:v>
                </c:pt>
                <c:pt idx="189">
                  <c:v>0.90258939580764497</c:v>
                </c:pt>
                <c:pt idx="190">
                  <c:v>0.86066584463625162</c:v>
                </c:pt>
                <c:pt idx="191">
                  <c:v>0.90752157829839719</c:v>
                </c:pt>
                <c:pt idx="192">
                  <c:v>0.93094944512946987</c:v>
                </c:pt>
                <c:pt idx="193">
                  <c:v>0.89889025893958086</c:v>
                </c:pt>
                <c:pt idx="194">
                  <c:v>0.70900123304562279</c:v>
                </c:pt>
                <c:pt idx="195">
                  <c:v>0.49198520345252783</c:v>
                </c:pt>
                <c:pt idx="196">
                  <c:v>0.51787916152897662</c:v>
                </c:pt>
                <c:pt idx="197">
                  <c:v>0.58199753390875464</c:v>
                </c:pt>
                <c:pt idx="198">
                  <c:v>0.61898890258939576</c:v>
                </c:pt>
                <c:pt idx="199">
                  <c:v>0.67324290998766956</c:v>
                </c:pt>
                <c:pt idx="200">
                  <c:v>0.69420468557336623</c:v>
                </c:pt>
                <c:pt idx="201">
                  <c:v>0.67817509247842178</c:v>
                </c:pt>
                <c:pt idx="202">
                  <c:v>0.78791615289765726</c:v>
                </c:pt>
                <c:pt idx="203">
                  <c:v>0.92478421701602964</c:v>
                </c:pt>
                <c:pt idx="204">
                  <c:v>0.89519112207151663</c:v>
                </c:pt>
                <c:pt idx="205">
                  <c:v>1.0727496917385944</c:v>
                </c:pt>
                <c:pt idx="206">
                  <c:v>1.1911220715166462</c:v>
                </c:pt>
                <c:pt idx="207">
                  <c:v>1.247842170160296</c:v>
                </c:pt>
                <c:pt idx="208">
                  <c:v>1.1750924784217016</c:v>
                </c:pt>
                <c:pt idx="209">
                  <c:v>1.4796547472256474</c:v>
                </c:pt>
                <c:pt idx="210">
                  <c:v>1.5141800246609125</c:v>
                </c:pt>
                <c:pt idx="211">
                  <c:v>1.4204685573366216</c:v>
                </c:pt>
                <c:pt idx="212">
                  <c:v>1.3267570900123304</c:v>
                </c:pt>
                <c:pt idx="213">
                  <c:v>1.4426633785450063</c:v>
                </c:pt>
                <c:pt idx="214">
                  <c:v>1.7398273736128238</c:v>
                </c:pt>
                <c:pt idx="215">
                  <c:v>1.964241676942047</c:v>
                </c:pt>
                <c:pt idx="216">
                  <c:v>2.1257706535141798</c:v>
                </c:pt>
                <c:pt idx="217">
                  <c:v>2.0887792848335391</c:v>
                </c:pt>
                <c:pt idx="218">
                  <c:v>1.806411837237978</c:v>
                </c:pt>
                <c:pt idx="219">
                  <c:v>1.7398273736128238</c:v>
                </c:pt>
                <c:pt idx="220">
                  <c:v>1.466091245376079</c:v>
                </c:pt>
                <c:pt idx="221">
                  <c:v>1.4167694204685575</c:v>
                </c:pt>
                <c:pt idx="222">
                  <c:v>1.1528976572133169</c:v>
                </c:pt>
                <c:pt idx="223">
                  <c:v>1.5215782983970407</c:v>
                </c:pt>
                <c:pt idx="224">
                  <c:v>1.5943279901356351</c:v>
                </c:pt>
                <c:pt idx="225">
                  <c:v>1.1713933415536375</c:v>
                </c:pt>
                <c:pt idx="226">
                  <c:v>1.3982737361282369</c:v>
                </c:pt>
                <c:pt idx="227">
                  <c:v>1.4697903822441432</c:v>
                </c:pt>
                <c:pt idx="228">
                  <c:v>1.2293464858199754</c:v>
                </c:pt>
                <c:pt idx="229">
                  <c:v>1.4278668310727498</c:v>
                </c:pt>
                <c:pt idx="230">
                  <c:v>1.3563501849568436</c:v>
                </c:pt>
                <c:pt idx="231">
                  <c:v>1.4155363748458694</c:v>
                </c:pt>
                <c:pt idx="232">
                  <c:v>1.3514180024660913</c:v>
                </c:pt>
                <c:pt idx="233">
                  <c:v>1.3649815043156599</c:v>
                </c:pt>
                <c:pt idx="234">
                  <c:v>1.7213316892725032</c:v>
                </c:pt>
                <c:pt idx="235">
                  <c:v>1.5191122071516647</c:v>
                </c:pt>
                <c:pt idx="236">
                  <c:v>1.3945745992601728</c:v>
                </c:pt>
                <c:pt idx="237">
                  <c:v>1.4278668310727498</c:v>
                </c:pt>
                <c:pt idx="238">
                  <c:v>1.1393341553637486</c:v>
                </c:pt>
                <c:pt idx="239">
                  <c:v>1.1985203452527746</c:v>
                </c:pt>
                <c:pt idx="240">
                  <c:v>1.4241676942046857</c:v>
                </c:pt>
              </c:numCache>
            </c:numRef>
          </c:val>
          <c:smooth val="0"/>
          <c:extLst>
            <c:ext xmlns:c16="http://schemas.microsoft.com/office/drawing/2014/chart" uri="{C3380CC4-5D6E-409C-BE32-E72D297353CC}">
              <c16:uniqueId val="{00000000-7319-4A9A-9BB2-1528545F5BE4}"/>
            </c:ext>
          </c:extLst>
        </c:ser>
        <c:ser>
          <c:idx val="1"/>
          <c:order val="1"/>
          <c:tx>
            <c:v>HMC</c:v>
          </c:tx>
          <c:spPr>
            <a:ln w="28575" cap="rnd">
              <a:solidFill>
                <a:schemeClr val="accent2"/>
              </a:solidFill>
              <a:round/>
            </a:ln>
            <a:effectLst/>
          </c:spPr>
          <c:marker>
            <c:symbol val="none"/>
          </c:marker>
          <c:val>
            <c:numRef>
              <c:f>'Stock Prices'!$O$3:$O$243</c:f>
              <c:numCache>
                <c:formatCode>General</c:formatCode>
                <c:ptCount val="241"/>
                <c:pt idx="0">
                  <c:v>1</c:v>
                </c:pt>
                <c:pt idx="1">
                  <c:v>0.94881398252184768</c:v>
                </c:pt>
                <c:pt idx="2">
                  <c:v>0.96941323345817731</c:v>
                </c:pt>
                <c:pt idx="3">
                  <c:v>1.0324594257178528</c:v>
                </c:pt>
                <c:pt idx="4">
                  <c:v>0.89887640449438211</c:v>
                </c:pt>
                <c:pt idx="5">
                  <c:v>0.96379525593008741</c:v>
                </c:pt>
                <c:pt idx="6">
                  <c:v>1.0848938826466916</c:v>
                </c:pt>
                <c:pt idx="7">
                  <c:v>1.0830212234706618</c:v>
                </c:pt>
                <c:pt idx="8">
                  <c:v>1.1148564294631711</c:v>
                </c:pt>
                <c:pt idx="9">
                  <c:v>1.0917602996254681</c:v>
                </c:pt>
                <c:pt idx="10">
                  <c:v>1.0886392009987518</c:v>
                </c:pt>
                <c:pt idx="11">
                  <c:v>1.0730337078651686</c:v>
                </c:pt>
                <c:pt idx="12">
                  <c:v>1.1679151061173534</c:v>
                </c:pt>
                <c:pt idx="13">
                  <c:v>1.1760299625468165</c:v>
                </c:pt>
                <c:pt idx="14">
                  <c:v>1.2034956304619226</c:v>
                </c:pt>
                <c:pt idx="15">
                  <c:v>1.1279650436953808</c:v>
                </c:pt>
                <c:pt idx="16">
                  <c:v>1.0855181023720351</c:v>
                </c:pt>
                <c:pt idx="17">
                  <c:v>1.1136079900124844</c:v>
                </c:pt>
                <c:pt idx="18">
                  <c:v>1.1086142322097379</c:v>
                </c:pt>
                <c:pt idx="19">
                  <c:v>1.161048689138577</c:v>
                </c:pt>
                <c:pt idx="20">
                  <c:v>1.2128589263420724</c:v>
                </c:pt>
                <c:pt idx="21">
                  <c:v>1.2877652933832708</c:v>
                </c:pt>
                <c:pt idx="22">
                  <c:v>1.2609238451935081</c:v>
                </c:pt>
                <c:pt idx="23">
                  <c:v>1.2677902621722845</c:v>
                </c:pt>
                <c:pt idx="24">
                  <c:v>1.3133583021223469</c:v>
                </c:pt>
                <c:pt idx="25">
                  <c:v>1.2896379525593009</c:v>
                </c:pt>
                <c:pt idx="26">
                  <c:v>1.3320848938826466</c:v>
                </c:pt>
                <c:pt idx="27">
                  <c:v>1.4107365792759052</c:v>
                </c:pt>
                <c:pt idx="28">
                  <c:v>1.6142322097378277</c:v>
                </c:pt>
                <c:pt idx="29">
                  <c:v>1.5049937578027466</c:v>
                </c:pt>
                <c:pt idx="30">
                  <c:v>1.4500624219725344</c:v>
                </c:pt>
                <c:pt idx="31">
                  <c:v>1.5012484394506866</c:v>
                </c:pt>
                <c:pt idx="32">
                  <c:v>1.5436953807740326</c:v>
                </c:pt>
                <c:pt idx="33">
                  <c:v>1.5443196004993758</c:v>
                </c:pt>
                <c:pt idx="34">
                  <c:v>1.6223470661672907</c:v>
                </c:pt>
                <c:pt idx="35">
                  <c:v>1.6204744069912611</c:v>
                </c:pt>
                <c:pt idx="36">
                  <c:v>1.8227215980024969</c:v>
                </c:pt>
                <c:pt idx="37">
                  <c:v>1.8127340823970037</c:v>
                </c:pt>
                <c:pt idx="38">
                  <c:v>1.7122347066167292</c:v>
                </c:pt>
                <c:pt idx="39">
                  <c:v>1.6136079900124844</c:v>
                </c:pt>
                <c:pt idx="40">
                  <c:v>1.5930087390761549</c:v>
                </c:pt>
                <c:pt idx="41">
                  <c:v>1.6348314606741574</c:v>
                </c:pt>
                <c:pt idx="42">
                  <c:v>1.6872659176029963</c:v>
                </c:pt>
                <c:pt idx="43">
                  <c:v>1.6747815230961298</c:v>
                </c:pt>
                <c:pt idx="44">
                  <c:v>1.5305867665418227</c:v>
                </c:pt>
                <c:pt idx="45">
                  <c:v>1.5605493133583022</c:v>
                </c:pt>
                <c:pt idx="46">
                  <c:v>1.7509363295880152</c:v>
                </c:pt>
                <c:pt idx="47">
                  <c:v>1.6098626716604245</c:v>
                </c:pt>
                <c:pt idx="48">
                  <c:v>1.5593008739076155</c:v>
                </c:pt>
                <c:pt idx="49">
                  <c:v>1.4837702871410736</c:v>
                </c:pt>
                <c:pt idx="50">
                  <c:v>1.4400749063670413</c:v>
                </c:pt>
                <c:pt idx="51">
                  <c:v>1.3558052434456929</c:v>
                </c:pt>
                <c:pt idx="52">
                  <c:v>1.4937578027465668</c:v>
                </c:pt>
                <c:pt idx="53">
                  <c:v>1.5636704119850189</c:v>
                </c:pt>
                <c:pt idx="54">
                  <c:v>1.601123595505618</c:v>
                </c:pt>
                <c:pt idx="55">
                  <c:v>1.5049937578027466</c:v>
                </c:pt>
                <c:pt idx="56">
                  <c:v>1.5318352059925093</c:v>
                </c:pt>
                <c:pt idx="57">
                  <c:v>1.4169787765293382</c:v>
                </c:pt>
                <c:pt idx="58">
                  <c:v>1.1654182272159801</c:v>
                </c:pt>
                <c:pt idx="59">
                  <c:v>1.038701622971286</c:v>
                </c:pt>
                <c:pt idx="60">
                  <c:v>1.0106117353308366</c:v>
                </c:pt>
                <c:pt idx="61">
                  <c:v>1.0730337078651686</c:v>
                </c:pt>
                <c:pt idx="62">
                  <c:v>1.118601747815231</c:v>
                </c:pt>
                <c:pt idx="63">
                  <c:v>1.122347066167291</c:v>
                </c:pt>
                <c:pt idx="64">
                  <c:v>1.3757802746566792</c:v>
                </c:pt>
                <c:pt idx="65">
                  <c:v>1.3745318352059925</c:v>
                </c:pt>
                <c:pt idx="66">
                  <c:v>1.2958801498127341</c:v>
                </c:pt>
                <c:pt idx="67">
                  <c:v>1.521223470661673</c:v>
                </c:pt>
                <c:pt idx="68">
                  <c:v>1.4837702871410736</c:v>
                </c:pt>
                <c:pt idx="69">
                  <c:v>1.4350811485642945</c:v>
                </c:pt>
                <c:pt idx="70">
                  <c:v>1.4662921348314606</c:v>
                </c:pt>
                <c:pt idx="71">
                  <c:v>1.4675405742821475</c:v>
                </c:pt>
                <c:pt idx="72">
                  <c:v>1.6054931335830211</c:v>
                </c:pt>
                <c:pt idx="73">
                  <c:v>1.6054931335830211</c:v>
                </c:pt>
                <c:pt idx="74">
                  <c:v>1.6385767790262173</c:v>
                </c:pt>
                <c:pt idx="75">
                  <c:v>1.6710362047440699</c:v>
                </c:pt>
                <c:pt idx="76">
                  <c:v>1.5998751560549314</c:v>
                </c:pt>
                <c:pt idx="77">
                  <c:v>1.4388264669163546</c:v>
                </c:pt>
                <c:pt idx="78">
                  <c:v>1.3614232209737827</c:v>
                </c:pt>
                <c:pt idx="79">
                  <c:v>1.5043695380774034</c:v>
                </c:pt>
                <c:pt idx="80">
                  <c:v>1.5593008739076155</c:v>
                </c:pt>
                <c:pt idx="81">
                  <c:v>1.6853932584269664</c:v>
                </c:pt>
                <c:pt idx="82">
                  <c:v>1.7059925093632957</c:v>
                </c:pt>
                <c:pt idx="83">
                  <c:v>1.7153558052434457</c:v>
                </c:pt>
                <c:pt idx="84">
                  <c:v>1.8701622971285894</c:v>
                </c:pt>
                <c:pt idx="85">
                  <c:v>2.0617977528089888</c:v>
                </c:pt>
                <c:pt idx="86">
                  <c:v>2.0686641697877652</c:v>
                </c:pt>
                <c:pt idx="87">
                  <c:v>1.7759051186017478</c:v>
                </c:pt>
                <c:pt idx="88">
                  <c:v>1.8158551810237205</c:v>
                </c:pt>
                <c:pt idx="89">
                  <c:v>1.7996254681647939</c:v>
                </c:pt>
                <c:pt idx="90">
                  <c:v>1.8283395755305867</c:v>
                </c:pt>
                <c:pt idx="91">
                  <c:v>1.8838951310861423</c:v>
                </c:pt>
                <c:pt idx="92">
                  <c:v>1.5374531835205991</c:v>
                </c:pt>
                <c:pt idx="93">
                  <c:v>1.3801498127340823</c:v>
                </c:pt>
                <c:pt idx="94">
                  <c:v>1.4157303370786518</c:v>
                </c:pt>
                <c:pt idx="95">
                  <c:v>1.4987515605493136</c:v>
                </c:pt>
                <c:pt idx="96">
                  <c:v>1.4544319600499376</c:v>
                </c:pt>
                <c:pt idx="97">
                  <c:v>1.6210986267166043</c:v>
                </c:pt>
                <c:pt idx="98">
                  <c:v>1.815230961298377</c:v>
                </c:pt>
                <c:pt idx="99">
                  <c:v>1.8383270911360798</c:v>
                </c:pt>
                <c:pt idx="100">
                  <c:v>1.723470661672909</c:v>
                </c:pt>
                <c:pt idx="101">
                  <c:v>1.5205992509363295</c:v>
                </c:pt>
                <c:pt idx="102">
                  <c:v>1.6691635455680398</c:v>
                </c:pt>
                <c:pt idx="103">
                  <c:v>1.5168539325842698</c:v>
                </c:pt>
                <c:pt idx="104">
                  <c:v>1.5355805243445695</c:v>
                </c:pt>
                <c:pt idx="105">
                  <c:v>1.488139825218477</c:v>
                </c:pt>
                <c:pt idx="106">
                  <c:v>1.4525593008739077</c:v>
                </c:pt>
                <c:pt idx="107">
                  <c:v>1.6036204744069913</c:v>
                </c:pt>
                <c:pt idx="108">
                  <c:v>1.7883895131086143</c:v>
                </c:pt>
                <c:pt idx="109">
                  <c:v>1.824594257178527</c:v>
                </c:pt>
                <c:pt idx="110">
                  <c:v>1.8121098626716605</c:v>
                </c:pt>
                <c:pt idx="111">
                  <c:v>1.8607990012484394</c:v>
                </c:pt>
                <c:pt idx="112">
                  <c:v>1.9444444444444444</c:v>
                </c:pt>
                <c:pt idx="113">
                  <c:v>1.8270911360799003</c:v>
                </c:pt>
                <c:pt idx="114">
                  <c:v>1.8214731585518102</c:v>
                </c:pt>
                <c:pt idx="115">
                  <c:v>1.8158551810237205</c:v>
                </c:pt>
                <c:pt idx="116">
                  <c:v>1.7571785268414482</c:v>
                </c:pt>
                <c:pt idx="117">
                  <c:v>1.8732833957553061</c:v>
                </c:pt>
                <c:pt idx="118">
                  <c:v>1.9631710362047441</c:v>
                </c:pt>
                <c:pt idx="119">
                  <c:v>2.0805243445692883</c:v>
                </c:pt>
                <c:pt idx="120">
                  <c:v>2.0399500624219726</c:v>
                </c:pt>
                <c:pt idx="121">
                  <c:v>1.8501872659176031</c:v>
                </c:pt>
                <c:pt idx="122">
                  <c:v>1.7784019975031211</c:v>
                </c:pt>
                <c:pt idx="123">
                  <c:v>1.7434456928838951</c:v>
                </c:pt>
                <c:pt idx="124">
                  <c:v>1.6423220973782771</c:v>
                </c:pt>
                <c:pt idx="125">
                  <c:v>1.735330836454432</c:v>
                </c:pt>
                <c:pt idx="126">
                  <c:v>1.7347066167290885</c:v>
                </c:pt>
                <c:pt idx="127">
                  <c:v>1.7297128589263422</c:v>
                </c:pt>
                <c:pt idx="128">
                  <c:v>1.6885143570536829</c:v>
                </c:pt>
                <c:pt idx="129">
                  <c:v>1.7078651685393258</c:v>
                </c:pt>
                <c:pt idx="130">
                  <c:v>1.5998751560549314</c:v>
                </c:pt>
                <c:pt idx="131">
                  <c:v>1.5106117353308364</c:v>
                </c:pt>
                <c:pt idx="132">
                  <c:v>1.4781523096129838</c:v>
                </c:pt>
                <c:pt idx="133">
                  <c:v>1.5131086142322097</c:v>
                </c:pt>
                <c:pt idx="134">
                  <c:v>1.6598002496878901</c:v>
                </c:pt>
                <c:pt idx="135">
                  <c:v>1.6485642946317105</c:v>
                </c:pt>
                <c:pt idx="136">
                  <c:v>1.6872659176029963</c:v>
                </c:pt>
                <c:pt idx="137">
                  <c:v>1.7215980024968789</c:v>
                </c:pt>
                <c:pt idx="138">
                  <c:v>1.6304619225967543</c:v>
                </c:pt>
                <c:pt idx="139">
                  <c:v>1.7084893882646692</c:v>
                </c:pt>
                <c:pt idx="140">
                  <c:v>1.5836454431960052</c:v>
                </c:pt>
                <c:pt idx="141">
                  <c:v>1.5124843945068664</c:v>
                </c:pt>
                <c:pt idx="142">
                  <c:v>1.6754057428214733</c:v>
                </c:pt>
                <c:pt idx="143">
                  <c:v>1.6529338327091136</c:v>
                </c:pt>
                <c:pt idx="144">
                  <c:v>1.6148564294631711</c:v>
                </c:pt>
                <c:pt idx="145">
                  <c:v>1.3664169787765295</c:v>
                </c:pt>
                <c:pt idx="146">
                  <c:v>1.3002496878901373</c:v>
                </c:pt>
                <c:pt idx="147">
                  <c:v>1.3920099875156056</c:v>
                </c:pt>
                <c:pt idx="148">
                  <c:v>1.3726591760299625</c:v>
                </c:pt>
                <c:pt idx="149">
                  <c:v>1.4244694132334583</c:v>
                </c:pt>
                <c:pt idx="150">
                  <c:v>1.2996254681647941</c:v>
                </c:pt>
                <c:pt idx="151">
                  <c:v>1.3913857677902621</c:v>
                </c:pt>
                <c:pt idx="152">
                  <c:v>1.5805243445692885</c:v>
                </c:pt>
                <c:pt idx="153">
                  <c:v>1.4925093632958801</c:v>
                </c:pt>
                <c:pt idx="154">
                  <c:v>1.5393258426966292</c:v>
                </c:pt>
                <c:pt idx="155">
                  <c:v>1.5349563046192261</c:v>
                </c:pt>
                <c:pt idx="156">
                  <c:v>1.5162297128589264</c:v>
                </c:pt>
                <c:pt idx="157">
                  <c:v>1.5436953807740326</c:v>
                </c:pt>
                <c:pt idx="158">
                  <c:v>1.6086142322097379</c:v>
                </c:pt>
                <c:pt idx="159">
                  <c:v>1.5811485642946317</c:v>
                </c:pt>
                <c:pt idx="160">
                  <c:v>1.5205992509363295</c:v>
                </c:pt>
                <c:pt idx="161">
                  <c:v>1.4594257178526842</c:v>
                </c:pt>
                <c:pt idx="162">
                  <c:v>1.4313358302122348</c:v>
                </c:pt>
                <c:pt idx="163">
                  <c:v>1.4644194756554307</c:v>
                </c:pt>
                <c:pt idx="164">
                  <c:v>1.4681647940074907</c:v>
                </c:pt>
                <c:pt idx="165">
                  <c:v>1.5449438202247192</c:v>
                </c:pt>
                <c:pt idx="166">
                  <c:v>1.6248439450686643</c:v>
                </c:pt>
                <c:pt idx="167">
                  <c:v>1.7421972534332086</c:v>
                </c:pt>
                <c:pt idx="168">
                  <c:v>1.7908863920099876</c:v>
                </c:pt>
                <c:pt idx="169">
                  <c:v>1.8545568039950064</c:v>
                </c:pt>
                <c:pt idx="170">
                  <c:v>1.8963795255930087</c:v>
                </c:pt>
                <c:pt idx="171">
                  <c:v>1.8358302122347068</c:v>
                </c:pt>
                <c:pt idx="172">
                  <c:v>1.8164794007490639</c:v>
                </c:pt>
                <c:pt idx="173">
                  <c:v>1.679151061173533</c:v>
                </c:pt>
                <c:pt idx="174">
                  <c:v>1.5474406991260923</c:v>
                </c:pt>
                <c:pt idx="175">
                  <c:v>1.6204744069912611</c:v>
                </c:pt>
                <c:pt idx="176">
                  <c:v>1.5661672908863919</c:v>
                </c:pt>
                <c:pt idx="177">
                  <c:v>1.6004993757802748</c:v>
                </c:pt>
                <c:pt idx="178">
                  <c:v>1.5162297128589264</c:v>
                </c:pt>
                <c:pt idx="179">
                  <c:v>1.4987515605493136</c:v>
                </c:pt>
                <c:pt idx="180">
                  <c:v>1.4182272159800249</c:v>
                </c:pt>
                <c:pt idx="181">
                  <c:v>1.6123595505617976</c:v>
                </c:pt>
                <c:pt idx="182">
                  <c:v>1.5156054931335832</c:v>
                </c:pt>
                <c:pt idx="183">
                  <c:v>1.4681647940074907</c:v>
                </c:pt>
                <c:pt idx="184">
                  <c:v>1.5068664169787767</c:v>
                </c:pt>
                <c:pt idx="185">
                  <c:v>1.3295880149812735</c:v>
                </c:pt>
                <c:pt idx="186">
                  <c:v>1.4076154806491885</c:v>
                </c:pt>
                <c:pt idx="187">
                  <c:v>1.3551810237203497</c:v>
                </c:pt>
                <c:pt idx="188">
                  <c:v>1.2890137328339575</c:v>
                </c:pt>
                <c:pt idx="189">
                  <c:v>1.4313358302122348</c:v>
                </c:pt>
                <c:pt idx="190">
                  <c:v>1.4806491885143571</c:v>
                </c:pt>
                <c:pt idx="191">
                  <c:v>1.5436953807740326</c:v>
                </c:pt>
                <c:pt idx="192">
                  <c:v>1.5649188514357055</c:v>
                </c:pt>
                <c:pt idx="193">
                  <c:v>1.4151061173533086</c:v>
                </c:pt>
                <c:pt idx="194">
                  <c:v>1.4182272159800249</c:v>
                </c:pt>
                <c:pt idx="195">
                  <c:v>1.252808988764045</c:v>
                </c:pt>
                <c:pt idx="196">
                  <c:v>1.3414481897627963</c:v>
                </c:pt>
                <c:pt idx="197">
                  <c:v>1.4525593008739077</c:v>
                </c:pt>
                <c:pt idx="198">
                  <c:v>1.4300873907615481</c:v>
                </c:pt>
                <c:pt idx="199">
                  <c:v>1.3620474406991261</c:v>
                </c:pt>
                <c:pt idx="200">
                  <c:v>1.4307116104868915</c:v>
                </c:pt>
                <c:pt idx="201">
                  <c:v>1.3345817727840199</c:v>
                </c:pt>
                <c:pt idx="202">
                  <c:v>1.3295880149812735</c:v>
                </c:pt>
                <c:pt idx="203">
                  <c:v>1.5605493133583022</c:v>
                </c:pt>
                <c:pt idx="204">
                  <c:v>1.601123595505618</c:v>
                </c:pt>
                <c:pt idx="205">
                  <c:v>1.5006242197253432</c:v>
                </c:pt>
                <c:pt idx="206">
                  <c:v>1.568039950062422</c:v>
                </c:pt>
                <c:pt idx="207">
                  <c:v>1.7340823970037453</c:v>
                </c:pt>
                <c:pt idx="208">
                  <c:v>1.7122347066167292</c:v>
                </c:pt>
                <c:pt idx="209">
                  <c:v>1.7946317103620475</c:v>
                </c:pt>
                <c:pt idx="210">
                  <c:v>1.8476903870162298</c:v>
                </c:pt>
                <c:pt idx="211">
                  <c:v>1.8433208489388266</c:v>
                </c:pt>
                <c:pt idx="212">
                  <c:v>1.7372034956304618</c:v>
                </c:pt>
                <c:pt idx="213">
                  <c:v>1.7827715355805243</c:v>
                </c:pt>
                <c:pt idx="214">
                  <c:v>1.719725343320849</c:v>
                </c:pt>
                <c:pt idx="215">
                  <c:v>1.5911360799001248</c:v>
                </c:pt>
                <c:pt idx="216">
                  <c:v>1.6541822721598003</c:v>
                </c:pt>
                <c:pt idx="217">
                  <c:v>1.717852684144819</c:v>
                </c:pt>
                <c:pt idx="218">
                  <c:v>1.7765293383270913</c:v>
                </c:pt>
                <c:pt idx="219">
                  <c:v>1.6722846441947565</c:v>
                </c:pt>
                <c:pt idx="220">
                  <c:v>1.5536828963795257</c:v>
                </c:pt>
                <c:pt idx="221">
                  <c:v>1.4737827715355805</c:v>
                </c:pt>
                <c:pt idx="222">
                  <c:v>1.4288389513108615</c:v>
                </c:pt>
                <c:pt idx="223">
                  <c:v>1.5218476903870162</c:v>
                </c:pt>
                <c:pt idx="224">
                  <c:v>1.5692883895131087</c:v>
                </c:pt>
                <c:pt idx="225">
                  <c:v>1.3027465667915108</c:v>
                </c:pt>
                <c:pt idx="226">
                  <c:v>1.3770287141073658</c:v>
                </c:pt>
                <c:pt idx="227">
                  <c:v>1.4787765293383273</c:v>
                </c:pt>
                <c:pt idx="228">
                  <c:v>1.3795255930087391</c:v>
                </c:pt>
                <c:pt idx="229">
                  <c:v>1.4981273408239701</c:v>
                </c:pt>
                <c:pt idx="230">
                  <c:v>1.5674157303370786</c:v>
                </c:pt>
                <c:pt idx="231">
                  <c:v>1.6254681647940075</c:v>
                </c:pt>
                <c:pt idx="232">
                  <c:v>1.6310861423220973</c:v>
                </c:pt>
                <c:pt idx="233">
                  <c:v>1.7434456928838951</c:v>
                </c:pt>
                <c:pt idx="234">
                  <c:v>1.8601747815230962</c:v>
                </c:pt>
                <c:pt idx="235">
                  <c:v>1.9588014981273407</c:v>
                </c:pt>
                <c:pt idx="236">
                  <c:v>1.9837702871410738</c:v>
                </c:pt>
                <c:pt idx="237">
                  <c:v>2.0998751560549316</c:v>
                </c:pt>
                <c:pt idx="238">
                  <c:v>1.9194756554307117</c:v>
                </c:pt>
                <c:pt idx="239">
                  <c:v>1.9138576779026217</c:v>
                </c:pt>
                <c:pt idx="240">
                  <c:v>1.9294631710362049</c:v>
                </c:pt>
              </c:numCache>
            </c:numRef>
          </c:val>
          <c:smooth val="0"/>
          <c:extLst>
            <c:ext xmlns:c16="http://schemas.microsoft.com/office/drawing/2014/chart" uri="{C3380CC4-5D6E-409C-BE32-E72D297353CC}">
              <c16:uniqueId val="{00000001-7319-4A9A-9BB2-1528545F5BE4}"/>
            </c:ext>
          </c:extLst>
        </c:ser>
        <c:ser>
          <c:idx val="2"/>
          <c:order val="2"/>
          <c:tx>
            <c:v>TM</c:v>
          </c:tx>
          <c:spPr>
            <a:ln w="28575" cap="rnd">
              <a:solidFill>
                <a:schemeClr val="accent3"/>
              </a:solidFill>
              <a:round/>
            </a:ln>
            <a:effectLst/>
          </c:spPr>
          <c:marker>
            <c:symbol val="none"/>
          </c:marker>
          <c:val>
            <c:numRef>
              <c:f>'Stock Prices'!$P$3:$P$243</c:f>
              <c:numCache>
                <c:formatCode>General</c:formatCode>
                <c:ptCount val="241"/>
                <c:pt idx="0">
                  <c:v>1</c:v>
                </c:pt>
                <c:pt idx="1">
                  <c:v>0.96590476190476193</c:v>
                </c:pt>
                <c:pt idx="2">
                  <c:v>1.0055238095238095</c:v>
                </c:pt>
                <c:pt idx="3">
                  <c:v>1.0893333333333333</c:v>
                </c:pt>
                <c:pt idx="4">
                  <c:v>1.0704761904761906</c:v>
                </c:pt>
                <c:pt idx="5">
                  <c:v>1.0579047619047619</c:v>
                </c:pt>
                <c:pt idx="6">
                  <c:v>1.1935238095238094</c:v>
                </c:pt>
                <c:pt idx="7">
                  <c:v>1.169904761904762</c:v>
                </c:pt>
                <c:pt idx="8">
                  <c:v>1.157904761904762</c:v>
                </c:pt>
                <c:pt idx="9">
                  <c:v>1.1236190476190477</c:v>
                </c:pt>
                <c:pt idx="10">
                  <c:v>1.1413333333333333</c:v>
                </c:pt>
                <c:pt idx="11">
                  <c:v>1.0990476190476191</c:v>
                </c:pt>
                <c:pt idx="12">
                  <c:v>1.2043809523809523</c:v>
                </c:pt>
                <c:pt idx="13">
                  <c:v>1.1502857142857144</c:v>
                </c:pt>
                <c:pt idx="14">
                  <c:v>1.1441904761904762</c:v>
                </c:pt>
                <c:pt idx="15">
                  <c:v>1.1013333333333333</c:v>
                </c:pt>
                <c:pt idx="16">
                  <c:v>1.0765714285714287</c:v>
                </c:pt>
                <c:pt idx="17">
                  <c:v>1.0617142857142858</c:v>
                </c:pt>
                <c:pt idx="18">
                  <c:v>1.0584761904761906</c:v>
                </c:pt>
                <c:pt idx="19">
                  <c:v>1.1232380952380951</c:v>
                </c:pt>
                <c:pt idx="20">
                  <c:v>1.2137142857142857</c:v>
                </c:pt>
                <c:pt idx="21">
                  <c:v>1.3788571428571428</c:v>
                </c:pt>
                <c:pt idx="22">
                  <c:v>1.3853333333333333</c:v>
                </c:pt>
                <c:pt idx="23">
                  <c:v>1.444190476190476</c:v>
                </c:pt>
                <c:pt idx="24">
                  <c:v>1.5617142857142856</c:v>
                </c:pt>
                <c:pt idx="25">
                  <c:v>1.5479999999999998</c:v>
                </c:pt>
                <c:pt idx="26">
                  <c:v>1.5952380952380953</c:v>
                </c:pt>
                <c:pt idx="27">
                  <c:v>1.6396190476190475</c:v>
                </c:pt>
                <c:pt idx="28">
                  <c:v>1.7636190476190476</c:v>
                </c:pt>
                <c:pt idx="29">
                  <c:v>1.6167619047619046</c:v>
                </c:pt>
                <c:pt idx="30">
                  <c:v>1.574857142857143</c:v>
                </c:pt>
                <c:pt idx="31">
                  <c:v>1.5841904761904761</c:v>
                </c:pt>
                <c:pt idx="32">
                  <c:v>1.6312380952380952</c:v>
                </c:pt>
                <c:pt idx="33">
                  <c:v>1.6527619047619047</c:v>
                </c:pt>
                <c:pt idx="34">
                  <c:v>1.7908571428571427</c:v>
                </c:pt>
                <c:pt idx="35">
                  <c:v>1.822095238095238</c:v>
                </c:pt>
                <c:pt idx="36">
                  <c:v>2.0384761904761906</c:v>
                </c:pt>
                <c:pt idx="37">
                  <c:v>2</c:v>
                </c:pt>
                <c:pt idx="38">
                  <c:v>2.0276190476190479</c:v>
                </c:pt>
                <c:pt idx="39">
                  <c:v>1.960952380952381</c:v>
                </c:pt>
                <c:pt idx="40">
                  <c:v>1.8577142857142857</c:v>
                </c:pt>
                <c:pt idx="41">
                  <c:v>1.8476190476190477</c:v>
                </c:pt>
                <c:pt idx="42">
                  <c:v>1.9259047619047618</c:v>
                </c:pt>
                <c:pt idx="43">
                  <c:v>1.8457142857142859</c:v>
                </c:pt>
                <c:pt idx="44">
                  <c:v>1.7699047619047619</c:v>
                </c:pt>
                <c:pt idx="45">
                  <c:v>1.8066666666666666</c:v>
                </c:pt>
                <c:pt idx="46">
                  <c:v>1.7693333333333334</c:v>
                </c:pt>
                <c:pt idx="47">
                  <c:v>1.7384761904761905</c:v>
                </c:pt>
                <c:pt idx="48">
                  <c:v>1.6415238095238096</c:v>
                </c:pt>
                <c:pt idx="49">
                  <c:v>1.6746666666666667</c:v>
                </c:pt>
                <c:pt idx="50">
                  <c:v>1.6782857142857144</c:v>
                </c:pt>
                <c:pt idx="51">
                  <c:v>1.5813333333333333</c:v>
                </c:pt>
                <c:pt idx="52">
                  <c:v>1.5908571428571427</c:v>
                </c:pt>
                <c:pt idx="53">
                  <c:v>1.5994285714285714</c:v>
                </c:pt>
                <c:pt idx="54">
                  <c:v>1.4733333333333332</c:v>
                </c:pt>
                <c:pt idx="55">
                  <c:v>1.3485714285714285</c:v>
                </c:pt>
                <c:pt idx="56">
                  <c:v>1.4041904761904762</c:v>
                </c:pt>
                <c:pt idx="57">
                  <c:v>1.3641904761904762</c:v>
                </c:pt>
                <c:pt idx="58">
                  <c:v>1.2097142857142857</c:v>
                </c:pt>
                <c:pt idx="59">
                  <c:v>1.0032380952380953</c:v>
                </c:pt>
                <c:pt idx="60">
                  <c:v>1.0403809523809524</c:v>
                </c:pt>
                <c:pt idx="61">
                  <c:v>1.0097142857142858</c:v>
                </c:pt>
                <c:pt idx="62">
                  <c:v>1.0038095238095239</c:v>
                </c:pt>
                <c:pt idx="63">
                  <c:v>1.0177142857142858</c:v>
                </c:pt>
                <c:pt idx="64">
                  <c:v>1.2725714285714287</c:v>
                </c:pt>
                <c:pt idx="65">
                  <c:v>1.2885714285714287</c:v>
                </c:pt>
                <c:pt idx="66">
                  <c:v>1.2142857142857142</c:v>
                </c:pt>
                <c:pt idx="67">
                  <c:v>1.3533333333333333</c:v>
                </c:pt>
                <c:pt idx="68">
                  <c:v>1.3695238095238096</c:v>
                </c:pt>
                <c:pt idx="69">
                  <c:v>1.272</c:v>
                </c:pt>
                <c:pt idx="70">
                  <c:v>1.2771428571428571</c:v>
                </c:pt>
                <c:pt idx="71">
                  <c:v>1.2716190476190476</c:v>
                </c:pt>
                <c:pt idx="72">
                  <c:v>1.3624761904761904</c:v>
                </c:pt>
                <c:pt idx="73">
                  <c:v>1.2466666666666668</c:v>
                </c:pt>
                <c:pt idx="74">
                  <c:v>1.2114285714285715</c:v>
                </c:pt>
                <c:pt idx="75">
                  <c:v>1.3135238095238093</c:v>
                </c:pt>
                <c:pt idx="76">
                  <c:v>1.259047619047619</c:v>
                </c:pt>
                <c:pt idx="77">
                  <c:v>1.1815238095238096</c:v>
                </c:pt>
                <c:pt idx="78">
                  <c:v>1.1198095238095238</c:v>
                </c:pt>
                <c:pt idx="79">
                  <c:v>1.1470476190476191</c:v>
                </c:pt>
                <c:pt idx="80">
                  <c:v>1.1080000000000001</c:v>
                </c:pt>
                <c:pt idx="81">
                  <c:v>1.1786666666666668</c:v>
                </c:pt>
                <c:pt idx="82">
                  <c:v>1.1660952380952381</c:v>
                </c:pt>
                <c:pt idx="83">
                  <c:v>1.2792380952380951</c:v>
                </c:pt>
                <c:pt idx="84">
                  <c:v>1.2948571428571429</c:v>
                </c:pt>
                <c:pt idx="85">
                  <c:v>1.3531428571428572</c:v>
                </c:pt>
                <c:pt idx="86">
                  <c:v>1.5363809523809524</c:v>
                </c:pt>
                <c:pt idx="87">
                  <c:v>1.3337142857142856</c:v>
                </c:pt>
                <c:pt idx="88">
                  <c:v>1.3243809523809524</c:v>
                </c:pt>
                <c:pt idx="89">
                  <c:v>1.3843809523809525</c:v>
                </c:pt>
                <c:pt idx="90">
                  <c:v>1.369904761904762</c:v>
                </c:pt>
                <c:pt idx="91">
                  <c:v>1.3615238095238096</c:v>
                </c:pt>
                <c:pt idx="92">
                  <c:v>1.1940952380952381</c:v>
                </c:pt>
                <c:pt idx="93">
                  <c:v>1.1430476190476191</c:v>
                </c:pt>
                <c:pt idx="94">
                  <c:v>1.1171428571428572</c:v>
                </c:pt>
                <c:pt idx="95">
                  <c:v>1.1036190476190475</c:v>
                </c:pt>
                <c:pt idx="96">
                  <c:v>1.1074285714285714</c:v>
                </c:pt>
                <c:pt idx="97">
                  <c:v>1.2304761904761903</c:v>
                </c:pt>
                <c:pt idx="98">
                  <c:v>1.3849523809523809</c:v>
                </c:pt>
                <c:pt idx="99">
                  <c:v>1.4659047619047618</c:v>
                </c:pt>
                <c:pt idx="100">
                  <c:v>1.3809523809523809</c:v>
                </c:pt>
                <c:pt idx="101">
                  <c:v>1.2982857142857143</c:v>
                </c:pt>
                <c:pt idx="102">
                  <c:v>1.358857142857143</c:v>
                </c:pt>
                <c:pt idx="103">
                  <c:v>1.2918095238095237</c:v>
                </c:pt>
                <c:pt idx="104">
                  <c:v>1.3443809523809525</c:v>
                </c:pt>
                <c:pt idx="105">
                  <c:v>1.3369523809523809</c:v>
                </c:pt>
                <c:pt idx="106">
                  <c:v>1.3192380952380953</c:v>
                </c:pt>
                <c:pt idx="107">
                  <c:v>1.4659047619047618</c:v>
                </c:pt>
                <c:pt idx="108">
                  <c:v>1.5880000000000001</c:v>
                </c:pt>
                <c:pt idx="109">
                  <c:v>1.6240000000000001</c:v>
                </c:pt>
                <c:pt idx="110">
                  <c:v>1.7472380952380953</c:v>
                </c:pt>
                <c:pt idx="111">
                  <c:v>1.7695238095238097</c:v>
                </c:pt>
                <c:pt idx="112">
                  <c:v>2.004952380952381</c:v>
                </c:pt>
                <c:pt idx="113">
                  <c:v>2.0264761904761905</c:v>
                </c:pt>
                <c:pt idx="114">
                  <c:v>2.0801904761904759</c:v>
                </c:pt>
                <c:pt idx="115">
                  <c:v>2.1015238095238096</c:v>
                </c:pt>
                <c:pt idx="116">
                  <c:v>2.0822857142857143</c:v>
                </c:pt>
                <c:pt idx="117">
                  <c:v>2.2272380952380955</c:v>
                </c:pt>
                <c:pt idx="118">
                  <c:v>2.2514285714285713</c:v>
                </c:pt>
                <c:pt idx="119">
                  <c:v>2.1754285714285713</c:v>
                </c:pt>
                <c:pt idx="120">
                  <c:v>2.1209523809523807</c:v>
                </c:pt>
                <c:pt idx="121">
                  <c:v>1.9963809523809524</c:v>
                </c:pt>
                <c:pt idx="122">
                  <c:v>2.0059047619047621</c:v>
                </c:pt>
                <c:pt idx="123">
                  <c:v>2.0001904761904763</c:v>
                </c:pt>
                <c:pt idx="124">
                  <c:v>1.9207619047619049</c:v>
                </c:pt>
                <c:pt idx="125">
                  <c:v>2.0038095238095237</c:v>
                </c:pt>
                <c:pt idx="126">
                  <c:v>2.1198095238095238</c:v>
                </c:pt>
                <c:pt idx="127">
                  <c:v>2.0902857142857143</c:v>
                </c:pt>
                <c:pt idx="128">
                  <c:v>2.0253333333333332</c:v>
                </c:pt>
                <c:pt idx="129">
                  <c:v>2.1045714285714285</c:v>
                </c:pt>
                <c:pt idx="130">
                  <c:v>2.1729523809523807</c:v>
                </c:pt>
                <c:pt idx="131">
                  <c:v>2.2047619047619049</c:v>
                </c:pt>
                <c:pt idx="132">
                  <c:v>2.2468571428571429</c:v>
                </c:pt>
                <c:pt idx="133">
                  <c:v>2.3072380952380951</c:v>
                </c:pt>
                <c:pt idx="134">
                  <c:v>2.4239999999999999</c:v>
                </c:pt>
                <c:pt idx="135">
                  <c:v>2.5405714285714285</c:v>
                </c:pt>
                <c:pt idx="136">
                  <c:v>2.5247619047619048</c:v>
                </c:pt>
                <c:pt idx="137">
                  <c:v>2.5043809523809522</c:v>
                </c:pt>
                <c:pt idx="138">
                  <c:v>2.4291428571428573</c:v>
                </c:pt>
                <c:pt idx="139">
                  <c:v>2.4238095238095236</c:v>
                </c:pt>
                <c:pt idx="140">
                  <c:v>2.1499047619047622</c:v>
                </c:pt>
                <c:pt idx="141">
                  <c:v>2.1596190476190475</c:v>
                </c:pt>
                <c:pt idx="142">
                  <c:v>2.2579047619047619</c:v>
                </c:pt>
                <c:pt idx="143">
                  <c:v>2.2910476190476192</c:v>
                </c:pt>
                <c:pt idx="144">
                  <c:v>2.2657142857142856</c:v>
                </c:pt>
                <c:pt idx="145">
                  <c:v>2.2102857142857144</c:v>
                </c:pt>
                <c:pt idx="146">
                  <c:v>1.916952380952381</c:v>
                </c:pt>
                <c:pt idx="147">
                  <c:v>1.9948571428571429</c:v>
                </c:pt>
                <c:pt idx="148">
                  <c:v>1.9081904761904762</c:v>
                </c:pt>
                <c:pt idx="149">
                  <c:v>1.9401904761904762</c:v>
                </c:pt>
                <c:pt idx="150">
                  <c:v>1.8759999999999999</c:v>
                </c:pt>
                <c:pt idx="151">
                  <c:v>2.0939047619047622</c:v>
                </c:pt>
                <c:pt idx="152">
                  <c:v>2.263238095238095</c:v>
                </c:pt>
                <c:pt idx="153">
                  <c:v>2.2106666666666666</c:v>
                </c:pt>
                <c:pt idx="154">
                  <c:v>2.2030476190476191</c:v>
                </c:pt>
                <c:pt idx="155">
                  <c:v>2.2577142857142856</c:v>
                </c:pt>
                <c:pt idx="156">
                  <c:v>2.2323809523809524</c:v>
                </c:pt>
                <c:pt idx="157">
                  <c:v>2.2047619047619049</c:v>
                </c:pt>
                <c:pt idx="158">
                  <c:v>2.1552380952380954</c:v>
                </c:pt>
                <c:pt idx="159">
                  <c:v>2.0689523809523811</c:v>
                </c:pt>
                <c:pt idx="160">
                  <c:v>2.0598095238095238</c:v>
                </c:pt>
                <c:pt idx="161">
                  <c:v>2.0483809523809526</c:v>
                </c:pt>
                <c:pt idx="162">
                  <c:v>2.0003809523809521</c:v>
                </c:pt>
                <c:pt idx="163">
                  <c:v>2.1493333333333333</c:v>
                </c:pt>
                <c:pt idx="164">
                  <c:v>2.1520000000000001</c:v>
                </c:pt>
                <c:pt idx="165">
                  <c:v>2.2699047619047619</c:v>
                </c:pt>
                <c:pt idx="166">
                  <c:v>2.361904761904762</c:v>
                </c:pt>
                <c:pt idx="167">
                  <c:v>2.4064761904761904</c:v>
                </c:pt>
                <c:pt idx="168">
                  <c:v>2.4222857142857142</c:v>
                </c:pt>
                <c:pt idx="169">
                  <c:v>2.6270476190476186</c:v>
                </c:pt>
                <c:pt idx="170">
                  <c:v>2.5638095238095238</c:v>
                </c:pt>
                <c:pt idx="171">
                  <c:v>2.4832380952380952</c:v>
                </c:pt>
                <c:pt idx="172">
                  <c:v>2.4948571428571427</c:v>
                </c:pt>
                <c:pt idx="173">
                  <c:v>2.4375238095238094</c:v>
                </c:pt>
                <c:pt idx="174">
                  <c:v>2.4535238095238094</c:v>
                </c:pt>
                <c:pt idx="175">
                  <c:v>2.5112380952380953</c:v>
                </c:pt>
                <c:pt idx="176">
                  <c:v>2.3634285714285714</c:v>
                </c:pt>
                <c:pt idx="177">
                  <c:v>2.3685714285714283</c:v>
                </c:pt>
                <c:pt idx="178">
                  <c:v>2.2295238095238097</c:v>
                </c:pt>
                <c:pt idx="179">
                  <c:v>2.3139047619047619</c:v>
                </c:pt>
                <c:pt idx="180">
                  <c:v>2.2110476190476192</c:v>
                </c:pt>
                <c:pt idx="181">
                  <c:v>2.3460952380952382</c:v>
                </c:pt>
                <c:pt idx="182">
                  <c:v>2.3055238095238098</c:v>
                </c:pt>
                <c:pt idx="183">
                  <c:v>2.2479999999999998</c:v>
                </c:pt>
                <c:pt idx="184">
                  <c:v>2.3542857142857141</c:v>
                </c:pt>
                <c:pt idx="185">
                  <c:v>2.2396190476190476</c:v>
                </c:pt>
                <c:pt idx="186">
                  <c:v>2.3617142857142857</c:v>
                </c:pt>
                <c:pt idx="187">
                  <c:v>2.4580952380952383</c:v>
                </c:pt>
                <c:pt idx="188">
                  <c:v>2.4881904761904763</c:v>
                </c:pt>
                <c:pt idx="189">
                  <c:v>2.5617142857142858</c:v>
                </c:pt>
                <c:pt idx="190">
                  <c:v>2.6390476190476191</c:v>
                </c:pt>
                <c:pt idx="191">
                  <c:v>2.670666666666667</c:v>
                </c:pt>
                <c:pt idx="192">
                  <c:v>2.6769523809523808</c:v>
                </c:pt>
                <c:pt idx="193">
                  <c:v>2.6445714285714286</c:v>
                </c:pt>
                <c:pt idx="194">
                  <c:v>2.4904761904761905</c:v>
                </c:pt>
                <c:pt idx="195">
                  <c:v>2.284761904761905</c:v>
                </c:pt>
                <c:pt idx="196">
                  <c:v>2.3540952380952382</c:v>
                </c:pt>
                <c:pt idx="197">
                  <c:v>2.4001904761904762</c:v>
                </c:pt>
                <c:pt idx="198">
                  <c:v>2.3929523809523809</c:v>
                </c:pt>
                <c:pt idx="199">
                  <c:v>2.2731428571428571</c:v>
                </c:pt>
                <c:pt idx="200">
                  <c:v>2.5224761904761905</c:v>
                </c:pt>
                <c:pt idx="201">
                  <c:v>2.5226666666666668</c:v>
                </c:pt>
                <c:pt idx="202">
                  <c:v>2.5007619047619047</c:v>
                </c:pt>
                <c:pt idx="203">
                  <c:v>2.5611428571428574</c:v>
                </c:pt>
                <c:pt idx="204">
                  <c:v>2.9441904761904762</c:v>
                </c:pt>
                <c:pt idx="205">
                  <c:v>2.6765714285714286</c:v>
                </c:pt>
                <c:pt idx="206">
                  <c:v>2.8177142857142861</c:v>
                </c:pt>
                <c:pt idx="207">
                  <c:v>2.9725714285714284</c:v>
                </c:pt>
                <c:pt idx="208">
                  <c:v>2.871809523809524</c:v>
                </c:pt>
                <c:pt idx="209">
                  <c:v>3.1615238095238092</c:v>
                </c:pt>
                <c:pt idx="210">
                  <c:v>3.3302857142857145</c:v>
                </c:pt>
                <c:pt idx="211">
                  <c:v>3.4255238095238094</c:v>
                </c:pt>
                <c:pt idx="212">
                  <c:v>3.3186666666666667</c:v>
                </c:pt>
                <c:pt idx="213">
                  <c:v>3.3857142857142857</c:v>
                </c:pt>
                <c:pt idx="214">
                  <c:v>3.3632380952380951</c:v>
                </c:pt>
                <c:pt idx="215">
                  <c:v>3.3876190476190473</c:v>
                </c:pt>
                <c:pt idx="216">
                  <c:v>3.52952380952381</c:v>
                </c:pt>
                <c:pt idx="217">
                  <c:v>3.78</c:v>
                </c:pt>
                <c:pt idx="218">
                  <c:v>3.4847619047619047</c:v>
                </c:pt>
                <c:pt idx="219">
                  <c:v>3.4333333333333331</c:v>
                </c:pt>
                <c:pt idx="220">
                  <c:v>3.2571428571428571</c:v>
                </c:pt>
                <c:pt idx="221">
                  <c:v>3.1689523809523812</c:v>
                </c:pt>
                <c:pt idx="222">
                  <c:v>2.9365714285714284</c:v>
                </c:pt>
                <c:pt idx="223">
                  <c:v>3.0969523809523811</c:v>
                </c:pt>
                <c:pt idx="224">
                  <c:v>2.8451428571428572</c:v>
                </c:pt>
                <c:pt idx="225">
                  <c:v>2.4817142857142858</c:v>
                </c:pt>
                <c:pt idx="226">
                  <c:v>2.6440000000000001</c:v>
                </c:pt>
                <c:pt idx="227" formatCode="0.00000">
                  <c:v>2.8131428571428572</c:v>
                </c:pt>
                <c:pt idx="228">
                  <c:v>2.6015238095238096</c:v>
                </c:pt>
                <c:pt idx="229">
                  <c:v>2.8020952380952382</c:v>
                </c:pt>
                <c:pt idx="230">
                  <c:v>2.5889523809523807</c:v>
                </c:pt>
                <c:pt idx="231">
                  <c:v>2.6988571428571428</c:v>
                </c:pt>
                <c:pt idx="232">
                  <c:v>2.6158095238095243</c:v>
                </c:pt>
                <c:pt idx="233">
                  <c:v>2.5929523809523807</c:v>
                </c:pt>
                <c:pt idx="234">
                  <c:v>3.0619047619047617</c:v>
                </c:pt>
                <c:pt idx="235">
                  <c:v>3.2045714285714286</c:v>
                </c:pt>
                <c:pt idx="236">
                  <c:v>3.2786666666666666</c:v>
                </c:pt>
                <c:pt idx="237">
                  <c:v>3.4238095238095236</c:v>
                </c:pt>
                <c:pt idx="238">
                  <c:v>3.336761904761905</c:v>
                </c:pt>
                <c:pt idx="239">
                  <c:v>3.6148571428571428</c:v>
                </c:pt>
                <c:pt idx="240">
                  <c:v>3.492952380952381</c:v>
                </c:pt>
              </c:numCache>
            </c:numRef>
          </c:val>
          <c:smooth val="0"/>
          <c:extLst>
            <c:ext xmlns:c16="http://schemas.microsoft.com/office/drawing/2014/chart" uri="{C3380CC4-5D6E-409C-BE32-E72D297353CC}">
              <c16:uniqueId val="{00000002-7319-4A9A-9BB2-1528545F5BE4}"/>
            </c:ext>
          </c:extLst>
        </c:ser>
        <c:dLbls>
          <c:showLegendKey val="0"/>
          <c:showVal val="0"/>
          <c:showCatName val="0"/>
          <c:showSerName val="0"/>
          <c:showPercent val="0"/>
          <c:showBubbleSize val="0"/>
        </c:dLbls>
        <c:smooth val="0"/>
        <c:axId val="1708932616"/>
        <c:axId val="1708938760"/>
      </c:lineChart>
      <c:catAx>
        <c:axId val="1708932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938760"/>
        <c:crosses val="autoZero"/>
        <c:auto val="1"/>
        <c:lblAlgn val="ctr"/>
        <c:lblOffset val="100"/>
        <c:noMultiLvlLbl val="0"/>
      </c:catAx>
      <c:valAx>
        <c:axId val="1708938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93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Indexes Graphed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'Stock Prices'!$R$3:$R$242</c:f>
              <c:numCache>
                <c:formatCode>General</c:formatCode>
                <c:ptCount val="240"/>
                <c:pt idx="0">
                  <c:v>128.136</c:v>
                </c:pt>
                <c:pt idx="1">
                  <c:v>121.7165</c:v>
                </c:pt>
                <c:pt idx="2">
                  <c:v>123.45350000000001</c:v>
                </c:pt>
                <c:pt idx="3">
                  <c:v>130.6585</c:v>
                </c:pt>
                <c:pt idx="4">
                  <c:v>129.642</c:v>
                </c:pt>
                <c:pt idx="5">
                  <c:v>129.40100000000001</c:v>
                </c:pt>
                <c:pt idx="6">
                  <c:v>143.71600000000001</c:v>
                </c:pt>
                <c:pt idx="7">
                  <c:v>140.35599999999999</c:v>
                </c:pt>
                <c:pt idx="8">
                  <c:v>139.07350000000002</c:v>
                </c:pt>
                <c:pt idx="9">
                  <c:v>135.93450000000001</c:v>
                </c:pt>
                <c:pt idx="10">
                  <c:v>135.238</c:v>
                </c:pt>
                <c:pt idx="11">
                  <c:v>134.18100000000001</c:v>
                </c:pt>
                <c:pt idx="12">
                  <c:v>145.0145</c:v>
                </c:pt>
                <c:pt idx="13">
                  <c:v>138.61950000000002</c:v>
                </c:pt>
                <c:pt idx="14">
                  <c:v>137.83850000000001</c:v>
                </c:pt>
                <c:pt idx="15">
                  <c:v>130.13499999999999</c:v>
                </c:pt>
                <c:pt idx="16">
                  <c:v>122.96300000000001</c:v>
                </c:pt>
                <c:pt idx="17">
                  <c:v>124.42400000000001</c:v>
                </c:pt>
                <c:pt idx="18">
                  <c:v>124.61250000000001</c:v>
                </c:pt>
                <c:pt idx="19">
                  <c:v>131.7945</c:v>
                </c:pt>
                <c:pt idx="20">
                  <c:v>137.93600000000001</c:v>
                </c:pt>
                <c:pt idx="21">
                  <c:v>151.32650000000001</c:v>
                </c:pt>
                <c:pt idx="22">
                  <c:v>148.09450000000001</c:v>
                </c:pt>
                <c:pt idx="23">
                  <c:v>152.01300000000001</c:v>
                </c:pt>
                <c:pt idx="24">
                  <c:v>160.6525</c:v>
                </c:pt>
                <c:pt idx="25">
                  <c:v>161.10050000000001</c:v>
                </c:pt>
                <c:pt idx="26">
                  <c:v>164.24950000000001</c:v>
                </c:pt>
                <c:pt idx="27">
                  <c:v>169.37200000000001</c:v>
                </c:pt>
                <c:pt idx="28">
                  <c:v>181.42650000000003</c:v>
                </c:pt>
                <c:pt idx="29">
                  <c:v>168.68600000000001</c:v>
                </c:pt>
                <c:pt idx="30">
                  <c:v>163.80100000000002</c:v>
                </c:pt>
                <c:pt idx="31">
                  <c:v>165.30650000000003</c:v>
                </c:pt>
                <c:pt idx="32">
                  <c:v>173.47300000000001</c:v>
                </c:pt>
                <c:pt idx="33">
                  <c:v>174.3905</c:v>
                </c:pt>
                <c:pt idx="34">
                  <c:v>186.60700000000003</c:v>
                </c:pt>
                <c:pt idx="35">
                  <c:v>188.422</c:v>
                </c:pt>
                <c:pt idx="36">
                  <c:v>207.61599999999999</c:v>
                </c:pt>
                <c:pt idx="37">
                  <c:v>205.959</c:v>
                </c:pt>
                <c:pt idx="38">
                  <c:v>204.8725</c:v>
                </c:pt>
                <c:pt idx="39">
                  <c:v>197.58050000000003</c:v>
                </c:pt>
                <c:pt idx="40">
                  <c:v>190.04750000000001</c:v>
                </c:pt>
                <c:pt idx="41">
                  <c:v>191.06700000000001</c:v>
                </c:pt>
                <c:pt idx="42">
                  <c:v>200.29950000000002</c:v>
                </c:pt>
                <c:pt idx="43">
                  <c:v>192.346</c:v>
                </c:pt>
                <c:pt idx="44">
                  <c:v>181.71700000000001</c:v>
                </c:pt>
                <c:pt idx="45">
                  <c:v>186.57250000000002</c:v>
                </c:pt>
                <c:pt idx="46">
                  <c:v>189.66450000000003</c:v>
                </c:pt>
                <c:pt idx="47">
                  <c:v>180.89750000000001</c:v>
                </c:pt>
                <c:pt idx="48">
                  <c:v>171.01400000000001</c:v>
                </c:pt>
                <c:pt idx="49">
                  <c:v>171.23200000000003</c:v>
                </c:pt>
                <c:pt idx="50">
                  <c:v>170.1345</c:v>
                </c:pt>
                <c:pt idx="51">
                  <c:v>159.309</c:v>
                </c:pt>
                <c:pt idx="52">
                  <c:v>169.09699999999998</c:v>
                </c:pt>
                <c:pt idx="53">
                  <c:v>168.29850000000002</c:v>
                </c:pt>
                <c:pt idx="54">
                  <c:v>155.95349999999999</c:v>
                </c:pt>
                <c:pt idx="55">
                  <c:v>144.64699999999999</c:v>
                </c:pt>
                <c:pt idx="56">
                  <c:v>148.536</c:v>
                </c:pt>
                <c:pt idx="57">
                  <c:v>144.35599999999999</c:v>
                </c:pt>
                <c:pt idx="58">
                  <c:v>120.4075</c:v>
                </c:pt>
                <c:pt idx="59">
                  <c:v>103.61750000000001</c:v>
                </c:pt>
                <c:pt idx="60">
                  <c:v>104.633</c:v>
                </c:pt>
                <c:pt idx="61">
                  <c:v>103.16250000000001</c:v>
                </c:pt>
                <c:pt idx="62">
                  <c:v>104.18500000000002</c:v>
                </c:pt>
                <c:pt idx="63">
                  <c:v>106.63149999999999</c:v>
                </c:pt>
                <c:pt idx="64">
                  <c:v>138.52250000000001</c:v>
                </c:pt>
                <c:pt idx="65">
                  <c:v>139.11750000000001</c:v>
                </c:pt>
                <c:pt idx="66">
                  <c:v>132.5385</c:v>
                </c:pt>
                <c:pt idx="67">
                  <c:v>152.38150000000002</c:v>
                </c:pt>
                <c:pt idx="68">
                  <c:v>151.71100000000001</c:v>
                </c:pt>
                <c:pt idx="69">
                  <c:v>142.69300000000001</c:v>
                </c:pt>
                <c:pt idx="70">
                  <c:v>143.3895</c:v>
                </c:pt>
                <c:pt idx="71">
                  <c:v>147.16400000000004</c:v>
                </c:pt>
                <c:pt idx="72">
                  <c:v>159.5575</c:v>
                </c:pt>
                <c:pt idx="73">
                  <c:v>153.1825</c:v>
                </c:pt>
                <c:pt idx="74">
                  <c:v>153.483</c:v>
                </c:pt>
                <c:pt idx="75">
                  <c:v>163.38400000000001</c:v>
                </c:pt>
                <c:pt idx="76">
                  <c:v>158.67400000000001</c:v>
                </c:pt>
                <c:pt idx="77">
                  <c:v>146.24350000000001</c:v>
                </c:pt>
                <c:pt idx="78">
                  <c:v>136.2585</c:v>
                </c:pt>
                <c:pt idx="79">
                  <c:v>147.74200000000002</c:v>
                </c:pt>
                <c:pt idx="80">
                  <c:v>143.14550000000003</c:v>
                </c:pt>
                <c:pt idx="81">
                  <c:v>153.453</c:v>
                </c:pt>
                <c:pt idx="82">
                  <c:v>157.22399999999999</c:v>
                </c:pt>
                <c:pt idx="83">
                  <c:v>169.46100000000001</c:v>
                </c:pt>
                <c:pt idx="84">
                  <c:v>176.36900000000003</c:v>
                </c:pt>
                <c:pt idx="85">
                  <c:v>183.57900000000001</c:v>
                </c:pt>
                <c:pt idx="86">
                  <c:v>194.792</c:v>
                </c:pt>
                <c:pt idx="87">
                  <c:v>172.61200000000002</c:v>
                </c:pt>
                <c:pt idx="88">
                  <c:v>174.18350000000004</c:v>
                </c:pt>
                <c:pt idx="89">
                  <c:v>176.81100000000001</c:v>
                </c:pt>
                <c:pt idx="90">
                  <c:v>174.06400000000002</c:v>
                </c:pt>
                <c:pt idx="91">
                  <c:v>171.46199999999999</c:v>
                </c:pt>
                <c:pt idx="92">
                  <c:v>148.3365</c:v>
                </c:pt>
                <c:pt idx="93">
                  <c:v>137.48849999999999</c:v>
                </c:pt>
                <c:pt idx="94">
                  <c:v>140.97150000000002</c:v>
                </c:pt>
                <c:pt idx="95">
                  <c:v>139.80100000000002</c:v>
                </c:pt>
                <c:pt idx="96">
                  <c:v>139.286</c:v>
                </c:pt>
                <c:pt idx="97">
                  <c:v>155.98399999999998</c:v>
                </c:pt>
                <c:pt idx="98">
                  <c:v>171.8305</c:v>
                </c:pt>
                <c:pt idx="99">
                  <c:v>178.39400000000001</c:v>
                </c:pt>
                <c:pt idx="100">
                  <c:v>166.89400000000001</c:v>
                </c:pt>
                <c:pt idx="101">
                  <c:v>154.23599999999999</c:v>
                </c:pt>
                <c:pt idx="102">
                  <c:v>160.19200000000001</c:v>
                </c:pt>
                <c:pt idx="103">
                  <c:v>150.79500000000002</c:v>
                </c:pt>
                <c:pt idx="104">
                  <c:v>155.31299999999999</c:v>
                </c:pt>
                <c:pt idx="105">
                  <c:v>154.7405</c:v>
                </c:pt>
                <c:pt idx="106">
                  <c:v>155.57600000000002</c:v>
                </c:pt>
                <c:pt idx="107">
                  <c:v>170.46699999999998</c:v>
                </c:pt>
                <c:pt idx="108">
                  <c:v>187.21050000000002</c:v>
                </c:pt>
                <c:pt idx="109">
                  <c:v>190.88500000000002</c:v>
                </c:pt>
                <c:pt idx="110">
                  <c:v>198.55850000000004</c:v>
                </c:pt>
                <c:pt idx="111">
                  <c:v>202.59500000000003</c:v>
                </c:pt>
                <c:pt idx="112">
                  <c:v>222.67300000000003</c:v>
                </c:pt>
                <c:pt idx="113">
                  <c:v>225.87050000000002</c:v>
                </c:pt>
                <c:pt idx="114">
                  <c:v>229.0265</c:v>
                </c:pt>
                <c:pt idx="115">
                  <c:v>233.82650000000001</c:v>
                </c:pt>
                <c:pt idx="116">
                  <c:v>229.399</c:v>
                </c:pt>
                <c:pt idx="117">
                  <c:v>244.16950000000003</c:v>
                </c:pt>
                <c:pt idx="118">
                  <c:v>248.96800000000002</c:v>
                </c:pt>
                <c:pt idx="119">
                  <c:v>246.51150000000001</c:v>
                </c:pt>
                <c:pt idx="120">
                  <c:v>237.86649999999997</c:v>
                </c:pt>
                <c:pt idx="121">
                  <c:v>223.35450000000003</c:v>
                </c:pt>
                <c:pt idx="122">
                  <c:v>223.16450000000003</c:v>
                </c:pt>
                <c:pt idx="123">
                  <c:v>222.37050000000002</c:v>
                </c:pt>
                <c:pt idx="124">
                  <c:v>215.709</c:v>
                </c:pt>
                <c:pt idx="125">
                  <c:v>224.642</c:v>
                </c:pt>
                <c:pt idx="126">
                  <c:v>234.71950000000004</c:v>
                </c:pt>
                <c:pt idx="127">
                  <c:v>232.26499999999999</c:v>
                </c:pt>
                <c:pt idx="128">
                  <c:v>227.5025</c:v>
                </c:pt>
                <c:pt idx="129">
                  <c:v>227.49149999999997</c:v>
                </c:pt>
                <c:pt idx="130">
                  <c:v>228.244</c:v>
                </c:pt>
                <c:pt idx="131">
                  <c:v>232.07150000000001</c:v>
                </c:pt>
                <c:pt idx="132">
                  <c:v>233.67700000000002</c:v>
                </c:pt>
                <c:pt idx="133">
                  <c:v>237.33150000000001</c:v>
                </c:pt>
                <c:pt idx="134">
                  <c:v>253.26700000000002</c:v>
                </c:pt>
                <c:pt idx="135">
                  <c:v>260.77300000000002</c:v>
                </c:pt>
                <c:pt idx="136">
                  <c:v>260.17650000000003</c:v>
                </c:pt>
                <c:pt idx="137">
                  <c:v>258.09100000000001</c:v>
                </c:pt>
                <c:pt idx="138">
                  <c:v>250.0325</c:v>
                </c:pt>
                <c:pt idx="139">
                  <c:v>251.57650000000001</c:v>
                </c:pt>
                <c:pt idx="140">
                  <c:v>226.66250000000002</c:v>
                </c:pt>
                <c:pt idx="141">
                  <c:v>224.786</c:v>
                </c:pt>
                <c:pt idx="142">
                  <c:v>239.32100000000003</c:v>
                </c:pt>
                <c:pt idx="143">
                  <c:v>239.88500000000002</c:v>
                </c:pt>
                <c:pt idx="144">
                  <c:v>236.52850000000001</c:v>
                </c:pt>
                <c:pt idx="145">
                  <c:v>221.94200000000001</c:v>
                </c:pt>
                <c:pt idx="146">
                  <c:v>200.899</c:v>
                </c:pt>
                <c:pt idx="147">
                  <c:v>211.3075</c:v>
                </c:pt>
                <c:pt idx="148">
                  <c:v>205.17600000000002</c:v>
                </c:pt>
                <c:pt idx="149">
                  <c:v>208.61599999999999</c:v>
                </c:pt>
                <c:pt idx="150">
                  <c:v>198.48750000000001</c:v>
                </c:pt>
                <c:pt idx="151">
                  <c:v>216.86850000000001</c:v>
                </c:pt>
                <c:pt idx="152">
                  <c:v>233.56200000000001</c:v>
                </c:pt>
                <c:pt idx="153">
                  <c:v>226.215</c:v>
                </c:pt>
                <c:pt idx="154">
                  <c:v>226.40700000000004</c:v>
                </c:pt>
                <c:pt idx="155">
                  <c:v>230.75450000000001</c:v>
                </c:pt>
                <c:pt idx="156">
                  <c:v>228.90800000000002</c:v>
                </c:pt>
                <c:pt idx="157">
                  <c:v>228.78550000000001</c:v>
                </c:pt>
                <c:pt idx="158">
                  <c:v>227.40750000000003</c:v>
                </c:pt>
                <c:pt idx="159">
                  <c:v>218.20900000000003</c:v>
                </c:pt>
                <c:pt idx="160">
                  <c:v>215.97</c:v>
                </c:pt>
                <c:pt idx="161">
                  <c:v>212.65600000000003</c:v>
                </c:pt>
                <c:pt idx="162">
                  <c:v>208.69</c:v>
                </c:pt>
                <c:pt idx="163">
                  <c:v>220.56299999999999</c:v>
                </c:pt>
                <c:pt idx="164">
                  <c:v>220.34100000000001</c:v>
                </c:pt>
                <c:pt idx="165">
                  <c:v>233.23950000000002</c:v>
                </c:pt>
                <c:pt idx="166">
                  <c:v>243.05600000000001</c:v>
                </c:pt>
                <c:pt idx="167">
                  <c:v>249.92500000000004</c:v>
                </c:pt>
                <c:pt idx="168">
                  <c:v>252.21550000000002</c:v>
                </c:pt>
                <c:pt idx="169">
                  <c:v>264.88900000000001</c:v>
                </c:pt>
                <c:pt idx="170">
                  <c:v>260.42600000000004</c:v>
                </c:pt>
                <c:pt idx="171">
                  <c:v>254.52850000000001</c:v>
                </c:pt>
                <c:pt idx="172">
                  <c:v>255.714</c:v>
                </c:pt>
                <c:pt idx="173">
                  <c:v>249.0275</c:v>
                </c:pt>
                <c:pt idx="174">
                  <c:v>245.4205</c:v>
                </c:pt>
                <c:pt idx="175">
                  <c:v>248.80900000000003</c:v>
                </c:pt>
                <c:pt idx="176">
                  <c:v>235.303</c:v>
                </c:pt>
                <c:pt idx="177">
                  <c:v>235.8845</c:v>
                </c:pt>
                <c:pt idx="178">
                  <c:v>225.23450000000003</c:v>
                </c:pt>
                <c:pt idx="179">
                  <c:v>230.37700000000001</c:v>
                </c:pt>
                <c:pt idx="180">
                  <c:v>215.797</c:v>
                </c:pt>
                <c:pt idx="181">
                  <c:v>234.20550000000003</c:v>
                </c:pt>
                <c:pt idx="182">
                  <c:v>228.77200000000005</c:v>
                </c:pt>
                <c:pt idx="183">
                  <c:v>223.47899999999998</c:v>
                </c:pt>
                <c:pt idx="184">
                  <c:v>237.58100000000002</c:v>
                </c:pt>
                <c:pt idx="185">
                  <c:v>222.06300000000002</c:v>
                </c:pt>
                <c:pt idx="186">
                  <c:v>234.86150000000004</c:v>
                </c:pt>
                <c:pt idx="187">
                  <c:v>238.67150000000004</c:v>
                </c:pt>
                <c:pt idx="188">
                  <c:v>237.97750000000002</c:v>
                </c:pt>
                <c:pt idx="189">
                  <c:v>246.79750000000001</c:v>
                </c:pt>
                <c:pt idx="190">
                  <c:v>252.21650000000002</c:v>
                </c:pt>
                <c:pt idx="191">
                  <c:v>257.55550000000005</c:v>
                </c:pt>
                <c:pt idx="192">
                  <c:v>259.286</c:v>
                </c:pt>
                <c:pt idx="193">
                  <c:v>252.13700000000003</c:v>
                </c:pt>
                <c:pt idx="194">
                  <c:v>235.28950000000003</c:v>
                </c:pt>
                <c:pt idx="195">
                  <c:v>209.60550000000001</c:v>
                </c:pt>
                <c:pt idx="196">
                  <c:v>217.6105</c:v>
                </c:pt>
                <c:pt idx="197">
                  <c:v>225.75350000000003</c:v>
                </c:pt>
                <c:pt idx="198">
                  <c:v>225.83449999999999</c:v>
                </c:pt>
                <c:pt idx="199">
                  <c:v>217.315</c:v>
                </c:pt>
                <c:pt idx="200">
                  <c:v>237.40950000000004</c:v>
                </c:pt>
                <c:pt idx="201">
                  <c:v>234.452</c:v>
                </c:pt>
                <c:pt idx="202">
                  <c:v>236.24250000000001</c:v>
                </c:pt>
                <c:pt idx="203">
                  <c:v>250.77100000000002</c:v>
                </c:pt>
                <c:pt idx="204">
                  <c:v>278.02350000000001</c:v>
                </c:pt>
                <c:pt idx="205">
                  <c:v>262.096</c:v>
                </c:pt>
                <c:pt idx="206">
                  <c:v>277.57150000000001</c:v>
                </c:pt>
                <c:pt idx="207">
                  <c:v>294.59699999999998</c:v>
                </c:pt>
                <c:pt idx="208">
                  <c:v>284.59450000000004</c:v>
                </c:pt>
                <c:pt idx="209">
                  <c:v>316.87299999999999</c:v>
                </c:pt>
                <c:pt idx="210">
                  <c:v>331.28600000000006</c:v>
                </c:pt>
                <c:pt idx="211">
                  <c:v>334.96000000000004</c:v>
                </c:pt>
                <c:pt idx="212">
                  <c:v>321.70249999999999</c:v>
                </c:pt>
                <c:pt idx="213">
                  <c:v>331.2885</c:v>
                </c:pt>
                <c:pt idx="214">
                  <c:v>337.47850000000005</c:v>
                </c:pt>
                <c:pt idx="215">
                  <c:v>343.00850000000003</c:v>
                </c:pt>
                <c:pt idx="216">
                  <c:v>359.79100000000005</c:v>
                </c:pt>
                <c:pt idx="217">
                  <c:v>378.00550000000004</c:v>
                </c:pt>
                <c:pt idx="218">
                  <c:v>349.65350000000001</c:v>
                </c:pt>
                <c:pt idx="219">
                  <c:v>341.23050000000001</c:v>
                </c:pt>
                <c:pt idx="220">
                  <c:v>317.04500000000002</c:v>
                </c:pt>
                <c:pt idx="221">
                  <c:v>307.18650000000002</c:v>
                </c:pt>
                <c:pt idx="222">
                  <c:v>281.21850000000001</c:v>
                </c:pt>
                <c:pt idx="223">
                  <c:v>306.63050000000004</c:v>
                </c:pt>
                <c:pt idx="224">
                  <c:v>292.30050000000006</c:v>
                </c:pt>
                <c:pt idx="225">
                  <c:v>246.33350000000002</c:v>
                </c:pt>
                <c:pt idx="226">
                  <c:v>266.91550000000001</c:v>
                </c:pt>
                <c:pt idx="227">
                  <c:v>283.77350000000001</c:v>
                </c:pt>
                <c:pt idx="228">
                  <c:v>258.62600000000003</c:v>
                </c:pt>
                <c:pt idx="229">
                  <c:v>282.16050000000007</c:v>
                </c:pt>
                <c:pt idx="230">
                  <c:v>266.56799999999998</c:v>
                </c:pt>
                <c:pt idx="231">
                  <c:v>277.71750000000003</c:v>
                </c:pt>
                <c:pt idx="232">
                  <c:v>269.94749999999999</c:v>
                </c:pt>
                <c:pt idx="233">
                  <c:v>271.63650000000001</c:v>
                </c:pt>
                <c:pt idx="234">
                  <c:v>319.13650000000001</c:v>
                </c:pt>
                <c:pt idx="235">
                  <c:v>325.38</c:v>
                </c:pt>
                <c:pt idx="236">
                  <c:v>327.33250000000004</c:v>
                </c:pt>
                <c:pt idx="237">
                  <c:v>341.64850000000001</c:v>
                </c:pt>
                <c:pt idx="238">
                  <c:v>321.72900000000004</c:v>
                </c:pt>
                <c:pt idx="239">
                  <c:v>343.16700000000003</c:v>
                </c:pt>
              </c:numCache>
            </c:numRef>
          </c:val>
          <c:smooth val="0"/>
          <c:extLst>
            <c:ext xmlns:c15="http://schemas.microsoft.com/office/drawing/2012/chart" uri="{02D57815-91ED-43cb-92C2-25804820EDAC}">
              <c15:filteredSeriesTitle>
                <c15:tx>
                  <c:strRef>
                    <c:extLst>
                      <c:ext uri="{02D57815-91ED-43cb-92C2-25804820EDAC}">
                        <c15:formulaRef>
                          <c15:sqref>{"WVX"}</c15:sqref>
                        </c15:formulaRef>
                      </c:ext>
                    </c:extLst>
                    <c:strCache>
                      <c:ptCount val="1"/>
                      <c:pt idx="0">
                        <c:v>WVX</c:v>
                      </c:pt>
                    </c:strCache>
                  </c:strRef>
                </c15:tx>
              </c15:filteredSeriesTitle>
            </c:ext>
            <c:ext xmlns:c16="http://schemas.microsoft.com/office/drawing/2014/chart" uri="{C3380CC4-5D6E-409C-BE32-E72D297353CC}">
              <c16:uniqueId val="{00000000-5A92-42FE-9613-90D553160481}"/>
            </c:ext>
          </c:extLst>
        </c:ser>
        <c:ser>
          <c:idx val="1"/>
          <c:order val="1"/>
          <c:spPr>
            <a:ln w="28575" cap="rnd">
              <a:solidFill>
                <a:schemeClr val="accent2"/>
              </a:solidFill>
              <a:round/>
            </a:ln>
            <a:effectLst/>
          </c:spPr>
          <c:marker>
            <c:symbol val="none"/>
          </c:marker>
          <c:val>
            <c:numRef>
              <c:f>'Stock Prices'!$S$3:$S$242</c:f>
              <c:numCache>
                <c:formatCode>General</c:formatCode>
                <c:ptCount val="240"/>
                <c:pt idx="0">
                  <c:v>25.543333333333333</c:v>
                </c:pt>
                <c:pt idx="1">
                  <c:v>24.443333333333332</c:v>
                </c:pt>
                <c:pt idx="2">
                  <c:v>25.11</c:v>
                </c:pt>
                <c:pt idx="3">
                  <c:v>26.883333333333336</c:v>
                </c:pt>
                <c:pt idx="4">
                  <c:v>26.16</c:v>
                </c:pt>
                <c:pt idx="5">
                  <c:v>26.2</c:v>
                </c:pt>
                <c:pt idx="6">
                  <c:v>29.356666666666666</c:v>
                </c:pt>
                <c:pt idx="7">
                  <c:v>28.793333333333333</c:v>
                </c:pt>
                <c:pt idx="8">
                  <c:v>28.646666666666665</c:v>
                </c:pt>
                <c:pt idx="9">
                  <c:v>27.913333333333338</c:v>
                </c:pt>
                <c:pt idx="10">
                  <c:v>28.046666666666667</c:v>
                </c:pt>
                <c:pt idx="11">
                  <c:v>27.423333333333336</c:v>
                </c:pt>
                <c:pt idx="12">
                  <c:v>29.853333333333335</c:v>
                </c:pt>
                <c:pt idx="13">
                  <c:v>28.713333333333335</c:v>
                </c:pt>
                <c:pt idx="14">
                  <c:v>28.663333333333338</c:v>
                </c:pt>
                <c:pt idx="15">
                  <c:v>27.276666666666667</c:v>
                </c:pt>
                <c:pt idx="16">
                  <c:v>26.24666666666667</c:v>
                </c:pt>
                <c:pt idx="17">
                  <c:v>26.290000000000003</c:v>
                </c:pt>
                <c:pt idx="18">
                  <c:v>26.253333333333334</c:v>
                </c:pt>
                <c:pt idx="19">
                  <c:v>27.77333333333333</c:v>
                </c:pt>
                <c:pt idx="20">
                  <c:v>29.496666666666666</c:v>
                </c:pt>
                <c:pt idx="21">
                  <c:v>32.766666666666666</c:v>
                </c:pt>
                <c:pt idx="22">
                  <c:v>32.479999999999997</c:v>
                </c:pt>
                <c:pt idx="23">
                  <c:v>33.51</c:v>
                </c:pt>
                <c:pt idx="24">
                  <c:v>35.736666666666665</c:v>
                </c:pt>
                <c:pt idx="25">
                  <c:v>35.543333333333329</c:v>
                </c:pt>
                <c:pt idx="26">
                  <c:v>36.486666666666672</c:v>
                </c:pt>
                <c:pt idx="27">
                  <c:v>37.68</c:v>
                </c:pt>
                <c:pt idx="28">
                  <c:v>40.770000000000003</c:v>
                </c:pt>
                <c:pt idx="29">
                  <c:v>37.656666666666666</c:v>
                </c:pt>
                <c:pt idx="30">
                  <c:v>36.586666666666666</c:v>
                </c:pt>
                <c:pt idx="31">
                  <c:v>36.983333333333334</c:v>
                </c:pt>
                <c:pt idx="32">
                  <c:v>38.353333333333332</c:v>
                </c:pt>
                <c:pt idx="33">
                  <c:v>38.68</c:v>
                </c:pt>
                <c:pt idx="34">
                  <c:v>41.55</c:v>
                </c:pt>
                <c:pt idx="35">
                  <c:v>42.056666666666665</c:v>
                </c:pt>
                <c:pt idx="36">
                  <c:v>46.81</c:v>
                </c:pt>
                <c:pt idx="37">
                  <c:v>46.196666666666665</c:v>
                </c:pt>
                <c:pt idx="38">
                  <c:v>46.103333333333332</c:v>
                </c:pt>
                <c:pt idx="39">
                  <c:v>44.406666666666666</c:v>
                </c:pt>
                <c:pt idx="40">
                  <c:v>42.516666666666666</c:v>
                </c:pt>
                <c:pt idx="41">
                  <c:v>42.62</c:v>
                </c:pt>
                <c:pt idx="42">
                  <c:v>44.47</c:v>
                </c:pt>
                <c:pt idx="43">
                  <c:v>42.833333333333336</c:v>
                </c:pt>
                <c:pt idx="44">
                  <c:v>40.603333333333332</c:v>
                </c:pt>
                <c:pt idx="45">
                  <c:v>41.533333333333331</c:v>
                </c:pt>
                <c:pt idx="46">
                  <c:v>41.97</c:v>
                </c:pt>
                <c:pt idx="47">
                  <c:v>40.423333333333332</c:v>
                </c:pt>
                <c:pt idx="48">
                  <c:v>38.31</c:v>
                </c:pt>
                <c:pt idx="49">
                  <c:v>38.47</c:v>
                </c:pt>
                <c:pt idx="50">
                  <c:v>38.28</c:v>
                </c:pt>
                <c:pt idx="51">
                  <c:v>35.979999999999997</c:v>
                </c:pt>
                <c:pt idx="52">
                  <c:v>37.36</c:v>
                </c:pt>
                <c:pt idx="53">
                  <c:v>37.61</c:v>
                </c:pt>
                <c:pt idx="54">
                  <c:v>35.229999999999997</c:v>
                </c:pt>
                <c:pt idx="55">
                  <c:v>32.533333333333331</c:v>
                </c:pt>
                <c:pt idx="56">
                  <c:v>33.586666666666666</c:v>
                </c:pt>
                <c:pt idx="57">
                  <c:v>32.410000000000004</c:v>
                </c:pt>
                <c:pt idx="58">
                  <c:v>27.803333333333331</c:v>
                </c:pt>
                <c:pt idx="59">
                  <c:v>23.606666666666669</c:v>
                </c:pt>
                <c:pt idx="60">
                  <c:v>24.03</c:v>
                </c:pt>
                <c:pt idx="61">
                  <c:v>23.75</c:v>
                </c:pt>
                <c:pt idx="62">
                  <c:v>23.913333333333338</c:v>
                </c:pt>
                <c:pt idx="63">
                  <c:v>24.293333333333333</c:v>
                </c:pt>
                <c:pt idx="64">
                  <c:v>30.733333333333334</c:v>
                </c:pt>
                <c:pt idx="65">
                  <c:v>30.963333333333335</c:v>
                </c:pt>
                <c:pt idx="66">
                  <c:v>29.303333333333331</c:v>
                </c:pt>
                <c:pt idx="67">
                  <c:v>33.300000000000004</c:v>
                </c:pt>
                <c:pt idx="68">
                  <c:v>33.31</c:v>
                </c:pt>
                <c:pt idx="69">
                  <c:v>31.27</c:v>
                </c:pt>
                <c:pt idx="70">
                  <c:v>31.486666666666665</c:v>
                </c:pt>
                <c:pt idx="71">
                  <c:v>31.75</c:v>
                </c:pt>
                <c:pt idx="72">
                  <c:v>34.283333333333331</c:v>
                </c:pt>
                <c:pt idx="73">
                  <c:v>32.413333333333334</c:v>
                </c:pt>
                <c:pt idx="74">
                  <c:v>32.14</c:v>
                </c:pt>
                <c:pt idx="75">
                  <c:v>34.256666666666668</c:v>
                </c:pt>
                <c:pt idx="76">
                  <c:v>33.006666666666668</c:v>
                </c:pt>
                <c:pt idx="77">
                  <c:v>30.55</c:v>
                </c:pt>
                <c:pt idx="78">
                  <c:v>28.746666666666666</c:v>
                </c:pt>
                <c:pt idx="79">
                  <c:v>30.49</c:v>
                </c:pt>
                <c:pt idx="80">
                  <c:v>29.823333333333334</c:v>
                </c:pt>
                <c:pt idx="81">
                  <c:v>31.91</c:v>
                </c:pt>
                <c:pt idx="82">
                  <c:v>32.153333333333329</c:v>
                </c:pt>
                <c:pt idx="83">
                  <c:v>34.523333333333333</c:v>
                </c:pt>
                <c:pt idx="84">
                  <c:v>35.78</c:v>
                </c:pt>
                <c:pt idx="85">
                  <c:v>37.666666666666664</c:v>
                </c:pt>
                <c:pt idx="86">
                  <c:v>40.743333333333332</c:v>
                </c:pt>
                <c:pt idx="87">
                  <c:v>35.606666666666662</c:v>
                </c:pt>
                <c:pt idx="88">
                  <c:v>35.76</c:v>
                </c:pt>
                <c:pt idx="89">
                  <c:v>36.620000000000005</c:v>
                </c:pt>
                <c:pt idx="90">
                  <c:v>36.31</c:v>
                </c:pt>
                <c:pt idx="91">
                  <c:v>36.166666666666664</c:v>
                </c:pt>
                <c:pt idx="92">
                  <c:v>31.183333333333334</c:v>
                </c:pt>
                <c:pt idx="93">
                  <c:v>29.176666666666666</c:v>
                </c:pt>
                <c:pt idx="94">
                  <c:v>29.290000000000003</c:v>
                </c:pt>
                <c:pt idx="95">
                  <c:v>29.296666666666667</c:v>
                </c:pt>
                <c:pt idx="96">
                  <c:v>29.156666666666666</c:v>
                </c:pt>
                <c:pt idx="97">
                  <c:v>32.516666666666666</c:v>
                </c:pt>
                <c:pt idx="98">
                  <c:v>36.25</c:v>
                </c:pt>
                <c:pt idx="99">
                  <c:v>37.809999999999995</c:v>
                </c:pt>
                <c:pt idx="100">
                  <c:v>35.493333333333332</c:v>
                </c:pt>
                <c:pt idx="101">
                  <c:v>32.826666666666661</c:v>
                </c:pt>
                <c:pt idx="102">
                  <c:v>34.49666666666667</c:v>
                </c:pt>
                <c:pt idx="103">
                  <c:v>32.446666666666665</c:v>
                </c:pt>
                <c:pt idx="104">
                  <c:v>33.493333333333332</c:v>
                </c:pt>
                <c:pt idx="105">
                  <c:v>33.21</c:v>
                </c:pt>
                <c:pt idx="106">
                  <c:v>32.966666666666669</c:v>
                </c:pt>
                <c:pt idx="107">
                  <c:v>36.393333333333331</c:v>
                </c:pt>
                <c:pt idx="108">
                  <c:v>39.803333333333335</c:v>
                </c:pt>
                <c:pt idx="109">
                  <c:v>40.643333333333338</c:v>
                </c:pt>
                <c:pt idx="110">
                  <c:v>42.669999999999995</c:v>
                </c:pt>
                <c:pt idx="111">
                  <c:v>43.423333333333339</c:v>
                </c:pt>
                <c:pt idx="112">
                  <c:v>48.096666666666671</c:v>
                </c:pt>
                <c:pt idx="113">
                  <c:v>48.24666666666667</c:v>
                </c:pt>
                <c:pt idx="114">
                  <c:v>49.113333333333323</c:v>
                </c:pt>
                <c:pt idx="115">
                  <c:v>49.75</c:v>
                </c:pt>
                <c:pt idx="116">
                  <c:v>48.966666666666661</c:v>
                </c:pt>
                <c:pt idx="117">
                  <c:v>52.25333333333333</c:v>
                </c:pt>
                <c:pt idx="118">
                  <c:v>53.223333333333336</c:v>
                </c:pt>
                <c:pt idx="119">
                  <c:v>52.513333333333328</c:v>
                </c:pt>
                <c:pt idx="120">
                  <c:v>51.023333333333333</c:v>
                </c:pt>
                <c:pt idx="121">
                  <c:v>47.76</c:v>
                </c:pt>
                <c:pt idx="122">
                  <c:v>47.626666666666665</c:v>
                </c:pt>
                <c:pt idx="123">
                  <c:v>47.383333333333333</c:v>
                </c:pt>
                <c:pt idx="124">
                  <c:v>45.586666666666666</c:v>
                </c:pt>
                <c:pt idx="125">
                  <c:v>47.593333333333334</c:v>
                </c:pt>
                <c:pt idx="126">
                  <c:v>49.78</c:v>
                </c:pt>
                <c:pt idx="127">
                  <c:v>49.216666666666661</c:v>
                </c:pt>
                <c:pt idx="128">
                  <c:v>47.936666666666667</c:v>
                </c:pt>
                <c:pt idx="129">
                  <c:v>48.903333333333329</c:v>
                </c:pt>
                <c:pt idx="130">
                  <c:v>49.41</c:v>
                </c:pt>
                <c:pt idx="131">
                  <c:v>49.82</c:v>
                </c:pt>
                <c:pt idx="132">
                  <c:v>50.336666666666666</c:v>
                </c:pt>
                <c:pt idx="133">
                  <c:v>51.449999999999996</c:v>
                </c:pt>
                <c:pt idx="134">
                  <c:v>54.610000000000007</c:v>
                </c:pt>
                <c:pt idx="135">
                  <c:v>56.54999999999999</c:v>
                </c:pt>
                <c:pt idx="136">
                  <c:v>56.440000000000005</c:v>
                </c:pt>
                <c:pt idx="137">
                  <c:v>56.136666666666663</c:v>
                </c:pt>
                <c:pt idx="138">
                  <c:v>54.300000000000004</c:v>
                </c:pt>
                <c:pt idx="139">
                  <c:v>54.616666666666667</c:v>
                </c:pt>
                <c:pt idx="140">
                  <c:v>48.96</c:v>
                </c:pt>
                <c:pt idx="141">
                  <c:v>48.686666666666667</c:v>
                </c:pt>
                <c:pt idx="142">
                  <c:v>51.566666666666663</c:v>
                </c:pt>
                <c:pt idx="143">
                  <c:v>51.923333333333339</c:v>
                </c:pt>
                <c:pt idx="144">
                  <c:v>51.226666666666667</c:v>
                </c:pt>
                <c:pt idx="145">
                  <c:v>48.563333333333333</c:v>
                </c:pt>
                <c:pt idx="146">
                  <c:v>43.199999999999996</c:v>
                </c:pt>
                <c:pt idx="147">
                  <c:v>45.27</c:v>
                </c:pt>
                <c:pt idx="148">
                  <c:v>43.693333333333335</c:v>
                </c:pt>
                <c:pt idx="149">
                  <c:v>44.516666666666673</c:v>
                </c:pt>
                <c:pt idx="150">
                  <c:v>42.523333333333333</c:v>
                </c:pt>
                <c:pt idx="151">
                  <c:v>46.876666666666665</c:v>
                </c:pt>
                <c:pt idx="152">
                  <c:v>50.836666666666666</c:v>
                </c:pt>
                <c:pt idx="153">
                  <c:v>49.330000000000005</c:v>
                </c:pt>
                <c:pt idx="154">
                  <c:v>49.406666666666666</c:v>
                </c:pt>
                <c:pt idx="155">
                  <c:v>50.390000000000008</c:v>
                </c:pt>
                <c:pt idx="156">
                  <c:v>49.883333333333333</c:v>
                </c:pt>
                <c:pt idx="157">
                  <c:v>49.643333333333338</c:v>
                </c:pt>
                <c:pt idx="158">
                  <c:v>49.163333333333334</c:v>
                </c:pt>
                <c:pt idx="159">
                  <c:v>47.303333333333335</c:v>
                </c:pt>
                <c:pt idx="160">
                  <c:v>46.816666666666663</c:v>
                </c:pt>
                <c:pt idx="161">
                  <c:v>46.21</c:v>
                </c:pt>
                <c:pt idx="162">
                  <c:v>45.233333333333327</c:v>
                </c:pt>
                <c:pt idx="163">
                  <c:v>48.056666666666672</c:v>
                </c:pt>
                <c:pt idx="164">
                  <c:v>48.080000000000005</c:v>
                </c:pt>
                <c:pt idx="165">
                  <c:v>50.773333333333333</c:v>
                </c:pt>
                <c:pt idx="166">
                  <c:v>52.916666666666664</c:v>
                </c:pt>
                <c:pt idx="167">
                  <c:v>54.383333333333333</c:v>
                </c:pt>
                <c:pt idx="168">
                  <c:v>54.913333333333334</c:v>
                </c:pt>
                <c:pt idx="169">
                  <c:v>58.54</c:v>
                </c:pt>
                <c:pt idx="170">
                  <c:v>57.566666666666663</c:v>
                </c:pt>
                <c:pt idx="171">
                  <c:v>55.95000000000001</c:v>
                </c:pt>
                <c:pt idx="172">
                  <c:v>56.123333333333335</c:v>
                </c:pt>
                <c:pt idx="173">
                  <c:v>54.463333333333331</c:v>
                </c:pt>
                <c:pt idx="174">
                  <c:v>53.923333333333339</c:v>
                </c:pt>
                <c:pt idx="175">
                  <c:v>55.103333333333332</c:v>
                </c:pt>
                <c:pt idx="176">
                  <c:v>52.086666666666666</c:v>
                </c:pt>
                <c:pt idx="177">
                  <c:v>52.303333333333335</c:v>
                </c:pt>
                <c:pt idx="178">
                  <c:v>49.536666666666662</c:v>
                </c:pt>
                <c:pt idx="179">
                  <c:v>50.886666666666663</c:v>
                </c:pt>
                <c:pt idx="180">
                  <c:v>48.21</c:v>
                </c:pt>
                <c:pt idx="181">
                  <c:v>51.94</c:v>
                </c:pt>
                <c:pt idx="182">
                  <c:v>50.706666666666671</c:v>
                </c:pt>
                <c:pt idx="183">
                  <c:v>49.446666666666665</c:v>
                </c:pt>
                <c:pt idx="184">
                  <c:v>51.99</c:v>
                </c:pt>
                <c:pt idx="185">
                  <c:v>48.793333333333329</c:v>
                </c:pt>
                <c:pt idx="186">
                  <c:v>51.53</c:v>
                </c:pt>
                <c:pt idx="187">
                  <c:v>52.793333333333344</c:v>
                </c:pt>
                <c:pt idx="188">
                  <c:v>52.87</c:v>
                </c:pt>
                <c:pt idx="189">
                  <c:v>54.913333333333334</c:v>
                </c:pt>
                <c:pt idx="190">
                  <c:v>56.416666666666664</c:v>
                </c:pt>
                <c:pt idx="191">
                  <c:v>57.433333333333337</c:v>
                </c:pt>
                <c:pt idx="192">
                  <c:v>57.72</c:v>
                </c:pt>
                <c:pt idx="193">
                  <c:v>56.266666666666673</c:v>
                </c:pt>
                <c:pt idx="194">
                  <c:v>53.073333333333331</c:v>
                </c:pt>
                <c:pt idx="195">
                  <c:v>48.00333333333333</c:v>
                </c:pt>
                <c:pt idx="196">
                  <c:v>49.76</c:v>
                </c:pt>
                <c:pt idx="197">
                  <c:v>51.333333333333336</c:v>
                </c:pt>
                <c:pt idx="198">
                  <c:v>51.186666666666667</c:v>
                </c:pt>
                <c:pt idx="199">
                  <c:v>48.873333333333335</c:v>
                </c:pt>
                <c:pt idx="200">
                  <c:v>53.660000000000004</c:v>
                </c:pt>
                <c:pt idx="201">
                  <c:v>53.106666666666662</c:v>
                </c:pt>
                <c:pt idx="202">
                  <c:v>52.993333333333332</c:v>
                </c:pt>
                <c:pt idx="203">
                  <c:v>55.653333333333336</c:v>
                </c:pt>
                <c:pt idx="204">
                  <c:v>62.493333333333332</c:v>
                </c:pt>
                <c:pt idx="205">
                  <c:v>57.75333333333333</c:v>
                </c:pt>
                <c:pt idx="206">
                  <c:v>60.903333333333336</c:v>
                </c:pt>
                <c:pt idx="207">
                  <c:v>64.653333333333336</c:v>
                </c:pt>
                <c:pt idx="208">
                  <c:v>62.576666666666675</c:v>
                </c:pt>
                <c:pt idx="209">
                  <c:v>68.91</c:v>
                </c:pt>
                <c:pt idx="210">
                  <c:v>72.239999999999995</c:v>
                </c:pt>
                <c:pt idx="211">
                  <c:v>73.63</c:v>
                </c:pt>
                <c:pt idx="212">
                  <c:v>70.94</c:v>
                </c:pt>
                <c:pt idx="213">
                  <c:v>72.67</c:v>
                </c:pt>
                <c:pt idx="214">
                  <c:v>72.743333333333325</c:v>
                </c:pt>
                <c:pt idx="215">
                  <c:v>73.089999999999989</c:v>
                </c:pt>
                <c:pt idx="216">
                  <c:v>76.346666666666678</c:v>
                </c:pt>
                <c:pt idx="217">
                  <c:v>80.97</c:v>
                </c:pt>
                <c:pt idx="218">
                  <c:v>75.353333333333339</c:v>
                </c:pt>
                <c:pt idx="219">
                  <c:v>73.716666666666669</c:v>
                </c:pt>
                <c:pt idx="220">
                  <c:v>69.260000000000005</c:v>
                </c:pt>
                <c:pt idx="221">
                  <c:v>67.156666666666666</c:v>
                </c:pt>
                <c:pt idx="222">
                  <c:v>62.136666666666663</c:v>
                </c:pt>
                <c:pt idx="223">
                  <c:v>66.436666666666667</c:v>
                </c:pt>
                <c:pt idx="224">
                  <c:v>62.48</c:v>
                </c:pt>
                <c:pt idx="225">
                  <c:v>53.553333333333335</c:v>
                </c:pt>
                <c:pt idx="226">
                  <c:v>57.403333333333336</c:v>
                </c:pt>
                <c:pt idx="227">
                  <c:v>61.1</c:v>
                </c:pt>
                <c:pt idx="228">
                  <c:v>56.216666666666669</c:v>
                </c:pt>
                <c:pt idx="229">
                  <c:v>60.896666666666668</c:v>
                </c:pt>
                <c:pt idx="230">
                  <c:v>57.343333333333327</c:v>
                </c:pt>
                <c:pt idx="231">
                  <c:v>59.736666666666657</c:v>
                </c:pt>
                <c:pt idx="232">
                  <c:v>58.140000000000008</c:v>
                </c:pt>
                <c:pt idx="233">
                  <c:v>58.376666666666665</c:v>
                </c:pt>
                <c:pt idx="234">
                  <c:v>68.17</c:v>
                </c:pt>
                <c:pt idx="235">
                  <c:v>70.646666666666661</c:v>
                </c:pt>
                <c:pt idx="236">
                  <c:v>71.739999999999995</c:v>
                </c:pt>
                <c:pt idx="237">
                  <c:v>74.989999999999995</c:v>
                </c:pt>
                <c:pt idx="238">
                  <c:v>71.723333333333343</c:v>
                </c:pt>
                <c:pt idx="239">
                  <c:v>76.72</c:v>
                </c:pt>
              </c:numCache>
            </c:numRef>
          </c:val>
          <c:smooth val="0"/>
          <c:extLst>
            <c:ext xmlns:c15="http://schemas.microsoft.com/office/drawing/2012/chart" uri="{02D57815-91ED-43cb-92C2-25804820EDAC}">
              <c15:filteredSeriesTitle>
                <c15:tx>
                  <c:strRef>
                    <c:extLst>
                      <c:ext uri="{02D57815-91ED-43cb-92C2-25804820EDAC}">
                        <c15:formulaRef>
                          <c15:sqref>{"PWX"}</c15:sqref>
                        </c15:formulaRef>
                      </c:ext>
                    </c:extLst>
                    <c:strCache>
                      <c:ptCount val="1"/>
                      <c:pt idx="0">
                        <c:v>PWX</c:v>
                      </c:pt>
                    </c:strCache>
                  </c:strRef>
                </c15:tx>
              </c15:filteredSeriesTitle>
            </c:ext>
            <c:ext xmlns:c16="http://schemas.microsoft.com/office/drawing/2014/chart" uri="{C3380CC4-5D6E-409C-BE32-E72D297353CC}">
              <c16:uniqueId val="{00000001-5A92-42FE-9613-90D553160481}"/>
            </c:ext>
          </c:extLst>
        </c:ser>
        <c:ser>
          <c:idx val="2"/>
          <c:order val="2"/>
          <c:spPr>
            <a:ln w="28575" cap="rnd">
              <a:solidFill>
                <a:schemeClr val="accent3"/>
              </a:solidFill>
              <a:round/>
            </a:ln>
            <a:effectLst/>
          </c:spPr>
          <c:marker>
            <c:symbol val="none"/>
          </c:marker>
          <c:val>
            <c:numRef>
              <c:f>'Stock Prices'!$T$3:$T$242</c:f>
              <c:numCache>
                <c:formatCode>General</c:formatCode>
                <c:ptCount val="240"/>
                <c:pt idx="0">
                  <c:v>100</c:v>
                </c:pt>
                <c:pt idx="1">
                  <c:v>94.321286548704492</c:v>
                </c:pt>
                <c:pt idx="2">
                  <c:v>94.556209823077594</c:v>
                </c:pt>
                <c:pt idx="3">
                  <c:v>98.828440072384595</c:v>
                </c:pt>
                <c:pt idx="4">
                  <c:v>98.566027235939217</c:v>
                </c:pt>
                <c:pt idx="5">
                  <c:v>99.469007897377978</c:v>
                </c:pt>
                <c:pt idx="6">
                  <c:v>109.66953269192938</c:v>
                </c:pt>
                <c:pt idx="7">
                  <c:v>106.97095585034454</c:v>
                </c:pt>
                <c:pt idx="8">
                  <c:v>106.15396992405353</c:v>
                </c:pt>
                <c:pt idx="9">
                  <c:v>104.22755685794002</c:v>
                </c:pt>
                <c:pt idx="10">
                  <c:v>102.37893886785164</c:v>
                </c:pt>
                <c:pt idx="11">
                  <c:v>103.64541117123386</c:v>
                </c:pt>
                <c:pt idx="12">
                  <c:v>111.13497996806173</c:v>
                </c:pt>
                <c:pt idx="13">
                  <c:v>106.27678525187537</c:v>
                </c:pt>
                <c:pt idx="14">
                  <c:v>105.5322054229302</c:v>
                </c:pt>
                <c:pt idx="15">
                  <c:v>98.29841865595742</c:v>
                </c:pt>
                <c:pt idx="16">
                  <c:v>90.205716606198479</c:v>
                </c:pt>
                <c:pt idx="17">
                  <c:v>93.432513746820774</c:v>
                </c:pt>
                <c:pt idx="18">
                  <c:v>94.022099350142639</c:v>
                </c:pt>
                <c:pt idx="19">
                  <c:v>99.268947741547635</c:v>
                </c:pt>
                <c:pt idx="20">
                  <c:v>101.05144545361553</c:v>
                </c:pt>
                <c:pt idx="21">
                  <c:v>107.3364492313974</c:v>
                </c:pt>
                <c:pt idx="22">
                  <c:v>101.54099712508146</c:v>
                </c:pt>
                <c:pt idx="23">
                  <c:v>102.33779635042234</c:v>
                </c:pt>
                <c:pt idx="24">
                  <c:v>104.63425072441619</c:v>
                </c:pt>
                <c:pt idx="25">
                  <c:v>108.03693976930487</c:v>
                </c:pt>
                <c:pt idx="26">
                  <c:v>107.79265537829998</c:v>
                </c:pt>
                <c:pt idx="27">
                  <c:v>110.83156800679498</c:v>
                </c:pt>
                <c:pt idx="28">
                  <c:v>114.71792171299026</c:v>
                </c:pt>
                <c:pt idx="29">
                  <c:v>110.13477519873956</c:v>
                </c:pt>
                <c:pt idx="30">
                  <c:v>106.64417689284437</c:v>
                </c:pt>
                <c:pt idx="31">
                  <c:v>107.00167712401905</c:v>
                </c:pt>
                <c:pt idx="32">
                  <c:v>118.24916879116833</c:v>
                </c:pt>
                <c:pt idx="33">
                  <c:v>117.44050203861919</c:v>
                </c:pt>
                <c:pt idx="34">
                  <c:v>123.63988272785824</c:v>
                </c:pt>
                <c:pt idx="35">
                  <c:v>123.51180233430598</c:v>
                </c:pt>
                <c:pt idx="36">
                  <c:v>130.46288359183802</c:v>
                </c:pt>
                <c:pt idx="37">
                  <c:v>132.9158322180584</c:v>
                </c:pt>
                <c:pt idx="38">
                  <c:v>129.90285741433883</c:v>
                </c:pt>
                <c:pt idx="39">
                  <c:v>125.88722282059436</c:v>
                </c:pt>
                <c:pt idx="40">
                  <c:v>123.90184175334933</c:v>
                </c:pt>
                <c:pt idx="41">
                  <c:v>126.3219532758181</c:v>
                </c:pt>
                <c:pt idx="42">
                  <c:v>134.86654291253888</c:v>
                </c:pt>
                <c:pt idx="43">
                  <c:v>128.39683001392578</c:v>
                </c:pt>
                <c:pt idx="44">
                  <c:v>119.36503895002021</c:v>
                </c:pt>
                <c:pt idx="45">
                  <c:v>124.43021215521684</c:v>
                </c:pt>
                <c:pt idx="46">
                  <c:v>130.55431808081408</c:v>
                </c:pt>
                <c:pt idx="47">
                  <c:v>119.63441121977309</c:v>
                </c:pt>
                <c:pt idx="48">
                  <c:v>111.99020362122175</c:v>
                </c:pt>
                <c:pt idx="49">
                  <c:v>110.44059326626446</c:v>
                </c:pt>
                <c:pt idx="50">
                  <c:v>108.842265270844</c:v>
                </c:pt>
                <c:pt idx="51">
                  <c:v>100.06343586497638</c:v>
                </c:pt>
                <c:pt idx="52">
                  <c:v>118.56340353096968</c:v>
                </c:pt>
                <c:pt idx="53">
                  <c:v>113.62663189895038</c:v>
                </c:pt>
                <c:pt idx="54">
                  <c:v>100.41379236326738</c:v>
                </c:pt>
                <c:pt idx="55">
                  <c:v>95.569864082200766</c:v>
                </c:pt>
                <c:pt idx="56">
                  <c:v>95.201789202206626</c:v>
                </c:pt>
                <c:pt idx="57">
                  <c:v>97.122777601694139</c:v>
                </c:pt>
                <c:pt idx="58">
                  <c:v>69.019034340761834</c:v>
                </c:pt>
                <c:pt idx="59">
                  <c:v>67.82799380556375</c:v>
                </c:pt>
                <c:pt idx="60">
                  <c:v>64.609822814227243</c:v>
                </c:pt>
                <c:pt idx="61">
                  <c:v>61.435383715687443</c:v>
                </c:pt>
                <c:pt idx="62">
                  <c:v>63.550506986321132</c:v>
                </c:pt>
                <c:pt idx="63">
                  <c:v>70.534712082654138</c:v>
                </c:pt>
                <c:pt idx="64">
                  <c:v>111.80078976819679</c:v>
                </c:pt>
                <c:pt idx="65">
                  <c:v>110.78934877909076</c:v>
                </c:pt>
                <c:pt idx="66">
                  <c:v>108.61160853752038</c:v>
                </c:pt>
                <c:pt idx="67">
                  <c:v>130.55292610990969</c:v>
                </c:pt>
                <c:pt idx="68">
                  <c:v>127.8650949923039</c:v>
                </c:pt>
                <c:pt idx="69">
                  <c:v>121.23027416283446</c:v>
                </c:pt>
                <c:pt idx="70">
                  <c:v>121.07221989909287</c:v>
                </c:pt>
                <c:pt idx="71">
                  <c:v>131.84500240146832</c:v>
                </c:pt>
                <c:pt idx="72">
                  <c:v>144.58784447808119</c:v>
                </c:pt>
                <c:pt idx="73">
                  <c:v>144.53623965152104</c:v>
                </c:pt>
                <c:pt idx="74">
                  <c:v>148.13581848641303</c:v>
                </c:pt>
                <c:pt idx="75">
                  <c:v>156.80786430256754</c:v>
                </c:pt>
                <c:pt idx="76">
                  <c:v>154.27035044418895</c:v>
                </c:pt>
                <c:pt idx="77">
                  <c:v>140.84872242974507</c:v>
                </c:pt>
                <c:pt idx="78">
                  <c:v>129.22488125389268</c:v>
                </c:pt>
                <c:pt idx="79">
                  <c:v>146.3278833897088</c:v>
                </c:pt>
                <c:pt idx="80">
                  <c:v>140.78638597208729</c:v>
                </c:pt>
                <c:pt idx="81">
                  <c:v>151.50980488632621</c:v>
                </c:pt>
                <c:pt idx="82">
                  <c:v>159.40351334478962</c:v>
                </c:pt>
                <c:pt idx="83">
                  <c:v>171.70235968668663</c:v>
                </c:pt>
                <c:pt idx="84">
                  <c:v>180.57872380602129</c:v>
                </c:pt>
                <c:pt idx="85">
                  <c:v>186.44652103677222</c:v>
                </c:pt>
                <c:pt idx="86">
                  <c:v>191.58970618113122</c:v>
                </c:pt>
                <c:pt idx="87">
                  <c:v>173.52136213899851</c:v>
                </c:pt>
                <c:pt idx="88">
                  <c:v>176.56512084275801</c:v>
                </c:pt>
                <c:pt idx="89">
                  <c:v>176.59864698049751</c:v>
                </c:pt>
                <c:pt idx="90">
                  <c:v>172.48093771705803</c:v>
                </c:pt>
                <c:pt idx="91">
                  <c:v>167.3225072561747</c:v>
                </c:pt>
                <c:pt idx="92">
                  <c:v>145.23318287395861</c:v>
                </c:pt>
                <c:pt idx="93">
                  <c:v>131.8385453035911</c:v>
                </c:pt>
                <c:pt idx="94">
                  <c:v>141.15468577899296</c:v>
                </c:pt>
                <c:pt idx="95">
                  <c:v>139.02763260347777</c:v>
                </c:pt>
                <c:pt idx="96">
                  <c:v>138.51936378982134</c:v>
                </c:pt>
                <c:pt idx="97">
                  <c:v>156.21516592972529</c:v>
                </c:pt>
                <c:pt idx="98">
                  <c:v>168.83891494416201</c:v>
                </c:pt>
                <c:pt idx="99">
                  <c:v>173.32978206738142</c:v>
                </c:pt>
                <c:pt idx="100">
                  <c:v>161.0220067207415</c:v>
                </c:pt>
                <c:pt idx="101">
                  <c:v>148.03626619693247</c:v>
                </c:pt>
                <c:pt idx="102">
                  <c:v>150.6058895651949</c:v>
                </c:pt>
                <c:pt idx="103">
                  <c:v>141.78488273276329</c:v>
                </c:pt>
                <c:pt idx="104">
                  <c:v>145.01603304830945</c:v>
                </c:pt>
                <c:pt idx="105">
                  <c:v>145.99169221688791</c:v>
                </c:pt>
                <c:pt idx="106">
                  <c:v>150.87466920991102</c:v>
                </c:pt>
                <c:pt idx="107">
                  <c:v>162.95920632891418</c:v>
                </c:pt>
                <c:pt idx="108">
                  <c:v>180.89611517438084</c:v>
                </c:pt>
                <c:pt idx="109">
                  <c:v>183.89177010636598</c:v>
                </c:pt>
                <c:pt idx="110">
                  <c:v>186.5585444600398</c:v>
                </c:pt>
                <c:pt idx="111">
                  <c:v>191.68157896818988</c:v>
                </c:pt>
                <c:pt idx="112">
                  <c:v>205.75903750872894</c:v>
                </c:pt>
                <c:pt idx="113">
                  <c:v>212.8005545659322</c:v>
                </c:pt>
                <c:pt idx="114">
                  <c:v>213.44706033693058</c:v>
                </c:pt>
                <c:pt idx="115">
                  <c:v>220.95293967073658</c:v>
                </c:pt>
                <c:pt idx="116">
                  <c:v>214.90180279442521</c:v>
                </c:pt>
                <c:pt idx="117">
                  <c:v>227.58416952480621</c:v>
                </c:pt>
                <c:pt idx="118">
                  <c:v>233.59328700116012</c:v>
                </c:pt>
                <c:pt idx="119">
                  <c:v>235.46398546131081</c:v>
                </c:pt>
                <c:pt idx="120">
                  <c:v>224.43300475539834</c:v>
                </c:pt>
                <c:pt idx="121">
                  <c:v>211.3420470231849</c:v>
                </c:pt>
                <c:pt idx="122">
                  <c:v>210.93938318978726</c:v>
                </c:pt>
                <c:pt idx="123">
                  <c:v>210.36368943941778</c:v>
                </c:pt>
                <c:pt idx="124">
                  <c:v>206.55739697630472</c:v>
                </c:pt>
                <c:pt idx="125">
                  <c:v>214.6516361238543</c:v>
                </c:pt>
                <c:pt idx="126">
                  <c:v>222.2796237540399</c:v>
                </c:pt>
                <c:pt idx="127">
                  <c:v>220.60109672235794</c:v>
                </c:pt>
                <c:pt idx="128">
                  <c:v>218.22282990912899</c:v>
                </c:pt>
                <c:pt idx="129">
                  <c:v>210.95283942286994</c:v>
                </c:pt>
                <c:pt idx="130">
                  <c:v>206.0929020168002</c:v>
                </c:pt>
                <c:pt idx="131">
                  <c:v>211.2481127265051</c:v>
                </c:pt>
                <c:pt idx="132">
                  <c:v>210.04286642735261</c:v>
                </c:pt>
                <c:pt idx="133">
                  <c:v>210.66599125850863</c:v>
                </c:pt>
                <c:pt idx="134">
                  <c:v>228.84734797129704</c:v>
                </c:pt>
                <c:pt idx="135">
                  <c:v>231.08219588370747</c:v>
                </c:pt>
                <c:pt idx="136">
                  <c:v>231.47370679159161</c:v>
                </c:pt>
                <c:pt idx="137">
                  <c:v>229.33136119304083</c:v>
                </c:pt>
                <c:pt idx="138">
                  <c:v>222.17051313736883</c:v>
                </c:pt>
                <c:pt idx="139">
                  <c:v>225.39186153368266</c:v>
                </c:pt>
                <c:pt idx="140">
                  <c:v>206.60916172172193</c:v>
                </c:pt>
                <c:pt idx="141">
                  <c:v>202.3111931805289</c:v>
                </c:pt>
                <c:pt idx="142">
                  <c:v>219.58768951552162</c:v>
                </c:pt>
                <c:pt idx="143">
                  <c:v>217.24571143256188</c:v>
                </c:pt>
                <c:pt idx="144">
                  <c:v>213.57122073515788</c:v>
                </c:pt>
                <c:pt idx="145">
                  <c:v>192.03870591306583</c:v>
                </c:pt>
                <c:pt idx="146">
                  <c:v>183.49577554201628</c:v>
                </c:pt>
                <c:pt idx="147">
                  <c:v>195.18824841636297</c:v>
                </c:pt>
                <c:pt idx="148">
                  <c:v>192.4204779911212</c:v>
                </c:pt>
                <c:pt idx="149">
                  <c:v>195.62908341946402</c:v>
                </c:pt>
                <c:pt idx="150">
                  <c:v>183.2719647664531</c:v>
                </c:pt>
                <c:pt idx="151">
                  <c:v>195.7905956651648</c:v>
                </c:pt>
                <c:pt idx="152">
                  <c:v>209.62964920687548</c:v>
                </c:pt>
                <c:pt idx="153">
                  <c:v>201.19333973281468</c:v>
                </c:pt>
                <c:pt idx="154">
                  <c:v>202.06239717364952</c:v>
                </c:pt>
                <c:pt idx="155">
                  <c:v>204.82141419813001</c:v>
                </c:pt>
                <c:pt idx="156">
                  <c:v>204.15531631721737</c:v>
                </c:pt>
                <c:pt idx="157">
                  <c:v>206.96460592022612</c:v>
                </c:pt>
                <c:pt idx="158">
                  <c:v>209.29593565453627</c:v>
                </c:pt>
                <c:pt idx="159">
                  <c:v>200.3458834456074</c:v>
                </c:pt>
                <c:pt idx="160">
                  <c:v>197.40948932764644</c:v>
                </c:pt>
                <c:pt idx="161">
                  <c:v>192.41062520411538</c:v>
                </c:pt>
                <c:pt idx="162">
                  <c:v>190.00598665617656</c:v>
                </c:pt>
                <c:pt idx="163">
                  <c:v>197.16666012229041</c:v>
                </c:pt>
                <c:pt idx="164">
                  <c:v>196.33066133459803</c:v>
                </c:pt>
                <c:pt idx="165">
                  <c:v>208.91910156109088</c:v>
                </c:pt>
                <c:pt idx="166">
                  <c:v>217.99613126200231</c:v>
                </c:pt>
                <c:pt idx="167">
                  <c:v>226.11558073003008</c:v>
                </c:pt>
                <c:pt idx="168">
                  <c:v>228.54778208782088</c:v>
                </c:pt>
                <c:pt idx="169">
                  <c:v>230.06074917731644</c:v>
                </c:pt>
                <c:pt idx="170">
                  <c:v>227.35271663431914</c:v>
                </c:pt>
                <c:pt idx="171">
                  <c:v>225.9871936453012</c:v>
                </c:pt>
                <c:pt idx="172">
                  <c:v>227.59922209249575</c:v>
                </c:pt>
                <c:pt idx="173">
                  <c:v>222.22501937019751</c:v>
                </c:pt>
                <c:pt idx="174">
                  <c:v>213.85791883343336</c:v>
                </c:pt>
                <c:pt idx="175">
                  <c:v>213.14050498873928</c:v>
                </c:pt>
                <c:pt idx="176">
                  <c:v>202.60441899181833</c:v>
                </c:pt>
                <c:pt idx="177">
                  <c:v>202.61250065023862</c:v>
                </c:pt>
                <c:pt idx="178">
                  <c:v>198.50761604336017</c:v>
                </c:pt>
                <c:pt idx="179">
                  <c:v>199.33900155122635</c:v>
                </c:pt>
                <c:pt idx="180">
                  <c:v>180.39719873017529</c:v>
                </c:pt>
                <c:pt idx="181">
                  <c:v>202.51231321572075</c:v>
                </c:pt>
                <c:pt idx="182">
                  <c:v>197.09622493029281</c:v>
                </c:pt>
                <c:pt idx="183">
                  <c:v>193.40054507636708</c:v>
                </c:pt>
                <c:pt idx="184">
                  <c:v>211.70492573241333</c:v>
                </c:pt>
                <c:pt idx="185">
                  <c:v>193.70630651821378</c:v>
                </c:pt>
                <c:pt idx="186">
                  <c:v>205.75063235467005</c:v>
                </c:pt>
                <c:pt idx="187">
                  <c:v>202.33126529289953</c:v>
                </c:pt>
                <c:pt idx="188">
                  <c:v>197.29727337324024</c:v>
                </c:pt>
                <c:pt idx="189">
                  <c:v>206.41217551064912</c:v>
                </c:pt>
                <c:pt idx="190">
                  <c:v>207.6639079809662</c:v>
                </c:pt>
                <c:pt idx="191">
                  <c:v>215.20920967891942</c:v>
                </c:pt>
                <c:pt idx="192">
                  <c:v>218.21620697894153</c:v>
                </c:pt>
                <c:pt idx="193">
                  <c:v>207.86801351115355</c:v>
                </c:pt>
                <c:pt idx="194">
                  <c:v>189.3461948453797</c:v>
                </c:pt>
                <c:pt idx="195">
                  <c:v>157.45242748643776</c:v>
                </c:pt>
                <c:pt idx="196">
                  <c:v>165.52081067909666</c:v>
                </c:pt>
                <c:pt idx="197">
                  <c:v>178.00216225206995</c:v>
                </c:pt>
                <c:pt idx="198">
                  <c:v>180.67653351213733</c:v>
                </c:pt>
                <c:pt idx="199">
                  <c:v>180.07453534098315</c:v>
                </c:pt>
                <c:pt idx="200">
                  <c:v>191.55336297351664</c:v>
                </c:pt>
                <c:pt idx="201">
                  <c:v>185.79365335781921</c:v>
                </c:pt>
                <c:pt idx="202">
                  <c:v>195.04575552797414</c:v>
                </c:pt>
                <c:pt idx="203">
                  <c:v>219.20300863121628</c:v>
                </c:pt>
                <c:pt idx="204">
                  <c:v>229.69269152161846</c:v>
                </c:pt>
                <c:pt idx="205">
                  <c:v>233.11371518854619</c:v>
                </c:pt>
                <c:pt idx="206">
                  <c:v>249.27647276096593</c:v>
                </c:pt>
                <c:pt idx="207">
                  <c:v>266.59862785151256</c:v>
                </c:pt>
                <c:pt idx="208">
                  <c:v>257.28575069885528</c:v>
                </c:pt>
                <c:pt idx="209">
                  <c:v>292.29257857374705</c:v>
                </c:pt>
                <c:pt idx="210">
                  <c:v>302.64738184103066</c:v>
                </c:pt>
                <c:pt idx="211">
                  <c:v>299.0502622728406</c:v>
                </c:pt>
                <c:pt idx="212">
                  <c:v>283.62572906543829</c:v>
                </c:pt>
                <c:pt idx="213">
                  <c:v>296.27491289618109</c:v>
                </c:pt>
                <c:pt idx="214">
                  <c:v>312.46932166344152</c:v>
                </c:pt>
                <c:pt idx="215">
                  <c:v>318.87105191207422</c:v>
                </c:pt>
                <c:pt idx="216">
                  <c:v>336.27581955649441</c:v>
                </c:pt>
                <c:pt idx="217">
                  <c:v>346.59446269631366</c:v>
                </c:pt>
                <c:pt idx="218">
                  <c:v>325.89915271573085</c:v>
                </c:pt>
                <c:pt idx="219">
                  <c:v>313.91724805930494</c:v>
                </c:pt>
                <c:pt idx="220">
                  <c:v>284.66279498751442</c:v>
                </c:pt>
                <c:pt idx="221">
                  <c:v>274.02171876260269</c:v>
                </c:pt>
                <c:pt idx="222">
                  <c:v>247.52610269645501</c:v>
                </c:pt>
                <c:pt idx="223">
                  <c:v>283.78826907313322</c:v>
                </c:pt>
                <c:pt idx="224">
                  <c:v>283.56845355096999</c:v>
                </c:pt>
                <c:pt idx="225">
                  <c:v>230.36535021786113</c:v>
                </c:pt>
                <c:pt idx="226">
                  <c:v>254.63790605105439</c:v>
                </c:pt>
                <c:pt idx="227">
                  <c:v>270.68078278626695</c:v>
                </c:pt>
                <c:pt idx="228">
                  <c:v>243.07741839693247</c:v>
                </c:pt>
                <c:pt idx="229">
                  <c:v>269.37474693995608</c:v>
                </c:pt>
                <c:pt idx="230">
                  <c:v>262.20023025763447</c:v>
                </c:pt>
                <c:pt idx="231">
                  <c:v>272.96135095959528</c:v>
                </c:pt>
                <c:pt idx="232">
                  <c:v>266.35465370758425</c:v>
                </c:pt>
                <c:pt idx="233">
                  <c:v>272.58599932085036</c:v>
                </c:pt>
                <c:pt idx="234">
                  <c:v>318.8234517209541</c:v>
                </c:pt>
                <c:pt idx="235">
                  <c:v>316.92493398862905</c:v>
                </c:pt>
                <c:pt idx="236">
                  <c:v>312.05360590526783</c:v>
                </c:pt>
                <c:pt idx="237">
                  <c:v>325.22943712197298</c:v>
                </c:pt>
                <c:pt idx="238">
                  <c:v>291.25311129605979</c:v>
                </c:pt>
                <c:pt idx="239">
                  <c:v>304.10359370339876</c:v>
                </c:pt>
              </c:numCache>
            </c:numRef>
          </c:val>
          <c:smooth val="0"/>
          <c:extLst>
            <c:ext xmlns:c15="http://schemas.microsoft.com/office/drawing/2012/chart" uri="{02D57815-91ED-43cb-92C2-25804820EDAC}">
              <c15:filteredSeriesTitle>
                <c15:tx>
                  <c:strRef>
                    <c:extLst>
                      <c:ext uri="{02D57815-91ED-43cb-92C2-25804820EDAC}">
                        <c15:formulaRef>
                          <c15:sqref>{"EWX"}</c15:sqref>
                        </c15:formulaRef>
                      </c:ext>
                    </c:extLst>
                    <c:strCache>
                      <c:ptCount val="1"/>
                      <c:pt idx="0">
                        <c:v>EWX</c:v>
                      </c:pt>
                    </c:strCache>
                  </c:strRef>
                </c15:tx>
              </c15:filteredSeriesTitle>
            </c:ext>
            <c:ext xmlns:c16="http://schemas.microsoft.com/office/drawing/2014/chart" uri="{C3380CC4-5D6E-409C-BE32-E72D297353CC}">
              <c16:uniqueId val="{00000002-5A92-42FE-9613-90D553160481}"/>
            </c:ext>
          </c:extLst>
        </c:ser>
        <c:dLbls>
          <c:showLegendKey val="0"/>
          <c:showVal val="0"/>
          <c:showCatName val="0"/>
          <c:showSerName val="0"/>
          <c:showPercent val="0"/>
          <c:showBubbleSize val="0"/>
        </c:dLbls>
        <c:smooth val="0"/>
        <c:axId val="1878533127"/>
        <c:axId val="1645388295"/>
      </c:lineChart>
      <c:catAx>
        <c:axId val="1878533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88295"/>
        <c:crosses val="autoZero"/>
        <c:auto val="1"/>
        <c:lblAlgn val="ctr"/>
        <c:lblOffset val="100"/>
        <c:noMultiLvlLbl val="0"/>
      </c:catAx>
      <c:valAx>
        <c:axId val="1645388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33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Portfolio Weights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'Stock Prices'!$AD$2</c:f>
              <c:strCache>
                <c:ptCount val="1"/>
                <c:pt idx="0">
                  <c:v>F</c:v>
                </c:pt>
              </c:strCache>
            </c:strRef>
          </c:tx>
          <c:spPr>
            <a:ln w="28575" cap="rnd">
              <a:solidFill>
                <a:schemeClr val="accent1"/>
              </a:solidFill>
              <a:round/>
            </a:ln>
            <a:effectLst/>
          </c:spPr>
          <c:marker>
            <c:symbol val="none"/>
          </c:marker>
          <c:val>
            <c:numRef>
              <c:f>'Stock Prices'!$AD$3:$AD$242</c:f>
              <c:numCache>
                <c:formatCode>General</c:formatCode>
                <c:ptCount val="240"/>
                <c:pt idx="0">
                  <c:v>0.24683929574826746</c:v>
                </c:pt>
                <c:pt idx="1">
                  <c:v>0.23774919587730506</c:v>
                </c:pt>
                <c:pt idx="2">
                  <c:v>0.22145180169051504</c:v>
                </c:pt>
                <c:pt idx="3">
                  <c:v>0.20655372593440149</c:v>
                </c:pt>
                <c:pt idx="4">
                  <c:v>0.23705280696070719</c:v>
                </c:pt>
                <c:pt idx="5">
                  <c:v>0.22965819429525272</c:v>
                </c:pt>
                <c:pt idx="6">
                  <c:v>0.21790893150379911</c:v>
                </c:pt>
                <c:pt idx="7">
                  <c:v>0.21145515688677366</c:v>
                </c:pt>
                <c:pt idx="8">
                  <c:v>0.20443146969048737</c:v>
                </c:pt>
                <c:pt idx="9">
                  <c:v>0.20829149332950794</c:v>
                </c:pt>
                <c:pt idx="10">
                  <c:v>0.19552196867744273</c:v>
                </c:pt>
                <c:pt idx="11">
                  <c:v>0.21450130793480446</c:v>
                </c:pt>
                <c:pt idx="12">
                  <c:v>0.20493123101482955</c:v>
                </c:pt>
                <c:pt idx="13">
                  <c:v>0.19440987739820154</c:v>
                </c:pt>
                <c:pt idx="14">
                  <c:v>0.18787203865393193</c:v>
                </c:pt>
                <c:pt idx="15">
                  <c:v>0.17801513812579245</c:v>
                </c:pt>
                <c:pt idx="16">
                  <c:v>0.15319242373722175</c:v>
                </c:pt>
                <c:pt idx="17">
                  <c:v>0.16581206198161125</c:v>
                </c:pt>
                <c:pt idx="18">
                  <c:v>0.16994282275052661</c:v>
                </c:pt>
                <c:pt idx="19">
                  <c:v>0.17015125820880234</c:v>
                </c:pt>
                <c:pt idx="20">
                  <c:v>0.15098306460967406</c:v>
                </c:pt>
                <c:pt idx="21">
                  <c:v>0.1360766290107813</c:v>
                </c:pt>
                <c:pt idx="22">
                  <c:v>0.11876875913690244</c:v>
                </c:pt>
                <c:pt idx="23">
                  <c:v>0.11288508219691737</c:v>
                </c:pt>
                <c:pt idx="24">
                  <c:v>0.10147367765829975</c:v>
                </c:pt>
                <c:pt idx="25">
                  <c:v>0.11377990757322293</c:v>
                </c:pt>
                <c:pt idx="26">
                  <c:v>0.10376287294634076</c:v>
                </c:pt>
                <c:pt idx="27">
                  <c:v>0.10039439812956097</c:v>
                </c:pt>
                <c:pt idx="28">
                  <c:v>8.2975750510537308E-2</c:v>
                </c:pt>
                <c:pt idx="29">
                  <c:v>9.2017120567207705E-2</c:v>
                </c:pt>
                <c:pt idx="30">
                  <c:v>9.1666107044523534E-2</c:v>
                </c:pt>
                <c:pt idx="31">
                  <c:v>8.8000169382329171E-2</c:v>
                </c:pt>
                <c:pt idx="32">
                  <c:v>0.10544003966035059</c:v>
                </c:pt>
                <c:pt idx="33">
                  <c:v>0.10130712395457322</c:v>
                </c:pt>
                <c:pt idx="34">
                  <c:v>9.6973854142663449E-2</c:v>
                </c:pt>
                <c:pt idx="35">
                  <c:v>9.4176900786532347E-2</c:v>
                </c:pt>
                <c:pt idx="36">
                  <c:v>7.9083500308261417E-2</c:v>
                </c:pt>
                <c:pt idx="37">
                  <c:v>8.6157924635485689E-2</c:v>
                </c:pt>
                <c:pt idx="38">
                  <c:v>8.4330498236708185E-2</c:v>
                </c:pt>
                <c:pt idx="39">
                  <c:v>8.7245451853801351E-2</c:v>
                </c:pt>
                <c:pt idx="40">
                  <c:v>9.2345334718951844E-2</c:v>
                </c:pt>
                <c:pt idx="41">
                  <c:v>9.5322583177628789E-2</c:v>
                </c:pt>
                <c:pt idx="42">
                  <c:v>0.10261133951907017</c:v>
                </c:pt>
                <c:pt idx="43">
                  <c:v>9.6716334106246027E-2</c:v>
                </c:pt>
                <c:pt idx="44">
                  <c:v>9.3788693407881471E-2</c:v>
                </c:pt>
                <c:pt idx="45">
                  <c:v>9.9291160272816176E-2</c:v>
                </c:pt>
                <c:pt idx="46">
                  <c:v>0.102196246530057</c:v>
                </c:pt>
                <c:pt idx="47">
                  <c:v>9.0764106745532688E-2</c:v>
                </c:pt>
                <c:pt idx="48">
                  <c:v>8.597541721730384E-2</c:v>
                </c:pt>
                <c:pt idx="49">
                  <c:v>8.4727153803027463E-2</c:v>
                </c:pt>
                <c:pt idx="50">
                  <c:v>8.389832749971346E-2</c:v>
                </c:pt>
                <c:pt idx="51">
                  <c:v>7.8338323635199519E-2</c:v>
                </c:pt>
                <c:pt idx="52">
                  <c:v>0.10678486312589816</c:v>
                </c:pt>
                <c:pt idx="53">
                  <c:v>8.828955694792287E-2</c:v>
                </c:pt>
                <c:pt idx="54">
                  <c:v>6.7270051650011056E-2</c:v>
                </c:pt>
                <c:pt idx="55">
                  <c:v>7.2528293016792603E-2</c:v>
                </c:pt>
                <c:pt idx="56">
                  <c:v>6.5640652771045402E-2</c:v>
                </c:pt>
                <c:pt idx="57">
                  <c:v>7.8618138490952921E-2</c:v>
                </c:pt>
                <c:pt idx="58">
                  <c:v>3.9839710981458797E-2</c:v>
                </c:pt>
                <c:pt idx="59">
                  <c:v>5.6834029000892704E-2</c:v>
                </c:pt>
                <c:pt idx="60">
                  <c:v>4.7709613601827343E-2</c:v>
                </c:pt>
                <c:pt idx="61">
                  <c:v>3.9694656488549612E-2</c:v>
                </c:pt>
                <c:pt idx="62">
                  <c:v>4.1925421125881844E-2</c:v>
                </c:pt>
                <c:pt idx="63">
                  <c:v>5.3764600516732861E-2</c:v>
                </c:pt>
                <c:pt idx="64">
                  <c:v>9.4316807738814984E-2</c:v>
                </c:pt>
                <c:pt idx="65">
                  <c:v>9.0269017197692591E-2</c:v>
                </c:pt>
                <c:pt idx="66">
                  <c:v>0.10004640161160719</c:v>
                </c:pt>
                <c:pt idx="67">
                  <c:v>0.11465958794210583</c:v>
                </c:pt>
                <c:pt idx="68">
                  <c:v>0.10951084628009831</c:v>
                </c:pt>
                <c:pt idx="69">
                  <c:v>0.11041887128310428</c:v>
                </c:pt>
                <c:pt idx="70">
                  <c:v>0.10661868546860126</c:v>
                </c:pt>
                <c:pt idx="71">
                  <c:v>0.13197521132885756</c:v>
                </c:pt>
                <c:pt idx="72">
                  <c:v>0.13687855475298874</c:v>
                </c:pt>
                <c:pt idx="73">
                  <c:v>0.15454115189398268</c:v>
                </c:pt>
                <c:pt idx="74">
                  <c:v>0.16694357029768769</c:v>
                </c:pt>
                <c:pt idx="75">
                  <c:v>0.16804583068109483</c:v>
                </c:pt>
                <c:pt idx="76">
                  <c:v>0.17917869342173262</c:v>
                </c:pt>
                <c:pt idx="77">
                  <c:v>0.17520778701275611</c:v>
                </c:pt>
                <c:pt idx="78">
                  <c:v>0.16142846134369598</c:v>
                </c:pt>
                <c:pt idx="79">
                  <c:v>0.18874118395581485</c:v>
                </c:pt>
                <c:pt idx="80">
                  <c:v>0.1721884376386264</c:v>
                </c:pt>
                <c:pt idx="81">
                  <c:v>0.1740923931105941</c:v>
                </c:pt>
                <c:pt idx="82">
                  <c:v>0.19621050221340255</c:v>
                </c:pt>
                <c:pt idx="83">
                  <c:v>0.20551631348805918</c:v>
                </c:pt>
                <c:pt idx="84">
                  <c:v>0.20785965787638416</c:v>
                </c:pt>
                <c:pt idx="85">
                  <c:v>0.18971124148186883</c:v>
                </c:pt>
                <c:pt idx="86">
                  <c:v>0.16878003203416975</c:v>
                </c:pt>
                <c:pt idx="87">
                  <c:v>0.18866011633026669</c:v>
                </c:pt>
                <c:pt idx="88">
                  <c:v>0.19389896287535843</c:v>
                </c:pt>
                <c:pt idx="89">
                  <c:v>0.18417971732527952</c:v>
                </c:pt>
                <c:pt idx="90">
                  <c:v>0.17297086129239816</c:v>
                </c:pt>
                <c:pt idx="91">
                  <c:v>0.15557966196591666</c:v>
                </c:pt>
                <c:pt idx="92">
                  <c:v>0.16379650322071776</c:v>
                </c:pt>
                <c:pt idx="93">
                  <c:v>0.15346010757263337</c:v>
                </c:pt>
                <c:pt idx="94">
                  <c:v>0.18093018801672675</c:v>
                </c:pt>
                <c:pt idx="95">
                  <c:v>0.16570696919192279</c:v>
                </c:pt>
                <c:pt idx="96">
                  <c:v>0.1688396536622489</c:v>
                </c:pt>
                <c:pt idx="97">
                  <c:v>0.17451789927172021</c:v>
                </c:pt>
                <c:pt idx="98">
                  <c:v>0.1579696270452568</c:v>
                </c:pt>
                <c:pt idx="99">
                  <c:v>0.15346928708364629</c:v>
                </c:pt>
                <c:pt idx="100">
                  <c:v>0.14885496183206107</c:v>
                </c:pt>
                <c:pt idx="101">
                  <c:v>0.15070411577063722</c:v>
                </c:pt>
                <c:pt idx="102">
                  <c:v>0.13171069716340392</c:v>
                </c:pt>
                <c:pt idx="103">
                  <c:v>0.13500447627573856</c:v>
                </c:pt>
                <c:pt idx="104">
                  <c:v>0.13308609066852098</c:v>
                </c:pt>
                <c:pt idx="105">
                  <c:v>0.14113952068139887</c:v>
                </c:pt>
                <c:pt idx="106">
                  <c:v>0.1596840129582969</c:v>
                </c:pt>
                <c:pt idx="107">
                  <c:v>0.14939548416995665</c:v>
                </c:pt>
                <c:pt idx="108">
                  <c:v>0.15394969833422803</c:v>
                </c:pt>
                <c:pt idx="109">
                  <c:v>0.15200775335935249</c:v>
                </c:pt>
                <c:pt idx="110">
                  <c:v>0.14240135778624433</c:v>
                </c:pt>
                <c:pt idx="111">
                  <c:v>0.14553172585700533</c:v>
                </c:pt>
                <c:pt idx="112">
                  <c:v>0.13801403852285637</c:v>
                </c:pt>
                <c:pt idx="113">
                  <c:v>0.15678010187253313</c:v>
                </c:pt>
                <c:pt idx="114">
                  <c:v>0.15240594429028953</c:v>
                </c:pt>
                <c:pt idx="115">
                  <c:v>0.1639548981830545</c:v>
                </c:pt>
                <c:pt idx="116">
                  <c:v>0.16031892030915568</c:v>
                </c:pt>
                <c:pt idx="117">
                  <c:v>0.15685005703005492</c:v>
                </c:pt>
                <c:pt idx="118">
                  <c:v>0.15695993059348989</c:v>
                </c:pt>
                <c:pt idx="119">
                  <c:v>0.15820762925867554</c:v>
                </c:pt>
                <c:pt idx="120">
                  <c:v>0.14821759264125042</c:v>
                </c:pt>
                <c:pt idx="121">
                  <c:v>0.1541809097197504</c:v>
                </c:pt>
                <c:pt idx="122">
                  <c:v>0.15868115224419652</c:v>
                </c:pt>
                <c:pt idx="123">
                  <c:v>0.1615277206284107</c:v>
                </c:pt>
                <c:pt idx="124">
                  <c:v>0.17374796600976314</c:v>
                </c:pt>
                <c:pt idx="125">
                  <c:v>0.16979015500218123</c:v>
                </c:pt>
                <c:pt idx="126">
                  <c:v>0.17047582326990296</c:v>
                </c:pt>
                <c:pt idx="127">
                  <c:v>0.17126988569091339</c:v>
                </c:pt>
                <c:pt idx="128">
                  <c:v>0.17879803518642653</c:v>
                </c:pt>
                <c:pt idx="129">
                  <c:v>0.15189138934861302</c:v>
                </c:pt>
                <c:pt idx="130">
                  <c:v>0.14558104484674295</c:v>
                </c:pt>
                <c:pt idx="131">
                  <c:v>0.15981712532560008</c:v>
                </c:pt>
                <c:pt idx="132">
                  <c:v>0.15638252801944563</c:v>
                </c:pt>
                <c:pt idx="133">
                  <c:v>0.14756574664551481</c:v>
                </c:pt>
                <c:pt idx="134">
                  <c:v>0.15367971350393064</c:v>
                </c:pt>
                <c:pt idx="135">
                  <c:v>0.14746158536351536</c:v>
                </c:pt>
                <c:pt idx="136">
                  <c:v>0.1460008878588189</c:v>
                </c:pt>
                <c:pt idx="137">
                  <c:v>0.14128737538310129</c:v>
                </c:pt>
                <c:pt idx="138">
                  <c:v>0.144281243438353</c:v>
                </c:pt>
                <c:pt idx="139">
                  <c:v>0.14308570156592526</c:v>
                </c:pt>
                <c:pt idx="140">
                  <c:v>0.14866155627860803</c:v>
                </c:pt>
                <c:pt idx="141">
                  <c:v>0.1466061053624336</c:v>
                </c:pt>
                <c:pt idx="142">
                  <c:v>0.15187969296467921</c:v>
                </c:pt>
                <c:pt idx="143">
                  <c:v>0.14648268962211056</c:v>
                </c:pt>
                <c:pt idx="144">
                  <c:v>0.14608810354777541</c:v>
                </c:pt>
                <c:pt idx="145">
                  <c:v>0.13635994989681988</c:v>
                </c:pt>
                <c:pt idx="146">
                  <c:v>0.15782557404466921</c:v>
                </c:pt>
                <c:pt idx="147">
                  <c:v>0.16204819989825253</c:v>
                </c:pt>
                <c:pt idx="148">
                  <c:v>0.16936191367411393</c:v>
                </c:pt>
                <c:pt idx="149">
                  <c:v>0.16582141350615484</c:v>
                </c:pt>
                <c:pt idx="150">
                  <c:v>0.16229737389004345</c:v>
                </c:pt>
                <c:pt idx="151">
                  <c:v>0.15123911494753733</c:v>
                </c:pt>
                <c:pt idx="152">
                  <c:v>0.13976160505561688</c:v>
                </c:pt>
                <c:pt idx="153">
                  <c:v>0.13826669319010676</c:v>
                </c:pt>
                <c:pt idx="154">
                  <c:v>0.13608236494454676</c:v>
                </c:pt>
                <c:pt idx="155">
                  <c:v>0.13605368476021054</c:v>
                </c:pt>
                <c:pt idx="156">
                  <c:v>0.13902528526744368</c:v>
                </c:pt>
                <c:pt idx="157">
                  <c:v>0.14404321952221621</c:v>
                </c:pt>
                <c:pt idx="158">
                  <c:v>0.14697404439167572</c:v>
                </c:pt>
                <c:pt idx="159">
                  <c:v>0.14226727586854804</c:v>
                </c:pt>
                <c:pt idx="160">
                  <c:v>0.14356160577858035</c:v>
                </c:pt>
                <c:pt idx="161">
                  <c:v>0.14139737416296738</c:v>
                </c:pt>
                <c:pt idx="162">
                  <c:v>0.14483204753462073</c:v>
                </c:pt>
                <c:pt idx="163">
                  <c:v>0.13915751962024456</c:v>
                </c:pt>
                <c:pt idx="164">
                  <c:v>0.13699674595286396</c:v>
                </c:pt>
                <c:pt idx="165">
                  <c:v>0.1404564835716077</c:v>
                </c:pt>
                <c:pt idx="166">
                  <c:v>0.13991837272068988</c:v>
                </c:pt>
                <c:pt idx="167">
                  <c:v>0.1388816644993498</c:v>
                </c:pt>
                <c:pt idx="168">
                  <c:v>0.13731114860109708</c:v>
                </c:pt>
                <c:pt idx="169">
                  <c:v>0.11763795401092533</c:v>
                </c:pt>
                <c:pt idx="170">
                  <c:v>0.1156105765169376</c:v>
                </c:pt>
                <c:pt idx="171">
                  <c:v>0.12365216468882659</c:v>
                </c:pt>
                <c:pt idx="172">
                  <c:v>0.12643421947957481</c:v>
                </c:pt>
                <c:pt idx="173">
                  <c:v>0.13343104677194284</c:v>
                </c:pt>
                <c:pt idx="174">
                  <c:v>0.12983023015599757</c:v>
                </c:pt>
                <c:pt idx="175">
                  <c:v>0.11771680284877152</c:v>
                </c:pt>
                <c:pt idx="176">
                  <c:v>0.11751231391014989</c:v>
                </c:pt>
                <c:pt idx="177">
                  <c:v>0.11441192617573431</c:v>
                </c:pt>
                <c:pt idx="178">
                  <c:v>0.12588213617363234</c:v>
                </c:pt>
                <c:pt idx="179">
                  <c:v>0.12137930435763986</c:v>
                </c:pt>
                <c:pt idx="180">
                  <c:v>0.10536291051312112</c:v>
                </c:pt>
                <c:pt idx="181">
                  <c:v>0.11356693160493667</c:v>
                </c:pt>
                <c:pt idx="182">
                  <c:v>0.11592327732414803</c:v>
                </c:pt>
                <c:pt idx="183">
                  <c:v>0.11866886821580552</c:v>
                </c:pt>
                <c:pt idx="184">
                  <c:v>0.13509918722456762</c:v>
                </c:pt>
                <c:pt idx="185">
                  <c:v>0.13171937693357288</c:v>
                </c:pt>
                <c:pt idx="186">
                  <c:v>0.13367452732780807</c:v>
                </c:pt>
                <c:pt idx="187">
                  <c:v>0.12451423818931039</c:v>
                </c:pt>
                <c:pt idx="188">
                  <c:v>0.12012480171444778</c:v>
                </c:pt>
                <c:pt idx="189">
                  <c:v>0.11567378113635673</c:v>
                </c:pt>
                <c:pt idx="190">
                  <c:v>0.10793108301796274</c:v>
                </c:pt>
                <c:pt idx="191">
                  <c:v>0.11144782386708882</c:v>
                </c:pt>
                <c:pt idx="192">
                  <c:v>0.11356185833404041</c:v>
                </c:pt>
                <c:pt idx="193">
                  <c:v>0.11276012643919772</c:v>
                </c:pt>
                <c:pt idx="194">
                  <c:v>9.5308120421863263E-2</c:v>
                </c:pt>
                <c:pt idx="195">
                  <c:v>7.423946413619871E-2</c:v>
                </c:pt>
                <c:pt idx="196">
                  <c:v>7.5272103138405544E-2</c:v>
                </c:pt>
                <c:pt idx="197">
                  <c:v>8.1540264049062339E-2</c:v>
                </c:pt>
                <c:pt idx="198">
                  <c:v>8.6691803068176032E-2</c:v>
                </c:pt>
                <c:pt idx="199">
                  <c:v>9.7986793364470928E-2</c:v>
                </c:pt>
                <c:pt idx="200">
                  <c:v>9.2485768261168985E-2</c:v>
                </c:pt>
                <c:pt idx="201">
                  <c:v>9.1489942504222613E-2</c:v>
                </c:pt>
                <c:pt idx="202">
                  <c:v>0.10548906314486174</c:v>
                </c:pt>
                <c:pt idx="203">
                  <c:v>0.11664028137224798</c:v>
                </c:pt>
                <c:pt idx="204">
                  <c:v>0.10184031205995177</c:v>
                </c:pt>
                <c:pt idx="205">
                  <c:v>0.12945638239423723</c:v>
                </c:pt>
                <c:pt idx="206">
                  <c:v>0.13572719101204553</c:v>
                </c:pt>
                <c:pt idx="207">
                  <c:v>0.13397285104736301</c:v>
                </c:pt>
                <c:pt idx="208">
                  <c:v>0.13059633970438639</c:v>
                </c:pt>
                <c:pt idx="209">
                  <c:v>0.1476932398784371</c:v>
                </c:pt>
                <c:pt idx="210">
                  <c:v>0.14456391154470755</c:v>
                </c:pt>
                <c:pt idx="211">
                  <c:v>0.13412944829233339</c:v>
                </c:pt>
                <c:pt idx="212">
                  <c:v>0.13044349981737785</c:v>
                </c:pt>
                <c:pt idx="213">
                  <c:v>0.13773493495850292</c:v>
                </c:pt>
                <c:pt idx="214">
                  <c:v>0.16305927636871678</c:v>
                </c:pt>
                <c:pt idx="215">
                  <c:v>0.18112379139292464</c:v>
                </c:pt>
                <c:pt idx="216">
                  <c:v>0.18687515807788405</c:v>
                </c:pt>
                <c:pt idx="217">
                  <c:v>0.17477523475187529</c:v>
                </c:pt>
                <c:pt idx="218">
                  <c:v>0.1634046277243042</c:v>
                </c:pt>
                <c:pt idx="219">
                  <c:v>0.16126635807760442</c:v>
                </c:pt>
                <c:pt idx="220">
                  <c:v>0.14625999463798514</c:v>
                </c:pt>
                <c:pt idx="221">
                  <c:v>0.14587555117168233</c:v>
                </c:pt>
                <c:pt idx="222">
                  <c:v>0.12966785613322024</c:v>
                </c:pt>
                <c:pt idx="223">
                  <c:v>0.15695111869171524</c:v>
                </c:pt>
                <c:pt idx="224">
                  <c:v>0.17251766589520029</c:v>
                </c:pt>
                <c:pt idx="225">
                  <c:v>0.15040585222878738</c:v>
                </c:pt>
                <c:pt idx="226">
                  <c:v>0.16569288782404917</c:v>
                </c:pt>
                <c:pt idx="227">
                  <c:v>0.16382079369638108</c:v>
                </c:pt>
                <c:pt idx="228">
                  <c:v>0.15034451292600123</c:v>
                </c:pt>
                <c:pt idx="229">
                  <c:v>0.16005783942118046</c:v>
                </c:pt>
                <c:pt idx="230">
                  <c:v>0.16093454578193933</c:v>
                </c:pt>
                <c:pt idx="231">
                  <c:v>0.16121418347781466</c:v>
                </c:pt>
                <c:pt idx="232">
                  <c:v>0.15834189981385269</c:v>
                </c:pt>
                <c:pt idx="233">
                  <c:v>0.15893666720046828</c:v>
                </c:pt>
                <c:pt idx="234">
                  <c:v>0.17059784762946262</c:v>
                </c:pt>
                <c:pt idx="235">
                  <c:v>0.14766734279918864</c:v>
                </c:pt>
                <c:pt idx="236">
                  <c:v>0.13475288888209999</c:v>
                </c:pt>
                <c:pt idx="237">
                  <c:v>0.13218849197347565</c:v>
                </c:pt>
                <c:pt idx="238">
                  <c:v>0.11200731050045223</c:v>
                </c:pt>
                <c:pt idx="239">
                  <c:v>0.11046516710522865</c:v>
                </c:pt>
              </c:numCache>
            </c:numRef>
          </c:val>
          <c:smooth val="0"/>
          <c:extLst>
            <c:ext xmlns:c16="http://schemas.microsoft.com/office/drawing/2014/chart" uri="{C3380CC4-5D6E-409C-BE32-E72D297353CC}">
              <c16:uniqueId val="{00000000-2F1D-435D-9BBC-D9A1D9728769}"/>
            </c:ext>
          </c:extLst>
        </c:ser>
        <c:ser>
          <c:idx val="1"/>
          <c:order val="1"/>
          <c:tx>
            <c:strRef>
              <c:f>'Stock Prices'!$AE$2</c:f>
              <c:strCache>
                <c:ptCount val="1"/>
                <c:pt idx="0">
                  <c:v>HMC</c:v>
                </c:pt>
              </c:strCache>
            </c:strRef>
          </c:tx>
          <c:spPr>
            <a:ln w="28575" cap="rnd">
              <a:solidFill>
                <a:schemeClr val="accent2"/>
              </a:solidFill>
              <a:round/>
            </a:ln>
            <a:effectLst/>
          </c:spPr>
          <c:marker>
            <c:symbol val="none"/>
          </c:marker>
          <c:val>
            <c:numRef>
              <c:f>'Stock Prices'!$AE$3:$AE$243</c:f>
              <c:numCache>
                <c:formatCode>General</c:formatCode>
                <c:ptCount val="241"/>
                <c:pt idx="0">
                  <c:v>0.20003746019853907</c:v>
                </c:pt>
                <c:pt idx="1">
                  <c:v>0.19980857155767706</c:v>
                </c:pt>
                <c:pt idx="2">
                  <c:v>0.20127416395646941</c:v>
                </c:pt>
                <c:pt idx="3">
                  <c:v>0.2025432711993479</c:v>
                </c:pt>
                <c:pt idx="4">
                  <c:v>0.17772018327393901</c:v>
                </c:pt>
                <c:pt idx="5">
                  <c:v>0.19091042573086761</c:v>
                </c:pt>
                <c:pt idx="6">
                  <c:v>0.19349272175679813</c:v>
                </c:pt>
                <c:pt idx="7">
                  <c:v>0.19778278092849616</c:v>
                </c:pt>
                <c:pt idx="8">
                  <c:v>0.20547408384774954</c:v>
                </c:pt>
                <c:pt idx="9">
                  <c:v>0.20586385354711273</c:v>
                </c:pt>
                <c:pt idx="10">
                  <c:v>0.20633253967080262</c:v>
                </c:pt>
                <c:pt idx="11">
                  <c:v>0.20497685961499768</c:v>
                </c:pt>
                <c:pt idx="12">
                  <c:v>0.20643452896089703</c:v>
                </c:pt>
                <c:pt idx="13">
                  <c:v>0.21745858266694079</c:v>
                </c:pt>
                <c:pt idx="14">
                  <c:v>0.22379814057755998</c:v>
                </c:pt>
                <c:pt idx="15">
                  <c:v>0.22216928574172978</c:v>
                </c:pt>
                <c:pt idx="16">
                  <c:v>0.22627944991582832</c:v>
                </c:pt>
                <c:pt idx="17">
                  <c:v>0.22940911721211341</c:v>
                </c:pt>
                <c:pt idx="18">
                  <c:v>0.22803490821546796</c:v>
                </c:pt>
                <c:pt idx="19">
                  <c:v>0.22580608447241732</c:v>
                </c:pt>
                <c:pt idx="20">
                  <c:v>0.22537988632409234</c:v>
                </c:pt>
                <c:pt idx="21">
                  <c:v>0.21812438667384762</c:v>
                </c:pt>
                <c:pt idx="22">
                  <c:v>0.21823902980866944</c:v>
                </c:pt>
                <c:pt idx="23">
                  <c:v>0.21377119062185471</c:v>
                </c:pt>
                <c:pt idx="24">
                  <c:v>0.20954544747202813</c:v>
                </c:pt>
                <c:pt idx="25">
                  <c:v>0.20518868656521863</c:v>
                </c:pt>
                <c:pt idx="26">
                  <c:v>0.20787886721116347</c:v>
                </c:pt>
                <c:pt idx="27">
                  <c:v>0.21349455636114589</c:v>
                </c:pt>
                <c:pt idx="28">
                  <c:v>0.22805929674000214</c:v>
                </c:pt>
                <c:pt idx="29">
                  <c:v>0.22868524951685379</c:v>
                </c:pt>
                <c:pt idx="30">
                  <c:v>0.22690948162709626</c:v>
                </c:pt>
                <c:pt idx="31">
                  <c:v>0.23277971525620589</c:v>
                </c:pt>
                <c:pt idx="32">
                  <c:v>0.22809313264888484</c:v>
                </c:pt>
                <c:pt idx="33">
                  <c:v>0.22698484149079223</c:v>
                </c:pt>
                <c:pt idx="34">
                  <c:v>0.22284265863552813</c:v>
                </c:pt>
                <c:pt idx="35">
                  <c:v>0.22044134973623039</c:v>
                </c:pt>
                <c:pt idx="36">
                  <c:v>0.22503082614056721</c:v>
                </c:pt>
                <c:pt idx="37">
                  <c:v>0.22559829869051606</c:v>
                </c:pt>
                <c:pt idx="38">
                  <c:v>0.21422103991506916</c:v>
                </c:pt>
                <c:pt idx="39">
                  <c:v>0.20933239869319087</c:v>
                </c:pt>
                <c:pt idx="40">
                  <c:v>0.21485155027032715</c:v>
                </c:pt>
                <c:pt idx="41">
                  <c:v>0.21931573741148394</c:v>
                </c:pt>
                <c:pt idx="42">
                  <c:v>0.21591666479447028</c:v>
                </c:pt>
                <c:pt idx="43">
                  <c:v>0.22318114231645053</c:v>
                </c:pt>
                <c:pt idx="44">
                  <c:v>0.21589614620536327</c:v>
                </c:pt>
                <c:pt idx="45">
                  <c:v>0.21439386833536558</c:v>
                </c:pt>
                <c:pt idx="46">
                  <c:v>0.23662836218691424</c:v>
                </c:pt>
                <c:pt idx="47">
                  <c:v>0.22810707721223344</c:v>
                </c:pt>
                <c:pt idx="48">
                  <c:v>0.23371185984773177</c:v>
                </c:pt>
                <c:pt idx="49">
                  <c:v>0.22210801719304801</c:v>
                </c:pt>
                <c:pt idx="50">
                  <c:v>0.2169577598899694</c:v>
                </c:pt>
                <c:pt idx="51">
                  <c:v>0.2181421011995556</c:v>
                </c:pt>
                <c:pt idx="52">
                  <c:v>0.22642625238768285</c:v>
                </c:pt>
                <c:pt idx="53">
                  <c:v>0.23814829009171207</c:v>
                </c:pt>
                <c:pt idx="54">
                  <c:v>0.26315536361800151</c:v>
                </c:pt>
                <c:pt idx="55">
                  <c:v>0.26669063305841118</c:v>
                </c:pt>
                <c:pt idx="56">
                  <c:v>0.26433995798998222</c:v>
                </c:pt>
                <c:pt idx="57">
                  <c:v>0.25160021059048465</c:v>
                </c:pt>
                <c:pt idx="58">
                  <c:v>0.24809085812760837</c:v>
                </c:pt>
                <c:pt idx="59">
                  <c:v>0.25694501411441117</c:v>
                </c:pt>
                <c:pt idx="60">
                  <c:v>0.24757007827358485</c:v>
                </c:pt>
                <c:pt idx="61">
                  <c:v>0.26660850599781899</c:v>
                </c:pt>
                <c:pt idx="62">
                  <c:v>0.27520276431348084</c:v>
                </c:pt>
                <c:pt idx="63">
                  <c:v>0.26978894604314863</c:v>
                </c:pt>
                <c:pt idx="64">
                  <c:v>0.25457236189066756</c:v>
                </c:pt>
                <c:pt idx="65">
                  <c:v>0.25325354466548061</c:v>
                </c:pt>
                <c:pt idx="66">
                  <c:v>0.25061397254382689</c:v>
                </c:pt>
                <c:pt idx="67">
                  <c:v>0.255884080416586</c:v>
                </c:pt>
                <c:pt idx="68">
                  <c:v>0.25068716177469003</c:v>
                </c:pt>
                <c:pt idx="69">
                  <c:v>0.2577841940389507</c:v>
                </c:pt>
                <c:pt idx="70">
                  <c:v>0.26211124245499146</c:v>
                </c:pt>
                <c:pt idx="71">
                  <c:v>0.25560599059552602</c:v>
                </c:pt>
                <c:pt idx="72">
                  <c:v>0.25791329144665714</c:v>
                </c:pt>
                <c:pt idx="73">
                  <c:v>0.26864687545901134</c:v>
                </c:pt>
                <c:pt idx="74">
                  <c:v>0.27364594124430719</c:v>
                </c:pt>
                <c:pt idx="75">
                  <c:v>0.26215541301473827</c:v>
                </c:pt>
                <c:pt idx="76">
                  <c:v>0.25844183672183219</c:v>
                </c:pt>
                <c:pt idx="77">
                  <c:v>0.25218214826641866</c:v>
                </c:pt>
                <c:pt idx="78">
                  <c:v>0.25610145422120456</c:v>
                </c:pt>
                <c:pt idx="79">
                  <c:v>0.26099551921593045</c:v>
                </c:pt>
                <c:pt idx="80">
                  <c:v>0.27921240975091777</c:v>
                </c:pt>
                <c:pt idx="81">
                  <c:v>0.28151942288518311</c:v>
                </c:pt>
                <c:pt idx="82">
                  <c:v>0.27812547702640822</c:v>
                </c:pt>
                <c:pt idx="83">
                  <c:v>0.25945792837289994</c:v>
                </c:pt>
                <c:pt idx="84">
                  <c:v>0.27179379596187536</c:v>
                </c:pt>
                <c:pt idx="85">
                  <c:v>0.28787606425571555</c:v>
                </c:pt>
                <c:pt idx="86">
                  <c:v>0.27220830424247405</c:v>
                </c:pt>
                <c:pt idx="87">
                  <c:v>0.26371283572405163</c:v>
                </c:pt>
                <c:pt idx="88">
                  <c:v>0.2672124512367704</c:v>
                </c:pt>
                <c:pt idx="89">
                  <c:v>0.26088874560971886</c:v>
                </c:pt>
                <c:pt idx="90">
                  <c:v>0.26923430462358672</c:v>
                </c:pt>
                <c:pt idx="91">
                  <c:v>0.28162508310879381</c:v>
                </c:pt>
                <c:pt idx="92">
                  <c:v>0.26566623858591781</c:v>
                </c:pt>
                <c:pt idx="93">
                  <c:v>0.25730151976347115</c:v>
                </c:pt>
                <c:pt idx="94">
                  <c:v>0.25741373256296485</c:v>
                </c:pt>
                <c:pt idx="95">
                  <c:v>0.27479059520318166</c:v>
                </c:pt>
                <c:pt idx="96">
                  <c:v>0.26765073302413739</c:v>
                </c:pt>
                <c:pt idx="97">
                  <c:v>0.26638629603036212</c:v>
                </c:pt>
                <c:pt idx="98">
                  <c:v>0.27077847064403582</c:v>
                </c:pt>
                <c:pt idx="99">
                  <c:v>0.26413444398354208</c:v>
                </c:pt>
                <c:pt idx="100">
                  <c:v>0.26469495607990701</c:v>
                </c:pt>
                <c:pt idx="101">
                  <c:v>0.25270364895355168</c:v>
                </c:pt>
                <c:pt idx="102">
                  <c:v>0.26707950459448659</c:v>
                </c:pt>
                <c:pt idx="103">
                  <c:v>0.25783348254252458</c:v>
                </c:pt>
                <c:pt idx="104">
                  <c:v>0.2534237314326554</c:v>
                </c:pt>
                <c:pt idx="105">
                  <c:v>0.24650301634025998</c:v>
                </c:pt>
                <c:pt idx="106">
                  <c:v>0.23931711832159197</c:v>
                </c:pt>
                <c:pt idx="107">
                  <c:v>0.24112584840467663</c:v>
                </c:pt>
                <c:pt idx="108">
                  <c:v>0.24485806084594613</c:v>
                </c:pt>
                <c:pt idx="109">
                  <c:v>0.24500615553867511</c:v>
                </c:pt>
                <c:pt idx="110">
                  <c:v>0.23392602180213892</c:v>
                </c:pt>
                <c:pt idx="111">
                  <c:v>0.2354253560058244</c:v>
                </c:pt>
                <c:pt idx="112">
                  <c:v>0.22382596902183918</c:v>
                </c:pt>
                <c:pt idx="113">
                  <c:v>0.20734004661963379</c:v>
                </c:pt>
                <c:pt idx="114">
                  <c:v>0.20385413914983638</c:v>
                </c:pt>
                <c:pt idx="115">
                  <c:v>0.19905357177223285</c:v>
                </c:pt>
                <c:pt idx="116">
                  <c:v>0.19633912963875169</c:v>
                </c:pt>
                <c:pt idx="117">
                  <c:v>0.19665027777834659</c:v>
                </c:pt>
                <c:pt idx="118">
                  <c:v>0.20211432794576009</c:v>
                </c:pt>
                <c:pt idx="119">
                  <c:v>0.21633067828478592</c:v>
                </c:pt>
                <c:pt idx="120">
                  <c:v>0.21982078182509943</c:v>
                </c:pt>
                <c:pt idx="121">
                  <c:v>0.21232614520862575</c:v>
                </c:pt>
                <c:pt idx="122">
                  <c:v>0.20426187856939609</c:v>
                </c:pt>
                <c:pt idx="123">
                  <c:v>0.2009619081667757</c:v>
                </c:pt>
                <c:pt idx="124">
                  <c:v>0.19515180173289015</c:v>
                </c:pt>
                <c:pt idx="125">
                  <c:v>0.19800393515015005</c:v>
                </c:pt>
                <c:pt idx="126">
                  <c:v>0.18943462302876407</c:v>
                </c:pt>
                <c:pt idx="127">
                  <c:v>0.19088541106064197</c:v>
                </c:pt>
                <c:pt idx="128">
                  <c:v>0.1902396676959594</c:v>
                </c:pt>
                <c:pt idx="129">
                  <c:v>0.19242916768318821</c:v>
                </c:pt>
                <c:pt idx="130">
                  <c:v>0.17966737351255674</c:v>
                </c:pt>
                <c:pt idx="131">
                  <c:v>0.16684513178050728</c:v>
                </c:pt>
                <c:pt idx="132">
                  <c:v>0.16213833625046536</c:v>
                </c:pt>
                <c:pt idx="133">
                  <c:v>0.1634169926874435</c:v>
                </c:pt>
                <c:pt idx="134">
                  <c:v>0.16798082655853308</c:v>
                </c:pt>
                <c:pt idx="135">
                  <c:v>0.16204131562700125</c:v>
                </c:pt>
                <c:pt idx="136">
                  <c:v>0.16622561991571105</c:v>
                </c:pt>
                <c:pt idx="137">
                  <c:v>0.17097845333622635</c:v>
                </c:pt>
                <c:pt idx="138">
                  <c:v>0.167146270984772</c:v>
                </c:pt>
                <c:pt idx="139">
                  <c:v>0.1740703126086896</c:v>
                </c:pt>
                <c:pt idx="140">
                  <c:v>0.17908564495670878</c:v>
                </c:pt>
                <c:pt idx="141">
                  <c:v>0.17246625679535202</c:v>
                </c:pt>
                <c:pt idx="142">
                  <c:v>0.17944100183435635</c:v>
                </c:pt>
                <c:pt idx="143">
                  <c:v>0.17661796277382913</c:v>
                </c:pt>
                <c:pt idx="144">
                  <c:v>0.17499793893759102</c:v>
                </c:pt>
                <c:pt idx="145">
                  <c:v>0.15780699462021608</c:v>
                </c:pt>
                <c:pt idx="146">
                  <c:v>0.16589430509858186</c:v>
                </c:pt>
                <c:pt idx="147">
                  <c:v>0.16885344817386982</c:v>
                </c:pt>
                <c:pt idx="148">
                  <c:v>0.17148204468358869</c:v>
                </c:pt>
                <c:pt idx="149">
                  <c:v>0.1750201326839744</c:v>
                </c:pt>
                <c:pt idx="150">
                  <c:v>0.16782920838843757</c:v>
                </c:pt>
                <c:pt idx="151">
                  <c:v>0.1644498855297104</c:v>
                </c:pt>
                <c:pt idx="152">
                  <c:v>0.17345287332699669</c:v>
                </c:pt>
                <c:pt idx="153">
                  <c:v>0.16911345401498573</c:v>
                </c:pt>
                <c:pt idx="154">
                  <c:v>0.17427023016072823</c:v>
                </c:pt>
                <c:pt idx="155">
                  <c:v>0.17050155034896394</c:v>
                </c:pt>
                <c:pt idx="156">
                  <c:v>0.16977999895154386</c:v>
                </c:pt>
                <c:pt idx="157">
                  <c:v>0.17294802336686549</c:v>
                </c:pt>
                <c:pt idx="158">
                  <c:v>0.18131328122423401</c:v>
                </c:pt>
                <c:pt idx="159">
                  <c:v>0.18573019444660849</c:v>
                </c:pt>
                <c:pt idx="160">
                  <c:v>0.18046950965411862</c:v>
                </c:pt>
                <c:pt idx="161">
                  <c:v>0.17590850951771875</c:v>
                </c:pt>
                <c:pt idx="162">
                  <c:v>0.17580142795534048</c:v>
                </c:pt>
                <c:pt idx="163">
                  <c:v>0.17018266889732186</c:v>
                </c:pt>
                <c:pt idx="164">
                  <c:v>0.17078982123163641</c:v>
                </c:pt>
                <c:pt idx="165">
                  <c:v>0.16978256255908625</c:v>
                </c:pt>
                <c:pt idx="166">
                  <c:v>0.1713514581001909</c:v>
                </c:pt>
                <c:pt idx="167">
                  <c:v>0.17867760328098428</c:v>
                </c:pt>
                <c:pt idx="168">
                  <c:v>0.18200308862857359</c:v>
                </c:pt>
                <c:pt idx="169">
                  <c:v>0.17945630056363232</c:v>
                </c:pt>
                <c:pt idx="170">
                  <c:v>0.18664803053458562</c:v>
                </c:pt>
                <c:pt idx="171">
                  <c:v>0.18487517114979266</c:v>
                </c:pt>
                <c:pt idx="172">
                  <c:v>0.18207841573007344</c:v>
                </c:pt>
                <c:pt idx="173">
                  <c:v>0.1728323177159149</c:v>
                </c:pt>
                <c:pt idx="174">
                  <c:v>0.16161649087993873</c:v>
                </c:pt>
                <c:pt idx="175">
                  <c:v>0.16693929881957645</c:v>
                </c:pt>
                <c:pt idx="176">
                  <c:v>0.17060555964012361</c:v>
                </c:pt>
                <c:pt idx="177">
                  <c:v>0.1739156239600313</c:v>
                </c:pt>
                <c:pt idx="178">
                  <c:v>0.17254905442993856</c:v>
                </c:pt>
                <c:pt idx="179">
                  <c:v>0.1667527574367233</c:v>
                </c:pt>
                <c:pt idx="180">
                  <c:v>0.16845461243668816</c:v>
                </c:pt>
                <c:pt idx="181">
                  <c:v>0.17646041617297628</c:v>
                </c:pt>
                <c:pt idx="182">
                  <c:v>0.16981099085552426</c:v>
                </c:pt>
                <c:pt idx="183">
                  <c:v>0.16839166096143263</c:v>
                </c:pt>
                <c:pt idx="184">
                  <c:v>0.16257192283894756</c:v>
                </c:pt>
                <c:pt idx="185">
                  <c:v>0.15346996122721931</c:v>
                </c:pt>
                <c:pt idx="186">
                  <c:v>0.15362245408464137</c:v>
                </c:pt>
                <c:pt idx="187">
                  <c:v>0.14553895207429457</c:v>
                </c:pt>
                <c:pt idx="188">
                  <c:v>0.13883665472576187</c:v>
                </c:pt>
                <c:pt idx="189">
                  <c:v>0.14865628703694325</c:v>
                </c:pt>
                <c:pt idx="190">
                  <c:v>0.15047389841663805</c:v>
                </c:pt>
                <c:pt idx="191">
                  <c:v>0.15362902364733036</c:v>
                </c:pt>
                <c:pt idx="192">
                  <c:v>0.15470175790439902</c:v>
                </c:pt>
                <c:pt idx="193">
                  <c:v>0.14385829925794311</c:v>
                </c:pt>
                <c:pt idx="194">
                  <c:v>0.15449903204350382</c:v>
                </c:pt>
                <c:pt idx="195">
                  <c:v>0.15320208677730307</c:v>
                </c:pt>
                <c:pt idx="196">
                  <c:v>0.15800708145976411</c:v>
                </c:pt>
                <c:pt idx="197">
                  <c:v>0.16492324592974192</c:v>
                </c:pt>
                <c:pt idx="198">
                  <c:v>0.16231355262371339</c:v>
                </c:pt>
                <c:pt idx="199">
                  <c:v>0.16065158870763638</c:v>
                </c:pt>
                <c:pt idx="200">
                  <c:v>0.154467281216632</c:v>
                </c:pt>
                <c:pt idx="201">
                  <c:v>0.1459061982836572</c:v>
                </c:pt>
                <c:pt idx="202">
                  <c:v>0.14425854789040923</c:v>
                </c:pt>
                <c:pt idx="203">
                  <c:v>0.15950807709025364</c:v>
                </c:pt>
                <c:pt idx="204">
                  <c:v>0.14761342116763509</c:v>
                </c:pt>
                <c:pt idx="205">
                  <c:v>0.1467553873389903</c:v>
                </c:pt>
                <c:pt idx="206">
                  <c:v>0.14479872753506756</c:v>
                </c:pt>
                <c:pt idx="207">
                  <c:v>0.1508773001761729</c:v>
                </c:pt>
                <c:pt idx="208">
                  <c:v>0.15421239693669414</c:v>
                </c:pt>
                <c:pt idx="209">
                  <c:v>0.14516856911128434</c:v>
                </c:pt>
                <c:pt idx="210">
                  <c:v>0.14295804833286041</c:v>
                </c:pt>
                <c:pt idx="211">
                  <c:v>0.14105564843563412</c:v>
                </c:pt>
                <c:pt idx="212">
                  <c:v>0.13841359641283485</c:v>
                </c:pt>
                <c:pt idx="213">
                  <c:v>0.13793415708664802</c:v>
                </c:pt>
                <c:pt idx="214">
                  <c:v>0.13061572811305017</c:v>
                </c:pt>
                <c:pt idx="215">
                  <c:v>0.11890084356510114</c:v>
                </c:pt>
                <c:pt idx="216">
                  <c:v>0.11784619404042902</c:v>
                </c:pt>
                <c:pt idx="217">
                  <c:v>0.11648507759807727</c:v>
                </c:pt>
                <c:pt idx="218">
                  <c:v>0.13023178661160262</c:v>
                </c:pt>
                <c:pt idx="219">
                  <c:v>0.12561596926417776</c:v>
                </c:pt>
                <c:pt idx="220">
                  <c:v>0.12560992918986263</c:v>
                </c:pt>
                <c:pt idx="221">
                  <c:v>0.122974154137633</c:v>
                </c:pt>
                <c:pt idx="222">
                  <c:v>0.13023325279097925</c:v>
                </c:pt>
                <c:pt idx="223">
                  <c:v>0.12721500307373207</c:v>
                </c:pt>
                <c:pt idx="224">
                  <c:v>0.13761180702735712</c:v>
                </c:pt>
                <c:pt idx="225">
                  <c:v>0.13555606525300051</c:v>
                </c:pt>
                <c:pt idx="226">
                  <c:v>0.13223660671635779</c:v>
                </c:pt>
                <c:pt idx="227">
                  <c:v>0.13357131656056678</c:v>
                </c:pt>
                <c:pt idx="228">
                  <c:v>0.13672252596413353</c:v>
                </c:pt>
                <c:pt idx="229">
                  <c:v>0.1360927557188196</c:v>
                </c:pt>
                <c:pt idx="230">
                  <c:v>0.15071576483298824</c:v>
                </c:pt>
                <c:pt idx="231">
                  <c:v>0.15002295498123092</c:v>
                </c:pt>
                <c:pt idx="232">
                  <c:v>0.15487455894201652</c:v>
                </c:pt>
                <c:pt idx="233">
                  <c:v>0.16451397363756343</c:v>
                </c:pt>
                <c:pt idx="234">
                  <c:v>0.14940315507627616</c:v>
                </c:pt>
                <c:pt idx="235">
                  <c:v>0.15430573483311819</c:v>
                </c:pt>
                <c:pt idx="236">
                  <c:v>0.15534051766934234</c:v>
                </c:pt>
                <c:pt idx="237">
                  <c:v>0.1575420351618696</c:v>
                </c:pt>
                <c:pt idx="238">
                  <c:v>0.15292373395000139</c:v>
                </c:pt>
                <c:pt idx="239">
                  <c:v>0.14295080820708284</c:v>
                </c:pt>
                <c:pt idx="240">
                  <c:v>0.14458113101641798</c:v>
                </c:pt>
              </c:numCache>
            </c:numRef>
          </c:val>
          <c:smooth val="0"/>
          <c:extLst>
            <c:ext xmlns:c16="http://schemas.microsoft.com/office/drawing/2014/chart" uri="{C3380CC4-5D6E-409C-BE32-E72D297353CC}">
              <c16:uniqueId val="{00000001-2F1D-435D-9BBC-D9A1D9728769}"/>
            </c:ext>
          </c:extLst>
        </c:ser>
        <c:ser>
          <c:idx val="2"/>
          <c:order val="2"/>
          <c:tx>
            <c:strRef>
              <c:f>'Stock Prices'!$AF$2</c:f>
              <c:strCache>
                <c:ptCount val="1"/>
                <c:pt idx="0">
                  <c:v>TM</c:v>
                </c:pt>
              </c:strCache>
            </c:strRef>
          </c:tx>
          <c:spPr>
            <a:ln w="28575" cap="rnd">
              <a:solidFill>
                <a:schemeClr val="accent3"/>
              </a:solidFill>
              <a:round/>
            </a:ln>
            <a:effectLst/>
          </c:spPr>
          <c:marker>
            <c:symbol val="none"/>
          </c:marker>
          <c:val>
            <c:numRef>
              <c:f>'Stock Prices'!$AF$3:$AF$243</c:f>
              <c:numCache>
                <c:formatCode>General</c:formatCode>
                <c:ptCount val="241"/>
                <c:pt idx="0">
                  <c:v>0.55312324405319346</c:v>
                </c:pt>
                <c:pt idx="1">
                  <c:v>0.56244223256501791</c:v>
                </c:pt>
                <c:pt idx="2">
                  <c:v>0.5772740343530155</c:v>
                </c:pt>
                <c:pt idx="3">
                  <c:v>0.59090300286625064</c:v>
                </c:pt>
                <c:pt idx="4">
                  <c:v>0.58522700976535391</c:v>
                </c:pt>
                <c:pt idx="5">
                  <c:v>0.57943137997387961</c:v>
                </c:pt>
                <c:pt idx="6">
                  <c:v>0.58859834673940259</c:v>
                </c:pt>
                <c:pt idx="7">
                  <c:v>0.59076206218473026</c:v>
                </c:pt>
                <c:pt idx="8">
                  <c:v>0.59009444646176301</c:v>
                </c:pt>
                <c:pt idx="9">
                  <c:v>0.5858446531233793</c:v>
                </c:pt>
                <c:pt idx="10">
                  <c:v>0.59814549165175479</c:v>
                </c:pt>
                <c:pt idx="11">
                  <c:v>0.58052183245019784</c:v>
                </c:pt>
                <c:pt idx="12">
                  <c:v>0.58863424002427345</c:v>
                </c:pt>
                <c:pt idx="13">
                  <c:v>0.58813153993485767</c:v>
                </c:pt>
                <c:pt idx="14">
                  <c:v>0.58832982076850815</c:v>
                </c:pt>
                <c:pt idx="15">
                  <c:v>0.59981557613247782</c:v>
                </c:pt>
                <c:pt idx="16">
                  <c:v>0.62052812634694987</c:v>
                </c:pt>
                <c:pt idx="17">
                  <c:v>0.60477882080627532</c:v>
                </c:pt>
                <c:pt idx="18">
                  <c:v>0.60202226903400546</c:v>
                </c:pt>
                <c:pt idx="19">
                  <c:v>0.60404265731878037</c:v>
                </c:pt>
                <c:pt idx="20">
                  <c:v>0.62363704906623363</c:v>
                </c:pt>
                <c:pt idx="21">
                  <c:v>0.64579898431537108</c:v>
                </c:pt>
                <c:pt idx="22">
                  <c:v>0.66299221105442818</c:v>
                </c:pt>
                <c:pt idx="23">
                  <c:v>0.67334372718122792</c:v>
                </c:pt>
                <c:pt idx="24">
                  <c:v>0.68898087486967208</c:v>
                </c:pt>
                <c:pt idx="25">
                  <c:v>0.68103140586155841</c:v>
                </c:pt>
                <c:pt idx="26">
                  <c:v>0.68835825984249577</c:v>
                </c:pt>
                <c:pt idx="27">
                  <c:v>0.68611104550929314</c:v>
                </c:pt>
                <c:pt idx="28">
                  <c:v>0.68896495274946046</c:v>
                </c:pt>
                <c:pt idx="29">
                  <c:v>0.67929762991593856</c:v>
                </c:pt>
                <c:pt idx="30">
                  <c:v>0.68142441132838028</c:v>
                </c:pt>
                <c:pt idx="31">
                  <c:v>0.67922011536146487</c:v>
                </c:pt>
                <c:pt idx="32">
                  <c:v>0.66646682769076449</c:v>
                </c:pt>
                <c:pt idx="33">
                  <c:v>0.67170803455463457</c:v>
                </c:pt>
                <c:pt idx="34">
                  <c:v>0.68018348722180832</c:v>
                </c:pt>
                <c:pt idx="35">
                  <c:v>0.68538174947723718</c:v>
                </c:pt>
                <c:pt idx="36">
                  <c:v>0.69588567355117148</c:v>
                </c:pt>
                <c:pt idx="37">
                  <c:v>0.68824377667399816</c:v>
                </c:pt>
                <c:pt idx="38">
                  <c:v>0.70144846184822274</c:v>
                </c:pt>
                <c:pt idx="39">
                  <c:v>0.70342214945300774</c:v>
                </c:pt>
                <c:pt idx="40">
                  <c:v>0.692803115010721</c:v>
                </c:pt>
                <c:pt idx="41">
                  <c:v>0.68536167941088733</c:v>
                </c:pt>
                <c:pt idx="42">
                  <c:v>0.68147199568645944</c:v>
                </c:pt>
                <c:pt idx="43">
                  <c:v>0.6801025235773035</c:v>
                </c:pt>
                <c:pt idx="44">
                  <c:v>0.69031516038675522</c:v>
                </c:pt>
                <c:pt idx="45">
                  <c:v>0.68631497139181818</c:v>
                </c:pt>
                <c:pt idx="46">
                  <c:v>0.66117539128302871</c:v>
                </c:pt>
                <c:pt idx="47">
                  <c:v>0.68112881604223385</c:v>
                </c:pt>
                <c:pt idx="48">
                  <c:v>0.68031272293496448</c:v>
                </c:pt>
                <c:pt idx="49">
                  <c:v>0.6931648290039244</c:v>
                </c:pt>
                <c:pt idx="50">
                  <c:v>0.69914391261031716</c:v>
                </c:pt>
                <c:pt idx="51">
                  <c:v>0.70351957516524488</c:v>
                </c:pt>
                <c:pt idx="52">
                  <c:v>0.66678888448641904</c:v>
                </c:pt>
                <c:pt idx="53">
                  <c:v>0.67356215296036503</c:v>
                </c:pt>
                <c:pt idx="54">
                  <c:v>0.6695745847319875</c:v>
                </c:pt>
                <c:pt idx="55">
                  <c:v>0.66078107392479624</c:v>
                </c:pt>
                <c:pt idx="56">
                  <c:v>0.67001938923897242</c:v>
                </c:pt>
                <c:pt idx="57">
                  <c:v>0.66978165091856257</c:v>
                </c:pt>
                <c:pt idx="58">
                  <c:v>0.71206943089093289</c:v>
                </c:pt>
                <c:pt idx="59">
                  <c:v>0.68622095688469609</c:v>
                </c:pt>
                <c:pt idx="60">
                  <c:v>0.70472030812458786</c:v>
                </c:pt>
                <c:pt idx="61">
                  <c:v>0.69369683751363143</c:v>
                </c:pt>
                <c:pt idx="62">
                  <c:v>0.68287181456063728</c:v>
                </c:pt>
                <c:pt idx="63">
                  <c:v>0.67644645344011856</c:v>
                </c:pt>
                <c:pt idx="64">
                  <c:v>0.65111083037051753</c:v>
                </c:pt>
                <c:pt idx="65">
                  <c:v>0.65647743813682691</c:v>
                </c:pt>
                <c:pt idx="66">
                  <c:v>0.64933962584456595</c:v>
                </c:pt>
                <c:pt idx="67">
                  <c:v>0.6294563316413081</c:v>
                </c:pt>
                <c:pt idx="68">
                  <c:v>0.63980199194521159</c:v>
                </c:pt>
                <c:pt idx="69">
                  <c:v>0.63179693467794495</c:v>
                </c:pt>
                <c:pt idx="70">
                  <c:v>0.63127007207640728</c:v>
                </c:pt>
                <c:pt idx="71">
                  <c:v>0.61241879807561628</c:v>
                </c:pt>
                <c:pt idx="72">
                  <c:v>0.6052081538003542</c:v>
                </c:pt>
                <c:pt idx="73">
                  <c:v>0.57681197264700612</c:v>
                </c:pt>
                <c:pt idx="74">
                  <c:v>0.55941048845800523</c:v>
                </c:pt>
                <c:pt idx="75">
                  <c:v>0.56979875630416688</c:v>
                </c:pt>
                <c:pt idx="76">
                  <c:v>0.56237946985643517</c:v>
                </c:pt>
                <c:pt idx="77">
                  <c:v>0.57261006472082521</c:v>
                </c:pt>
                <c:pt idx="78">
                  <c:v>0.58247008443509951</c:v>
                </c:pt>
                <c:pt idx="79">
                  <c:v>0.55026329682825459</c:v>
                </c:pt>
                <c:pt idx="80">
                  <c:v>0.54859915261045578</c:v>
                </c:pt>
                <c:pt idx="81">
                  <c:v>0.54438818400422284</c:v>
                </c:pt>
                <c:pt idx="82">
                  <c:v>0.52566402076018937</c:v>
                </c:pt>
                <c:pt idx="83">
                  <c:v>0.53502575813904074</c:v>
                </c:pt>
                <c:pt idx="84">
                  <c:v>0.52034654616174036</c:v>
                </c:pt>
                <c:pt idx="85">
                  <c:v>0.52241269426241566</c:v>
                </c:pt>
                <c:pt idx="86">
                  <c:v>0.5590116637233562</c:v>
                </c:pt>
                <c:pt idx="87">
                  <c:v>0.54762704794568162</c:v>
                </c:pt>
                <c:pt idx="88">
                  <c:v>0.53888858588787103</c:v>
                </c:pt>
                <c:pt idx="89">
                  <c:v>0.55493153706500165</c:v>
                </c:pt>
                <c:pt idx="90">
                  <c:v>0.55779483408401509</c:v>
                </c:pt>
                <c:pt idx="91">
                  <c:v>0.56279525492528959</c:v>
                </c:pt>
                <c:pt idx="92">
                  <c:v>0.57053725819336443</c:v>
                </c:pt>
                <c:pt idx="93">
                  <c:v>0.58923837266389567</c:v>
                </c:pt>
                <c:pt idx="94">
                  <c:v>0.56165607942030837</c:v>
                </c:pt>
                <c:pt idx="95">
                  <c:v>0.55950243560489554</c:v>
                </c:pt>
                <c:pt idx="96">
                  <c:v>0.56350961331361371</c:v>
                </c:pt>
                <c:pt idx="97">
                  <c:v>0.55909580469791775</c:v>
                </c:pt>
                <c:pt idx="98">
                  <c:v>0.57125190231070733</c:v>
                </c:pt>
                <c:pt idx="99">
                  <c:v>0.5823962689328116</c:v>
                </c:pt>
                <c:pt idx="100">
                  <c:v>0.58645008208803195</c:v>
                </c:pt>
                <c:pt idx="101">
                  <c:v>0.59659223527581118</c:v>
                </c:pt>
                <c:pt idx="102">
                  <c:v>0.60120979824210952</c:v>
                </c:pt>
                <c:pt idx="103">
                  <c:v>0.60716204118173678</c:v>
                </c:pt>
                <c:pt idx="104">
                  <c:v>0.61349017789882376</c:v>
                </c:pt>
                <c:pt idx="105">
                  <c:v>0.61235746297834115</c:v>
                </c:pt>
                <c:pt idx="106">
                  <c:v>0.6009988687201111</c:v>
                </c:pt>
                <c:pt idx="107">
                  <c:v>0.60947866742536683</c:v>
                </c:pt>
                <c:pt idx="108">
                  <c:v>0.60119224081982581</c:v>
                </c:pt>
                <c:pt idx="109">
                  <c:v>0.60298609110197243</c:v>
                </c:pt>
                <c:pt idx="110">
                  <c:v>0.62367262041161664</c:v>
                </c:pt>
                <c:pt idx="111">
                  <c:v>0.61904291813717027</c:v>
                </c:pt>
                <c:pt idx="112">
                  <c:v>0.63815999245530441</c:v>
                </c:pt>
                <c:pt idx="113">
                  <c:v>0.6358798515078331</c:v>
                </c:pt>
                <c:pt idx="114">
                  <c:v>0.64373991655987417</c:v>
                </c:pt>
                <c:pt idx="115">
                  <c:v>0.63699153004471265</c:v>
                </c:pt>
                <c:pt idx="116">
                  <c:v>0.6433419500520926</c:v>
                </c:pt>
                <c:pt idx="117">
                  <c:v>0.6464996651915984</c:v>
                </c:pt>
                <c:pt idx="118">
                  <c:v>0.64092574146074999</c:v>
                </c:pt>
                <c:pt idx="119">
                  <c:v>0.6254616924565386</c:v>
                </c:pt>
                <c:pt idx="120">
                  <c:v>0.63196162553365021</c:v>
                </c:pt>
                <c:pt idx="121">
                  <c:v>0.63349294507162379</c:v>
                </c:pt>
                <c:pt idx="122">
                  <c:v>0.63705696918640731</c:v>
                </c:pt>
                <c:pt idx="123">
                  <c:v>0.63751037120481358</c:v>
                </c:pt>
                <c:pt idx="124">
                  <c:v>0.63110023225734679</c:v>
                </c:pt>
                <c:pt idx="125">
                  <c:v>0.63220590984766878</c:v>
                </c:pt>
                <c:pt idx="126">
                  <c:v>0.64008955370133291</c:v>
                </c:pt>
                <c:pt idx="127">
                  <c:v>0.63784470324844467</c:v>
                </c:pt>
                <c:pt idx="128">
                  <c:v>0.63096229711761409</c:v>
                </c:pt>
                <c:pt idx="129">
                  <c:v>0.6556794429681988</c:v>
                </c:pt>
                <c:pt idx="130">
                  <c:v>0.67475158164070037</c:v>
                </c:pt>
                <c:pt idx="131">
                  <c:v>0.6733377428938927</c:v>
                </c:pt>
                <c:pt idx="132">
                  <c:v>0.681479135730089</c:v>
                </c:pt>
                <c:pt idx="133">
                  <c:v>0.68901726066704161</c:v>
                </c:pt>
                <c:pt idx="134">
                  <c:v>0.6783394599375363</c:v>
                </c:pt>
                <c:pt idx="135">
                  <c:v>0.69049709900948331</c:v>
                </c:pt>
                <c:pt idx="136">
                  <c:v>0.68777349222547002</c:v>
                </c:pt>
                <c:pt idx="137">
                  <c:v>0.68773417128067227</c:v>
                </c:pt>
                <c:pt idx="138">
                  <c:v>0.688572485576875</c:v>
                </c:pt>
                <c:pt idx="139">
                  <c:v>0.68284398582538519</c:v>
                </c:pt>
                <c:pt idx="140">
                  <c:v>0.67225279876468313</c:v>
                </c:pt>
                <c:pt idx="141">
                  <c:v>0.68092763784221444</c:v>
                </c:pt>
                <c:pt idx="142">
                  <c:v>0.66867930520096441</c:v>
                </c:pt>
                <c:pt idx="143">
                  <c:v>0.67689934760406023</c:v>
                </c:pt>
                <c:pt idx="144">
                  <c:v>0.67891395751463357</c:v>
                </c:pt>
                <c:pt idx="145">
                  <c:v>0.70583305548296416</c:v>
                </c:pt>
                <c:pt idx="146">
                  <c:v>0.67628012085674893</c:v>
                </c:pt>
                <c:pt idx="147">
                  <c:v>0.66909835192787759</c:v>
                </c:pt>
                <c:pt idx="148">
                  <c:v>0.65915604164229735</c:v>
                </c:pt>
                <c:pt idx="149">
                  <c:v>0.65915845380987081</c:v>
                </c:pt>
                <c:pt idx="150">
                  <c:v>0.66987341772151898</c:v>
                </c:pt>
                <c:pt idx="151">
                  <c:v>0.68431099952275232</c:v>
                </c:pt>
                <c:pt idx="152">
                  <c:v>0.68678552161738637</c:v>
                </c:pt>
                <c:pt idx="153">
                  <c:v>0.69261985279490756</c:v>
                </c:pt>
                <c:pt idx="154">
                  <c:v>0.68964740489472498</c:v>
                </c:pt>
                <c:pt idx="155">
                  <c:v>0.69344476489082552</c:v>
                </c:pt>
                <c:pt idx="156">
                  <c:v>0.69119471578101255</c:v>
                </c:pt>
                <c:pt idx="157">
                  <c:v>0.68300875711091835</c:v>
                </c:pt>
                <c:pt idx="158">
                  <c:v>0.67171267438409021</c:v>
                </c:pt>
                <c:pt idx="159">
                  <c:v>0.67200252968484342</c:v>
                </c:pt>
                <c:pt idx="160">
                  <c:v>0.67596888456730109</c:v>
                </c:pt>
                <c:pt idx="161">
                  <c:v>0.68269411631931387</c:v>
                </c:pt>
                <c:pt idx="162">
                  <c:v>0.67936652451003887</c:v>
                </c:pt>
                <c:pt idx="163">
                  <c:v>0.69065981148243361</c:v>
                </c:pt>
                <c:pt idx="164">
                  <c:v>0.69221343281549974</c:v>
                </c:pt>
                <c:pt idx="165">
                  <c:v>0.68976095386930603</c:v>
                </c:pt>
                <c:pt idx="166">
                  <c:v>0.68873016917911922</c:v>
                </c:pt>
                <c:pt idx="167">
                  <c:v>0.68244073221966595</c:v>
                </c:pt>
                <c:pt idx="168">
                  <c:v>0.68068576277032933</c:v>
                </c:pt>
                <c:pt idx="169">
                  <c:v>0.70290574542544237</c:v>
                </c:pt>
                <c:pt idx="170">
                  <c:v>0.69774139294847659</c:v>
                </c:pt>
                <c:pt idx="171">
                  <c:v>0.69147266416138076</c:v>
                </c:pt>
                <c:pt idx="172">
                  <c:v>0.69148736479035178</c:v>
                </c:pt>
                <c:pt idx="173">
                  <c:v>0.69373663551214226</c:v>
                </c:pt>
                <c:pt idx="174">
                  <c:v>0.70855327896406373</c:v>
                </c:pt>
                <c:pt idx="175">
                  <c:v>0.71534389833165191</c:v>
                </c:pt>
                <c:pt idx="176">
                  <c:v>0.71188212644972659</c:v>
                </c:pt>
                <c:pt idx="177">
                  <c:v>0.71167244986423439</c:v>
                </c:pt>
                <c:pt idx="178">
                  <c:v>0.70156880939642907</c:v>
                </c:pt>
                <c:pt idx="179">
                  <c:v>0.71186793820563687</c:v>
                </c:pt>
                <c:pt idx="180">
                  <c:v>0.72618247705019068</c:v>
                </c:pt>
                <c:pt idx="181">
                  <c:v>0.70997265222208694</c:v>
                </c:pt>
                <c:pt idx="182">
                  <c:v>0.7142657318203276</c:v>
                </c:pt>
                <c:pt idx="183">
                  <c:v>0.71293947082276188</c:v>
                </c:pt>
                <c:pt idx="184">
                  <c:v>0.70232888993648479</c:v>
                </c:pt>
                <c:pt idx="185">
                  <c:v>0.71481066183920772</c:v>
                </c:pt>
                <c:pt idx="186">
                  <c:v>0.71270301858755047</c:v>
                </c:pt>
                <c:pt idx="187">
                  <c:v>0.72994680973639503</c:v>
                </c:pt>
                <c:pt idx="188">
                  <c:v>0.74103854355979026</c:v>
                </c:pt>
                <c:pt idx="189">
                  <c:v>0.73566993182670004</c:v>
                </c:pt>
                <c:pt idx="190">
                  <c:v>0.74159501856539922</c:v>
                </c:pt>
                <c:pt idx="191">
                  <c:v>0.73492315248558071</c:v>
                </c:pt>
                <c:pt idx="192">
                  <c:v>0.73173638376156069</c:v>
                </c:pt>
                <c:pt idx="193">
                  <c:v>0.74338157430285923</c:v>
                </c:pt>
                <c:pt idx="194">
                  <c:v>0.75019284753463289</c:v>
                </c:pt>
                <c:pt idx="195">
                  <c:v>0.77255844908649818</c:v>
                </c:pt>
                <c:pt idx="196">
                  <c:v>0.76672081540183046</c:v>
                </c:pt>
                <c:pt idx="197">
                  <c:v>0.7535364900211956</c:v>
                </c:pt>
                <c:pt idx="198">
                  <c:v>0.75099464430811069</c:v>
                </c:pt>
                <c:pt idx="199">
                  <c:v>0.74136161792789279</c:v>
                </c:pt>
                <c:pt idx="200">
                  <c:v>0.75304695052219894</c:v>
                </c:pt>
                <c:pt idx="201">
                  <c:v>0.76260385921212026</c:v>
                </c:pt>
                <c:pt idx="202">
                  <c:v>0.75025238896472901</c:v>
                </c:pt>
                <c:pt idx="203">
                  <c:v>0.72385164153749837</c:v>
                </c:pt>
                <c:pt idx="204">
                  <c:v>0.7505462667724131</c:v>
                </c:pt>
                <c:pt idx="205">
                  <c:v>0.72378823026677253</c:v>
                </c:pt>
                <c:pt idx="206">
                  <c:v>0.71947408145288694</c:v>
                </c:pt>
                <c:pt idx="207">
                  <c:v>0.71514984877646426</c:v>
                </c:pt>
                <c:pt idx="208">
                  <c:v>0.71519126335891947</c:v>
                </c:pt>
                <c:pt idx="209">
                  <c:v>0.70713819101027864</c:v>
                </c:pt>
                <c:pt idx="210">
                  <c:v>0.71247804012243188</c:v>
                </c:pt>
                <c:pt idx="211">
                  <c:v>0.72481490327203246</c:v>
                </c:pt>
                <c:pt idx="212">
                  <c:v>0.7311429037697873</c:v>
                </c:pt>
                <c:pt idx="213">
                  <c:v>0.724330907954849</c:v>
                </c:pt>
                <c:pt idx="214">
                  <c:v>0.70632499551823291</c:v>
                </c:pt>
                <c:pt idx="215">
                  <c:v>0.69997536504197411</c:v>
                </c:pt>
                <c:pt idx="216">
                  <c:v>0.69527864788168681</c:v>
                </c:pt>
                <c:pt idx="217">
                  <c:v>0.70873968765004747</c:v>
                </c:pt>
                <c:pt idx="218">
                  <c:v>0.70636358566409307</c:v>
                </c:pt>
                <c:pt idx="219">
                  <c:v>0.71311767265821779</c:v>
                </c:pt>
                <c:pt idx="220">
                  <c:v>0.72813007617215231</c:v>
                </c:pt>
                <c:pt idx="221">
                  <c:v>0.73115029469068471</c:v>
                </c:pt>
                <c:pt idx="222">
                  <c:v>0.74009889107580051</c:v>
                </c:pt>
                <c:pt idx="223">
                  <c:v>0.71583387823455269</c:v>
                </c:pt>
                <c:pt idx="224">
                  <c:v>0.68987052707744245</c:v>
                </c:pt>
                <c:pt idx="225">
                  <c:v>0.7140380825182121</c:v>
                </c:pt>
                <c:pt idx="226">
                  <c:v>0.70207050545959304</c:v>
                </c:pt>
                <c:pt idx="227">
                  <c:v>0.70260788974305211</c:v>
                </c:pt>
                <c:pt idx="228">
                  <c:v>0.71293296110986526</c:v>
                </c:pt>
                <c:pt idx="229">
                  <c:v>0.70384940485999981</c:v>
                </c:pt>
                <c:pt idx="230">
                  <c:v>0.68834968938507246</c:v>
                </c:pt>
                <c:pt idx="231">
                  <c:v>0.68876286154095434</c:v>
                </c:pt>
                <c:pt idx="232">
                  <c:v>0.68678354124413088</c:v>
                </c:pt>
                <c:pt idx="233">
                  <c:v>0.67654935916196823</c:v>
                </c:pt>
                <c:pt idx="234">
                  <c:v>0.67999899729426128</c:v>
                </c:pt>
                <c:pt idx="235">
                  <c:v>0.69802692236769326</c:v>
                </c:pt>
                <c:pt idx="236">
                  <c:v>0.70990659344855767</c:v>
                </c:pt>
                <c:pt idx="237">
                  <c:v>0.71026947286465481</c:v>
                </c:pt>
                <c:pt idx="238">
                  <c:v>0.73506895554954632</c:v>
                </c:pt>
                <c:pt idx="239">
                  <c:v>0.74658402468768847</c:v>
                </c:pt>
                <c:pt idx="240">
                  <c:v>0.72373298564011412</c:v>
                </c:pt>
              </c:numCache>
            </c:numRef>
          </c:val>
          <c:smooth val="0"/>
          <c:extLst>
            <c:ext xmlns:c16="http://schemas.microsoft.com/office/drawing/2014/chart" uri="{C3380CC4-5D6E-409C-BE32-E72D297353CC}">
              <c16:uniqueId val="{00000002-2F1D-435D-9BBC-D9A1D9728769}"/>
            </c:ext>
          </c:extLst>
        </c:ser>
        <c:dLbls>
          <c:showLegendKey val="0"/>
          <c:showVal val="0"/>
          <c:showCatName val="0"/>
          <c:showSerName val="0"/>
          <c:showPercent val="0"/>
          <c:showBubbleSize val="0"/>
        </c:dLbls>
        <c:smooth val="0"/>
        <c:axId val="818927112"/>
        <c:axId val="818929160"/>
      </c:lineChart>
      <c:catAx>
        <c:axId val="818927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29160"/>
        <c:crosses val="autoZero"/>
        <c:auto val="1"/>
        <c:lblAlgn val="ctr"/>
        <c:lblOffset val="100"/>
        <c:noMultiLvlLbl val="0"/>
      </c:catAx>
      <c:valAx>
        <c:axId val="81892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27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Q2.2: Market Indexes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'Market Indexes'!$K$2</c:f>
              <c:strCache>
                <c:ptCount val="1"/>
                <c:pt idx="0">
                  <c:v>SPX</c:v>
                </c:pt>
              </c:strCache>
            </c:strRef>
          </c:tx>
          <c:spPr>
            <a:ln w="28575" cap="rnd">
              <a:solidFill>
                <a:schemeClr val="accent1"/>
              </a:solidFill>
              <a:round/>
            </a:ln>
            <a:effectLst/>
          </c:spPr>
          <c:marker>
            <c:symbol val="none"/>
          </c:marker>
          <c:cat>
            <c:numRef>
              <c:f>'Market Indexes'!$J$3:$J$243</c:f>
              <c:numCache>
                <c:formatCode>d\-mmm\-yy</c:formatCode>
                <c:ptCount val="241"/>
              </c:numCache>
            </c:numRef>
          </c:cat>
          <c:val>
            <c:numRef>
              <c:f>'Market Indexes'!$K$3:$K$243</c:f>
              <c:numCache>
                <c:formatCode>General</c:formatCode>
                <c:ptCount val="241"/>
                <c:pt idx="0">
                  <c:v>1</c:v>
                </c:pt>
                <c:pt idx="1">
                  <c:v>1.0172764227642277</c:v>
                </c:pt>
                <c:pt idx="2">
                  <c:v>1.0296963810346067</c:v>
                </c:pt>
                <c:pt idx="3">
                  <c:v>1.0128516440031656</c:v>
                </c:pt>
                <c:pt idx="4">
                  <c:v>0.99584502482192949</c:v>
                </c:pt>
                <c:pt idx="5">
                  <c:v>1.0078782646233542</c:v>
                </c:pt>
                <c:pt idx="6">
                  <c:v>1.0260090654003884</c:v>
                </c:pt>
                <c:pt idx="7">
                  <c:v>0.99082667817828618</c:v>
                </c:pt>
                <c:pt idx="8">
                  <c:v>0.99309302827541546</c:v>
                </c:pt>
                <c:pt idx="9">
                  <c:v>1.0023922584358587</c:v>
                </c:pt>
                <c:pt idx="10">
                  <c:v>1.0164400316569537</c:v>
                </c:pt>
                <c:pt idx="11">
                  <c:v>1.0556694726239297</c:v>
                </c:pt>
                <c:pt idx="12">
                  <c:v>1.0899345276638608</c:v>
                </c:pt>
                <c:pt idx="13">
                  <c:v>1.0623695949348873</c:v>
                </c:pt>
                <c:pt idx="14">
                  <c:v>1.0824519749622274</c:v>
                </c:pt>
                <c:pt idx="15">
                  <c:v>1.061758040146773</c:v>
                </c:pt>
                <c:pt idx="16">
                  <c:v>1.0404075832793724</c:v>
                </c:pt>
                <c:pt idx="17">
                  <c:v>1.0715698971149004</c:v>
                </c:pt>
                <c:pt idx="18">
                  <c:v>1.0714170084178716</c:v>
                </c:pt>
                <c:pt idx="19">
                  <c:v>1.1099539535218361</c:v>
                </c:pt>
                <c:pt idx="20">
                  <c:v>1.0974980214403913</c:v>
                </c:pt>
                <c:pt idx="21">
                  <c:v>1.1051244693862867</c:v>
                </c:pt>
                <c:pt idx="22">
                  <c:v>1.085518742355565</c:v>
                </c:pt>
                <c:pt idx="23">
                  <c:v>1.1237139362544066</c:v>
                </c:pt>
                <c:pt idx="24">
                  <c:v>1.1226437153752067</c:v>
                </c:pt>
                <c:pt idx="25">
                  <c:v>1.1512339017195481</c:v>
                </c:pt>
                <c:pt idx="26">
                  <c:v>1.1517555219799986</c:v>
                </c:pt>
                <c:pt idx="27">
                  <c:v>1.1645352183610329</c:v>
                </c:pt>
                <c:pt idx="28">
                  <c:v>1.1786909130153247</c:v>
                </c:pt>
                <c:pt idx="29">
                  <c:v>1.1422494424059284</c:v>
                </c:pt>
                <c:pt idx="30">
                  <c:v>1.1423483703863586</c:v>
                </c:pt>
                <c:pt idx="31">
                  <c:v>1.148158140873444</c:v>
                </c:pt>
                <c:pt idx="32">
                  <c:v>1.1725843585869486</c:v>
                </c:pt>
                <c:pt idx="33">
                  <c:v>1.201390387797683</c:v>
                </c:pt>
                <c:pt idx="34">
                  <c:v>1.2392438304914022</c:v>
                </c:pt>
                <c:pt idx="35">
                  <c:v>1.2596499748183323</c:v>
                </c:pt>
                <c:pt idx="36">
                  <c:v>1.2755414058565364</c:v>
                </c:pt>
                <c:pt idx="37">
                  <c:v>1.2934743506727102</c:v>
                </c:pt>
                <c:pt idx="38">
                  <c:v>1.265216922080725</c:v>
                </c:pt>
                <c:pt idx="39">
                  <c:v>1.2778437297647312</c:v>
                </c:pt>
                <c:pt idx="40">
                  <c:v>1.3331624577307719</c:v>
                </c:pt>
                <c:pt idx="41">
                  <c:v>1.3765558673285847</c:v>
                </c:pt>
                <c:pt idx="42">
                  <c:v>1.3520307216346499</c:v>
                </c:pt>
                <c:pt idx="43">
                  <c:v>1.3087902007338656</c:v>
                </c:pt>
                <c:pt idx="44">
                  <c:v>1.3256259443125404</c:v>
                </c:pt>
                <c:pt idx="45">
                  <c:v>1.3730754011079933</c:v>
                </c:pt>
                <c:pt idx="46">
                  <c:v>1.3934275847183251</c:v>
                </c:pt>
                <c:pt idx="47">
                  <c:v>1.3320562630405066</c:v>
                </c:pt>
                <c:pt idx="48">
                  <c:v>1.3205626304050648</c:v>
                </c:pt>
                <c:pt idx="49">
                  <c:v>1.2397924311101516</c:v>
                </c:pt>
                <c:pt idx="50">
                  <c:v>1.1966958054536299</c:v>
                </c:pt>
                <c:pt idx="51">
                  <c:v>1.1895639974098855</c:v>
                </c:pt>
                <c:pt idx="52">
                  <c:v>1.2461238218576876</c:v>
                </c:pt>
                <c:pt idx="53">
                  <c:v>1.2594251384991726</c:v>
                </c:pt>
                <c:pt idx="54">
                  <c:v>1.151161954097417</c:v>
                </c:pt>
                <c:pt idx="55">
                  <c:v>1.1398122167062379</c:v>
                </c:pt>
                <c:pt idx="56">
                  <c:v>1.1537071012303042</c:v>
                </c:pt>
                <c:pt idx="57">
                  <c:v>1.0489603568602055</c:v>
                </c:pt>
                <c:pt idx="58">
                  <c:v>0.87124073674365055</c:v>
                </c:pt>
                <c:pt idx="59">
                  <c:v>0.80602921073458522</c:v>
                </c:pt>
                <c:pt idx="60">
                  <c:v>0.81233362112382179</c:v>
                </c:pt>
                <c:pt idx="61">
                  <c:v>0.74275127707029276</c:v>
                </c:pt>
                <c:pt idx="62">
                  <c:v>0.6610997194042737</c:v>
                </c:pt>
                <c:pt idx="63">
                  <c:v>0.71756061587164544</c:v>
                </c:pt>
                <c:pt idx="64">
                  <c:v>0.7849575509029425</c:v>
                </c:pt>
                <c:pt idx="65">
                  <c:v>0.82662421756960924</c:v>
                </c:pt>
                <c:pt idx="66">
                  <c:v>0.82678609971940431</c:v>
                </c:pt>
                <c:pt idx="67">
                  <c:v>0.88808547377509173</c:v>
                </c:pt>
                <c:pt idx="68">
                  <c:v>0.91788977624289514</c:v>
                </c:pt>
                <c:pt idx="69">
                  <c:v>0.95067990502913868</c:v>
                </c:pt>
                <c:pt idx="70">
                  <c:v>0.93189258220015825</c:v>
                </c:pt>
                <c:pt idx="71">
                  <c:v>0.98534966544355718</c:v>
                </c:pt>
                <c:pt idx="72">
                  <c:v>1.0028599179797106</c:v>
                </c:pt>
                <c:pt idx="73">
                  <c:v>0.9657799122239008</c:v>
                </c:pt>
                <c:pt idx="74">
                  <c:v>0.99331786459457505</c:v>
                </c:pt>
                <c:pt idx="75">
                  <c:v>1.0517213468594864</c:v>
                </c:pt>
                <c:pt idx="76">
                  <c:v>1.0672440463342687</c:v>
                </c:pt>
                <c:pt idx="77">
                  <c:v>0.97975573782286496</c:v>
                </c:pt>
                <c:pt idx="78">
                  <c:v>0.92696417008417864</c:v>
                </c:pt>
                <c:pt idx="79">
                  <c:v>0.99071875674508947</c:v>
                </c:pt>
                <c:pt idx="80">
                  <c:v>0.9437099791351895</c:v>
                </c:pt>
                <c:pt idx="81">
                  <c:v>1.0263328296999783</c:v>
                </c:pt>
                <c:pt idx="82">
                  <c:v>1.0641592920353982</c:v>
                </c:pt>
                <c:pt idx="83">
                  <c:v>1.0617220663357074</c:v>
                </c:pt>
                <c:pt idx="84">
                  <c:v>1.1310525937117779</c:v>
                </c:pt>
                <c:pt idx="85">
                  <c:v>1.1566659471904452</c:v>
                </c:pt>
                <c:pt idx="86">
                  <c:v>1.1936290380602921</c:v>
                </c:pt>
                <c:pt idx="87">
                  <c:v>1.1923789481257643</c:v>
                </c:pt>
                <c:pt idx="88">
                  <c:v>1.2263562126771708</c:v>
                </c:pt>
                <c:pt idx="89">
                  <c:v>1.2097992661342543</c:v>
                </c:pt>
                <c:pt idx="90">
                  <c:v>1.1877113461400102</c:v>
                </c:pt>
                <c:pt idx="91">
                  <c:v>1.1622059140945391</c:v>
                </c:pt>
                <c:pt idx="92">
                  <c:v>1.0962029642420319</c:v>
                </c:pt>
                <c:pt idx="93">
                  <c:v>1.0175372328944527</c:v>
                </c:pt>
                <c:pt idx="94">
                  <c:v>1.1271494352111662</c:v>
                </c:pt>
                <c:pt idx="95">
                  <c:v>1.1214475861572775</c:v>
                </c:pt>
                <c:pt idx="96">
                  <c:v>1.1310166199007121</c:v>
                </c:pt>
                <c:pt idx="97">
                  <c:v>1.1803097345132743</c:v>
                </c:pt>
                <c:pt idx="98">
                  <c:v>1.2282178573998128</c:v>
                </c:pt>
                <c:pt idx="99">
                  <c:v>1.2667008417871788</c:v>
                </c:pt>
                <c:pt idx="100">
                  <c:v>1.2572037556658753</c:v>
                </c:pt>
                <c:pt idx="101">
                  <c:v>1.1784390963378659</c:v>
                </c:pt>
                <c:pt idx="102">
                  <c:v>1.2250521620260451</c:v>
                </c:pt>
                <c:pt idx="103">
                  <c:v>1.2404849269731635</c:v>
                </c:pt>
                <c:pt idx="104">
                  <c:v>1.2650010792143318</c:v>
                </c:pt>
                <c:pt idx="105">
                  <c:v>1.295659759694942</c:v>
                </c:pt>
                <c:pt idx="106">
                  <c:v>1.2700194258579753</c:v>
                </c:pt>
                <c:pt idx="107">
                  <c:v>1.2736347938700625</c:v>
                </c:pt>
                <c:pt idx="108">
                  <c:v>1.282637240089215</c:v>
                </c:pt>
                <c:pt idx="109">
                  <c:v>1.3473181523850635</c:v>
                </c:pt>
                <c:pt idx="110">
                  <c:v>1.3622203036189653</c:v>
                </c:pt>
                <c:pt idx="111">
                  <c:v>1.4112436146485359</c:v>
                </c:pt>
                <c:pt idx="112">
                  <c:v>1.4367670335995393</c:v>
                </c:pt>
                <c:pt idx="113">
                  <c:v>1.466598316425642</c:v>
                </c:pt>
                <c:pt idx="114">
                  <c:v>1.4446003309590616</c:v>
                </c:pt>
                <c:pt idx="115">
                  <c:v>1.516053313187999</c:v>
                </c:pt>
                <c:pt idx="116">
                  <c:v>1.4686038563925461</c:v>
                </c:pt>
                <c:pt idx="117">
                  <c:v>1.5122940499316495</c:v>
                </c:pt>
                <c:pt idx="118">
                  <c:v>1.5797359522267789</c:v>
                </c:pt>
                <c:pt idx="119">
                  <c:v>1.6240466940067628</c:v>
                </c:pt>
                <c:pt idx="120">
                  <c:v>1.6623138355277356</c:v>
                </c:pt>
                <c:pt idx="121">
                  <c:v>1.6031638966832145</c:v>
                </c:pt>
                <c:pt idx="122">
                  <c:v>1.6722875746456578</c:v>
                </c:pt>
                <c:pt idx="123">
                  <c:v>1.6838801352615294</c:v>
                </c:pt>
                <c:pt idx="124">
                  <c:v>1.6943215339233038</c:v>
                </c:pt>
                <c:pt idx="125">
                  <c:v>1.7299535937837254</c:v>
                </c:pt>
                <c:pt idx="126">
                  <c:v>1.7629235916252968</c:v>
                </c:pt>
                <c:pt idx="127">
                  <c:v>1.7363389452478595</c:v>
                </c:pt>
                <c:pt idx="128">
                  <c:v>1.8017213468594862</c:v>
                </c:pt>
                <c:pt idx="129">
                  <c:v>1.7737696956615583</c:v>
                </c:pt>
                <c:pt idx="130">
                  <c:v>1.814923735520541</c:v>
                </c:pt>
                <c:pt idx="131">
                  <c:v>1.8594503201669184</c:v>
                </c:pt>
                <c:pt idx="132">
                  <c:v>1.8516619900712281</c:v>
                </c:pt>
                <c:pt idx="133">
                  <c:v>1.7941848334412547</c:v>
                </c:pt>
                <c:pt idx="134">
                  <c:v>1.8926721346859485</c:v>
                </c:pt>
                <c:pt idx="135">
                  <c:v>1.859747104108209</c:v>
                </c:pt>
                <c:pt idx="136">
                  <c:v>1.8755935678825815</c:v>
                </c:pt>
                <c:pt idx="137">
                  <c:v>1.8952712425354339</c:v>
                </c:pt>
                <c:pt idx="138">
                  <c:v>1.8554482336858766</c:v>
                </c:pt>
                <c:pt idx="139">
                  <c:v>1.8920785668033671</c:v>
                </c:pt>
                <c:pt idx="140">
                  <c:v>1.7736707676811281</c:v>
                </c:pt>
                <c:pt idx="141">
                  <c:v>1.7267699115044246</c:v>
                </c:pt>
                <c:pt idx="142">
                  <c:v>1.8700625944312541</c:v>
                </c:pt>
                <c:pt idx="143">
                  <c:v>1.8710069069717243</c:v>
                </c:pt>
                <c:pt idx="144">
                  <c:v>1.8382077847327145</c:v>
                </c:pt>
                <c:pt idx="145">
                  <c:v>1.7449456795452909</c:v>
                </c:pt>
                <c:pt idx="146">
                  <c:v>1.7377419238794156</c:v>
                </c:pt>
                <c:pt idx="147">
                  <c:v>1.8524174401036042</c:v>
                </c:pt>
                <c:pt idx="148">
                  <c:v>1.8574177998417152</c:v>
                </c:pt>
                <c:pt idx="149">
                  <c:v>1.8858820778473269</c:v>
                </c:pt>
                <c:pt idx="150">
                  <c:v>1.8875998273257069</c:v>
                </c:pt>
                <c:pt idx="151">
                  <c:v>1.9548168933016761</c:v>
                </c:pt>
                <c:pt idx="152">
                  <c:v>1.9524336283185837</c:v>
                </c:pt>
                <c:pt idx="153">
                  <c:v>1.9500233829771925</c:v>
                </c:pt>
                <c:pt idx="154">
                  <c:v>1.9121429599251745</c:v>
                </c:pt>
                <c:pt idx="155">
                  <c:v>1.9774893877257356</c:v>
                </c:pt>
                <c:pt idx="156">
                  <c:v>2.0134811856968127</c:v>
                </c:pt>
                <c:pt idx="157">
                  <c:v>2.0494909705734221</c:v>
                </c:pt>
                <c:pt idx="158">
                  <c:v>2.125728469674077</c:v>
                </c:pt>
                <c:pt idx="159">
                  <c:v>2.1249010720195693</c:v>
                </c:pt>
                <c:pt idx="160">
                  <c:v>2.1442190085617669</c:v>
                </c:pt>
                <c:pt idx="161">
                  <c:v>2.1690409381969924</c:v>
                </c:pt>
                <c:pt idx="162">
                  <c:v>2.1794823368587664</c:v>
                </c:pt>
                <c:pt idx="163">
                  <c:v>2.2216526368803513</c:v>
                </c:pt>
                <c:pt idx="164">
                  <c:v>2.2228667530038133</c:v>
                </c:pt>
                <c:pt idx="165">
                  <c:v>2.2657745161522413</c:v>
                </c:pt>
                <c:pt idx="166">
                  <c:v>2.3160479171163395</c:v>
                </c:pt>
                <c:pt idx="167">
                  <c:v>2.381088567522843</c:v>
                </c:pt>
                <c:pt idx="168">
                  <c:v>2.4044985250737461</c:v>
                </c:pt>
                <c:pt idx="169">
                  <c:v>2.5395801856248648</c:v>
                </c:pt>
                <c:pt idx="170">
                  <c:v>2.4406701921001508</c:v>
                </c:pt>
                <c:pt idx="171">
                  <c:v>2.3750539607165981</c:v>
                </c:pt>
                <c:pt idx="172">
                  <c:v>2.3815112598028634</c:v>
                </c:pt>
                <c:pt idx="173">
                  <c:v>2.4329717965321245</c:v>
                </c:pt>
                <c:pt idx="174">
                  <c:v>2.4447532196560902</c:v>
                </c:pt>
                <c:pt idx="175">
                  <c:v>2.5328171091445424</c:v>
                </c:pt>
                <c:pt idx="176">
                  <c:v>2.6094683070724511</c:v>
                </c:pt>
                <c:pt idx="177">
                  <c:v>2.6206741492193681</c:v>
                </c:pt>
                <c:pt idx="178">
                  <c:v>2.438790560471976</c:v>
                </c:pt>
                <c:pt idx="179">
                  <c:v>2.4823458522195843</c:v>
                </c:pt>
                <c:pt idx="180">
                  <c:v>2.2545237067414918</c:v>
                </c:pt>
                <c:pt idx="181">
                  <c:v>2.4319195625584573</c:v>
                </c:pt>
                <c:pt idx="182">
                  <c:v>2.5042179293474347</c:v>
                </c:pt>
                <c:pt idx="183">
                  <c:v>2.5491042521044678</c:v>
                </c:pt>
                <c:pt idx="184">
                  <c:v>2.6493182962803079</c:v>
                </c:pt>
                <c:pt idx="185">
                  <c:v>2.4750521620260448</c:v>
                </c:pt>
                <c:pt idx="186">
                  <c:v>2.6456579610043889</c:v>
                </c:pt>
                <c:pt idx="187">
                  <c:v>2.6803906755881717</c:v>
                </c:pt>
                <c:pt idx="188">
                  <c:v>2.6318979782718182</c:v>
                </c:pt>
                <c:pt idx="189">
                  <c:v>2.677117058781207</c:v>
                </c:pt>
                <c:pt idx="190">
                  <c:v>2.7318152385063672</c:v>
                </c:pt>
                <c:pt idx="191">
                  <c:v>2.824825527016332</c:v>
                </c:pt>
                <c:pt idx="192">
                  <c:v>2.9055867328584792</c:v>
                </c:pt>
                <c:pt idx="193">
                  <c:v>2.9008561767033596</c:v>
                </c:pt>
                <c:pt idx="194">
                  <c:v>2.6568638031513054</c:v>
                </c:pt>
                <c:pt idx="195">
                  <c:v>2.3244388085473773</c:v>
                </c:pt>
                <c:pt idx="196">
                  <c:v>2.6192801640405783</c:v>
                </c:pt>
                <c:pt idx="197">
                  <c:v>2.7378858191236777</c:v>
                </c:pt>
                <c:pt idx="198">
                  <c:v>2.788231167709907</c:v>
                </c:pt>
                <c:pt idx="199">
                  <c:v>2.9418663213180802</c:v>
                </c:pt>
                <c:pt idx="200">
                  <c:v>3.1479872652708827</c:v>
                </c:pt>
                <c:pt idx="201">
                  <c:v>3.0244981653356353</c:v>
                </c:pt>
                <c:pt idx="202">
                  <c:v>2.9408230807971796</c:v>
                </c:pt>
                <c:pt idx="203">
                  <c:v>3.2570958342326786</c:v>
                </c:pt>
                <c:pt idx="204">
                  <c:v>3.3780038132239727</c:v>
                </c:pt>
                <c:pt idx="205">
                  <c:v>3.3403842003021795</c:v>
                </c:pt>
                <c:pt idx="206">
                  <c:v>3.4275397510612273</c:v>
                </c:pt>
                <c:pt idx="207">
                  <c:v>3.5729998561047553</c:v>
                </c:pt>
                <c:pt idx="208">
                  <c:v>3.7603154903230447</c:v>
                </c:pt>
                <c:pt idx="209">
                  <c:v>3.7809464709691341</c:v>
                </c:pt>
                <c:pt idx="210">
                  <c:v>3.8649363263544139</c:v>
                </c:pt>
                <c:pt idx="211">
                  <c:v>3.9528563205986043</c:v>
                </c:pt>
                <c:pt idx="212">
                  <c:v>4.0674508957478954</c:v>
                </c:pt>
                <c:pt idx="213">
                  <c:v>3.8739657529318654</c:v>
                </c:pt>
                <c:pt idx="214">
                  <c:v>4.1418267501259081</c:v>
                </c:pt>
                <c:pt idx="215">
                  <c:v>4.1073098784085182</c:v>
                </c:pt>
                <c:pt idx="216">
                  <c:v>4.2864414706093967</c:v>
                </c:pt>
                <c:pt idx="217">
                  <c:v>4.0610385639254618</c:v>
                </c:pt>
                <c:pt idx="218">
                  <c:v>3.9336822793006685</c:v>
                </c:pt>
                <c:pt idx="219">
                  <c:v>4.0744028347363113</c:v>
                </c:pt>
                <c:pt idx="220">
                  <c:v>3.7160317289013598</c:v>
                </c:pt>
                <c:pt idx="221">
                  <c:v>3.7162295848622198</c:v>
                </c:pt>
                <c:pt idx="222">
                  <c:v>3.4043636232822503</c:v>
                </c:pt>
                <c:pt idx="223">
                  <c:v>3.7145568026476723</c:v>
                </c:pt>
                <c:pt idx="224">
                  <c:v>3.5569105691056908</c:v>
                </c:pt>
                <c:pt idx="225">
                  <c:v>3.2247104108209221</c:v>
                </c:pt>
                <c:pt idx="226">
                  <c:v>3.4822469242391536</c:v>
                </c:pt>
                <c:pt idx="227">
                  <c:v>3.6694276566659472</c:v>
                </c:pt>
                <c:pt idx="228">
                  <c:v>3.4530361896539317</c:v>
                </c:pt>
                <c:pt idx="229">
                  <c:v>3.6662709547449452</c:v>
                </c:pt>
                <c:pt idx="230">
                  <c:v>3.5705356500467658</c:v>
                </c:pt>
                <c:pt idx="231">
                  <c:v>3.6956885387437945</c:v>
                </c:pt>
                <c:pt idx="232">
                  <c:v>3.7498021440391387</c:v>
                </c:pt>
                <c:pt idx="233">
                  <c:v>3.7591103676523487</c:v>
                </c:pt>
                <c:pt idx="234">
                  <c:v>4.002428232246924</c:v>
                </c:pt>
                <c:pt idx="235">
                  <c:v>4.1270595006835018</c:v>
                </c:pt>
                <c:pt idx="236">
                  <c:v>4.0539427296927837</c:v>
                </c:pt>
                <c:pt idx="237">
                  <c:v>3.8564375134901789</c:v>
                </c:pt>
                <c:pt idx="238">
                  <c:v>3.7716742211669905</c:v>
                </c:pt>
                <c:pt idx="239">
                  <c:v>4.1080293546298297</c:v>
                </c:pt>
                <c:pt idx="240">
                  <c:v>4.289724080869127</c:v>
                </c:pt>
              </c:numCache>
            </c:numRef>
          </c:val>
          <c:smooth val="0"/>
          <c:extLst>
            <c:ext xmlns:c16="http://schemas.microsoft.com/office/drawing/2014/chart" uri="{C3380CC4-5D6E-409C-BE32-E72D297353CC}">
              <c16:uniqueId val="{00000000-07EE-4A07-8B1A-763ED7DCB472}"/>
            </c:ext>
          </c:extLst>
        </c:ser>
        <c:ser>
          <c:idx val="1"/>
          <c:order val="1"/>
          <c:tx>
            <c:strRef>
              <c:f>'Market Indexes'!$L$2</c:f>
              <c:strCache>
                <c:ptCount val="1"/>
                <c:pt idx="0">
                  <c:v>NDX</c:v>
                </c:pt>
              </c:strCache>
            </c:strRef>
          </c:tx>
          <c:spPr>
            <a:ln w="28575" cap="rnd">
              <a:solidFill>
                <a:schemeClr val="accent2"/>
              </a:solidFill>
              <a:round/>
            </a:ln>
            <a:effectLst/>
          </c:spPr>
          <c:marker>
            <c:symbol val="none"/>
          </c:marker>
          <c:cat>
            <c:numRef>
              <c:f>'Market Indexes'!$J$3:$J$243</c:f>
              <c:numCache>
                <c:formatCode>d\-mmm\-yy</c:formatCode>
                <c:ptCount val="241"/>
              </c:numCache>
            </c:numRef>
          </c:cat>
          <c:val>
            <c:numRef>
              <c:f>'Market Indexes'!$L$3:$L$243</c:f>
              <c:numCache>
                <c:formatCode>General</c:formatCode>
                <c:ptCount val="241"/>
                <c:pt idx="0">
                  <c:v>1</c:v>
                </c:pt>
                <c:pt idx="1">
                  <c:v>1.0171398986320779</c:v>
                </c:pt>
                <c:pt idx="2">
                  <c:v>1.0016758406452668</c:v>
                </c:pt>
                <c:pt idx="3">
                  <c:v>0.97989672461714539</c:v>
                </c:pt>
                <c:pt idx="4">
                  <c:v>0.95465692953294445</c:v>
                </c:pt>
                <c:pt idx="5">
                  <c:v>0.99884189874107576</c:v>
                </c:pt>
                <c:pt idx="6">
                  <c:v>1.0331898196086979</c:v>
                </c:pt>
                <c:pt idx="7">
                  <c:v>0.9539961305793232</c:v>
                </c:pt>
                <c:pt idx="8">
                  <c:v>0.93239413592021358</c:v>
                </c:pt>
                <c:pt idx="9">
                  <c:v>0.96240939560739003</c:v>
                </c:pt>
                <c:pt idx="10">
                  <c:v>1.0128072374516321</c:v>
                </c:pt>
                <c:pt idx="11">
                  <c:v>1.0705624284702162</c:v>
                </c:pt>
                <c:pt idx="12">
                  <c:v>1.1043653605101094</c:v>
                </c:pt>
                <c:pt idx="13">
                  <c:v>1.0352267153523353</c:v>
                </c:pt>
                <c:pt idx="14">
                  <c:v>1.0293612730939015</c:v>
                </c:pt>
                <c:pt idx="15">
                  <c:v>1.0099528584664013</c:v>
                </c:pt>
                <c:pt idx="16">
                  <c:v>0.96789334568641339</c:v>
                </c:pt>
                <c:pt idx="17">
                  <c:v>1.0508951441495449</c:v>
                </c:pt>
                <c:pt idx="18">
                  <c:v>1.0174396424873289</c:v>
                </c:pt>
                <c:pt idx="19">
                  <c:v>1.0934792086762222</c:v>
                </c:pt>
                <c:pt idx="20">
                  <c:v>1.0775178483841081</c:v>
                </c:pt>
                <c:pt idx="21">
                  <c:v>1.0911085072756008</c:v>
                </c:pt>
                <c:pt idx="22">
                  <c:v>1.0757943212164152</c:v>
                </c:pt>
                <c:pt idx="23">
                  <c:v>1.1394081421330862</c:v>
                </c:pt>
                <c:pt idx="24">
                  <c:v>1.1207695242247533</c:v>
                </c:pt>
                <c:pt idx="25">
                  <c:v>1.1654245462968009</c:v>
                </c:pt>
                <c:pt idx="26">
                  <c:v>1.1380524824241103</c:v>
                </c:pt>
                <c:pt idx="27">
                  <c:v>1.1605945828110524</c:v>
                </c:pt>
                <c:pt idx="28">
                  <c:v>1.1585849365088015</c:v>
                </c:pt>
                <c:pt idx="29">
                  <c:v>1.0760668156302795</c:v>
                </c:pt>
                <c:pt idx="30">
                  <c:v>1.0731034388795029</c:v>
                </c:pt>
                <c:pt idx="31">
                  <c:v>1.0282781077987901</c:v>
                </c:pt>
                <c:pt idx="32">
                  <c:v>1.0761690010354787</c:v>
                </c:pt>
                <c:pt idx="33">
                  <c:v>1.1268529620142786</c:v>
                </c:pt>
                <c:pt idx="34">
                  <c:v>1.1802686794920703</c:v>
                </c:pt>
                <c:pt idx="35">
                  <c:v>1.2202640470870347</c:v>
                </c:pt>
                <c:pt idx="36">
                  <c:v>1.1968635892964195</c:v>
                </c:pt>
                <c:pt idx="37">
                  <c:v>1.2209657202027357</c:v>
                </c:pt>
                <c:pt idx="38">
                  <c:v>1.2000653986593273</c:v>
                </c:pt>
                <c:pt idx="39">
                  <c:v>1.2073954983922828</c:v>
                </c:pt>
                <c:pt idx="40">
                  <c:v>1.2723786037386233</c:v>
                </c:pt>
                <c:pt idx="41">
                  <c:v>1.3135525096735516</c:v>
                </c:pt>
                <c:pt idx="42">
                  <c:v>1.3175786146383999</c:v>
                </c:pt>
                <c:pt idx="43">
                  <c:v>1.3161888931276908</c:v>
                </c:pt>
                <c:pt idx="44">
                  <c:v>1.354794539211946</c:v>
                </c:pt>
                <c:pt idx="45">
                  <c:v>1.424539484440569</c:v>
                </c:pt>
                <c:pt idx="46">
                  <c:v>1.5252738568859339</c:v>
                </c:pt>
                <c:pt idx="47">
                  <c:v>1.4231702000108997</c:v>
                </c:pt>
                <c:pt idx="48">
                  <c:v>1.420329445746362</c:v>
                </c:pt>
                <c:pt idx="49">
                  <c:v>1.2544416589459917</c:v>
                </c:pt>
                <c:pt idx="50">
                  <c:v>1.1889408142133087</c:v>
                </c:pt>
                <c:pt idx="51">
                  <c:v>1.2139149272439915</c:v>
                </c:pt>
                <c:pt idx="52">
                  <c:v>1.3064063436699547</c:v>
                </c:pt>
                <c:pt idx="53">
                  <c:v>1.384659926971497</c:v>
                </c:pt>
                <c:pt idx="54">
                  <c:v>1.2514919069159081</c:v>
                </c:pt>
                <c:pt idx="55">
                  <c:v>1.2597076134939234</c:v>
                </c:pt>
                <c:pt idx="56">
                  <c:v>1.275641724344651</c:v>
                </c:pt>
                <c:pt idx="57">
                  <c:v>1.086319417951932</c:v>
                </c:pt>
                <c:pt idx="58">
                  <c:v>0.90930023434519591</c:v>
                </c:pt>
                <c:pt idx="59">
                  <c:v>0.80777562809962389</c:v>
                </c:pt>
                <c:pt idx="60">
                  <c:v>0.82541964139735136</c:v>
                </c:pt>
                <c:pt idx="61">
                  <c:v>0.80402882990898683</c:v>
                </c:pt>
                <c:pt idx="62">
                  <c:v>0.76093383835631367</c:v>
                </c:pt>
                <c:pt idx="63">
                  <c:v>0.84269578723636163</c:v>
                </c:pt>
                <c:pt idx="64">
                  <c:v>0.94986784020927562</c:v>
                </c:pt>
                <c:pt idx="65">
                  <c:v>0.97796201427870721</c:v>
                </c:pt>
                <c:pt idx="66">
                  <c:v>1.0063559322033897</c:v>
                </c:pt>
                <c:pt idx="67">
                  <c:v>1.092266608534525</c:v>
                </c:pt>
                <c:pt idx="68">
                  <c:v>1.1071379911711809</c:v>
                </c:pt>
                <c:pt idx="69">
                  <c:v>1.17103793122241</c:v>
                </c:pt>
                <c:pt idx="70">
                  <c:v>1.1357090304648756</c:v>
                </c:pt>
                <c:pt idx="71">
                  <c:v>1.2040370047414028</c:v>
                </c:pt>
                <c:pt idx="72">
                  <c:v>1.2673102076407432</c:v>
                </c:pt>
                <c:pt idx="73">
                  <c:v>1.1860591857866913</c:v>
                </c:pt>
                <c:pt idx="74">
                  <c:v>1.2389503515177938</c:v>
                </c:pt>
                <c:pt idx="75">
                  <c:v>1.3340917761185895</c:v>
                </c:pt>
                <c:pt idx="76">
                  <c:v>1.3629012480244156</c:v>
                </c:pt>
                <c:pt idx="77">
                  <c:v>1.2619148182462259</c:v>
                </c:pt>
                <c:pt idx="78">
                  <c:v>1.184764837320835</c:v>
                </c:pt>
                <c:pt idx="79">
                  <c:v>1.2698239686086434</c:v>
                </c:pt>
                <c:pt idx="80">
                  <c:v>1.2040370047414028</c:v>
                </c:pt>
                <c:pt idx="81">
                  <c:v>1.3611368466946427</c:v>
                </c:pt>
                <c:pt idx="82">
                  <c:v>1.4472518938361763</c:v>
                </c:pt>
                <c:pt idx="83">
                  <c:v>1.4424014932693878</c:v>
                </c:pt>
                <c:pt idx="84">
                  <c:v>1.5108861518338874</c:v>
                </c:pt>
                <c:pt idx="85">
                  <c:v>1.5545193198539429</c:v>
                </c:pt>
                <c:pt idx="86">
                  <c:v>1.6015791051283446</c:v>
                </c:pt>
                <c:pt idx="87">
                  <c:v>1.5934042727124091</c:v>
                </c:pt>
                <c:pt idx="88">
                  <c:v>1.6377459262085126</c:v>
                </c:pt>
                <c:pt idx="89">
                  <c:v>1.6162597416752955</c:v>
                </c:pt>
                <c:pt idx="90">
                  <c:v>1.5839214671099242</c:v>
                </c:pt>
                <c:pt idx="91">
                  <c:v>1.6096313150580412</c:v>
                </c:pt>
                <c:pt idx="92">
                  <c:v>1.5266567660362964</c:v>
                </c:pt>
                <c:pt idx="93">
                  <c:v>1.457286500626737</c:v>
                </c:pt>
                <c:pt idx="94">
                  <c:v>1.6077715406834159</c:v>
                </c:pt>
                <c:pt idx="95">
                  <c:v>1.5635729467545914</c:v>
                </c:pt>
                <c:pt idx="96">
                  <c:v>1.5517398768325248</c:v>
                </c:pt>
                <c:pt idx="97">
                  <c:v>1.6812564717423291</c:v>
                </c:pt>
                <c:pt idx="98">
                  <c:v>1.7869502425200281</c:v>
                </c:pt>
                <c:pt idx="99">
                  <c:v>1.8769892092212108</c:v>
                </c:pt>
                <c:pt idx="100">
                  <c:v>1.8554689628862606</c:v>
                </c:pt>
                <c:pt idx="101">
                  <c:v>1.7200324268352498</c:v>
                </c:pt>
                <c:pt idx="102">
                  <c:v>1.7819227205842278</c:v>
                </c:pt>
                <c:pt idx="103">
                  <c:v>1.8001866586734971</c:v>
                </c:pt>
                <c:pt idx="104">
                  <c:v>1.8885497847294128</c:v>
                </c:pt>
                <c:pt idx="105">
                  <c:v>1.9069090958635346</c:v>
                </c:pt>
                <c:pt idx="106">
                  <c:v>1.8038585209003215</c:v>
                </c:pt>
                <c:pt idx="107">
                  <c:v>1.8242683524987737</c:v>
                </c:pt>
                <c:pt idx="108">
                  <c:v>1.8127214017112647</c:v>
                </c:pt>
                <c:pt idx="109">
                  <c:v>1.860816665758352</c:v>
                </c:pt>
                <c:pt idx="110">
                  <c:v>1.8656193798027139</c:v>
                </c:pt>
                <c:pt idx="111">
                  <c:v>1.9201931985394298</c:v>
                </c:pt>
                <c:pt idx="112">
                  <c:v>1.9670281759223935</c:v>
                </c:pt>
                <c:pt idx="113">
                  <c:v>2.0312823587116466</c:v>
                </c:pt>
                <c:pt idx="114">
                  <c:v>1.9821243664504875</c:v>
                </c:pt>
                <c:pt idx="115">
                  <c:v>2.1051487819499699</c:v>
                </c:pt>
                <c:pt idx="116">
                  <c:v>2.0939901357022181</c:v>
                </c:pt>
                <c:pt idx="117">
                  <c:v>2.1923538067469615</c:v>
                </c:pt>
                <c:pt idx="118">
                  <c:v>2.3010313913564771</c:v>
                </c:pt>
                <c:pt idx="119">
                  <c:v>2.3760286664123385</c:v>
                </c:pt>
                <c:pt idx="120">
                  <c:v>2.4469998365033514</c:v>
                </c:pt>
                <c:pt idx="121">
                  <c:v>2.3992588151942886</c:v>
                </c:pt>
                <c:pt idx="122">
                  <c:v>2.5179165077115919</c:v>
                </c:pt>
                <c:pt idx="123">
                  <c:v>2.4495476592729846</c:v>
                </c:pt>
                <c:pt idx="124">
                  <c:v>2.4402011008774318</c:v>
                </c:pt>
                <c:pt idx="125">
                  <c:v>2.5456564390429994</c:v>
                </c:pt>
                <c:pt idx="126">
                  <c:v>2.6224044907079405</c:v>
                </c:pt>
                <c:pt idx="127">
                  <c:v>2.6517112649190691</c:v>
                </c:pt>
                <c:pt idx="128">
                  <c:v>2.7811869856667935</c:v>
                </c:pt>
                <c:pt idx="129">
                  <c:v>2.7586312605591581</c:v>
                </c:pt>
                <c:pt idx="130">
                  <c:v>2.8327224916889202</c:v>
                </c:pt>
                <c:pt idx="131">
                  <c:v>2.9550588587933944</c:v>
                </c:pt>
                <c:pt idx="132">
                  <c:v>2.8859065889149269</c:v>
                </c:pt>
                <c:pt idx="133">
                  <c:v>2.8260600032699332</c:v>
                </c:pt>
                <c:pt idx="134">
                  <c:v>3.025144422039348</c:v>
                </c:pt>
                <c:pt idx="135">
                  <c:v>2.9522657910512828</c:v>
                </c:pt>
                <c:pt idx="136">
                  <c:v>3.0071461660035967</c:v>
                </c:pt>
                <c:pt idx="137">
                  <c:v>3.0711823532617579</c:v>
                </c:pt>
                <c:pt idx="138">
                  <c:v>2.9952313477573709</c:v>
                </c:pt>
                <c:pt idx="139">
                  <c:v>3.1261308518175377</c:v>
                </c:pt>
                <c:pt idx="140">
                  <c:v>2.9119979290424545</c:v>
                </c:pt>
                <c:pt idx="141">
                  <c:v>2.8482887350809309</c:v>
                </c:pt>
                <c:pt idx="142">
                  <c:v>3.1669505150144421</c:v>
                </c:pt>
                <c:pt idx="143">
                  <c:v>3.1776322960379311</c:v>
                </c:pt>
                <c:pt idx="144">
                  <c:v>3.1291010409286613</c:v>
                </c:pt>
                <c:pt idx="145">
                  <c:v>2.9151248024415497</c:v>
                </c:pt>
                <c:pt idx="146">
                  <c:v>2.861954329936236</c:v>
                </c:pt>
                <c:pt idx="147">
                  <c:v>3.0544307591694366</c:v>
                </c:pt>
                <c:pt idx="148">
                  <c:v>2.9574499972750559</c:v>
                </c:pt>
                <c:pt idx="149">
                  <c:v>3.0818368848438609</c:v>
                </c:pt>
                <c:pt idx="150">
                  <c:v>3.0094964303231779</c:v>
                </c:pt>
                <c:pt idx="151">
                  <c:v>3.2224031282358707</c:v>
                </c:pt>
                <c:pt idx="152">
                  <c:v>3.250211183170745</c:v>
                </c:pt>
                <c:pt idx="153">
                  <c:v>3.3215025341980486</c:v>
                </c:pt>
                <c:pt idx="154">
                  <c:v>3.2707981361382092</c:v>
                </c:pt>
                <c:pt idx="155">
                  <c:v>3.2772971279088781</c:v>
                </c:pt>
                <c:pt idx="156">
                  <c:v>3.3132732028993401</c:v>
                </c:pt>
                <c:pt idx="157">
                  <c:v>3.485728105073846</c:v>
                </c:pt>
                <c:pt idx="158">
                  <c:v>3.631199247915418</c:v>
                </c:pt>
                <c:pt idx="159">
                  <c:v>3.7033557687067411</c:v>
                </c:pt>
                <c:pt idx="160">
                  <c:v>3.803701836612349</c:v>
                </c:pt>
                <c:pt idx="161">
                  <c:v>3.9435391574472725</c:v>
                </c:pt>
                <c:pt idx="162">
                  <c:v>3.8468853888495285</c:v>
                </c:pt>
                <c:pt idx="163">
                  <c:v>4.0058926916998203</c:v>
                </c:pt>
                <c:pt idx="164">
                  <c:v>4.0796501171725978</c:v>
                </c:pt>
                <c:pt idx="165">
                  <c:v>4.0733146220502476</c:v>
                </c:pt>
                <c:pt idx="166">
                  <c:v>4.2567442367431472</c:v>
                </c:pt>
                <c:pt idx="167">
                  <c:v>4.3364488527985179</c:v>
                </c:pt>
                <c:pt idx="168">
                  <c:v>4.3574717968281647</c:v>
                </c:pt>
                <c:pt idx="169">
                  <c:v>4.7345836285356144</c:v>
                </c:pt>
                <c:pt idx="170">
                  <c:v>4.6694779007030354</c:v>
                </c:pt>
                <c:pt idx="171">
                  <c:v>4.4833029047904516</c:v>
                </c:pt>
                <c:pt idx="172">
                  <c:v>4.4999523134775732</c:v>
                </c:pt>
                <c:pt idx="173">
                  <c:v>4.7466687557905054</c:v>
                </c:pt>
                <c:pt idx="174">
                  <c:v>4.7964466728432065</c:v>
                </c:pt>
                <c:pt idx="175">
                  <c:v>4.9266853779497515</c:v>
                </c:pt>
                <c:pt idx="176">
                  <c:v>5.2145552891165732</c:v>
                </c:pt>
                <c:pt idx="177">
                  <c:v>5.1962300397841839</c:v>
                </c:pt>
                <c:pt idx="178">
                  <c:v>4.7462395770886694</c:v>
                </c:pt>
                <c:pt idx="179">
                  <c:v>4.733916017221647</c:v>
                </c:pt>
                <c:pt idx="180">
                  <c:v>4.3122036623249222</c:v>
                </c:pt>
                <c:pt idx="181">
                  <c:v>4.7051882936399805</c:v>
                </c:pt>
                <c:pt idx="182">
                  <c:v>4.8350931930895413</c:v>
                </c:pt>
                <c:pt idx="183">
                  <c:v>5.0266840154776826</c:v>
                </c:pt>
                <c:pt idx="184">
                  <c:v>5.3010109542754371</c:v>
                </c:pt>
                <c:pt idx="185">
                  <c:v>4.8558232056242847</c:v>
                </c:pt>
                <c:pt idx="186">
                  <c:v>5.2258161207695242</c:v>
                </c:pt>
                <c:pt idx="187">
                  <c:v>5.346871764128835</c:v>
                </c:pt>
                <c:pt idx="188">
                  <c:v>5.2393863425799765</c:v>
                </c:pt>
                <c:pt idx="189">
                  <c:v>5.2792045888059294</c:v>
                </c:pt>
                <c:pt idx="190">
                  <c:v>5.5069962940759707</c:v>
                </c:pt>
                <c:pt idx="191">
                  <c:v>5.7248896397623845</c:v>
                </c:pt>
                <c:pt idx="192">
                  <c:v>5.9492819772194663</c:v>
                </c:pt>
                <c:pt idx="193">
                  <c:v>6.1253406180173302</c:v>
                </c:pt>
                <c:pt idx="194">
                  <c:v>5.7645035151779389</c:v>
                </c:pt>
                <c:pt idx="195">
                  <c:v>5.3228377568259848</c:v>
                </c:pt>
                <c:pt idx="196">
                  <c:v>6.1314717423292819</c:v>
                </c:pt>
                <c:pt idx="197">
                  <c:v>6.5095713662869912</c:v>
                </c:pt>
                <c:pt idx="198">
                  <c:v>6.919212218649518</c:v>
                </c:pt>
                <c:pt idx="199">
                  <c:v>7.4294784456918626</c:v>
                </c:pt>
                <c:pt idx="200">
                  <c:v>8.2502452449724775</c:v>
                </c:pt>
                <c:pt idx="201">
                  <c:v>7.7783939179246815</c:v>
                </c:pt>
                <c:pt idx="202">
                  <c:v>7.5296678293094992</c:v>
                </c:pt>
                <c:pt idx="203">
                  <c:v>8.3576216687557903</c:v>
                </c:pt>
                <c:pt idx="204">
                  <c:v>8.7799607608044035</c:v>
                </c:pt>
                <c:pt idx="205">
                  <c:v>8.8052346176903367</c:v>
                </c:pt>
                <c:pt idx="206">
                  <c:v>8.7943757152978357</c:v>
                </c:pt>
                <c:pt idx="207">
                  <c:v>8.9183606736061911</c:v>
                </c:pt>
                <c:pt idx="208">
                  <c:v>9.4424491797918133</c:v>
                </c:pt>
                <c:pt idx="209">
                  <c:v>9.3237438007520836</c:v>
                </c:pt>
                <c:pt idx="210">
                  <c:v>9.9152542372881349</c:v>
                </c:pt>
                <c:pt idx="211">
                  <c:v>10.191222954929422</c:v>
                </c:pt>
                <c:pt idx="212">
                  <c:v>10.615367322469888</c:v>
                </c:pt>
                <c:pt idx="213">
                  <c:v>10.00709847948117</c:v>
                </c:pt>
                <c:pt idx="214">
                  <c:v>10.797911330317728</c:v>
                </c:pt>
                <c:pt idx="215">
                  <c:v>10.992370156411793</c:v>
                </c:pt>
                <c:pt idx="216">
                  <c:v>11.117826584555017</c:v>
                </c:pt>
                <c:pt idx="217">
                  <c:v>10.170888059294784</c:v>
                </c:pt>
                <c:pt idx="218">
                  <c:v>9.6993092266608532</c:v>
                </c:pt>
                <c:pt idx="219">
                  <c:v>10.108514087961197</c:v>
                </c:pt>
                <c:pt idx="220">
                  <c:v>8.7571529783639424</c:v>
                </c:pt>
                <c:pt idx="221">
                  <c:v>8.6122540737914868</c:v>
                </c:pt>
                <c:pt idx="222">
                  <c:v>7.8367485966537673</c:v>
                </c:pt>
                <c:pt idx="223">
                  <c:v>8.8206237397133354</c:v>
                </c:pt>
                <c:pt idx="224">
                  <c:v>8.3601490544443831</c:v>
                </c:pt>
                <c:pt idx="225">
                  <c:v>7.4739904081966309</c:v>
                </c:pt>
                <c:pt idx="226">
                  <c:v>7.7698852798517626</c:v>
                </c:pt>
                <c:pt idx="227">
                  <c:v>8.1953103711373902</c:v>
                </c:pt>
                <c:pt idx="228">
                  <c:v>7.452558722546188</c:v>
                </c:pt>
                <c:pt idx="229">
                  <c:v>8.2442708049484992</c:v>
                </c:pt>
                <c:pt idx="230">
                  <c:v>8.2035260777154075</c:v>
                </c:pt>
                <c:pt idx="231">
                  <c:v>8.9796106054825877</c:v>
                </c:pt>
                <c:pt idx="232">
                  <c:v>9.0236457027630923</c:v>
                </c:pt>
                <c:pt idx="233">
                  <c:v>9.7103997493051395</c:v>
                </c:pt>
                <c:pt idx="234">
                  <c:v>10.34062482969099</c:v>
                </c:pt>
                <c:pt idx="235">
                  <c:v>10.734236198157937</c:v>
                </c:pt>
                <c:pt idx="236">
                  <c:v>10.559887459807074</c:v>
                </c:pt>
                <c:pt idx="237">
                  <c:v>10.024551746689193</c:v>
                </c:pt>
                <c:pt idx="238">
                  <c:v>9.8164613875415547</c:v>
                </c:pt>
                <c:pt idx="239">
                  <c:v>10.864263720093739</c:v>
                </c:pt>
                <c:pt idx="240">
                  <c:v>11.462429832688429</c:v>
                </c:pt>
              </c:numCache>
            </c:numRef>
          </c:val>
          <c:smooth val="0"/>
          <c:extLst>
            <c:ext xmlns:c16="http://schemas.microsoft.com/office/drawing/2014/chart" uri="{C3380CC4-5D6E-409C-BE32-E72D297353CC}">
              <c16:uniqueId val="{00000001-07EE-4A07-8B1A-763ED7DCB472}"/>
            </c:ext>
          </c:extLst>
        </c:ser>
        <c:ser>
          <c:idx val="2"/>
          <c:order val="2"/>
          <c:tx>
            <c:strRef>
              <c:f>'Market Indexes'!$M$2</c:f>
              <c:strCache>
                <c:ptCount val="1"/>
                <c:pt idx="0">
                  <c:v>RUT</c:v>
                </c:pt>
              </c:strCache>
            </c:strRef>
          </c:tx>
          <c:spPr>
            <a:ln w="28575" cap="rnd">
              <a:solidFill>
                <a:schemeClr val="accent3"/>
              </a:solidFill>
              <a:round/>
            </a:ln>
            <a:effectLst/>
          </c:spPr>
          <c:marker>
            <c:symbol val="none"/>
          </c:marker>
          <c:cat>
            <c:numRef>
              <c:f>'Market Indexes'!$J$3:$J$243</c:f>
              <c:numCache>
                <c:formatCode>d\-mmm\-yy</c:formatCode>
                <c:ptCount val="241"/>
              </c:numCache>
            </c:numRef>
          </c:cat>
          <c:val>
            <c:numRef>
              <c:f>'Market Indexes'!$M$3:$M$243</c:f>
              <c:numCache>
                <c:formatCode>General</c:formatCode>
                <c:ptCount val="241"/>
                <c:pt idx="0">
                  <c:v>1</c:v>
                </c:pt>
                <c:pt idx="1">
                  <c:v>1.0428255912086335</c:v>
                </c:pt>
                <c:pt idx="2">
                  <c:v>1.0514445781185469</c:v>
                </c:pt>
                <c:pt idx="3">
                  <c:v>1.0599737839148156</c:v>
                </c:pt>
                <c:pt idx="4">
                  <c:v>1.0051893483686771</c:v>
                </c:pt>
                <c:pt idx="5">
                  <c:v>1.0204162252428579</c:v>
                </c:pt>
                <c:pt idx="6">
                  <c:v>1.062146486865023</c:v>
                </c:pt>
                <c:pt idx="7">
                  <c:v>0.98990860282630944</c:v>
                </c:pt>
                <c:pt idx="8">
                  <c:v>0.98387531198936984</c:v>
                </c:pt>
                <c:pt idx="9">
                  <c:v>1.0287838250345658</c:v>
                </c:pt>
                <c:pt idx="10">
                  <c:v>1.0482663266955163</c:v>
                </c:pt>
                <c:pt idx="11">
                  <c:v>1.138011527894992</c:v>
                </c:pt>
                <c:pt idx="12">
                  <c:v>1.1699736043525886</c:v>
                </c:pt>
                <c:pt idx="13">
                  <c:v>1.12050421073423</c:v>
                </c:pt>
                <c:pt idx="14">
                  <c:v>1.1385322583541326</c:v>
                </c:pt>
                <c:pt idx="15">
                  <c:v>1.104433391391787</c:v>
                </c:pt>
                <c:pt idx="16">
                  <c:v>1.0403476324720333</c:v>
                </c:pt>
                <c:pt idx="17">
                  <c:v>1.1073782119193407</c:v>
                </c:pt>
                <c:pt idx="18">
                  <c:v>1.1485877430823652</c:v>
                </c:pt>
                <c:pt idx="19">
                  <c:v>1.220574240002873</c:v>
                </c:pt>
                <c:pt idx="20">
                  <c:v>1.1968002011096945</c:v>
                </c:pt>
                <c:pt idx="21">
                  <c:v>1.1991165538417339</c:v>
                </c:pt>
                <c:pt idx="22">
                  <c:v>1.161067317879011</c:v>
                </c:pt>
                <c:pt idx="23">
                  <c:v>1.2161570092115424</c:v>
                </c:pt>
                <c:pt idx="24">
                  <c:v>1.2088488265608448</c:v>
                </c:pt>
                <c:pt idx="25">
                  <c:v>1.3165502504893072</c:v>
                </c:pt>
                <c:pt idx="26">
                  <c:v>1.3119534574706866</c:v>
                </c:pt>
                <c:pt idx="27">
                  <c:v>1.3739024258856907</c:v>
                </c:pt>
                <c:pt idx="28">
                  <c:v>1.3728250525219514</c:v>
                </c:pt>
                <c:pt idx="29">
                  <c:v>1.2946616149826724</c:v>
                </c:pt>
                <c:pt idx="30">
                  <c:v>1.3012335925014813</c:v>
                </c:pt>
                <c:pt idx="31">
                  <c:v>1.2579411395018945</c:v>
                </c:pt>
                <c:pt idx="32">
                  <c:v>1.293799716291681</c:v>
                </c:pt>
                <c:pt idx="33">
                  <c:v>1.3028855649925484</c:v>
                </c:pt>
                <c:pt idx="34">
                  <c:v>1.3769549837496187</c:v>
                </c:pt>
                <c:pt idx="35">
                  <c:v>1.4115745811711049</c:v>
                </c:pt>
                <c:pt idx="36">
                  <c:v>1.4143398394713689</c:v>
                </c:pt>
                <c:pt idx="37">
                  <c:v>1.4371083298917242</c:v>
                </c:pt>
                <c:pt idx="38">
                  <c:v>1.4244671490905174</c:v>
                </c:pt>
                <c:pt idx="39">
                  <c:v>1.4377727101326967</c:v>
                </c:pt>
                <c:pt idx="40">
                  <c:v>1.4626600348350722</c:v>
                </c:pt>
                <c:pt idx="41">
                  <c:v>1.5212152771542977</c:v>
                </c:pt>
                <c:pt idx="42">
                  <c:v>1.4970102889156238</c:v>
                </c:pt>
                <c:pt idx="43">
                  <c:v>1.3936183584421182</c:v>
                </c:pt>
                <c:pt idx="44">
                  <c:v>1.423677075290442</c:v>
                </c:pt>
                <c:pt idx="45">
                  <c:v>1.4462839597062365</c:v>
                </c:pt>
                <c:pt idx="46">
                  <c:v>1.4868111544055593</c:v>
                </c:pt>
                <c:pt idx="47">
                  <c:v>1.3786249124634142</c:v>
                </c:pt>
                <c:pt idx="48">
                  <c:v>1.3755005297085705</c:v>
                </c:pt>
                <c:pt idx="49">
                  <c:v>1.2808173672586234</c:v>
                </c:pt>
                <c:pt idx="50">
                  <c:v>1.2321200912176113</c:v>
                </c:pt>
                <c:pt idx="51">
                  <c:v>1.2353342550861002</c:v>
                </c:pt>
                <c:pt idx="52">
                  <c:v>1.2859887594045716</c:v>
                </c:pt>
                <c:pt idx="53">
                  <c:v>1.3436282343646191</c:v>
                </c:pt>
                <c:pt idx="54">
                  <c:v>1.2383688567272988</c:v>
                </c:pt>
                <c:pt idx="55">
                  <c:v>1.28300802643156</c:v>
                </c:pt>
                <c:pt idx="56">
                  <c:v>1.3278626708085688</c:v>
                </c:pt>
                <c:pt idx="57">
                  <c:v>1.2202689842164804</c:v>
                </c:pt>
                <c:pt idx="58">
                  <c:v>0.96518288412849473</c:v>
                </c:pt>
                <c:pt idx="59">
                  <c:v>0.84958072219927816</c:v>
                </c:pt>
                <c:pt idx="60">
                  <c:v>0.89682354419924226</c:v>
                </c:pt>
                <c:pt idx="61">
                  <c:v>0.7964123466987485</c:v>
                </c:pt>
                <c:pt idx="62">
                  <c:v>0.69853297660304181</c:v>
                </c:pt>
                <c:pt idx="63">
                  <c:v>0.75909931586791402</c:v>
                </c:pt>
                <c:pt idx="64">
                  <c:v>0.87547359537447711</c:v>
                </c:pt>
                <c:pt idx="65">
                  <c:v>0.90064821964051645</c:v>
                </c:pt>
                <c:pt idx="66">
                  <c:v>0.91267888886893755</c:v>
                </c:pt>
                <c:pt idx="67">
                  <c:v>0.99964087554542036</c:v>
                </c:pt>
                <c:pt idx="68">
                  <c:v>1.027221633657144</c:v>
                </c:pt>
                <c:pt idx="69">
                  <c:v>1.0850586270672102</c:v>
                </c:pt>
                <c:pt idx="70">
                  <c:v>1.0105223465191862</c:v>
                </c:pt>
                <c:pt idx="71">
                  <c:v>1.0409761002675477</c:v>
                </c:pt>
                <c:pt idx="72">
                  <c:v>1.1229642132481013</c:v>
                </c:pt>
                <c:pt idx="73">
                  <c:v>1.081036433175917</c:v>
                </c:pt>
                <c:pt idx="74">
                  <c:v>1.1286563358531898</c:v>
                </c:pt>
                <c:pt idx="75">
                  <c:v>1.2185810992799555</c:v>
                </c:pt>
                <c:pt idx="76">
                  <c:v>1.2867429207591892</c:v>
                </c:pt>
                <c:pt idx="77">
                  <c:v>1.1880016519724912</c:v>
                </c:pt>
                <c:pt idx="78">
                  <c:v>1.0944138191090123</c:v>
                </c:pt>
                <c:pt idx="79">
                  <c:v>1.1687525812070174</c:v>
                </c:pt>
                <c:pt idx="80">
                  <c:v>1.0810723456213751</c:v>
                </c:pt>
                <c:pt idx="81">
                  <c:v>1.2140920435977087</c:v>
                </c:pt>
                <c:pt idx="82">
                  <c:v>1.2629509256432818</c:v>
                </c:pt>
                <c:pt idx="83">
                  <c:v>1.3054353486200643</c:v>
                </c:pt>
                <c:pt idx="84">
                  <c:v>1.4071393941570451</c:v>
                </c:pt>
                <c:pt idx="85">
                  <c:v>1.4028299007020884</c:v>
                </c:pt>
                <c:pt idx="86">
                  <c:v>1.4786051606184125</c:v>
                </c:pt>
                <c:pt idx="87">
                  <c:v>1.5146971683036756</c:v>
                </c:pt>
                <c:pt idx="88">
                  <c:v>1.5537339965164929</c:v>
                </c:pt>
                <c:pt idx="89">
                  <c:v>1.5232263740999443</c:v>
                </c:pt>
                <c:pt idx="90">
                  <c:v>1.485751737264549</c:v>
                </c:pt>
                <c:pt idx="91">
                  <c:v>1.4311648201684295</c:v>
                </c:pt>
                <c:pt idx="92">
                  <c:v>1.3050762241654845</c:v>
                </c:pt>
                <c:pt idx="93">
                  <c:v>1.1566680433104093</c:v>
                </c:pt>
                <c:pt idx="94">
                  <c:v>1.3306638415542906</c:v>
                </c:pt>
                <c:pt idx="95">
                  <c:v>1.3241277764809394</c:v>
                </c:pt>
                <c:pt idx="96">
                  <c:v>1.3304124544360849</c:v>
                </c:pt>
                <c:pt idx="97">
                  <c:v>1.4236052503995262</c:v>
                </c:pt>
                <c:pt idx="98">
                  <c:v>1.4561419259844501</c:v>
                </c:pt>
                <c:pt idx="99">
                  <c:v>1.4909051731877683</c:v>
                </c:pt>
                <c:pt idx="100">
                  <c:v>1.4668079222854682</c:v>
                </c:pt>
                <c:pt idx="101">
                  <c:v>1.3679409599396672</c:v>
                </c:pt>
                <c:pt idx="102">
                  <c:v>1.4337864286868616</c:v>
                </c:pt>
                <c:pt idx="103">
                  <c:v>1.413046991434882</c:v>
                </c:pt>
                <c:pt idx="104">
                  <c:v>1.4582068915982835</c:v>
                </c:pt>
                <c:pt idx="105">
                  <c:v>1.503743872438994</c:v>
                </c:pt>
                <c:pt idx="106">
                  <c:v>1.4701298234903306</c:v>
                </c:pt>
                <c:pt idx="107">
                  <c:v>1.4758578585408773</c:v>
                </c:pt>
                <c:pt idx="108">
                  <c:v>1.525111777486488</c:v>
                </c:pt>
                <c:pt idx="109">
                  <c:v>1.619812896159164</c:v>
                </c:pt>
                <c:pt idx="110">
                  <c:v>1.63600940906071</c:v>
                </c:pt>
                <c:pt idx="111">
                  <c:v>1.7086064175540034</c:v>
                </c:pt>
                <c:pt idx="112">
                  <c:v>1.701280278680577</c:v>
                </c:pt>
                <c:pt idx="113">
                  <c:v>1.7671616598732292</c:v>
                </c:pt>
                <c:pt idx="114">
                  <c:v>1.7551848593129951</c:v>
                </c:pt>
                <c:pt idx="115">
                  <c:v>1.8768921369700671</c:v>
                </c:pt>
                <c:pt idx="116">
                  <c:v>1.8151945556732687</c:v>
                </c:pt>
                <c:pt idx="117">
                  <c:v>1.9281212404158661</c:v>
                </c:pt>
                <c:pt idx="118">
                  <c:v>1.9754538435294755</c:v>
                </c:pt>
                <c:pt idx="119">
                  <c:v>2.0521987394731647</c:v>
                </c:pt>
                <c:pt idx="120">
                  <c:v>2.0894579016358121</c:v>
                </c:pt>
                <c:pt idx="121">
                  <c:v>2.0306333159756518</c:v>
                </c:pt>
                <c:pt idx="122">
                  <c:v>2.1242750175073173</c:v>
                </c:pt>
                <c:pt idx="123">
                  <c:v>2.1063367510010593</c:v>
                </c:pt>
                <c:pt idx="124">
                  <c:v>2.0234149144385984</c:v>
                </c:pt>
                <c:pt idx="125">
                  <c:v>2.0371334686035447</c:v>
                </c:pt>
                <c:pt idx="126">
                  <c:v>2.1421055466772012</c:v>
                </c:pt>
                <c:pt idx="127">
                  <c:v>2.0112226392056165</c:v>
                </c:pt>
                <c:pt idx="128">
                  <c:v>2.1086890161785568</c:v>
                </c:pt>
                <c:pt idx="129">
                  <c:v>1.9782011456070103</c:v>
                </c:pt>
                <c:pt idx="130">
                  <c:v>2.107180693469322</c:v>
                </c:pt>
                <c:pt idx="131">
                  <c:v>2.1066779192329101</c:v>
                </c:pt>
                <c:pt idx="132">
                  <c:v>2.1631861521610318</c:v>
                </c:pt>
                <c:pt idx="133">
                  <c:v>2.0926002406133848</c:v>
                </c:pt>
                <c:pt idx="134">
                  <c:v>2.2146666427250361</c:v>
                </c:pt>
                <c:pt idx="135">
                  <c:v>2.2495017148192709</c:v>
                </c:pt>
                <c:pt idx="136">
                  <c:v>2.1908926038318581</c:v>
                </c:pt>
                <c:pt idx="137">
                  <c:v>2.2382970318363831</c:v>
                </c:pt>
                <c:pt idx="138">
                  <c:v>2.2516205491012911</c:v>
                </c:pt>
                <c:pt idx="139">
                  <c:v>2.2242013969941286</c:v>
                </c:pt>
                <c:pt idx="140">
                  <c:v>2.0819342443123667</c:v>
                </c:pt>
                <c:pt idx="141">
                  <c:v>1.9764234795568407</c:v>
                </c:pt>
                <c:pt idx="142">
                  <c:v>2.086261693990052</c:v>
                </c:pt>
                <c:pt idx="143">
                  <c:v>2.151353001382629</c:v>
                </c:pt>
                <c:pt idx="144">
                  <c:v>2.039629383562874</c:v>
                </c:pt>
                <c:pt idx="145">
                  <c:v>1.8591513889138285</c:v>
                </c:pt>
                <c:pt idx="146">
                  <c:v>1.8564938679499383</c:v>
                </c:pt>
                <c:pt idx="147">
                  <c:v>2.0003770806773087</c:v>
                </c:pt>
                <c:pt idx="148">
                  <c:v>2.0305794473074643</c:v>
                </c:pt>
                <c:pt idx="149">
                  <c:v>2.0735666445206586</c:v>
                </c:pt>
                <c:pt idx="150">
                  <c:v>2.0684132085974398</c:v>
                </c:pt>
                <c:pt idx="151">
                  <c:v>2.1905514356000073</c:v>
                </c:pt>
                <c:pt idx="152">
                  <c:v>2.2264100123897941</c:v>
                </c:pt>
                <c:pt idx="153">
                  <c:v>2.2474906178736243</c:v>
                </c:pt>
                <c:pt idx="154">
                  <c:v>2.1392864197087502</c:v>
                </c:pt>
                <c:pt idx="155">
                  <c:v>2.3744231563448315</c:v>
                </c:pt>
                <c:pt idx="156">
                  <c:v>2.4368928552189764</c:v>
                </c:pt>
                <c:pt idx="157">
                  <c:v>2.445314323678871</c:v>
                </c:pt>
                <c:pt idx="158">
                  <c:v>2.489953493383132</c:v>
                </c:pt>
                <c:pt idx="159">
                  <c:v>2.4885888204557292</c:v>
                </c:pt>
                <c:pt idx="160">
                  <c:v>2.5146432996354888</c:v>
                </c:pt>
                <c:pt idx="161">
                  <c:v>2.460379594548491</c:v>
                </c:pt>
                <c:pt idx="162">
                  <c:v>2.5414519401698659</c:v>
                </c:pt>
                <c:pt idx="163">
                  <c:v>2.5590131259988151</c:v>
                </c:pt>
                <c:pt idx="164">
                  <c:v>2.5233520676590473</c:v>
                </c:pt>
                <c:pt idx="165">
                  <c:v>2.6770214217737158</c:v>
                </c:pt>
                <c:pt idx="166">
                  <c:v>2.6979763336984433</c:v>
                </c:pt>
                <c:pt idx="167">
                  <c:v>2.7726921764737571</c:v>
                </c:pt>
                <c:pt idx="168">
                  <c:v>2.7571959562586414</c:v>
                </c:pt>
                <c:pt idx="169">
                  <c:v>2.8280691673699523</c:v>
                </c:pt>
                <c:pt idx="170">
                  <c:v>2.7157889066455985</c:v>
                </c:pt>
                <c:pt idx="171">
                  <c:v>2.7462785728394179</c:v>
                </c:pt>
                <c:pt idx="172">
                  <c:v>2.7686340701370065</c:v>
                </c:pt>
                <c:pt idx="173">
                  <c:v>2.9333465012300013</c:v>
                </c:pt>
                <c:pt idx="174">
                  <c:v>2.950333087931623</c:v>
                </c:pt>
                <c:pt idx="175">
                  <c:v>3.0001256935591032</c:v>
                </c:pt>
                <c:pt idx="176">
                  <c:v>3.1257294715483654</c:v>
                </c:pt>
                <c:pt idx="177">
                  <c:v>3.0463988795317016</c:v>
                </c:pt>
                <c:pt idx="178">
                  <c:v>2.7139214594817838</c:v>
                </c:pt>
                <c:pt idx="179">
                  <c:v>2.7531737623673487</c:v>
                </c:pt>
                <c:pt idx="180">
                  <c:v>2.4215043723402347</c:v>
                </c:pt>
                <c:pt idx="181">
                  <c:v>2.6923919484297287</c:v>
                </c:pt>
                <c:pt idx="182">
                  <c:v>2.8290926720655043</c:v>
                </c:pt>
                <c:pt idx="183">
                  <c:v>2.764791438473003</c:v>
                </c:pt>
                <c:pt idx="184">
                  <c:v>2.8572121168590976</c:v>
                </c:pt>
                <c:pt idx="185">
                  <c:v>2.6314664847102764</c:v>
                </c:pt>
                <c:pt idx="186">
                  <c:v>2.8129679840548745</c:v>
                </c:pt>
                <c:pt idx="187">
                  <c:v>2.8274047871289794</c:v>
                </c:pt>
                <c:pt idx="188">
                  <c:v>2.6841679984198525</c:v>
                </c:pt>
                <c:pt idx="189">
                  <c:v>2.7353971018656513</c:v>
                </c:pt>
                <c:pt idx="190">
                  <c:v>2.8055700202905318</c:v>
                </c:pt>
                <c:pt idx="191">
                  <c:v>2.9169883823238947</c:v>
                </c:pt>
                <c:pt idx="192">
                  <c:v>2.9959418936632494</c:v>
                </c:pt>
                <c:pt idx="193">
                  <c:v>2.8982420857948323</c:v>
                </c:pt>
                <c:pt idx="194">
                  <c:v>2.6511105923757881</c:v>
                </c:pt>
                <c:pt idx="195">
                  <c:v>2.07053204287946</c:v>
                </c:pt>
                <c:pt idx="196">
                  <c:v>2.3534502881973749</c:v>
                </c:pt>
                <c:pt idx="197">
                  <c:v>2.5031692733116664</c:v>
                </c:pt>
                <c:pt idx="198">
                  <c:v>2.5881560754879605</c:v>
                </c:pt>
                <c:pt idx="199">
                  <c:v>2.6582930814673826</c:v>
                </c:pt>
                <c:pt idx="200">
                  <c:v>2.8045465155949798</c:v>
                </c:pt>
                <c:pt idx="201">
                  <c:v>2.7072417446266006</c:v>
                </c:pt>
                <c:pt idx="202">
                  <c:v>2.7625289544091505</c:v>
                </c:pt>
                <c:pt idx="203">
                  <c:v>3.267709324666463</c:v>
                </c:pt>
                <c:pt idx="204">
                  <c:v>3.5461026018566733</c:v>
                </c:pt>
                <c:pt idx="205">
                  <c:v>3.7234741699736045</c:v>
                </c:pt>
                <c:pt idx="206">
                  <c:v>3.9522544037636247</c:v>
                </c:pt>
                <c:pt idx="207">
                  <c:v>3.9872151694169617</c:v>
                </c:pt>
                <c:pt idx="208">
                  <c:v>4.0696881004111978</c:v>
                </c:pt>
                <c:pt idx="209">
                  <c:v>4.074213068538902</c:v>
                </c:pt>
                <c:pt idx="210">
                  <c:v>4.1488750426460292</c:v>
                </c:pt>
                <c:pt idx="211">
                  <c:v>3.9975040850406711</c:v>
                </c:pt>
                <c:pt idx="212">
                  <c:v>4.082832055448816</c:v>
                </c:pt>
                <c:pt idx="213">
                  <c:v>3.9582158697096479</c:v>
                </c:pt>
                <c:pt idx="214">
                  <c:v>4.1248855290801032</c:v>
                </c:pt>
                <c:pt idx="215">
                  <c:v>3.9484117720996212</c:v>
                </c:pt>
                <c:pt idx="216">
                  <c:v>4.0317286455621195</c:v>
                </c:pt>
                <c:pt idx="217">
                  <c:v>3.6423299994613134</c:v>
                </c:pt>
                <c:pt idx="218">
                  <c:v>3.6775960209010439</c:v>
                </c:pt>
                <c:pt idx="219">
                  <c:v>3.7171715357957305</c:v>
                </c:pt>
                <c:pt idx="220">
                  <c:v>3.3472194789104166</c:v>
                </c:pt>
                <c:pt idx="221">
                  <c:v>3.3471117415740426</c:v>
                </c:pt>
                <c:pt idx="222">
                  <c:v>3.0669048858882046</c:v>
                </c:pt>
                <c:pt idx="223">
                  <c:v>3.3851609775367657</c:v>
                </c:pt>
                <c:pt idx="224">
                  <c:v>3.3113429458979011</c:v>
                </c:pt>
                <c:pt idx="225">
                  <c:v>2.9892083101398792</c:v>
                </c:pt>
                <c:pt idx="226">
                  <c:v>3.3162629509256432</c:v>
                </c:pt>
                <c:pt idx="227">
                  <c:v>3.3875850676051789</c:v>
                </c:pt>
                <c:pt idx="228">
                  <c:v>3.1625397281427881</c:v>
                </c:pt>
                <c:pt idx="229">
                  <c:v>3.4690344939038629</c:v>
                </c:pt>
                <c:pt idx="230">
                  <c:v>3.4062774954660542</c:v>
                </c:pt>
                <c:pt idx="231">
                  <c:v>3.2365732344544003</c:v>
                </c:pt>
                <c:pt idx="232">
                  <c:v>3.1764378445350236</c:v>
                </c:pt>
                <c:pt idx="233">
                  <c:v>3.1417105097771638</c:v>
                </c:pt>
                <c:pt idx="234">
                  <c:v>3.391445655491911</c:v>
                </c:pt>
                <c:pt idx="235">
                  <c:v>3.5969546246251642</c:v>
                </c:pt>
                <c:pt idx="236">
                  <c:v>3.4111077193801513</c:v>
                </c:pt>
                <c:pt idx="237">
                  <c:v>3.2053653193514213</c:v>
                </c:pt>
                <c:pt idx="238">
                  <c:v>2.9848269917940065</c:v>
                </c:pt>
                <c:pt idx="239">
                  <c:v>3.2483166041191578</c:v>
                </c:pt>
                <c:pt idx="240">
                  <c:v>3.6398520407247132</c:v>
                </c:pt>
              </c:numCache>
            </c:numRef>
          </c:val>
          <c:smooth val="0"/>
          <c:extLst>
            <c:ext xmlns:c16="http://schemas.microsoft.com/office/drawing/2014/chart" uri="{C3380CC4-5D6E-409C-BE32-E72D297353CC}">
              <c16:uniqueId val="{00000002-07EE-4A07-8B1A-763ED7DCB472}"/>
            </c:ext>
          </c:extLst>
        </c:ser>
        <c:dLbls>
          <c:showLegendKey val="0"/>
          <c:showVal val="0"/>
          <c:showCatName val="0"/>
          <c:showSerName val="0"/>
          <c:showPercent val="0"/>
          <c:showBubbleSize val="0"/>
        </c:dLbls>
        <c:smooth val="0"/>
        <c:axId val="1325042695"/>
        <c:axId val="1041568263"/>
      </c:lineChart>
      <c:catAx>
        <c:axId val="1325042695"/>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68263"/>
        <c:crosses val="autoZero"/>
        <c:auto val="1"/>
        <c:lblAlgn val="ctr"/>
        <c:lblOffset val="100"/>
        <c:noMultiLvlLbl val="1"/>
      </c:catAx>
      <c:valAx>
        <c:axId val="1041568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 Return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42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292100</xdr:colOff>
      <xdr:row>0</xdr:row>
      <xdr:rowOff>38100</xdr:rowOff>
    </xdr:from>
    <xdr:to>
      <xdr:col>16</xdr:col>
      <xdr:colOff>584200</xdr:colOff>
      <xdr:row>5</xdr:row>
      <xdr:rowOff>50800</xdr:rowOff>
    </xdr:to>
    <xdr:sp macro="" textlink="">
      <xdr:nvSpPr>
        <xdr:cNvPr id="2" name="TextBox 1">
          <a:extLst>
            <a:ext uri="{FF2B5EF4-FFF2-40B4-BE49-F238E27FC236}">
              <a16:creationId xmlns:a16="http://schemas.microsoft.com/office/drawing/2014/main" id="{81CEE0C5-C693-4F0F-A2BE-FDD9AA7A8717}"/>
            </a:ext>
          </a:extLst>
        </xdr:cNvPr>
        <xdr:cNvSpPr txBox="1"/>
      </xdr:nvSpPr>
      <xdr:spPr>
        <a:xfrm>
          <a:off x="2946400" y="38100"/>
          <a:ext cx="7607300" cy="99695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solidFill>
                <a:schemeClr val="accent3">
                  <a:lumMod val="75000"/>
                </a:schemeClr>
              </a:solidFill>
            </a:rPr>
            <a:t>This project aims to analyze the historical performance of three automobile companies—Ford (F), Honda (HMC), and Toyota (TM)—by constructing and comparing various stock indexes such as value-weighted, price-weighted, and equal-weighted indexes. Additionally, it compares the performance of three market indexes—NASDAQ 100, Russell 2003, and S&amp;P 500—over a 20-year period (December 2003 to December 2023). Through calculating returns, key statistical metrics, and portfolio values, this analysis provides insights into stock movements and market trends, helping to understand the behavior of these indexes in varying market conditions.</a:t>
          </a:r>
          <a:endParaRPr lang="en-US" sz="1100">
            <a:solidFill>
              <a:schemeClr val="accent3">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24</xdr:row>
      <xdr:rowOff>19050</xdr:rowOff>
    </xdr:to>
    <xdr:graphicFrame macro="">
      <xdr:nvGraphicFramePr>
        <xdr:cNvPr id="3" name="Chart 2">
          <a:extLst>
            <a:ext uri="{FF2B5EF4-FFF2-40B4-BE49-F238E27FC236}">
              <a16:creationId xmlns:a16="http://schemas.microsoft.com/office/drawing/2014/main" id="{E0B65691-D2CF-45B4-B2A3-F8A7D6F3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25</xdr:row>
      <xdr:rowOff>19050</xdr:rowOff>
    </xdr:to>
    <xdr:graphicFrame macro="">
      <xdr:nvGraphicFramePr>
        <xdr:cNvPr id="6" name="Chart 1">
          <a:extLst>
            <a:ext uri="{FF2B5EF4-FFF2-40B4-BE49-F238E27FC236}">
              <a16:creationId xmlns:a16="http://schemas.microsoft.com/office/drawing/2014/main" id="{F724DB4B-2021-4417-8288-1FFB2D6AD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571500</xdr:colOff>
      <xdr:row>26</xdr:row>
      <xdr:rowOff>152400</xdr:rowOff>
    </xdr:to>
    <xdr:graphicFrame macro="">
      <xdr:nvGraphicFramePr>
        <xdr:cNvPr id="6" name="Chart 1">
          <a:extLst>
            <a:ext uri="{FF2B5EF4-FFF2-40B4-BE49-F238E27FC236}">
              <a16:creationId xmlns:a16="http://schemas.microsoft.com/office/drawing/2014/main" id="{11155B41-557B-4088-9FC1-E6464F159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95250</xdr:colOff>
      <xdr:row>31</xdr:row>
      <xdr:rowOff>142875</xdr:rowOff>
    </xdr:to>
    <xdr:graphicFrame macro="">
      <xdr:nvGraphicFramePr>
        <xdr:cNvPr id="3" name="Chart 2">
          <a:extLst>
            <a:ext uri="{FF2B5EF4-FFF2-40B4-BE49-F238E27FC236}">
              <a16:creationId xmlns:a16="http://schemas.microsoft.com/office/drawing/2014/main" id="{FB2AAF19-9E35-4DC1-BFA4-FA8AE1A6E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uic365-my.sharepoint.com/:x:/r/personal/jjame23_uic_edu/Documents/Project%201%20-%20Group%20C1.xlsx?d=w84423ee4fd164b8f97a39484baabb65e&amp;csf=1&amp;web=1&amp;e=ZnCiOs&amp;nav=MTJfRjI0NTpIMjQ4X3tCRTA5QjdFMC1FRTJBLTQ2NkMtOUJBRC0xNTIwQTAzN0YxNEJ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91EF0-8E1B-41CA-AE08-383DDE1A19A0}">
  <dimension ref="A1:Q40"/>
  <sheetViews>
    <sheetView tabSelected="1" workbookViewId="0">
      <selection activeCell="D4" sqref="D4"/>
    </sheetView>
  </sheetViews>
  <sheetFormatPr defaultRowHeight="14.5" x14ac:dyDescent="0.35"/>
  <cols>
    <col min="2" max="2" width="11.81640625" customWidth="1"/>
  </cols>
  <sheetData>
    <row r="1" spans="1:17" x14ac:dyDescent="0.35">
      <c r="A1" s="6"/>
      <c r="B1" s="7"/>
      <c r="C1" s="6"/>
      <c r="D1" s="6"/>
      <c r="E1" s="6"/>
      <c r="F1" s="6"/>
      <c r="G1" s="6"/>
      <c r="H1" s="6"/>
      <c r="I1" s="6"/>
      <c r="J1" s="6"/>
      <c r="K1" s="6"/>
      <c r="L1" s="6"/>
      <c r="M1" s="6"/>
      <c r="N1" s="6"/>
      <c r="O1" s="6"/>
      <c r="P1" s="6"/>
      <c r="Q1" s="6"/>
    </row>
    <row r="2" spans="1:17" x14ac:dyDescent="0.35">
      <c r="A2" s="6"/>
      <c r="B2" s="7"/>
      <c r="C2" s="7"/>
      <c r="D2" s="6"/>
      <c r="E2" s="6"/>
      <c r="F2" s="6"/>
      <c r="G2" s="6"/>
      <c r="H2" s="6"/>
      <c r="I2" s="6"/>
      <c r="J2" s="6"/>
      <c r="K2" s="6"/>
      <c r="L2" s="6"/>
      <c r="M2" s="6"/>
      <c r="N2" s="6"/>
      <c r="O2" s="6"/>
      <c r="P2" s="6"/>
      <c r="Q2" s="6"/>
    </row>
    <row r="3" spans="1:17" ht="19.5" x14ac:dyDescent="0.45">
      <c r="A3" s="6"/>
      <c r="B3" s="32" t="s">
        <v>0</v>
      </c>
      <c r="C3" s="33"/>
      <c r="D3" s="6"/>
      <c r="E3" s="6"/>
      <c r="F3" s="6"/>
      <c r="G3" s="6"/>
      <c r="H3" s="6"/>
      <c r="I3" s="6"/>
      <c r="J3" s="6"/>
      <c r="K3" s="6"/>
      <c r="L3" s="6"/>
      <c r="M3" s="6"/>
      <c r="N3" s="6"/>
      <c r="O3" s="6"/>
      <c r="P3" s="6"/>
      <c r="Q3" s="6"/>
    </row>
    <row r="4" spans="1:17" x14ac:dyDescent="0.35">
      <c r="A4" s="6"/>
      <c r="B4" s="8"/>
      <c r="C4" s="8"/>
      <c r="D4" s="6"/>
      <c r="E4" s="6"/>
      <c r="F4" s="6"/>
      <c r="G4" s="6"/>
      <c r="H4" s="6"/>
      <c r="I4" s="6"/>
      <c r="J4" s="6"/>
      <c r="K4" s="6"/>
      <c r="L4" s="6"/>
      <c r="M4" s="6"/>
      <c r="N4" s="6"/>
      <c r="O4" s="6"/>
      <c r="P4" s="6"/>
      <c r="Q4" s="6"/>
    </row>
    <row r="5" spans="1:17" x14ac:dyDescent="0.35">
      <c r="A5" s="6"/>
      <c r="B5" s="8"/>
      <c r="C5" s="8"/>
      <c r="D5" s="6"/>
      <c r="E5" s="6"/>
      <c r="F5" s="6"/>
      <c r="G5" s="6"/>
      <c r="H5" s="6"/>
      <c r="I5" s="6"/>
      <c r="J5" s="6"/>
      <c r="K5" s="6"/>
      <c r="L5" s="6"/>
      <c r="M5" s="6"/>
      <c r="N5" s="6"/>
      <c r="O5" s="6"/>
      <c r="P5" s="6"/>
      <c r="Q5" s="6"/>
    </row>
    <row r="6" spans="1:17" x14ac:dyDescent="0.35">
      <c r="A6" s="6"/>
      <c r="B6" s="8"/>
      <c r="C6" s="8"/>
      <c r="D6" s="6"/>
      <c r="E6" s="6"/>
      <c r="F6" s="6"/>
      <c r="G6" s="6"/>
      <c r="H6" s="6"/>
      <c r="I6" s="6"/>
      <c r="J6" s="6"/>
      <c r="K6" s="6"/>
      <c r="L6" s="6"/>
      <c r="M6" s="6"/>
      <c r="N6" s="6"/>
      <c r="O6" s="6"/>
      <c r="P6" s="6"/>
      <c r="Q6" s="6"/>
    </row>
    <row r="7" spans="1:17" x14ac:dyDescent="0.35">
      <c r="A7" s="6"/>
      <c r="B7" s="6"/>
      <c r="C7" s="6"/>
      <c r="D7" s="6"/>
      <c r="E7" s="6"/>
      <c r="F7" s="6"/>
      <c r="G7" s="6"/>
      <c r="H7" s="6"/>
      <c r="I7" s="9" t="s">
        <v>1</v>
      </c>
      <c r="J7" s="9"/>
      <c r="K7" s="6"/>
      <c r="L7" s="6"/>
      <c r="M7" s="6"/>
      <c r="N7" s="6"/>
      <c r="O7" s="6"/>
      <c r="P7" s="6"/>
      <c r="Q7" s="6"/>
    </row>
    <row r="8" spans="1:17" x14ac:dyDescent="0.35">
      <c r="A8" s="2" t="s">
        <v>2</v>
      </c>
      <c r="B8" s="6"/>
      <c r="C8" s="2" t="s">
        <v>3</v>
      </c>
      <c r="D8" s="2" t="s">
        <v>4</v>
      </c>
      <c r="E8" s="2" t="s">
        <v>5</v>
      </c>
      <c r="F8" s="6"/>
      <c r="G8" s="2" t="s">
        <v>6</v>
      </c>
      <c r="H8" s="6"/>
      <c r="I8" s="2" t="s">
        <v>7</v>
      </c>
      <c r="J8" s="2" t="s">
        <v>8</v>
      </c>
      <c r="K8" s="2" t="s">
        <v>9</v>
      </c>
      <c r="L8" s="6"/>
      <c r="M8" s="2" t="s">
        <v>10</v>
      </c>
      <c r="N8" s="6"/>
      <c r="O8" s="3" t="s">
        <v>11</v>
      </c>
      <c r="P8" s="3" t="s">
        <v>12</v>
      </c>
      <c r="Q8" s="3" t="s">
        <v>13</v>
      </c>
    </row>
    <row r="9" spans="1:17" x14ac:dyDescent="0.35">
      <c r="A9" s="6"/>
      <c r="B9" s="10">
        <v>45289</v>
      </c>
      <c r="C9" s="8">
        <f>(11.55-9.72)/9.72</f>
        <v>0.18827160493827161</v>
      </c>
      <c r="D9" s="8" t="s">
        <v>14</v>
      </c>
      <c r="E9" s="8" t="s">
        <v>15</v>
      </c>
      <c r="F9" s="6"/>
      <c r="G9" s="6"/>
      <c r="H9" s="11">
        <v>45289</v>
      </c>
      <c r="I9" s="8">
        <v>-3.2100000000000002E-3</v>
      </c>
      <c r="J9" s="8" t="s">
        <v>16</v>
      </c>
      <c r="K9" s="8" t="s">
        <v>17</v>
      </c>
      <c r="L9" s="6"/>
      <c r="M9" s="6"/>
      <c r="N9" s="11">
        <v>45289</v>
      </c>
      <c r="O9" s="8">
        <v>4.4229169403213746E-2</v>
      </c>
      <c r="P9" s="8">
        <v>5.5058136290300805E-2</v>
      </c>
      <c r="Q9" s="8">
        <v>0.12053487523631577</v>
      </c>
    </row>
    <row r="10" spans="1:17" x14ac:dyDescent="0.35">
      <c r="A10" s="6"/>
      <c r="B10" s="6"/>
      <c r="C10" s="6"/>
      <c r="D10" s="6"/>
      <c r="E10" s="6"/>
      <c r="F10" s="6"/>
      <c r="G10" s="6"/>
      <c r="H10" s="6"/>
      <c r="I10" s="6"/>
      <c r="J10" s="6"/>
      <c r="K10" s="6"/>
      <c r="L10" s="6"/>
      <c r="M10" s="6"/>
      <c r="N10" s="6"/>
      <c r="O10" s="28"/>
      <c r="P10" s="6"/>
      <c r="Q10" s="6"/>
    </row>
    <row r="11" spans="1:17" x14ac:dyDescent="0.35">
      <c r="A11" s="6"/>
      <c r="B11" s="6"/>
      <c r="C11" s="6"/>
      <c r="D11" s="6"/>
      <c r="E11" s="6"/>
      <c r="F11" s="6"/>
      <c r="G11" s="6"/>
      <c r="H11" s="6"/>
      <c r="I11" s="6"/>
      <c r="J11" s="6"/>
      <c r="K11" s="6"/>
      <c r="L11" s="6"/>
      <c r="M11" s="6"/>
      <c r="N11" s="6"/>
      <c r="O11" s="6"/>
      <c r="P11" s="6"/>
      <c r="Q11" s="6"/>
    </row>
    <row r="12" spans="1:17" x14ac:dyDescent="0.35">
      <c r="A12" s="2" t="s">
        <v>19</v>
      </c>
      <c r="B12" s="6"/>
      <c r="C12" s="2" t="s">
        <v>3</v>
      </c>
      <c r="D12" s="2" t="s">
        <v>4</v>
      </c>
      <c r="E12" s="2" t="s">
        <v>5</v>
      </c>
      <c r="F12" s="6"/>
      <c r="G12" s="2" t="s">
        <v>6</v>
      </c>
      <c r="H12" s="6"/>
      <c r="I12" s="2" t="s">
        <v>7</v>
      </c>
      <c r="J12" s="2" t="s">
        <v>8</v>
      </c>
      <c r="K12" s="2" t="s">
        <v>9</v>
      </c>
      <c r="L12" s="6"/>
      <c r="M12" s="2" t="s">
        <v>10</v>
      </c>
      <c r="N12" s="6"/>
      <c r="O12" s="3" t="s">
        <v>11</v>
      </c>
      <c r="P12" s="3" t="s">
        <v>12</v>
      </c>
      <c r="Q12" s="3" t="s">
        <v>13</v>
      </c>
    </row>
    <row r="13" spans="1:17" x14ac:dyDescent="0.35">
      <c r="A13" s="6"/>
      <c r="B13" s="2" t="s">
        <v>20</v>
      </c>
      <c r="C13" s="8">
        <v>1.0603344929139107E-2</v>
      </c>
      <c r="D13" s="8">
        <v>5.0568691673560243E-3</v>
      </c>
      <c r="E13" s="8">
        <v>7.0368575246005762E-3</v>
      </c>
      <c r="F13" s="6"/>
      <c r="G13" s="6"/>
      <c r="H13" s="2" t="s">
        <v>20</v>
      </c>
      <c r="I13" s="8">
        <v>5.679E-3</v>
      </c>
      <c r="J13" s="8" t="s">
        <v>21</v>
      </c>
      <c r="K13" s="8" t="s">
        <v>22</v>
      </c>
      <c r="L13" s="6"/>
      <c r="M13" s="6"/>
      <c r="N13" s="2" t="s">
        <v>20</v>
      </c>
      <c r="O13" s="8">
        <v>7.0176706076493364E-3</v>
      </c>
      <c r="P13" s="8">
        <v>1.1616808244448405E-2</v>
      </c>
      <c r="Q13" s="8">
        <v>7.0702331429617704E-3</v>
      </c>
    </row>
    <row r="14" spans="1:17" x14ac:dyDescent="0.35">
      <c r="A14" s="6"/>
      <c r="B14" s="2" t="s">
        <v>23</v>
      </c>
      <c r="C14" s="8">
        <v>0.14097092748441525</v>
      </c>
      <c r="D14" s="8">
        <v>6.4646466905870836E-2</v>
      </c>
      <c r="E14" s="8">
        <v>5.7897315228782976E-2</v>
      </c>
      <c r="F14" s="6"/>
      <c r="G14" s="6"/>
      <c r="H14" s="2" t="s">
        <v>23</v>
      </c>
      <c r="I14" s="8">
        <v>8.6042999999999994E-2</v>
      </c>
      <c r="J14" s="8" t="s">
        <v>24</v>
      </c>
      <c r="K14" s="8">
        <v>9.6875000000000003E-2</v>
      </c>
      <c r="L14" s="6"/>
      <c r="M14" s="6"/>
      <c r="N14" s="2" t="s">
        <v>23</v>
      </c>
      <c r="O14" s="8">
        <v>4.2974536480489489E-2</v>
      </c>
      <c r="P14" s="8">
        <v>5.2917137039619845E-2</v>
      </c>
      <c r="Q14" s="8">
        <v>5.7494305781186486E-2</v>
      </c>
    </row>
    <row r="15" spans="1:17" x14ac:dyDescent="0.35">
      <c r="A15" s="6"/>
      <c r="B15" s="2" t="s">
        <v>25</v>
      </c>
      <c r="C15" s="8">
        <v>-0.57731958762886593</v>
      </c>
      <c r="D15" s="8">
        <v>-0.18389662027833009</v>
      </c>
      <c r="E15" s="8">
        <v>-0.17068178239647291</v>
      </c>
      <c r="F15" s="6"/>
      <c r="G15" s="6"/>
      <c r="H15" s="2" t="s">
        <v>25</v>
      </c>
      <c r="I15" s="8" t="s">
        <v>26</v>
      </c>
      <c r="J15" s="8">
        <v>-0.15093999999999999</v>
      </c>
      <c r="K15" s="8" t="s">
        <v>27</v>
      </c>
      <c r="L15" s="6"/>
      <c r="M15" s="6"/>
      <c r="N15" s="2" t="s">
        <v>25</v>
      </c>
      <c r="O15" s="8">
        <v>-0.16942453444905511</v>
      </c>
      <c r="P15" s="8">
        <v>-0.16295316154844705</v>
      </c>
      <c r="Q15" s="8">
        <v>-0.21899446638174525</v>
      </c>
    </row>
    <row r="16" spans="1:17" x14ac:dyDescent="0.35">
      <c r="A16" s="6"/>
      <c r="B16" s="2" t="s">
        <v>28</v>
      </c>
      <c r="C16" s="8">
        <v>1.2789115646258504</v>
      </c>
      <c r="D16" s="8">
        <v>0.22580645161290325</v>
      </c>
      <c r="E16" s="8">
        <v>0.25042111173498038</v>
      </c>
      <c r="F16" s="6"/>
      <c r="G16" s="6"/>
      <c r="H16" s="2" t="s">
        <v>28</v>
      </c>
      <c r="I16" s="8" t="s">
        <v>29</v>
      </c>
      <c r="J16" s="8">
        <v>0.26509300000000002</v>
      </c>
      <c r="K16" s="8">
        <v>0.58504599999999995</v>
      </c>
      <c r="L16" s="6"/>
      <c r="M16" s="6"/>
      <c r="N16" s="2" t="s">
        <v>28</v>
      </c>
      <c r="O16" s="8">
        <v>0.12684410293315368</v>
      </c>
      <c r="P16" s="8">
        <v>0.15191783451718183</v>
      </c>
      <c r="Q16" s="8">
        <v>0.18286880557433305</v>
      </c>
    </row>
    <row r="17" spans="1:17" x14ac:dyDescent="0.35">
      <c r="A17" s="6"/>
      <c r="B17" s="2"/>
      <c r="C17" s="12"/>
      <c r="D17" s="12"/>
      <c r="E17" s="12"/>
      <c r="F17" s="6"/>
      <c r="G17" s="6"/>
      <c r="H17" s="2"/>
      <c r="I17" s="12"/>
      <c r="J17" s="12"/>
      <c r="K17" s="12"/>
      <c r="L17" s="6"/>
      <c r="M17" s="6"/>
      <c r="N17" s="2"/>
      <c r="O17" s="28" t="s">
        <v>18</v>
      </c>
      <c r="P17" s="12"/>
      <c r="Q17" s="12"/>
    </row>
    <row r="18" spans="1:17" x14ac:dyDescent="0.35">
      <c r="A18" s="6"/>
      <c r="B18" s="2"/>
      <c r="C18" s="12"/>
      <c r="D18" s="12"/>
      <c r="E18" s="12"/>
      <c r="F18" s="6"/>
      <c r="G18" s="6"/>
      <c r="H18" s="2"/>
      <c r="I18" s="12"/>
      <c r="J18" s="12"/>
      <c r="K18" s="12"/>
      <c r="L18" s="6"/>
      <c r="M18" s="6"/>
      <c r="N18" s="2"/>
      <c r="O18" s="12"/>
      <c r="P18" s="12"/>
      <c r="Q18" s="12"/>
    </row>
    <row r="19" spans="1:17" x14ac:dyDescent="0.35">
      <c r="A19" s="6"/>
      <c r="B19" s="2"/>
      <c r="C19" s="12"/>
      <c r="D19" s="2" t="s">
        <v>30</v>
      </c>
      <c r="E19" s="12"/>
      <c r="F19" s="6"/>
      <c r="G19" s="6"/>
      <c r="H19" s="2"/>
      <c r="I19" s="12"/>
      <c r="J19" s="2" t="s">
        <v>30</v>
      </c>
      <c r="K19" s="12"/>
      <c r="L19" s="6"/>
      <c r="M19" s="6"/>
      <c r="N19" s="2"/>
      <c r="O19" s="12"/>
      <c r="P19" s="2" t="s">
        <v>30</v>
      </c>
      <c r="Q19" s="12"/>
    </row>
    <row r="20" spans="1:17" x14ac:dyDescent="0.35">
      <c r="A20" s="6"/>
      <c r="B20" s="2"/>
      <c r="C20" s="13" t="s">
        <v>3</v>
      </c>
      <c r="D20" s="13" t="s">
        <v>4</v>
      </c>
      <c r="E20" s="13" t="s">
        <v>5</v>
      </c>
      <c r="F20" s="6"/>
      <c r="G20" s="6"/>
      <c r="H20" s="2"/>
      <c r="I20" s="13" t="s">
        <v>7</v>
      </c>
      <c r="J20" s="13" t="s">
        <v>8</v>
      </c>
      <c r="K20" s="13" t="s">
        <v>9</v>
      </c>
      <c r="L20" s="6"/>
      <c r="M20" s="6"/>
      <c r="N20" s="2"/>
      <c r="O20" s="13" t="s">
        <v>11</v>
      </c>
      <c r="P20" s="13" t="s">
        <v>12</v>
      </c>
      <c r="Q20" s="13" t="s">
        <v>13</v>
      </c>
    </row>
    <row r="21" spans="1:17" x14ac:dyDescent="0.35">
      <c r="A21" s="6"/>
      <c r="B21" s="2" t="s">
        <v>3</v>
      </c>
      <c r="C21" s="8">
        <v>0.99999999999999978</v>
      </c>
      <c r="D21" s="8"/>
      <c r="E21" s="8"/>
      <c r="F21" s="6"/>
      <c r="G21" s="6"/>
      <c r="H21" s="2" t="s">
        <v>7</v>
      </c>
      <c r="I21" s="8">
        <v>1</v>
      </c>
      <c r="J21" s="8"/>
      <c r="K21" s="8"/>
      <c r="L21" s="6"/>
      <c r="M21" s="6"/>
      <c r="N21" s="2" t="s">
        <v>11</v>
      </c>
      <c r="O21" s="8">
        <v>1</v>
      </c>
      <c r="P21" s="8">
        <v>0.90910988651303748</v>
      </c>
      <c r="Q21" s="8">
        <v>0.89352710549501968</v>
      </c>
    </row>
    <row r="22" spans="1:17" x14ac:dyDescent="0.35">
      <c r="A22" s="6"/>
      <c r="B22" s="2" t="s">
        <v>4</v>
      </c>
      <c r="C22" s="8">
        <v>0.42519845841478188</v>
      </c>
      <c r="D22" s="8">
        <v>0.99999999999999978</v>
      </c>
      <c r="E22" s="8"/>
      <c r="F22" s="6"/>
      <c r="G22" s="6"/>
      <c r="H22" s="2" t="s">
        <v>8</v>
      </c>
      <c r="I22" s="8">
        <v>0.99501954076501198</v>
      </c>
      <c r="J22" s="8">
        <v>1</v>
      </c>
      <c r="K22" s="8"/>
      <c r="L22" s="6"/>
      <c r="M22" s="6"/>
      <c r="N22" s="2" t="s">
        <v>12</v>
      </c>
      <c r="O22" s="8">
        <v>0.90910988651303748</v>
      </c>
      <c r="P22" s="8">
        <v>1.0000000000000002</v>
      </c>
      <c r="Q22" s="8">
        <v>0.80846154634332867</v>
      </c>
    </row>
    <row r="23" spans="1:17" x14ac:dyDescent="0.35">
      <c r="A23" s="6"/>
      <c r="B23" s="2" t="s">
        <v>5</v>
      </c>
      <c r="C23" s="14">
        <v>0.40418429393734007</v>
      </c>
      <c r="D23" s="14">
        <v>0.68198136993812852</v>
      </c>
      <c r="E23" s="14">
        <v>1.0000000000000002</v>
      </c>
      <c r="F23" s="6"/>
      <c r="G23" s="6"/>
      <c r="H23" s="2" t="s">
        <v>9</v>
      </c>
      <c r="I23" s="14">
        <v>0.94284775176417435</v>
      </c>
      <c r="J23" s="14">
        <v>0.9107964250491154</v>
      </c>
      <c r="K23" s="14">
        <v>1</v>
      </c>
      <c r="L23" s="6"/>
      <c r="M23" s="6"/>
      <c r="N23" s="2" t="s">
        <v>13</v>
      </c>
      <c r="O23" s="14">
        <v>0.89352710549501968</v>
      </c>
      <c r="P23" s="14">
        <v>0.80846154634332867</v>
      </c>
      <c r="Q23" s="14">
        <v>1</v>
      </c>
    </row>
    <row r="24" spans="1:17" x14ac:dyDescent="0.35">
      <c r="A24" s="6"/>
      <c r="B24" s="6"/>
      <c r="C24" s="6"/>
      <c r="D24" s="6"/>
      <c r="E24" s="6"/>
      <c r="F24" s="6"/>
      <c r="G24" s="6"/>
      <c r="H24" s="6"/>
      <c r="I24" s="6"/>
      <c r="J24" s="6"/>
      <c r="K24" s="6"/>
      <c r="L24" s="6"/>
      <c r="M24" s="6"/>
      <c r="N24" s="6"/>
      <c r="O24" s="28"/>
      <c r="P24" s="6"/>
      <c r="Q24" s="6"/>
    </row>
    <row r="25" spans="1:17" x14ac:dyDescent="0.35">
      <c r="A25" s="6"/>
      <c r="B25" s="6"/>
      <c r="C25" s="6"/>
      <c r="D25" s="6"/>
      <c r="E25" s="6"/>
      <c r="F25" s="6"/>
      <c r="G25" s="6"/>
      <c r="H25" s="6"/>
      <c r="I25" s="6"/>
      <c r="J25" s="6"/>
      <c r="K25" s="6"/>
      <c r="L25" s="6"/>
      <c r="M25" s="6"/>
      <c r="N25" s="6"/>
      <c r="O25" s="6"/>
      <c r="P25" s="6"/>
      <c r="Q25" s="6"/>
    </row>
    <row r="26" spans="1:17" x14ac:dyDescent="0.35">
      <c r="A26" s="6"/>
      <c r="B26" s="6"/>
      <c r="C26" s="6"/>
      <c r="D26" s="6"/>
      <c r="E26" s="6"/>
      <c r="F26" s="6"/>
      <c r="G26" s="6"/>
      <c r="H26" s="6"/>
      <c r="I26" s="9" t="s">
        <v>31</v>
      </c>
      <c r="J26" s="9"/>
      <c r="K26" s="9"/>
      <c r="L26" s="6"/>
      <c r="M26" s="6"/>
      <c r="N26" s="6"/>
      <c r="O26" s="6"/>
      <c r="P26" s="6"/>
      <c r="Q26" s="6"/>
    </row>
    <row r="27" spans="1:17" x14ac:dyDescent="0.35">
      <c r="A27" s="2"/>
      <c r="B27" s="6"/>
      <c r="C27" s="2"/>
      <c r="D27" s="2"/>
      <c r="E27" s="2"/>
      <c r="F27" s="6"/>
      <c r="G27" s="2" t="s">
        <v>32</v>
      </c>
      <c r="H27" s="6"/>
      <c r="I27" s="2" t="s">
        <v>7</v>
      </c>
      <c r="J27" s="2" t="s">
        <v>8</v>
      </c>
      <c r="K27" s="2" t="s">
        <v>9</v>
      </c>
      <c r="L27" s="6"/>
      <c r="M27" s="2"/>
      <c r="N27" s="6"/>
      <c r="O27" s="15"/>
      <c r="P27" s="15"/>
      <c r="Q27" s="15"/>
    </row>
    <row r="28" spans="1:17" x14ac:dyDescent="0.35">
      <c r="A28" s="6"/>
      <c r="B28" s="3"/>
      <c r="C28" s="12"/>
      <c r="D28" s="12"/>
      <c r="E28" s="12"/>
      <c r="F28" s="6"/>
      <c r="G28" s="6"/>
      <c r="H28" s="11">
        <v>45289</v>
      </c>
      <c r="I28" s="8">
        <v>266.95</v>
      </c>
      <c r="J28" s="8" t="s">
        <v>33</v>
      </c>
      <c r="K28" s="8" t="s">
        <v>34</v>
      </c>
      <c r="L28" s="6"/>
      <c r="M28" s="6"/>
      <c r="N28" s="2"/>
      <c r="O28" s="16"/>
      <c r="P28" s="16"/>
      <c r="Q28" s="16"/>
    </row>
    <row r="29" spans="1:17" x14ac:dyDescent="0.35">
      <c r="A29" s="6"/>
      <c r="B29" s="6"/>
      <c r="C29" s="6"/>
      <c r="D29" s="6"/>
      <c r="E29" s="6"/>
      <c r="F29" s="6"/>
      <c r="G29" s="6"/>
      <c r="H29" s="6"/>
      <c r="I29" s="6"/>
      <c r="J29" s="6"/>
      <c r="K29" s="6"/>
      <c r="L29" s="6"/>
      <c r="M29" s="6"/>
      <c r="N29" s="6"/>
      <c r="O29" s="17"/>
      <c r="P29" s="17"/>
      <c r="Q29" s="17"/>
    </row>
    <row r="30" spans="1:17" x14ac:dyDescent="0.35">
      <c r="A30" s="6"/>
      <c r="B30" s="6"/>
      <c r="C30" s="6"/>
      <c r="D30" s="6"/>
      <c r="E30" s="6"/>
      <c r="F30" s="6"/>
      <c r="G30" s="6"/>
      <c r="H30" s="6"/>
      <c r="I30" s="6"/>
      <c r="J30" s="6"/>
      <c r="K30" s="6"/>
      <c r="L30" s="6"/>
      <c r="M30" s="6"/>
      <c r="N30" s="6"/>
      <c r="O30" s="6"/>
      <c r="P30" s="6"/>
      <c r="Q30" s="6"/>
    </row>
    <row r="31" spans="1:17" x14ac:dyDescent="0.35">
      <c r="A31" s="6"/>
      <c r="B31" s="6"/>
      <c r="C31" s="9" t="s">
        <v>35</v>
      </c>
      <c r="D31" s="9"/>
      <c r="E31" s="9"/>
      <c r="F31" s="6"/>
      <c r="G31" s="6"/>
      <c r="H31" s="6"/>
      <c r="I31" s="6"/>
      <c r="J31" s="6"/>
      <c r="K31" s="6"/>
      <c r="L31" s="6"/>
      <c r="M31" s="6"/>
      <c r="N31" s="6"/>
      <c r="O31" s="6"/>
      <c r="P31" s="6"/>
      <c r="Q31" s="6"/>
    </row>
    <row r="32" spans="1:17" x14ac:dyDescent="0.35">
      <c r="A32" s="2" t="s">
        <v>36</v>
      </c>
      <c r="B32" s="6"/>
      <c r="C32" s="2" t="s">
        <v>3</v>
      </c>
      <c r="D32" s="2" t="s">
        <v>4</v>
      </c>
      <c r="E32" s="2" t="s">
        <v>5</v>
      </c>
      <c r="F32" s="6"/>
      <c r="G32" s="6"/>
      <c r="H32" s="6"/>
      <c r="I32" s="6"/>
      <c r="J32" s="6"/>
      <c r="K32" s="6"/>
      <c r="L32" s="6"/>
      <c r="M32" s="6"/>
      <c r="N32" s="6"/>
      <c r="O32" s="6"/>
      <c r="P32" s="6"/>
      <c r="Q32" s="6"/>
    </row>
    <row r="33" spans="1:17" x14ac:dyDescent="0.35">
      <c r="A33" s="6"/>
      <c r="B33" s="10">
        <v>45289</v>
      </c>
      <c r="C33" s="8" t="s">
        <v>37</v>
      </c>
      <c r="D33" s="8" t="s">
        <v>38</v>
      </c>
      <c r="E33" s="8">
        <v>0.72373299999999996</v>
      </c>
      <c r="F33" s="6"/>
      <c r="G33" s="6"/>
      <c r="H33" s="6"/>
      <c r="I33" s="6"/>
      <c r="J33" s="6"/>
      <c r="K33" s="6"/>
      <c r="L33" s="6"/>
      <c r="M33" s="6"/>
      <c r="N33" s="6"/>
      <c r="O33" s="6"/>
      <c r="P33" s="6"/>
      <c r="Q33" s="6"/>
    </row>
    <row r="34" spans="1:17" x14ac:dyDescent="0.35">
      <c r="A34" s="6"/>
      <c r="B34" s="6"/>
      <c r="C34" s="6"/>
      <c r="D34" s="6"/>
      <c r="E34" s="6"/>
      <c r="F34" s="6"/>
      <c r="G34" s="6"/>
      <c r="H34" s="6"/>
      <c r="I34" s="6"/>
      <c r="J34" s="6"/>
      <c r="K34" s="6"/>
      <c r="L34" s="6"/>
      <c r="M34" s="6"/>
      <c r="N34" s="6"/>
      <c r="O34" s="6"/>
      <c r="P34" s="6"/>
      <c r="Q34" s="6"/>
    </row>
    <row r="35" spans="1:17" x14ac:dyDescent="0.35">
      <c r="A35" s="2" t="s">
        <v>39</v>
      </c>
      <c r="B35" s="6"/>
      <c r="C35" s="6"/>
      <c r="D35" s="6"/>
      <c r="E35" s="6"/>
      <c r="F35" s="6"/>
      <c r="G35" s="6"/>
      <c r="H35" s="6"/>
      <c r="I35" s="6"/>
      <c r="J35" s="6"/>
      <c r="K35" s="6"/>
      <c r="L35" s="6"/>
      <c r="M35" s="6"/>
      <c r="N35" s="6"/>
      <c r="O35" s="6"/>
      <c r="P35" s="6"/>
      <c r="Q35" s="6"/>
    </row>
    <row r="36" spans="1:17" x14ac:dyDescent="0.35">
      <c r="A36" s="6"/>
      <c r="B36" s="30" t="s">
        <v>40</v>
      </c>
      <c r="C36" s="18" t="s">
        <v>41</v>
      </c>
      <c r="D36" s="18" t="s">
        <v>41</v>
      </c>
      <c r="E36" s="18" t="s">
        <v>41</v>
      </c>
      <c r="F36" s="18" t="s">
        <v>41</v>
      </c>
      <c r="G36" s="18" t="s">
        <v>41</v>
      </c>
      <c r="H36" s="18" t="s">
        <v>41</v>
      </c>
      <c r="I36" s="18" t="s">
        <v>41</v>
      </c>
      <c r="J36" s="18" t="s">
        <v>41</v>
      </c>
      <c r="K36" s="18" t="s">
        <v>41</v>
      </c>
      <c r="L36" s="18" t="s">
        <v>41</v>
      </c>
      <c r="M36" s="18" t="s">
        <v>41</v>
      </c>
      <c r="N36" s="18" t="s">
        <v>41</v>
      </c>
      <c r="O36" s="18" t="s">
        <v>41</v>
      </c>
      <c r="P36" s="18" t="s">
        <v>41</v>
      </c>
      <c r="Q36" s="18" t="s">
        <v>41</v>
      </c>
    </row>
    <row r="37" spans="1:17" x14ac:dyDescent="0.35">
      <c r="A37" s="6"/>
      <c r="B37" s="18" t="s">
        <v>41</v>
      </c>
      <c r="C37" s="18" t="s">
        <v>41</v>
      </c>
      <c r="D37" s="18" t="s">
        <v>41</v>
      </c>
      <c r="E37" s="18" t="s">
        <v>41</v>
      </c>
      <c r="F37" s="18" t="s">
        <v>41</v>
      </c>
      <c r="G37" s="18" t="s">
        <v>41</v>
      </c>
      <c r="H37" s="18" t="s">
        <v>41</v>
      </c>
      <c r="I37" s="18" t="s">
        <v>41</v>
      </c>
      <c r="J37" s="18" t="s">
        <v>41</v>
      </c>
      <c r="K37" s="18" t="s">
        <v>41</v>
      </c>
      <c r="L37" s="18" t="s">
        <v>41</v>
      </c>
      <c r="M37" s="18" t="s">
        <v>41</v>
      </c>
      <c r="N37" s="18" t="s">
        <v>41</v>
      </c>
      <c r="O37" s="18" t="s">
        <v>41</v>
      </c>
      <c r="P37" s="18" t="s">
        <v>41</v>
      </c>
      <c r="Q37" s="18" t="s">
        <v>41</v>
      </c>
    </row>
    <row r="38" spans="1:17" x14ac:dyDescent="0.35">
      <c r="A38" s="6"/>
      <c r="B38" s="18" t="s">
        <v>41</v>
      </c>
      <c r="C38" s="18" t="s">
        <v>41</v>
      </c>
      <c r="D38" s="18" t="s">
        <v>41</v>
      </c>
      <c r="E38" s="18" t="s">
        <v>41</v>
      </c>
      <c r="F38" s="18" t="s">
        <v>41</v>
      </c>
      <c r="G38" s="18" t="s">
        <v>41</v>
      </c>
      <c r="H38" s="18" t="s">
        <v>41</v>
      </c>
      <c r="I38" s="18" t="s">
        <v>41</v>
      </c>
      <c r="J38" s="18" t="s">
        <v>41</v>
      </c>
      <c r="K38" s="18" t="s">
        <v>41</v>
      </c>
      <c r="L38" s="18" t="s">
        <v>41</v>
      </c>
      <c r="M38" s="18" t="s">
        <v>41</v>
      </c>
      <c r="N38" s="18" t="s">
        <v>41</v>
      </c>
      <c r="O38" s="18" t="s">
        <v>41</v>
      </c>
      <c r="P38" s="18" t="s">
        <v>41</v>
      </c>
      <c r="Q38" s="18" t="s">
        <v>41</v>
      </c>
    </row>
    <row r="39" spans="1:17" x14ac:dyDescent="0.35">
      <c r="A39" s="6"/>
      <c r="B39" s="18" t="s">
        <v>41</v>
      </c>
      <c r="C39" s="18" t="s">
        <v>41</v>
      </c>
      <c r="D39" s="18" t="s">
        <v>41</v>
      </c>
      <c r="E39" s="18" t="s">
        <v>41</v>
      </c>
      <c r="F39" s="18" t="s">
        <v>41</v>
      </c>
      <c r="G39" s="18" t="s">
        <v>41</v>
      </c>
      <c r="H39" s="18" t="s">
        <v>41</v>
      </c>
      <c r="I39" s="18" t="s">
        <v>41</v>
      </c>
      <c r="J39" s="18" t="s">
        <v>41</v>
      </c>
      <c r="K39" s="18" t="s">
        <v>41</v>
      </c>
      <c r="L39" s="18" t="s">
        <v>41</v>
      </c>
      <c r="M39" s="18" t="s">
        <v>41</v>
      </c>
      <c r="N39" s="18" t="s">
        <v>41</v>
      </c>
      <c r="O39" s="18" t="s">
        <v>41</v>
      </c>
      <c r="P39" s="18" t="s">
        <v>41</v>
      </c>
      <c r="Q39" s="18" t="s">
        <v>41</v>
      </c>
    </row>
    <row r="40" spans="1:17" x14ac:dyDescent="0.35">
      <c r="B40" s="28"/>
    </row>
  </sheetData>
  <hyperlinks>
    <hyperlink ref="O17" r:id="rId1" xr:uid="{18645C6D-E01D-4031-85C8-385DE0C8B3A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78"/>
  <sheetViews>
    <sheetView workbookViewId="0">
      <pane ySplit="2" topLeftCell="A232" activePane="bottomLeft" state="frozen"/>
      <selection pane="bottomLeft" activeCell="Z252" sqref="Z252:AB254"/>
    </sheetView>
  </sheetViews>
  <sheetFormatPr defaultRowHeight="14.5" x14ac:dyDescent="0.35"/>
  <sheetData>
    <row r="1" spans="1:32" x14ac:dyDescent="0.35">
      <c r="A1" s="27"/>
      <c r="B1" s="25"/>
      <c r="C1" s="25" t="s">
        <v>42</v>
      </c>
      <c r="D1" s="25"/>
      <c r="E1" s="27"/>
      <c r="F1" s="27" t="s">
        <v>43</v>
      </c>
      <c r="G1" s="27"/>
      <c r="H1" s="27"/>
      <c r="I1" s="26"/>
      <c r="J1" s="26"/>
      <c r="K1" s="26" t="s">
        <v>44</v>
      </c>
      <c r="L1" s="26"/>
      <c r="M1" s="26"/>
      <c r="N1" s="26"/>
      <c r="O1" s="26" t="s">
        <v>45</v>
      </c>
      <c r="P1" s="26"/>
      <c r="Q1" s="26"/>
      <c r="R1" s="26"/>
      <c r="S1" s="26" t="s">
        <v>46</v>
      </c>
      <c r="T1" s="26"/>
      <c r="U1" s="26"/>
      <c r="V1" s="26"/>
      <c r="W1" s="26" t="s">
        <v>47</v>
      </c>
      <c r="X1" s="26"/>
      <c r="Y1" s="26"/>
      <c r="Z1" s="26"/>
      <c r="AA1" s="26" t="s">
        <v>48</v>
      </c>
      <c r="AB1" s="26"/>
      <c r="AC1" s="26"/>
      <c r="AD1" s="26"/>
      <c r="AE1" s="26" t="s">
        <v>49</v>
      </c>
      <c r="AF1" s="26"/>
    </row>
    <row r="2" spans="1:32" x14ac:dyDescent="0.35">
      <c r="A2" s="27" t="s">
        <v>50</v>
      </c>
      <c r="B2" s="25" t="s">
        <v>3</v>
      </c>
      <c r="C2" s="25" t="s">
        <v>4</v>
      </c>
      <c r="D2" s="25" t="s">
        <v>5</v>
      </c>
      <c r="E2" s="27"/>
      <c r="F2" s="27" t="s">
        <v>3</v>
      </c>
      <c r="G2" s="27" t="s">
        <v>4</v>
      </c>
      <c r="H2" s="27" t="s">
        <v>5</v>
      </c>
      <c r="I2" s="26"/>
      <c r="J2" s="25" t="s">
        <v>3</v>
      </c>
      <c r="K2" s="25" t="s">
        <v>4</v>
      </c>
      <c r="L2" s="25" t="s">
        <v>5</v>
      </c>
      <c r="M2" s="26"/>
      <c r="N2" s="25" t="s">
        <v>3</v>
      </c>
      <c r="O2" s="25" t="s">
        <v>4</v>
      </c>
      <c r="P2" s="25" t="s">
        <v>5</v>
      </c>
      <c r="Q2" s="26"/>
      <c r="R2" s="26" t="s">
        <v>7</v>
      </c>
      <c r="S2" s="26" t="s">
        <v>8</v>
      </c>
      <c r="T2" s="26" t="s">
        <v>9</v>
      </c>
      <c r="U2" s="26"/>
      <c r="V2" s="26" t="s">
        <v>7</v>
      </c>
      <c r="W2" s="26" t="s">
        <v>8</v>
      </c>
      <c r="X2" s="26" t="s">
        <v>9</v>
      </c>
      <c r="Y2" s="26"/>
      <c r="Z2" s="26" t="s">
        <v>7</v>
      </c>
      <c r="AA2" s="26" t="s">
        <v>8</v>
      </c>
      <c r="AB2" s="26" t="s">
        <v>9</v>
      </c>
      <c r="AC2" s="26"/>
      <c r="AD2" s="26" t="s">
        <v>3</v>
      </c>
      <c r="AE2" s="26" t="s">
        <v>4</v>
      </c>
      <c r="AF2" s="26" t="s">
        <v>5</v>
      </c>
    </row>
    <row r="3" spans="1:32" x14ac:dyDescent="0.35">
      <c r="A3" s="4">
        <v>37986</v>
      </c>
      <c r="B3" s="5">
        <v>8.11</v>
      </c>
      <c r="C3" s="5">
        <v>16.02</v>
      </c>
      <c r="D3" s="5">
        <v>52.5</v>
      </c>
      <c r="E3" s="1"/>
      <c r="F3" s="1">
        <v>3.9</v>
      </c>
      <c r="G3" s="1">
        <v>1.6</v>
      </c>
      <c r="H3" s="1">
        <v>1.35</v>
      </c>
      <c r="N3">
        <f>B3/$B$3</f>
        <v>1</v>
      </c>
      <c r="O3">
        <f>C3/$C$3</f>
        <v>1</v>
      </c>
      <c r="P3">
        <f>D3/$D$3</f>
        <v>1</v>
      </c>
      <c r="R3" s="20">
        <f>B3*$F$3+C3*$G$3+D3*$H$3</f>
        <v>128.136</v>
      </c>
      <c r="S3">
        <f>AVERAGE(B3:D3)</f>
        <v>25.543333333333333</v>
      </c>
      <c r="T3">
        <v>100</v>
      </c>
      <c r="V3">
        <f>R3/$R$3*100</f>
        <v>100</v>
      </c>
      <c r="W3">
        <f>S3/$S$3*100</f>
        <v>100</v>
      </c>
      <c r="X3">
        <f t="shared" ref="X3:X66" si="0">T3</f>
        <v>100</v>
      </c>
      <c r="Z3">
        <f>R4/R3-1</f>
        <v>-5.0099113441967935E-2</v>
      </c>
      <c r="AA3">
        <f>S4/S3-1</f>
        <v>-4.3064074122406426E-2</v>
      </c>
      <c r="AB3">
        <f>T4/T3-1</f>
        <v>-5.6787134512955029E-2</v>
      </c>
      <c r="AD3">
        <f t="shared" ref="AD3:AD66" si="1">(B3*$F$3)/(B3*$F$3 + C3*$G$3 + D3*$H$3)</f>
        <v>0.24683929574826746</v>
      </c>
      <c r="AE3">
        <f t="shared" ref="AE3:AE66" si="2">(C3*$G$3 )/(B3*$F$3 + C3*$G$3 + D3*$H$3)</f>
        <v>0.20003746019853907</v>
      </c>
      <c r="AF3">
        <f t="shared" ref="AF3:AF66" si="3">(D3*$H$3 )/(B3*$F$3 + C3*$G$3 + D3*$H$3)</f>
        <v>0.55312324405319346</v>
      </c>
    </row>
    <row r="4" spans="1:32" x14ac:dyDescent="0.35">
      <c r="A4" s="4">
        <v>38016</v>
      </c>
      <c r="B4" s="5">
        <v>7.42</v>
      </c>
      <c r="C4" s="5">
        <v>15.2</v>
      </c>
      <c r="D4" s="5">
        <v>50.71</v>
      </c>
      <c r="E4" s="1"/>
      <c r="F4" s="1"/>
      <c r="G4" s="1"/>
      <c r="H4" s="1"/>
      <c r="J4">
        <f t="shared" ref="J4:J67" si="4">B4/B3-1</f>
        <v>-8.5080147965474695E-2</v>
      </c>
      <c r="K4">
        <f t="shared" ref="K4:K67" si="5">C4/C3-1</f>
        <v>-5.1186017478152324E-2</v>
      </c>
      <c r="L4">
        <f t="shared" ref="L4:L67" si="6">D4/D3-1</f>
        <v>-3.4095238095238067E-2</v>
      </c>
      <c r="N4">
        <f>B4/$B$3</f>
        <v>0.9149198520345253</v>
      </c>
      <c r="O4">
        <f t="shared" ref="O4:O67" si="7">C4/$C$3</f>
        <v>0.94881398252184768</v>
      </c>
      <c r="P4">
        <f t="shared" ref="P4:P67" si="8">D4/$D$3</f>
        <v>0.96590476190476193</v>
      </c>
      <c r="R4" s="20">
        <f>B4*$F$3+C4*$G$3+D4*$H$3</f>
        <v>121.7165</v>
      </c>
      <c r="S4">
        <f t="shared" ref="S4:S67" si="9">AVERAGE(B4:D4)</f>
        <v>24.443333333333332</v>
      </c>
      <c r="T4">
        <f t="shared" ref="T4:T67" si="10">T3*(1+AVERAGE(J4:L4))</f>
        <v>94.321286548704492</v>
      </c>
      <c r="V4">
        <f>R4/$R$3*100</f>
        <v>94.990088655803206</v>
      </c>
      <c r="W4">
        <f t="shared" ref="W4:W67" si="11">S4/$S$3*100</f>
        <v>95.693592587759355</v>
      </c>
      <c r="X4">
        <f t="shared" si="0"/>
        <v>94.321286548704492</v>
      </c>
      <c r="Z4">
        <f>R5/R4-1</f>
        <v>1.4270867137980536E-2</v>
      </c>
      <c r="AA4">
        <f t="shared" ref="AA4:AB28" si="12">S5/S4-1</f>
        <v>2.7273966998500043E-2</v>
      </c>
      <c r="AB4">
        <f t="shared" ref="AB4:AB27" si="13">T5/T4-1</f>
        <v>2.4906708015670631E-3</v>
      </c>
      <c r="AD4">
        <f t="shared" si="1"/>
        <v>0.23774919587730506</v>
      </c>
      <c r="AE4">
        <f t="shared" si="2"/>
        <v>0.19980857155767706</v>
      </c>
      <c r="AF4">
        <f t="shared" si="3"/>
        <v>0.56244223256501791</v>
      </c>
    </row>
    <row r="5" spans="1:32" x14ac:dyDescent="0.35">
      <c r="A5" s="4">
        <v>38044</v>
      </c>
      <c r="B5" s="5">
        <v>7.01</v>
      </c>
      <c r="C5" s="5">
        <v>15.53</v>
      </c>
      <c r="D5" s="5">
        <v>52.79</v>
      </c>
      <c r="E5" s="1"/>
      <c r="F5" s="1"/>
      <c r="G5" s="1"/>
      <c r="H5" s="1"/>
      <c r="J5">
        <f t="shared" si="4"/>
        <v>-5.5256064690026974E-2</v>
      </c>
      <c r="K5">
        <f t="shared" si="5"/>
        <v>2.1710526315789513E-2</v>
      </c>
      <c r="L5">
        <f t="shared" si="6"/>
        <v>4.1017550778938983E-2</v>
      </c>
      <c r="N5">
        <f>B5/$B$3</f>
        <v>0.86436498150431573</v>
      </c>
      <c r="O5">
        <f t="shared" si="7"/>
        <v>0.96941323345817731</v>
      </c>
      <c r="P5">
        <f t="shared" si="8"/>
        <v>1.0055238095238095</v>
      </c>
      <c r="R5" s="20">
        <f t="shared" ref="R5:R67" si="14">B5*$F$3+C5*$G$3+D5*$H$3</f>
        <v>123.45350000000001</v>
      </c>
      <c r="S5">
        <f t="shared" si="9"/>
        <v>25.11</v>
      </c>
      <c r="T5">
        <f t="shared" si="10"/>
        <v>94.556209823077594</v>
      </c>
      <c r="V5">
        <f t="shared" ref="V5:V68" si="15">R5/$R$3*100</f>
        <v>96.345679590435168</v>
      </c>
      <c r="W5">
        <f t="shared" si="11"/>
        <v>98.303536473965806</v>
      </c>
      <c r="X5">
        <f t="shared" si="0"/>
        <v>94.556209823077594</v>
      </c>
      <c r="Z5">
        <f t="shared" ref="Z5:Z68" si="16">R6/R5-1</f>
        <v>5.8362055348774922E-2</v>
      </c>
      <c r="AA5">
        <f t="shared" si="12"/>
        <v>7.0622593920085075E-2</v>
      </c>
      <c r="AB5">
        <f t="shared" si="13"/>
        <v>4.5181910921563873E-2</v>
      </c>
      <c r="AD5">
        <f t="shared" si="1"/>
        <v>0.22145180169051504</v>
      </c>
      <c r="AE5">
        <f t="shared" si="2"/>
        <v>0.20127416395646941</v>
      </c>
      <c r="AF5">
        <f t="shared" si="3"/>
        <v>0.5772740343530155</v>
      </c>
    </row>
    <row r="6" spans="1:32" x14ac:dyDescent="0.35">
      <c r="A6" s="4">
        <v>38077</v>
      </c>
      <c r="B6" s="5">
        <v>6.92</v>
      </c>
      <c r="C6" s="5">
        <v>16.54</v>
      </c>
      <c r="D6" s="5">
        <v>57.19</v>
      </c>
      <c r="E6" s="1"/>
      <c r="F6" s="1"/>
      <c r="G6" s="1"/>
      <c r="H6" s="1"/>
      <c r="J6">
        <f t="shared" si="4"/>
        <v>-1.2838801711840153E-2</v>
      </c>
      <c r="K6">
        <f t="shared" si="5"/>
        <v>6.5035415325177093E-2</v>
      </c>
      <c r="L6">
        <f t="shared" si="6"/>
        <v>8.3349119151354456E-2</v>
      </c>
      <c r="N6">
        <f t="shared" ref="N6:N68" si="17">B6/$B$3</f>
        <v>0.8532675709001234</v>
      </c>
      <c r="O6">
        <f t="shared" si="7"/>
        <v>1.0324594257178528</v>
      </c>
      <c r="P6">
        <f t="shared" si="8"/>
        <v>1.0893333333333333</v>
      </c>
      <c r="R6" s="20">
        <f t="shared" si="14"/>
        <v>130.6585</v>
      </c>
      <c r="S6">
        <f t="shared" si="9"/>
        <v>26.883333333333336</v>
      </c>
      <c r="T6">
        <f t="shared" si="10"/>
        <v>98.828440072384595</v>
      </c>
      <c r="V6">
        <f t="shared" si="15"/>
        <v>101.9686114753075</v>
      </c>
      <c r="W6">
        <f t="shared" si="11"/>
        <v>105.24598721127497</v>
      </c>
      <c r="X6">
        <f t="shared" si="0"/>
        <v>98.828440072384595</v>
      </c>
      <c r="Z6">
        <f t="shared" si="16"/>
        <v>-7.7798229736297797E-3</v>
      </c>
      <c r="AA6">
        <f t="shared" si="12"/>
        <v>-2.6906385616863093E-2</v>
      </c>
      <c r="AB6">
        <f t="shared" si="13"/>
        <v>-2.6552360459517477E-3</v>
      </c>
      <c r="AD6">
        <f t="shared" si="1"/>
        <v>0.20655372593440149</v>
      </c>
      <c r="AE6">
        <f t="shared" si="2"/>
        <v>0.2025432711993479</v>
      </c>
      <c r="AF6">
        <f t="shared" si="3"/>
        <v>0.59090300286625064</v>
      </c>
    </row>
    <row r="7" spans="1:32" x14ac:dyDescent="0.35">
      <c r="A7" s="4">
        <v>38107</v>
      </c>
      <c r="B7" s="5">
        <v>7.88</v>
      </c>
      <c r="C7" s="5">
        <v>14.4</v>
      </c>
      <c r="D7" s="5">
        <v>56.2</v>
      </c>
      <c r="E7" s="1"/>
      <c r="F7" s="1"/>
      <c r="G7" s="1"/>
      <c r="H7" s="1"/>
      <c r="J7">
        <f t="shared" si="4"/>
        <v>0.1387283236994219</v>
      </c>
      <c r="K7">
        <f t="shared" si="5"/>
        <v>-0.12938331318016927</v>
      </c>
      <c r="L7">
        <f t="shared" si="6"/>
        <v>-1.731071865710776E-2</v>
      </c>
      <c r="N7">
        <f t="shared" si="17"/>
        <v>0.9716399506781751</v>
      </c>
      <c r="O7">
        <f t="shared" si="7"/>
        <v>0.89887640449438211</v>
      </c>
      <c r="P7">
        <f t="shared" si="8"/>
        <v>1.0704761904761906</v>
      </c>
      <c r="R7" s="20">
        <f t="shared" si="14"/>
        <v>129.642</v>
      </c>
      <c r="S7">
        <f t="shared" si="9"/>
        <v>26.16</v>
      </c>
      <c r="T7">
        <f t="shared" si="10"/>
        <v>98.566027235939217</v>
      </c>
      <c r="V7">
        <f t="shared" si="15"/>
        <v>101.17531372916278</v>
      </c>
      <c r="W7">
        <f t="shared" si="11"/>
        <v>102.41419809474097</v>
      </c>
      <c r="X7">
        <f t="shared" si="0"/>
        <v>98.566027235939217</v>
      </c>
      <c r="Z7">
        <f t="shared" si="16"/>
        <v>-1.8589654587246596E-3</v>
      </c>
      <c r="AA7">
        <f t="shared" si="12"/>
        <v>1.5290519877675379E-3</v>
      </c>
      <c r="AB7">
        <f t="shared" si="13"/>
        <v>9.1611753741203117E-3</v>
      </c>
      <c r="AD7">
        <f t="shared" si="1"/>
        <v>0.23705280696070719</v>
      </c>
      <c r="AE7">
        <f t="shared" si="2"/>
        <v>0.17772018327393901</v>
      </c>
      <c r="AF7">
        <f t="shared" si="3"/>
        <v>0.58522700976535391</v>
      </c>
    </row>
    <row r="8" spans="1:32" x14ac:dyDescent="0.35">
      <c r="A8" s="4">
        <v>38135</v>
      </c>
      <c r="B8" s="5">
        <v>7.62</v>
      </c>
      <c r="C8" s="5">
        <v>15.44</v>
      </c>
      <c r="D8" s="5">
        <v>55.54</v>
      </c>
      <c r="E8" s="1"/>
      <c r="F8" s="1"/>
      <c r="G8" s="1"/>
      <c r="H8" s="1"/>
      <c r="J8">
        <f t="shared" si="4"/>
        <v>-3.2994923857867953E-2</v>
      </c>
      <c r="K8">
        <f t="shared" si="5"/>
        <v>7.2222222222222188E-2</v>
      </c>
      <c r="L8">
        <f t="shared" si="6"/>
        <v>-1.1743772241992967E-2</v>
      </c>
      <c r="N8">
        <f t="shared" si="17"/>
        <v>0.93958076448828609</v>
      </c>
      <c r="O8">
        <f t="shared" si="7"/>
        <v>0.96379525593008741</v>
      </c>
      <c r="P8">
        <f t="shared" si="8"/>
        <v>1.0579047619047619</v>
      </c>
      <c r="R8" s="20">
        <f t="shared" si="14"/>
        <v>129.40100000000001</v>
      </c>
      <c r="S8">
        <f t="shared" si="9"/>
        <v>26.2</v>
      </c>
      <c r="T8">
        <f t="shared" si="10"/>
        <v>99.469007897377978</v>
      </c>
      <c r="V8">
        <f t="shared" si="15"/>
        <v>100.98723231566463</v>
      </c>
      <c r="W8">
        <f t="shared" si="11"/>
        <v>102.57079472791335</v>
      </c>
      <c r="X8">
        <f t="shared" si="0"/>
        <v>99.469007897377978</v>
      </c>
      <c r="Z8">
        <f t="shared" si="16"/>
        <v>0.11062511108878592</v>
      </c>
      <c r="AA8">
        <f t="shared" si="12"/>
        <v>0.12048346055979642</v>
      </c>
      <c r="AB8">
        <f t="shared" si="13"/>
        <v>0.10254977917418517</v>
      </c>
      <c r="AD8">
        <f t="shared" si="1"/>
        <v>0.22965819429525272</v>
      </c>
      <c r="AE8">
        <f t="shared" si="2"/>
        <v>0.19091042573086761</v>
      </c>
      <c r="AF8">
        <f t="shared" si="3"/>
        <v>0.57943137997387961</v>
      </c>
    </row>
    <row r="9" spans="1:32" x14ac:dyDescent="0.35">
      <c r="A9" s="4">
        <v>38168</v>
      </c>
      <c r="B9" s="5">
        <v>8.0299999999999994</v>
      </c>
      <c r="C9" s="5">
        <v>17.38</v>
      </c>
      <c r="D9" s="5">
        <v>62.66</v>
      </c>
      <c r="E9" s="1"/>
      <c r="F9" s="1"/>
      <c r="G9" s="1"/>
      <c r="H9" s="1"/>
      <c r="J9">
        <f t="shared" si="4"/>
        <v>5.3805774278215202E-2</v>
      </c>
      <c r="K9">
        <f t="shared" si="5"/>
        <v>0.12564766839378239</v>
      </c>
      <c r="L9">
        <f t="shared" si="6"/>
        <v>0.12819589485055816</v>
      </c>
      <c r="N9">
        <f t="shared" si="17"/>
        <v>0.99013563501849566</v>
      </c>
      <c r="O9">
        <f t="shared" si="7"/>
        <v>1.0848938826466916</v>
      </c>
      <c r="P9">
        <f t="shared" si="8"/>
        <v>1.1935238095238094</v>
      </c>
      <c r="R9" s="20">
        <f t="shared" si="14"/>
        <v>143.71600000000001</v>
      </c>
      <c r="S9">
        <f t="shared" si="9"/>
        <v>29.356666666666666</v>
      </c>
      <c r="T9">
        <f t="shared" si="10"/>
        <v>109.66953269192938</v>
      </c>
      <c r="V9">
        <f t="shared" si="15"/>
        <v>112.15895610913404</v>
      </c>
      <c r="W9">
        <f t="shared" si="11"/>
        <v>114.92887902910087</v>
      </c>
      <c r="X9">
        <f t="shared" si="0"/>
        <v>109.66953269192938</v>
      </c>
      <c r="Z9">
        <f t="shared" si="16"/>
        <v>-2.3379442789946969E-2</v>
      </c>
      <c r="AA9">
        <f t="shared" si="12"/>
        <v>-1.918928125354824E-2</v>
      </c>
      <c r="AB9">
        <f t="shared" si="13"/>
        <v>-2.4606440597912949E-2</v>
      </c>
      <c r="AD9">
        <f t="shared" si="1"/>
        <v>0.21790893150379911</v>
      </c>
      <c r="AE9">
        <f t="shared" si="2"/>
        <v>0.19349272175679813</v>
      </c>
      <c r="AF9">
        <f t="shared" si="3"/>
        <v>0.58859834673940259</v>
      </c>
    </row>
    <row r="10" spans="1:32" x14ac:dyDescent="0.35">
      <c r="A10" s="4">
        <v>38198</v>
      </c>
      <c r="B10" s="5">
        <v>7.61</v>
      </c>
      <c r="C10" s="5">
        <v>17.350000000000001</v>
      </c>
      <c r="D10" s="5">
        <v>61.42</v>
      </c>
      <c r="E10" s="1"/>
      <c r="F10" s="1"/>
      <c r="G10" s="1"/>
      <c r="H10" s="1"/>
      <c r="J10">
        <f t="shared" si="4"/>
        <v>-5.2303860523038481E-2</v>
      </c>
      <c r="K10">
        <f t="shared" si="5"/>
        <v>-1.7261219792863436E-3</v>
      </c>
      <c r="L10">
        <f t="shared" si="6"/>
        <v>-1.978933929141391E-2</v>
      </c>
      <c r="N10">
        <f t="shared" si="17"/>
        <v>0.93834771886559809</v>
      </c>
      <c r="O10">
        <f t="shared" si="7"/>
        <v>1.0830212234706618</v>
      </c>
      <c r="P10">
        <f t="shared" si="8"/>
        <v>1.169904761904762</v>
      </c>
      <c r="R10" s="20">
        <f t="shared" si="14"/>
        <v>140.35599999999999</v>
      </c>
      <c r="S10">
        <f t="shared" si="9"/>
        <v>28.793333333333333</v>
      </c>
      <c r="T10">
        <f t="shared" si="10"/>
        <v>106.97095585034454</v>
      </c>
      <c r="V10">
        <f t="shared" si="15"/>
        <v>109.53674221140039</v>
      </c>
      <c r="W10">
        <f t="shared" si="11"/>
        <v>112.72347644525642</v>
      </c>
      <c r="X10">
        <f t="shared" si="0"/>
        <v>106.97095585034454</v>
      </c>
      <c r="Z10">
        <f t="shared" si="16"/>
        <v>-9.1374789820169999E-3</v>
      </c>
      <c r="AA10">
        <f t="shared" si="12"/>
        <v>-5.0937717064135635E-3</v>
      </c>
      <c r="AB10">
        <f t="shared" si="13"/>
        <v>-7.6374556046222564E-3</v>
      </c>
      <c r="AD10">
        <f t="shared" si="1"/>
        <v>0.21145515688677366</v>
      </c>
      <c r="AE10">
        <f t="shared" si="2"/>
        <v>0.19778278092849616</v>
      </c>
      <c r="AF10">
        <f t="shared" si="3"/>
        <v>0.59076206218473026</v>
      </c>
    </row>
    <row r="11" spans="1:32" x14ac:dyDescent="0.35">
      <c r="A11" s="4">
        <v>38230</v>
      </c>
      <c r="B11" s="5">
        <v>7.29</v>
      </c>
      <c r="C11" s="5">
        <v>17.86</v>
      </c>
      <c r="D11" s="5">
        <v>60.79</v>
      </c>
      <c r="E11" s="1"/>
      <c r="F11" s="1"/>
      <c r="G11" s="1"/>
      <c r="H11" s="1"/>
      <c r="J11">
        <f t="shared" si="4"/>
        <v>-4.2049934296977676E-2</v>
      </c>
      <c r="K11">
        <f t="shared" si="5"/>
        <v>2.9394812680115123E-2</v>
      </c>
      <c r="L11">
        <f t="shared" si="6"/>
        <v>-1.0257245197004328E-2</v>
      </c>
      <c r="N11">
        <f t="shared" si="17"/>
        <v>0.89889025893958086</v>
      </c>
      <c r="O11">
        <f t="shared" si="7"/>
        <v>1.1148564294631711</v>
      </c>
      <c r="P11">
        <f t="shared" si="8"/>
        <v>1.157904761904762</v>
      </c>
      <c r="R11" s="20">
        <f t="shared" si="14"/>
        <v>139.07350000000002</v>
      </c>
      <c r="S11">
        <f t="shared" si="9"/>
        <v>28.646666666666665</v>
      </c>
      <c r="T11">
        <f t="shared" si="10"/>
        <v>106.15396992405353</v>
      </c>
      <c r="V11">
        <f t="shared" si="15"/>
        <v>108.53585253168512</v>
      </c>
      <c r="W11">
        <f t="shared" si="11"/>
        <v>112.149288790291</v>
      </c>
      <c r="X11">
        <f t="shared" si="0"/>
        <v>106.15396992405353</v>
      </c>
      <c r="Z11">
        <f t="shared" si="16"/>
        <v>-2.2570798894110067E-2</v>
      </c>
      <c r="AA11">
        <f t="shared" si="12"/>
        <v>-2.5599255294391221E-2</v>
      </c>
      <c r="AB11">
        <f t="shared" si="13"/>
        <v>-1.8147348304465072E-2</v>
      </c>
      <c r="AD11">
        <f t="shared" si="1"/>
        <v>0.20443146969048737</v>
      </c>
      <c r="AE11">
        <f t="shared" si="2"/>
        <v>0.20547408384774954</v>
      </c>
      <c r="AF11">
        <f t="shared" si="3"/>
        <v>0.59009444646176301</v>
      </c>
    </row>
    <row r="12" spans="1:32" x14ac:dyDescent="0.35">
      <c r="A12" s="4">
        <v>38260</v>
      </c>
      <c r="B12" s="5">
        <v>7.26</v>
      </c>
      <c r="C12" s="5">
        <v>17.489999999999998</v>
      </c>
      <c r="D12" s="5">
        <v>58.99</v>
      </c>
      <c r="E12" s="1"/>
      <c r="F12" s="1"/>
      <c r="G12" s="1"/>
      <c r="H12" s="1"/>
      <c r="J12">
        <f t="shared" si="4"/>
        <v>-4.1152263374485409E-3</v>
      </c>
      <c r="K12">
        <f t="shared" si="5"/>
        <v>-2.0716685330347206E-2</v>
      </c>
      <c r="L12">
        <f t="shared" si="6"/>
        <v>-2.9610133245599579E-2</v>
      </c>
      <c r="N12">
        <f t="shared" si="17"/>
        <v>0.89519112207151663</v>
      </c>
      <c r="O12">
        <f t="shared" si="7"/>
        <v>1.0917602996254681</v>
      </c>
      <c r="P12">
        <f t="shared" si="8"/>
        <v>1.1236190476190477</v>
      </c>
      <c r="R12" s="20">
        <f t="shared" si="14"/>
        <v>135.93450000000001</v>
      </c>
      <c r="S12">
        <f t="shared" si="9"/>
        <v>27.913333333333338</v>
      </c>
      <c r="T12">
        <f t="shared" si="10"/>
        <v>104.22755685794002</v>
      </c>
      <c r="V12">
        <f t="shared" si="15"/>
        <v>106.08611163139166</v>
      </c>
      <c r="W12">
        <f t="shared" si="11"/>
        <v>109.27835051546393</v>
      </c>
      <c r="X12">
        <f t="shared" si="0"/>
        <v>104.22755685794002</v>
      </c>
      <c r="Z12">
        <f t="shared" si="16"/>
        <v>-5.1237912376917993E-3</v>
      </c>
      <c r="AA12">
        <f t="shared" si="12"/>
        <v>4.7766897540002518E-3</v>
      </c>
      <c r="AB12">
        <f t="shared" si="13"/>
        <v>-1.7736364986545738E-2</v>
      </c>
      <c r="AD12">
        <f t="shared" si="1"/>
        <v>0.20829149332950794</v>
      </c>
      <c r="AE12">
        <f t="shared" si="2"/>
        <v>0.20586385354711273</v>
      </c>
      <c r="AF12">
        <f t="shared" si="3"/>
        <v>0.5858446531233793</v>
      </c>
    </row>
    <row r="13" spans="1:32" x14ac:dyDescent="0.35">
      <c r="A13" s="4">
        <v>38289</v>
      </c>
      <c r="B13" s="5">
        <v>6.78</v>
      </c>
      <c r="C13" s="5">
        <v>17.440000000000001</v>
      </c>
      <c r="D13" s="5">
        <v>59.92</v>
      </c>
      <c r="E13" s="1"/>
      <c r="F13" s="1"/>
      <c r="G13" s="1"/>
      <c r="H13" s="1"/>
      <c r="J13">
        <f t="shared" si="4"/>
        <v>-6.6115702479338734E-2</v>
      </c>
      <c r="K13">
        <f t="shared" si="5"/>
        <v>-2.8587764436819318E-3</v>
      </c>
      <c r="L13">
        <f t="shared" si="6"/>
        <v>1.5765383963383561E-2</v>
      </c>
      <c r="N13">
        <f t="shared" si="17"/>
        <v>0.83600493218249083</v>
      </c>
      <c r="O13">
        <f t="shared" si="7"/>
        <v>1.0886392009987518</v>
      </c>
      <c r="P13">
        <f t="shared" si="8"/>
        <v>1.1413333333333333</v>
      </c>
      <c r="R13" s="20">
        <f t="shared" si="14"/>
        <v>135.238</v>
      </c>
      <c r="S13">
        <f t="shared" si="9"/>
        <v>28.046666666666667</v>
      </c>
      <c r="T13">
        <f t="shared" si="10"/>
        <v>102.37893886785164</v>
      </c>
      <c r="V13">
        <f t="shared" si="15"/>
        <v>105.54254854217395</v>
      </c>
      <c r="W13">
        <f t="shared" si="11"/>
        <v>109.8003392927052</v>
      </c>
      <c r="X13">
        <f t="shared" si="0"/>
        <v>102.37893886785164</v>
      </c>
      <c r="Z13">
        <f t="shared" si="16"/>
        <v>-7.8158505745425932E-3</v>
      </c>
      <c r="AA13">
        <f t="shared" si="12"/>
        <v>-2.2224863323032973E-2</v>
      </c>
      <c r="AB13">
        <f t="shared" si="13"/>
        <v>1.2370437878995277E-2</v>
      </c>
      <c r="AD13">
        <f t="shared" si="1"/>
        <v>0.19552196867744273</v>
      </c>
      <c r="AE13">
        <f t="shared" si="2"/>
        <v>0.20633253967080262</v>
      </c>
      <c r="AF13">
        <f t="shared" si="3"/>
        <v>0.59814549165175479</v>
      </c>
    </row>
    <row r="14" spans="1:32" x14ac:dyDescent="0.35">
      <c r="A14" s="4">
        <v>38321</v>
      </c>
      <c r="B14" s="5">
        <v>7.38</v>
      </c>
      <c r="C14" s="5">
        <v>17.190000000000001</v>
      </c>
      <c r="D14" s="5">
        <v>57.7</v>
      </c>
      <c r="E14" s="1"/>
      <c r="F14" s="1"/>
      <c r="G14" s="1"/>
      <c r="H14" s="1"/>
      <c r="J14">
        <f t="shared" si="4"/>
        <v>8.8495575221238854E-2</v>
      </c>
      <c r="K14">
        <f t="shared" si="5"/>
        <v>-1.4334862385321112E-2</v>
      </c>
      <c r="L14">
        <f t="shared" si="6"/>
        <v>-3.7049399198931909E-2</v>
      </c>
      <c r="N14">
        <f t="shared" si="17"/>
        <v>0.90998766954377319</v>
      </c>
      <c r="O14">
        <f t="shared" si="7"/>
        <v>1.0730337078651686</v>
      </c>
      <c r="P14">
        <f t="shared" si="8"/>
        <v>1.0990476190476191</v>
      </c>
      <c r="R14" s="20">
        <f t="shared" si="14"/>
        <v>134.18100000000001</v>
      </c>
      <c r="S14">
        <f t="shared" si="9"/>
        <v>27.423333333333336</v>
      </c>
      <c r="T14">
        <f t="shared" si="10"/>
        <v>103.64541117123386</v>
      </c>
      <c r="V14">
        <f t="shared" si="15"/>
        <v>104.71764375351191</v>
      </c>
      <c r="W14">
        <f t="shared" si="11"/>
        <v>107.36004175910219</v>
      </c>
      <c r="X14">
        <f t="shared" si="0"/>
        <v>103.64541117123386</v>
      </c>
      <c r="Z14">
        <f t="shared" si="16"/>
        <v>8.0737958429285772E-2</v>
      </c>
      <c r="AA14">
        <f t="shared" si="12"/>
        <v>8.8610672176978156E-2</v>
      </c>
      <c r="AB14">
        <f t="shared" si="13"/>
        <v>7.2261460610680173E-2</v>
      </c>
      <c r="AD14">
        <f t="shared" si="1"/>
        <v>0.21450130793480446</v>
      </c>
      <c r="AE14">
        <f t="shared" si="2"/>
        <v>0.20497685961499768</v>
      </c>
      <c r="AF14">
        <f t="shared" si="3"/>
        <v>0.58052183245019784</v>
      </c>
    </row>
    <row r="15" spans="1:32" x14ac:dyDescent="0.35">
      <c r="A15" s="4">
        <v>38352</v>
      </c>
      <c r="B15" s="5">
        <v>7.62</v>
      </c>
      <c r="C15" s="5">
        <v>18.71</v>
      </c>
      <c r="D15" s="5">
        <v>63.23</v>
      </c>
      <c r="E15" s="1"/>
      <c r="F15" s="1"/>
      <c r="G15" s="1"/>
      <c r="H15" s="1"/>
      <c r="J15">
        <f t="shared" si="4"/>
        <v>3.2520325203251987E-2</v>
      </c>
      <c r="K15">
        <f t="shared" si="5"/>
        <v>8.8423502036067525E-2</v>
      </c>
      <c r="L15">
        <f t="shared" si="6"/>
        <v>9.5840554592720784E-2</v>
      </c>
      <c r="N15">
        <f t="shared" si="17"/>
        <v>0.93958076448828609</v>
      </c>
      <c r="O15">
        <f t="shared" si="7"/>
        <v>1.1679151061173534</v>
      </c>
      <c r="P15">
        <f t="shared" si="8"/>
        <v>1.2043809523809523</v>
      </c>
      <c r="R15" s="20">
        <f t="shared" si="14"/>
        <v>145.0145</v>
      </c>
      <c r="S15">
        <f t="shared" si="9"/>
        <v>29.853333333333335</v>
      </c>
      <c r="T15">
        <f t="shared" si="10"/>
        <v>111.13497996806173</v>
      </c>
      <c r="V15">
        <f t="shared" si="15"/>
        <v>113.17233252169569</v>
      </c>
      <c r="W15">
        <f t="shared" si="11"/>
        <v>116.87328722432468</v>
      </c>
      <c r="X15">
        <f t="shared" si="0"/>
        <v>111.13497996806173</v>
      </c>
      <c r="Z15">
        <f t="shared" si="16"/>
        <v>-4.4099038372024779E-2</v>
      </c>
      <c r="AA15">
        <f t="shared" si="12"/>
        <v>-3.8186690486824437E-2</v>
      </c>
      <c r="AB15">
        <f t="shared" si="13"/>
        <v>-4.3714361739053964E-2</v>
      </c>
      <c r="AD15">
        <f t="shared" si="1"/>
        <v>0.20493123101482955</v>
      </c>
      <c r="AE15">
        <f t="shared" si="2"/>
        <v>0.20643452896089703</v>
      </c>
      <c r="AF15">
        <f t="shared" si="3"/>
        <v>0.58863424002427345</v>
      </c>
    </row>
    <row r="16" spans="1:32" x14ac:dyDescent="0.35">
      <c r="A16" s="4">
        <v>38383</v>
      </c>
      <c r="B16" s="5">
        <v>6.91</v>
      </c>
      <c r="C16" s="5">
        <v>18.84</v>
      </c>
      <c r="D16" s="5">
        <v>60.39</v>
      </c>
      <c r="E16" s="1"/>
      <c r="F16" s="1"/>
      <c r="G16" s="1"/>
      <c r="H16" s="1"/>
      <c r="J16">
        <f t="shared" si="4"/>
        <v>-9.3175853018372723E-2</v>
      </c>
      <c r="K16">
        <f t="shared" si="5"/>
        <v>6.9481560662747466E-3</v>
      </c>
      <c r="L16">
        <f t="shared" si="6"/>
        <v>-4.4915388265064027E-2</v>
      </c>
      <c r="N16">
        <f t="shared" si="17"/>
        <v>0.8520345252774354</v>
      </c>
      <c r="O16">
        <f t="shared" si="7"/>
        <v>1.1760299625468165</v>
      </c>
      <c r="P16">
        <f t="shared" si="8"/>
        <v>1.1502857142857144</v>
      </c>
      <c r="R16" s="20">
        <f t="shared" si="14"/>
        <v>138.61950000000002</v>
      </c>
      <c r="S16">
        <f t="shared" si="9"/>
        <v>28.713333333333335</v>
      </c>
      <c r="T16">
        <f t="shared" si="10"/>
        <v>106.27678525187537</v>
      </c>
      <c r="V16">
        <f t="shared" si="15"/>
        <v>108.18154148716989</v>
      </c>
      <c r="W16">
        <f t="shared" si="11"/>
        <v>112.41028317891167</v>
      </c>
      <c r="X16">
        <f t="shared" si="0"/>
        <v>106.27678525187537</v>
      </c>
      <c r="Z16">
        <f t="shared" si="16"/>
        <v>-5.6341279545807366E-3</v>
      </c>
      <c r="AA16">
        <f t="shared" si="12"/>
        <v>-1.7413512885998683E-3</v>
      </c>
      <c r="AB16">
        <f t="shared" si="13"/>
        <v>-7.0060439557003695E-3</v>
      </c>
      <c r="AD16">
        <f t="shared" si="1"/>
        <v>0.19440987739820154</v>
      </c>
      <c r="AE16">
        <f t="shared" si="2"/>
        <v>0.21745858266694079</v>
      </c>
      <c r="AF16">
        <f t="shared" si="3"/>
        <v>0.58813153993485767</v>
      </c>
    </row>
    <row r="17" spans="1:32" x14ac:dyDescent="0.35">
      <c r="A17" s="4">
        <v>38411</v>
      </c>
      <c r="B17" s="5">
        <v>6.64</v>
      </c>
      <c r="C17" s="5">
        <v>19.28</v>
      </c>
      <c r="D17" s="5">
        <v>60.07</v>
      </c>
      <c r="E17" s="1"/>
      <c r="F17" s="1"/>
      <c r="G17" s="1"/>
      <c r="H17" s="1"/>
      <c r="J17">
        <f t="shared" si="4"/>
        <v>-3.9073806078147699E-2</v>
      </c>
      <c r="K17">
        <f t="shared" si="5"/>
        <v>2.3354564755838636E-2</v>
      </c>
      <c r="L17">
        <f t="shared" si="6"/>
        <v>-5.2988905447921564E-3</v>
      </c>
      <c r="N17">
        <f t="shared" si="17"/>
        <v>0.81874229346485827</v>
      </c>
      <c r="O17">
        <f t="shared" si="7"/>
        <v>1.2034956304619226</v>
      </c>
      <c r="P17">
        <f t="shared" si="8"/>
        <v>1.1441904761904762</v>
      </c>
      <c r="R17" s="20">
        <f t="shared" si="14"/>
        <v>137.83850000000001</v>
      </c>
      <c r="S17">
        <f t="shared" si="9"/>
        <v>28.663333333333338</v>
      </c>
      <c r="T17">
        <f t="shared" si="10"/>
        <v>105.5322054229302</v>
      </c>
      <c r="V17">
        <f t="shared" si="15"/>
        <v>107.5720328401074</v>
      </c>
      <c r="W17">
        <f t="shared" si="11"/>
        <v>112.21453738744617</v>
      </c>
      <c r="X17">
        <f t="shared" si="0"/>
        <v>105.5322054229302</v>
      </c>
      <c r="Z17">
        <f t="shared" si="16"/>
        <v>-5.58878687739639E-2</v>
      </c>
      <c r="AA17">
        <f t="shared" si="12"/>
        <v>-4.8377718339341902E-2</v>
      </c>
      <c r="AB17">
        <f t="shared" si="13"/>
        <v>-6.8545774609586774E-2</v>
      </c>
      <c r="AD17">
        <f t="shared" si="1"/>
        <v>0.18787203865393193</v>
      </c>
      <c r="AE17">
        <f t="shared" si="2"/>
        <v>0.22379814057755998</v>
      </c>
      <c r="AF17">
        <f t="shared" si="3"/>
        <v>0.58832982076850815</v>
      </c>
    </row>
    <row r="18" spans="1:32" x14ac:dyDescent="0.35">
      <c r="A18" s="4">
        <v>38442</v>
      </c>
      <c r="B18" s="5">
        <v>5.94</v>
      </c>
      <c r="C18" s="5">
        <v>18.07</v>
      </c>
      <c r="D18" s="5">
        <v>57.82</v>
      </c>
      <c r="E18" s="1"/>
      <c r="F18" s="1"/>
      <c r="G18" s="1"/>
      <c r="H18" s="1"/>
      <c r="J18">
        <f t="shared" si="4"/>
        <v>-0.10542168674698782</v>
      </c>
      <c r="K18">
        <f t="shared" si="5"/>
        <v>-6.2759336099585061E-2</v>
      </c>
      <c r="L18">
        <f t="shared" si="6"/>
        <v>-3.745630098218744E-2</v>
      </c>
      <c r="N18">
        <f t="shared" si="17"/>
        <v>0.73242909987669558</v>
      </c>
      <c r="O18">
        <f t="shared" si="7"/>
        <v>1.1279650436953808</v>
      </c>
      <c r="P18">
        <f t="shared" si="8"/>
        <v>1.1013333333333333</v>
      </c>
      <c r="R18" s="20">
        <f t="shared" si="14"/>
        <v>130.13499999999999</v>
      </c>
      <c r="S18">
        <f t="shared" si="9"/>
        <v>27.276666666666667</v>
      </c>
      <c r="T18">
        <f t="shared" si="10"/>
        <v>98.29841865595742</v>
      </c>
      <c r="V18">
        <f t="shared" si="15"/>
        <v>101.56006118499094</v>
      </c>
      <c r="W18">
        <f t="shared" si="11"/>
        <v>106.78585410413677</v>
      </c>
      <c r="X18">
        <f t="shared" si="0"/>
        <v>98.29841865595742</v>
      </c>
      <c r="Z18">
        <f t="shared" si="16"/>
        <v>-5.5111999077880558E-2</v>
      </c>
      <c r="AA18">
        <f t="shared" si="12"/>
        <v>-3.7761212269338817E-2</v>
      </c>
      <c r="AB18">
        <f t="shared" si="13"/>
        <v>-8.232789662754636E-2</v>
      </c>
      <c r="AD18">
        <f t="shared" si="1"/>
        <v>0.17801513812579245</v>
      </c>
      <c r="AE18">
        <f t="shared" si="2"/>
        <v>0.22216928574172978</v>
      </c>
      <c r="AF18">
        <f t="shared" si="3"/>
        <v>0.59981557613247782</v>
      </c>
    </row>
    <row r="19" spans="1:32" x14ac:dyDescent="0.35">
      <c r="A19" s="4">
        <v>38471</v>
      </c>
      <c r="B19" s="5">
        <v>4.83</v>
      </c>
      <c r="C19" s="5">
        <v>17.39</v>
      </c>
      <c r="D19" s="5">
        <v>56.52</v>
      </c>
      <c r="E19" s="1"/>
      <c r="F19" s="1"/>
      <c r="G19" s="1"/>
      <c r="H19" s="1"/>
      <c r="J19">
        <f t="shared" si="4"/>
        <v>-0.18686868686868696</v>
      </c>
      <c r="K19">
        <f t="shared" si="5"/>
        <v>-3.7631433314886498E-2</v>
      </c>
      <c r="L19">
        <f t="shared" si="6"/>
        <v>-2.2483569699066064E-2</v>
      </c>
      <c r="N19">
        <f t="shared" si="17"/>
        <v>0.59556103575832309</v>
      </c>
      <c r="O19">
        <f t="shared" si="7"/>
        <v>1.0855181023720351</v>
      </c>
      <c r="P19">
        <f t="shared" si="8"/>
        <v>1.0765714285714287</v>
      </c>
      <c r="R19" s="20">
        <f t="shared" si="14"/>
        <v>122.96300000000001</v>
      </c>
      <c r="S19">
        <f t="shared" si="9"/>
        <v>26.24666666666667</v>
      </c>
      <c r="T19">
        <f t="shared" si="10"/>
        <v>90.205716606198479</v>
      </c>
      <c r="V19">
        <f t="shared" si="15"/>
        <v>95.962883186614235</v>
      </c>
      <c r="W19">
        <f t="shared" si="11"/>
        <v>102.75349079994783</v>
      </c>
      <c r="X19">
        <f t="shared" si="0"/>
        <v>90.205716606198479</v>
      </c>
      <c r="Z19">
        <f t="shared" si="16"/>
        <v>1.1881622927222057E-2</v>
      </c>
      <c r="AA19">
        <f t="shared" si="12"/>
        <v>1.6510033020065151E-3</v>
      </c>
      <c r="AB19">
        <f t="shared" si="13"/>
        <v>3.5771537126734199E-2</v>
      </c>
      <c r="AD19">
        <f t="shared" si="1"/>
        <v>0.15319242373722175</v>
      </c>
      <c r="AE19">
        <f t="shared" si="2"/>
        <v>0.22627944991582832</v>
      </c>
      <c r="AF19">
        <f t="shared" si="3"/>
        <v>0.62052812634694987</v>
      </c>
    </row>
    <row r="20" spans="1:32" x14ac:dyDescent="0.35">
      <c r="A20" s="4">
        <v>38503</v>
      </c>
      <c r="B20" s="5">
        <v>5.29</v>
      </c>
      <c r="C20" s="5">
        <v>17.84</v>
      </c>
      <c r="D20" s="5">
        <v>55.74</v>
      </c>
      <c r="E20" s="1"/>
      <c r="F20" s="1"/>
      <c r="G20" s="1"/>
      <c r="H20" s="1"/>
      <c r="J20">
        <f t="shared" si="4"/>
        <v>9.5238095238095122E-2</v>
      </c>
      <c r="K20">
        <f t="shared" si="5"/>
        <v>2.5876940770557688E-2</v>
      </c>
      <c r="L20">
        <f t="shared" si="6"/>
        <v>-1.3800424628450103E-2</v>
      </c>
      <c r="N20">
        <f t="shared" si="17"/>
        <v>0.65228113440197288</v>
      </c>
      <c r="O20">
        <f t="shared" si="7"/>
        <v>1.1136079900124844</v>
      </c>
      <c r="P20">
        <f t="shared" si="8"/>
        <v>1.0617142857142858</v>
      </c>
      <c r="R20" s="20">
        <f t="shared" si="14"/>
        <v>124.42400000000001</v>
      </c>
      <c r="S20">
        <f t="shared" si="9"/>
        <v>26.290000000000003</v>
      </c>
      <c r="T20">
        <f t="shared" si="10"/>
        <v>93.432513746820774</v>
      </c>
      <c r="V20">
        <f t="shared" si="15"/>
        <v>97.103077979646628</v>
      </c>
      <c r="W20">
        <f t="shared" si="11"/>
        <v>102.92313715255123</v>
      </c>
      <c r="X20">
        <f t="shared" si="0"/>
        <v>93.432513746820774</v>
      </c>
      <c r="Z20">
        <f t="shared" si="16"/>
        <v>1.5149810325982838E-3</v>
      </c>
      <c r="AA20">
        <f t="shared" si="12"/>
        <v>-1.3947001394700731E-3</v>
      </c>
      <c r="AB20">
        <f t="shared" si="13"/>
        <v>6.3102830019055034E-3</v>
      </c>
      <c r="AD20">
        <f t="shared" si="1"/>
        <v>0.16581206198161125</v>
      </c>
      <c r="AE20">
        <f t="shared" si="2"/>
        <v>0.22940911721211341</v>
      </c>
      <c r="AF20">
        <f t="shared" si="3"/>
        <v>0.60477882080627532</v>
      </c>
    </row>
    <row r="21" spans="1:32" x14ac:dyDescent="0.35">
      <c r="A21" s="4">
        <v>38533</v>
      </c>
      <c r="B21" s="5">
        <v>5.43</v>
      </c>
      <c r="C21" s="5">
        <v>17.760000000000002</v>
      </c>
      <c r="D21" s="5">
        <v>55.57</v>
      </c>
      <c r="E21" s="1"/>
      <c r="F21" s="1"/>
      <c r="G21" s="1"/>
      <c r="H21" s="1"/>
      <c r="J21">
        <f t="shared" si="4"/>
        <v>2.6465028355387554E-2</v>
      </c>
      <c r="K21">
        <f t="shared" si="5"/>
        <v>-4.4843049327353279E-3</v>
      </c>
      <c r="L21">
        <f t="shared" si="6"/>
        <v>-3.0498744169358272E-3</v>
      </c>
      <c r="N21">
        <f t="shared" si="17"/>
        <v>0.66954377311960545</v>
      </c>
      <c r="O21">
        <f t="shared" si="7"/>
        <v>1.1086142322097379</v>
      </c>
      <c r="P21">
        <f t="shared" si="8"/>
        <v>1.0584761904761906</v>
      </c>
      <c r="R21" s="20">
        <f t="shared" si="14"/>
        <v>124.61250000000001</v>
      </c>
      <c r="S21">
        <f t="shared" si="9"/>
        <v>26.253333333333334</v>
      </c>
      <c r="T21">
        <f t="shared" si="10"/>
        <v>94.022099350142639</v>
      </c>
      <c r="V21">
        <f t="shared" si="15"/>
        <v>97.250187300992707</v>
      </c>
      <c r="W21">
        <f t="shared" si="11"/>
        <v>102.77959023880987</v>
      </c>
      <c r="X21">
        <f t="shared" si="0"/>
        <v>94.022099350142639</v>
      </c>
      <c r="Z21">
        <f t="shared" si="16"/>
        <v>5.7634667469154355E-2</v>
      </c>
      <c r="AA21">
        <f t="shared" si="12"/>
        <v>5.7897409852716963E-2</v>
      </c>
      <c r="AB21">
        <f t="shared" si="13"/>
        <v>5.5804416490058184E-2</v>
      </c>
      <c r="AD21">
        <f t="shared" si="1"/>
        <v>0.16994282275052661</v>
      </c>
      <c r="AE21">
        <f t="shared" si="2"/>
        <v>0.22803490821546796</v>
      </c>
      <c r="AF21">
        <f t="shared" si="3"/>
        <v>0.60202226903400546</v>
      </c>
    </row>
    <row r="22" spans="1:32" x14ac:dyDescent="0.35">
      <c r="A22" s="4">
        <v>38562</v>
      </c>
      <c r="B22" s="5">
        <v>5.75</v>
      </c>
      <c r="C22" s="5">
        <v>18.600000000000001</v>
      </c>
      <c r="D22" s="5">
        <v>58.97</v>
      </c>
      <c r="E22" s="1"/>
      <c r="F22" s="1"/>
      <c r="G22" s="1"/>
      <c r="H22" s="1"/>
      <c r="J22">
        <f t="shared" si="4"/>
        <v>5.8931860036832484E-2</v>
      </c>
      <c r="K22">
        <f t="shared" si="5"/>
        <v>4.7297297297297369E-2</v>
      </c>
      <c r="L22">
        <f t="shared" si="6"/>
        <v>6.1184092136044699E-2</v>
      </c>
      <c r="N22">
        <f t="shared" si="17"/>
        <v>0.70900123304562279</v>
      </c>
      <c r="O22">
        <f t="shared" si="7"/>
        <v>1.161048689138577</v>
      </c>
      <c r="P22">
        <f t="shared" si="8"/>
        <v>1.1232380952380951</v>
      </c>
      <c r="R22" s="20">
        <f t="shared" si="14"/>
        <v>131.7945</v>
      </c>
      <c r="S22">
        <f t="shared" si="9"/>
        <v>27.77333333333333</v>
      </c>
      <c r="T22">
        <f t="shared" si="10"/>
        <v>99.268947741547635</v>
      </c>
      <c r="V22">
        <f t="shared" si="15"/>
        <v>102.85516950739839</v>
      </c>
      <c r="W22">
        <f t="shared" si="11"/>
        <v>108.73026229936056</v>
      </c>
      <c r="X22">
        <f t="shared" si="0"/>
        <v>99.268947741547635</v>
      </c>
      <c r="Z22">
        <f t="shared" si="16"/>
        <v>4.6599061417585741E-2</v>
      </c>
      <c r="AA22">
        <f t="shared" si="12"/>
        <v>6.2049927988478304E-2</v>
      </c>
      <c r="AB22">
        <f t="shared" si="13"/>
        <v>1.7956246667474751E-2</v>
      </c>
      <c r="AD22">
        <f t="shared" si="1"/>
        <v>0.17015125820880234</v>
      </c>
      <c r="AE22">
        <f t="shared" si="2"/>
        <v>0.22580608447241732</v>
      </c>
      <c r="AF22">
        <f t="shared" si="3"/>
        <v>0.60404265731878037</v>
      </c>
    </row>
    <row r="23" spans="1:32" x14ac:dyDescent="0.35">
      <c r="A23" s="4">
        <v>38595</v>
      </c>
      <c r="B23" s="5">
        <v>5.34</v>
      </c>
      <c r="C23" s="5">
        <v>19.43</v>
      </c>
      <c r="D23" s="5">
        <v>63.72</v>
      </c>
      <c r="E23" s="1"/>
      <c r="F23" s="1"/>
      <c r="G23" s="1"/>
      <c r="H23" s="1"/>
      <c r="J23">
        <f t="shared" si="4"/>
        <v>-7.1304347826086967E-2</v>
      </c>
      <c r="K23">
        <f t="shared" si="5"/>
        <v>4.4623655913978322E-2</v>
      </c>
      <c r="L23">
        <f t="shared" si="6"/>
        <v>8.0549431914532788E-2</v>
      </c>
      <c r="N23">
        <f t="shared" si="17"/>
        <v>0.65844636251541311</v>
      </c>
      <c r="O23">
        <f t="shared" si="7"/>
        <v>1.2128589263420724</v>
      </c>
      <c r="P23">
        <f t="shared" si="8"/>
        <v>1.2137142857142857</v>
      </c>
      <c r="R23" s="20">
        <f t="shared" si="14"/>
        <v>137.93600000000001</v>
      </c>
      <c r="S23">
        <f t="shared" si="9"/>
        <v>29.496666666666666</v>
      </c>
      <c r="T23">
        <f t="shared" si="10"/>
        <v>101.05144545361553</v>
      </c>
      <c r="V23">
        <f t="shared" si="15"/>
        <v>107.64812386838985</v>
      </c>
      <c r="W23">
        <f t="shared" si="11"/>
        <v>115.47696724520422</v>
      </c>
      <c r="X23">
        <f t="shared" si="0"/>
        <v>101.05144545361553</v>
      </c>
      <c r="Z23">
        <f t="shared" si="16"/>
        <v>9.7077630205312682E-2</v>
      </c>
      <c r="AA23">
        <f t="shared" si="12"/>
        <v>0.11085998417900322</v>
      </c>
      <c r="AB23">
        <f t="shared" si="13"/>
        <v>6.2196079923139802E-2</v>
      </c>
      <c r="AD23">
        <f t="shared" si="1"/>
        <v>0.15098306460967406</v>
      </c>
      <c r="AE23">
        <f t="shared" si="2"/>
        <v>0.22537988632409234</v>
      </c>
      <c r="AF23">
        <f t="shared" si="3"/>
        <v>0.62363704906623363</v>
      </c>
    </row>
    <row r="24" spans="1:32" x14ac:dyDescent="0.35">
      <c r="A24" s="4">
        <v>38625</v>
      </c>
      <c r="B24" s="5">
        <v>5.28</v>
      </c>
      <c r="C24" s="5">
        <v>20.63</v>
      </c>
      <c r="D24" s="5">
        <v>72.39</v>
      </c>
      <c r="E24" s="1"/>
      <c r="F24" s="1"/>
      <c r="G24" s="1"/>
      <c r="H24" s="1"/>
      <c r="J24">
        <f t="shared" si="4"/>
        <v>-1.1235955056179692E-2</v>
      </c>
      <c r="K24">
        <f t="shared" si="5"/>
        <v>6.1760164693772435E-2</v>
      </c>
      <c r="L24">
        <f t="shared" si="6"/>
        <v>0.13606403013182677</v>
      </c>
      <c r="N24">
        <f t="shared" si="17"/>
        <v>0.65104808877928488</v>
      </c>
      <c r="O24">
        <f t="shared" si="7"/>
        <v>1.2877652933832708</v>
      </c>
      <c r="P24">
        <f t="shared" si="8"/>
        <v>1.3788571428571428</v>
      </c>
      <c r="R24" s="20">
        <f t="shared" si="14"/>
        <v>151.32650000000001</v>
      </c>
      <c r="S24">
        <f t="shared" si="9"/>
        <v>32.766666666666666</v>
      </c>
      <c r="T24">
        <f t="shared" si="10"/>
        <v>107.3364492313974</v>
      </c>
      <c r="V24">
        <f t="shared" si="15"/>
        <v>118.09834862958108</v>
      </c>
      <c r="W24">
        <f t="shared" si="11"/>
        <v>128.27874200704684</v>
      </c>
      <c r="X24">
        <f t="shared" si="0"/>
        <v>107.3364492313974</v>
      </c>
      <c r="Z24">
        <f t="shared" si="16"/>
        <v>-2.1357792587550772E-2</v>
      </c>
      <c r="AA24">
        <f t="shared" si="12"/>
        <v>-8.7487283825026241E-3</v>
      </c>
      <c r="AB24">
        <f t="shared" si="13"/>
        <v>-5.3993327968414717E-2</v>
      </c>
      <c r="AD24">
        <f t="shared" si="1"/>
        <v>0.1360766290107813</v>
      </c>
      <c r="AE24">
        <f t="shared" si="2"/>
        <v>0.21812438667384762</v>
      </c>
      <c r="AF24">
        <f t="shared" si="3"/>
        <v>0.64579898431537108</v>
      </c>
    </row>
    <row r="25" spans="1:32" x14ac:dyDescent="0.35">
      <c r="A25" s="4">
        <v>38656</v>
      </c>
      <c r="B25" s="5">
        <v>4.51</v>
      </c>
      <c r="C25" s="5">
        <v>20.2</v>
      </c>
      <c r="D25" s="5">
        <v>72.73</v>
      </c>
      <c r="E25" s="1"/>
      <c r="F25" s="1"/>
      <c r="G25" s="1"/>
      <c r="H25" s="1"/>
      <c r="J25">
        <f t="shared" si="4"/>
        <v>-0.14583333333333337</v>
      </c>
      <c r="K25">
        <f t="shared" si="5"/>
        <v>-2.0843431895298137E-2</v>
      </c>
      <c r="L25">
        <f t="shared" si="6"/>
        <v>4.6967813233873557E-3</v>
      </c>
      <c r="N25">
        <f t="shared" si="17"/>
        <v>0.55610357583230585</v>
      </c>
      <c r="O25">
        <f t="shared" si="7"/>
        <v>1.2609238451935081</v>
      </c>
      <c r="P25">
        <f t="shared" si="8"/>
        <v>1.3853333333333333</v>
      </c>
      <c r="R25" s="20">
        <f t="shared" si="14"/>
        <v>148.09450000000001</v>
      </c>
      <c r="S25">
        <f t="shared" si="9"/>
        <v>32.479999999999997</v>
      </c>
      <c r="T25">
        <f t="shared" si="10"/>
        <v>101.54099712508146</v>
      </c>
      <c r="V25">
        <f t="shared" si="15"/>
        <v>115.57602859461824</v>
      </c>
      <c r="W25">
        <f t="shared" si="11"/>
        <v>127.15646613597806</v>
      </c>
      <c r="X25">
        <f t="shared" si="0"/>
        <v>101.54099712508146</v>
      </c>
      <c r="Z25">
        <f t="shared" si="16"/>
        <v>2.6459456630732348E-2</v>
      </c>
      <c r="AA25">
        <f t="shared" si="12"/>
        <v>3.1711822660098532E-2</v>
      </c>
      <c r="AB25">
        <f t="shared" si="13"/>
        <v>7.8470691435041928E-3</v>
      </c>
      <c r="AD25">
        <f t="shared" si="1"/>
        <v>0.11876875913690244</v>
      </c>
      <c r="AE25">
        <f t="shared" si="2"/>
        <v>0.21823902980866944</v>
      </c>
      <c r="AF25">
        <f t="shared" si="3"/>
        <v>0.66299221105442818</v>
      </c>
    </row>
    <row r="26" spans="1:32" x14ac:dyDescent="0.35">
      <c r="A26" s="4">
        <v>38686</v>
      </c>
      <c r="B26" s="5">
        <v>4.4000000000000004</v>
      </c>
      <c r="C26" s="5">
        <v>20.309999999999999</v>
      </c>
      <c r="D26" s="5">
        <v>75.819999999999993</v>
      </c>
      <c r="E26" s="1"/>
      <c r="F26" s="1"/>
      <c r="G26" s="1"/>
      <c r="H26" s="1"/>
      <c r="J26">
        <f t="shared" si="4"/>
        <v>-2.4390243902438935E-2</v>
      </c>
      <c r="K26">
        <f t="shared" si="5"/>
        <v>5.4455445544554504E-3</v>
      </c>
      <c r="L26">
        <f t="shared" si="6"/>
        <v>4.248590677849573E-2</v>
      </c>
      <c r="N26">
        <f t="shared" si="17"/>
        <v>0.5425400739827374</v>
      </c>
      <c r="O26">
        <f t="shared" si="7"/>
        <v>1.2677902621722845</v>
      </c>
      <c r="P26">
        <f t="shared" si="8"/>
        <v>1.444190476190476</v>
      </c>
      <c r="R26" s="20">
        <f t="shared" si="14"/>
        <v>152.01300000000001</v>
      </c>
      <c r="S26">
        <f t="shared" si="9"/>
        <v>33.51</v>
      </c>
      <c r="T26">
        <f t="shared" si="10"/>
        <v>102.33779635042234</v>
      </c>
      <c r="V26">
        <f t="shared" si="15"/>
        <v>118.63410751076981</v>
      </c>
      <c r="W26">
        <f t="shared" si="11"/>
        <v>131.18882944016704</v>
      </c>
      <c r="X26">
        <f t="shared" si="0"/>
        <v>102.33779635042234</v>
      </c>
      <c r="Z26">
        <f t="shared" si="16"/>
        <v>5.6833954990691549E-2</v>
      </c>
      <c r="AA26">
        <f t="shared" si="12"/>
        <v>6.6447826519447029E-2</v>
      </c>
      <c r="AB26">
        <f t="shared" si="13"/>
        <v>2.2439943558393516E-2</v>
      </c>
      <c r="AD26">
        <f t="shared" si="1"/>
        <v>0.11288508219691737</v>
      </c>
      <c r="AE26">
        <f t="shared" si="2"/>
        <v>0.21377119062185471</v>
      </c>
      <c r="AF26">
        <f t="shared" si="3"/>
        <v>0.67334372718122792</v>
      </c>
    </row>
    <row r="27" spans="1:32" x14ac:dyDescent="0.35">
      <c r="A27" s="4">
        <v>38716</v>
      </c>
      <c r="B27" s="5">
        <v>4.18</v>
      </c>
      <c r="C27" s="5">
        <v>21.04</v>
      </c>
      <c r="D27" s="5">
        <v>81.99</v>
      </c>
      <c r="E27" s="1"/>
      <c r="F27" s="1"/>
      <c r="G27" s="1"/>
      <c r="H27" s="1"/>
      <c r="J27">
        <f t="shared" si="4"/>
        <v>-5.0000000000000155E-2</v>
      </c>
      <c r="K27">
        <f t="shared" si="5"/>
        <v>3.5942885278188008E-2</v>
      </c>
      <c r="L27">
        <f t="shared" si="6"/>
        <v>8.1376945396992806E-2</v>
      </c>
      <c r="N27">
        <f t="shared" si="17"/>
        <v>0.51541307028360051</v>
      </c>
      <c r="O27">
        <f t="shared" si="7"/>
        <v>1.3133583021223469</v>
      </c>
      <c r="P27">
        <f t="shared" si="8"/>
        <v>1.5617142857142856</v>
      </c>
      <c r="R27" s="20">
        <f t="shared" si="14"/>
        <v>160.6525</v>
      </c>
      <c r="S27">
        <f t="shared" si="9"/>
        <v>35.736666666666665</v>
      </c>
      <c r="T27">
        <f t="shared" si="10"/>
        <v>104.63425072441619</v>
      </c>
      <c r="V27">
        <f t="shared" si="15"/>
        <v>125.37655303739777</v>
      </c>
      <c r="W27">
        <f t="shared" si="11"/>
        <v>139.90604202009655</v>
      </c>
      <c r="X27">
        <f t="shared" si="0"/>
        <v>104.63425072441619</v>
      </c>
      <c r="Z27">
        <f t="shared" si="16"/>
        <v>2.7886276279547317E-3</v>
      </c>
      <c r="AA27">
        <f t="shared" si="12"/>
        <v>-5.4099431023225675E-3</v>
      </c>
      <c r="AB27">
        <f t="shared" si="13"/>
        <v>3.2519839549007834E-2</v>
      </c>
      <c r="AD27">
        <f t="shared" si="1"/>
        <v>0.10147367765829975</v>
      </c>
      <c r="AE27">
        <f t="shared" si="2"/>
        <v>0.20954544747202813</v>
      </c>
      <c r="AF27">
        <f t="shared" si="3"/>
        <v>0.68898087486967208</v>
      </c>
    </row>
    <row r="28" spans="1:32" x14ac:dyDescent="0.35">
      <c r="A28" s="4">
        <v>38748</v>
      </c>
      <c r="B28" s="5">
        <v>4.7</v>
      </c>
      <c r="C28" s="5">
        <v>20.66</v>
      </c>
      <c r="D28" s="5">
        <v>81.27</v>
      </c>
      <c r="E28" s="1"/>
      <c r="F28" s="1"/>
      <c r="G28" s="1"/>
      <c r="H28" s="1"/>
      <c r="J28">
        <f t="shared" si="4"/>
        <v>0.12440191387559829</v>
      </c>
      <c r="K28">
        <f t="shared" si="5"/>
        <v>-1.8060836501901045E-2</v>
      </c>
      <c r="L28">
        <f t="shared" si="6"/>
        <v>-8.7815587266739659E-3</v>
      </c>
      <c r="N28">
        <f t="shared" si="17"/>
        <v>0.57953144266337864</v>
      </c>
      <c r="O28">
        <f t="shared" si="7"/>
        <v>1.2896379525593009</v>
      </c>
      <c r="P28">
        <f t="shared" si="8"/>
        <v>1.5479999999999998</v>
      </c>
      <c r="R28" s="20">
        <f t="shared" si="14"/>
        <v>161.10050000000001</v>
      </c>
      <c r="S28">
        <f t="shared" si="9"/>
        <v>35.543333333333329</v>
      </c>
      <c r="T28">
        <f t="shared" si="10"/>
        <v>108.03693976930487</v>
      </c>
      <c r="V28">
        <f t="shared" si="15"/>
        <v>125.7261815570956</v>
      </c>
      <c r="W28">
        <f t="shared" si="11"/>
        <v>139.14915829309669</v>
      </c>
      <c r="X28">
        <f t="shared" si="0"/>
        <v>108.03693976930487</v>
      </c>
      <c r="Z28">
        <f t="shared" si="16"/>
        <v>1.9546804634374304E-2</v>
      </c>
      <c r="AA28">
        <f t="shared" si="12"/>
        <v>2.6540373253306049E-2</v>
      </c>
      <c r="AB28">
        <f t="shared" si="12"/>
        <v>-2.2611191276475928E-3</v>
      </c>
      <c r="AD28">
        <f t="shared" si="1"/>
        <v>0.11377990757322293</v>
      </c>
      <c r="AE28">
        <f t="shared" si="2"/>
        <v>0.20518868656521863</v>
      </c>
      <c r="AF28">
        <f t="shared" si="3"/>
        <v>0.68103140586155841</v>
      </c>
    </row>
    <row r="29" spans="1:32" x14ac:dyDescent="0.35">
      <c r="A29" s="4">
        <v>38776</v>
      </c>
      <c r="B29" s="5">
        <v>4.37</v>
      </c>
      <c r="C29" s="5">
        <v>21.34</v>
      </c>
      <c r="D29" s="5">
        <v>83.75</v>
      </c>
      <c r="E29" s="1"/>
      <c r="F29" s="1"/>
      <c r="G29" s="1"/>
      <c r="H29" s="1"/>
      <c r="J29">
        <f t="shared" si="4"/>
        <v>-7.0212765957446854E-2</v>
      </c>
      <c r="K29">
        <f t="shared" si="5"/>
        <v>3.2913843175217838E-2</v>
      </c>
      <c r="L29">
        <f t="shared" si="6"/>
        <v>3.0515565399286348E-2</v>
      </c>
      <c r="N29">
        <f t="shared" si="17"/>
        <v>0.53884093711467329</v>
      </c>
      <c r="O29">
        <f t="shared" si="7"/>
        <v>1.3320848938826466</v>
      </c>
      <c r="P29">
        <f t="shared" si="8"/>
        <v>1.5952380952380953</v>
      </c>
      <c r="R29" s="20">
        <f t="shared" si="14"/>
        <v>164.24950000000001</v>
      </c>
      <c r="S29">
        <f t="shared" si="9"/>
        <v>36.486666666666672</v>
      </c>
      <c r="T29">
        <f t="shared" si="10"/>
        <v>107.79265537829998</v>
      </c>
      <c r="V29">
        <f t="shared" si="15"/>
        <v>128.18372666541799</v>
      </c>
      <c r="W29">
        <f t="shared" si="11"/>
        <v>142.84222889207885</v>
      </c>
      <c r="X29">
        <f t="shared" si="0"/>
        <v>107.79265537829998</v>
      </c>
      <c r="Z29">
        <f t="shared" si="16"/>
        <v>3.1187309550409603E-2</v>
      </c>
      <c r="AA29">
        <f t="shared" ref="AA29:AA92" si="18">S30/S29-1</f>
        <v>3.2706011328339057E-2</v>
      </c>
      <c r="AB29">
        <f t="shared" ref="AB29:AB92" si="19">T30/T29-1</f>
        <v>2.8192204912569352E-2</v>
      </c>
      <c r="AD29">
        <f t="shared" si="1"/>
        <v>0.10376287294634076</v>
      </c>
      <c r="AE29">
        <f t="shared" si="2"/>
        <v>0.20787886721116347</v>
      </c>
      <c r="AF29">
        <f t="shared" si="3"/>
        <v>0.68835825984249577</v>
      </c>
    </row>
    <row r="30" spans="1:32" x14ac:dyDescent="0.35">
      <c r="A30" s="4">
        <v>38807</v>
      </c>
      <c r="B30" s="5">
        <v>4.3600000000000003</v>
      </c>
      <c r="C30" s="5">
        <v>22.6</v>
      </c>
      <c r="D30" s="5">
        <v>86.08</v>
      </c>
      <c r="E30" s="1"/>
      <c r="F30" s="1"/>
      <c r="G30" s="1"/>
      <c r="H30" s="1"/>
      <c r="J30">
        <f t="shared" si="4"/>
        <v>-2.2883295194507935E-3</v>
      </c>
      <c r="K30">
        <f t="shared" si="5"/>
        <v>5.9044048734770538E-2</v>
      </c>
      <c r="L30">
        <f t="shared" si="6"/>
        <v>2.7820895522387978E-2</v>
      </c>
      <c r="N30">
        <f t="shared" si="17"/>
        <v>0.53760789149198529</v>
      </c>
      <c r="O30">
        <f t="shared" si="7"/>
        <v>1.4107365792759052</v>
      </c>
      <c r="P30">
        <f t="shared" si="8"/>
        <v>1.6396190476190475</v>
      </c>
      <c r="R30" s="20">
        <f t="shared" si="14"/>
        <v>169.37200000000001</v>
      </c>
      <c r="S30">
        <f t="shared" si="9"/>
        <v>37.68</v>
      </c>
      <c r="T30">
        <f t="shared" si="10"/>
        <v>110.83156800679498</v>
      </c>
      <c r="V30">
        <f t="shared" si="15"/>
        <v>132.18143222825748</v>
      </c>
      <c r="W30">
        <f t="shared" si="11"/>
        <v>147.51402844838836</v>
      </c>
      <c r="X30">
        <f t="shared" si="0"/>
        <v>110.83156800679498</v>
      </c>
      <c r="Z30">
        <f t="shared" si="16"/>
        <v>7.1171740311267717E-2</v>
      </c>
      <c r="AA30">
        <f t="shared" si="18"/>
        <v>8.2006369426751657E-2</v>
      </c>
      <c r="AB30">
        <f t="shared" si="19"/>
        <v>3.5065403982708299E-2</v>
      </c>
      <c r="AD30">
        <f t="shared" si="1"/>
        <v>0.10039439812956097</v>
      </c>
      <c r="AE30">
        <f t="shared" si="2"/>
        <v>0.21349455636114589</v>
      </c>
      <c r="AF30">
        <f t="shared" si="3"/>
        <v>0.68611104550929314</v>
      </c>
    </row>
    <row r="31" spans="1:32" x14ac:dyDescent="0.35">
      <c r="A31" s="4">
        <v>38835</v>
      </c>
      <c r="B31" s="5">
        <v>3.86</v>
      </c>
      <c r="C31" s="5">
        <v>25.86</v>
      </c>
      <c r="D31" s="5">
        <v>92.59</v>
      </c>
      <c r="E31" s="1"/>
      <c r="F31" s="1"/>
      <c r="G31" s="1"/>
      <c r="H31" s="1"/>
      <c r="J31">
        <f t="shared" si="4"/>
        <v>-0.1146788990825689</v>
      </c>
      <c r="K31">
        <f t="shared" si="5"/>
        <v>0.1442477876106194</v>
      </c>
      <c r="L31">
        <f t="shared" si="6"/>
        <v>7.5627323420074388E-2</v>
      </c>
      <c r="N31">
        <f t="shared" si="17"/>
        <v>0.47595561035758327</v>
      </c>
      <c r="O31">
        <f t="shared" si="7"/>
        <v>1.6142322097378277</v>
      </c>
      <c r="P31">
        <f t="shared" si="8"/>
        <v>1.7636190476190476</v>
      </c>
      <c r="R31" s="20">
        <f t="shared" si="14"/>
        <v>181.42650000000003</v>
      </c>
      <c r="S31">
        <f t="shared" si="9"/>
        <v>40.770000000000003</v>
      </c>
      <c r="T31">
        <f t="shared" si="10"/>
        <v>114.71792171299026</v>
      </c>
      <c r="V31">
        <f t="shared" si="15"/>
        <v>141.58901479677846</v>
      </c>
      <c r="W31">
        <f t="shared" si="11"/>
        <v>159.61111836095526</v>
      </c>
      <c r="X31">
        <f t="shared" si="0"/>
        <v>114.71792171299026</v>
      </c>
      <c r="Z31">
        <f t="shared" si="16"/>
        <v>-7.0224030116879388E-2</v>
      </c>
      <c r="AA31">
        <f t="shared" si="18"/>
        <v>-7.6363339056495838E-2</v>
      </c>
      <c r="AB31">
        <f t="shared" si="19"/>
        <v>-3.9951443033610312E-2</v>
      </c>
      <c r="AD31">
        <f t="shared" si="1"/>
        <v>8.2975750510537308E-2</v>
      </c>
      <c r="AE31">
        <f t="shared" si="2"/>
        <v>0.22805929674000214</v>
      </c>
      <c r="AF31">
        <f t="shared" si="3"/>
        <v>0.68896495274946046</v>
      </c>
    </row>
    <row r="32" spans="1:32" x14ac:dyDescent="0.35">
      <c r="A32" s="4">
        <v>38868</v>
      </c>
      <c r="B32" s="5">
        <v>3.98</v>
      </c>
      <c r="C32" s="5">
        <v>24.11</v>
      </c>
      <c r="D32" s="5">
        <v>84.88</v>
      </c>
      <c r="E32" s="1"/>
      <c r="F32" s="1"/>
      <c r="G32" s="1"/>
      <c r="H32" s="1"/>
      <c r="J32">
        <f t="shared" si="4"/>
        <v>3.1088082901554515E-2</v>
      </c>
      <c r="K32">
        <f t="shared" si="5"/>
        <v>-6.7672080433101356E-2</v>
      </c>
      <c r="L32">
        <f t="shared" si="6"/>
        <v>-8.3270331569283984E-2</v>
      </c>
      <c r="N32">
        <f t="shared" si="17"/>
        <v>0.49075215782983972</v>
      </c>
      <c r="O32">
        <f t="shared" si="7"/>
        <v>1.5049937578027466</v>
      </c>
      <c r="P32">
        <f t="shared" si="8"/>
        <v>1.6167619047619046</v>
      </c>
      <c r="R32" s="20">
        <f t="shared" si="14"/>
        <v>168.68600000000001</v>
      </c>
      <c r="S32">
        <f t="shared" si="9"/>
        <v>37.656666666666666</v>
      </c>
      <c r="T32">
        <f t="shared" si="10"/>
        <v>110.13477519873956</v>
      </c>
      <c r="V32">
        <f t="shared" si="15"/>
        <v>131.6460635574702</v>
      </c>
      <c r="W32">
        <f t="shared" si="11"/>
        <v>147.42268041237114</v>
      </c>
      <c r="X32">
        <f t="shared" si="0"/>
        <v>110.13477519873956</v>
      </c>
      <c r="Z32">
        <f t="shared" si="16"/>
        <v>-2.895913116678317E-2</v>
      </c>
      <c r="AA32">
        <f t="shared" si="18"/>
        <v>-2.8414623351332269E-2</v>
      </c>
      <c r="AB32">
        <f t="shared" si="19"/>
        <v>-3.1693879608837072E-2</v>
      </c>
      <c r="AD32">
        <f t="shared" si="1"/>
        <v>9.2017120567207705E-2</v>
      </c>
      <c r="AE32">
        <f t="shared" si="2"/>
        <v>0.22868524951685379</v>
      </c>
      <c r="AF32">
        <f t="shared" si="3"/>
        <v>0.67929762991593856</v>
      </c>
    </row>
    <row r="33" spans="1:32" x14ac:dyDescent="0.35">
      <c r="A33" s="4">
        <v>38898</v>
      </c>
      <c r="B33" s="5">
        <v>3.85</v>
      </c>
      <c r="C33" s="5">
        <v>23.23</v>
      </c>
      <c r="D33" s="5">
        <v>82.68</v>
      </c>
      <c r="E33" s="1"/>
      <c r="F33" s="1"/>
      <c r="G33" s="1"/>
      <c r="H33" s="1"/>
      <c r="J33">
        <f t="shared" si="4"/>
        <v>-3.2663316582914548E-2</v>
      </c>
      <c r="K33">
        <f t="shared" si="5"/>
        <v>-3.6499377851513803E-2</v>
      </c>
      <c r="L33">
        <f t="shared" si="6"/>
        <v>-2.5918944392082754E-2</v>
      </c>
      <c r="N33">
        <f t="shared" si="17"/>
        <v>0.47472256473489521</v>
      </c>
      <c r="O33">
        <f t="shared" si="7"/>
        <v>1.4500624219725344</v>
      </c>
      <c r="P33">
        <f t="shared" si="8"/>
        <v>1.574857142857143</v>
      </c>
      <c r="R33" s="20">
        <f t="shared" si="14"/>
        <v>163.80100000000002</v>
      </c>
      <c r="S33">
        <f t="shared" si="9"/>
        <v>36.586666666666666</v>
      </c>
      <c r="T33">
        <f t="shared" si="10"/>
        <v>106.64417689284437</v>
      </c>
      <c r="V33">
        <f t="shared" si="15"/>
        <v>127.83370793531874</v>
      </c>
      <c r="W33">
        <f t="shared" si="11"/>
        <v>143.23372047500979</v>
      </c>
      <c r="X33">
        <f t="shared" si="0"/>
        <v>106.64417689284437</v>
      </c>
      <c r="Z33">
        <f t="shared" si="16"/>
        <v>9.1910305797888725E-3</v>
      </c>
      <c r="AA33">
        <f t="shared" si="18"/>
        <v>1.0841836734693855E-2</v>
      </c>
      <c r="AB33">
        <f t="shared" si="19"/>
        <v>3.3522714656413211E-3</v>
      </c>
      <c r="AD33">
        <f t="shared" si="1"/>
        <v>9.1666107044523534E-2</v>
      </c>
      <c r="AE33">
        <f t="shared" si="2"/>
        <v>0.22690948162709626</v>
      </c>
      <c r="AF33">
        <f t="shared" si="3"/>
        <v>0.68142441132838028</v>
      </c>
    </row>
    <row r="34" spans="1:32" x14ac:dyDescent="0.35">
      <c r="A34" s="4">
        <v>38929</v>
      </c>
      <c r="B34" s="5">
        <v>3.73</v>
      </c>
      <c r="C34" s="5">
        <v>24.05</v>
      </c>
      <c r="D34" s="5">
        <v>83.17</v>
      </c>
      <c r="E34" s="1"/>
      <c r="F34" s="1"/>
      <c r="G34" s="1"/>
      <c r="H34" s="1"/>
      <c r="J34">
        <f t="shared" si="4"/>
        <v>-3.1168831168831179E-2</v>
      </c>
      <c r="K34">
        <f t="shared" si="5"/>
        <v>3.5299182092122239E-2</v>
      </c>
      <c r="L34">
        <f t="shared" si="6"/>
        <v>5.9264634736331256E-3</v>
      </c>
      <c r="N34">
        <f t="shared" si="17"/>
        <v>0.45992601726263876</v>
      </c>
      <c r="O34">
        <f t="shared" si="7"/>
        <v>1.5012484394506866</v>
      </c>
      <c r="P34">
        <f t="shared" si="8"/>
        <v>1.5841904761904761</v>
      </c>
      <c r="R34" s="20">
        <f t="shared" si="14"/>
        <v>165.30650000000003</v>
      </c>
      <c r="S34">
        <f t="shared" si="9"/>
        <v>36.983333333333334</v>
      </c>
      <c r="T34">
        <f t="shared" si="10"/>
        <v>107.00167712401905</v>
      </c>
      <c r="V34">
        <f t="shared" si="15"/>
        <v>129.00863145408005</v>
      </c>
      <c r="W34">
        <f t="shared" si="11"/>
        <v>144.78663708730264</v>
      </c>
      <c r="X34">
        <f t="shared" si="0"/>
        <v>107.00167712401905</v>
      </c>
      <c r="Z34">
        <f t="shared" si="16"/>
        <v>4.9402171118497984E-2</v>
      </c>
      <c r="AA34">
        <f t="shared" si="18"/>
        <v>3.7043713384407262E-2</v>
      </c>
      <c r="AB34">
        <f t="shared" si="19"/>
        <v>0.10511509697285404</v>
      </c>
      <c r="AD34">
        <f t="shared" si="1"/>
        <v>8.8000169382329171E-2</v>
      </c>
      <c r="AE34">
        <f t="shared" si="2"/>
        <v>0.23277971525620589</v>
      </c>
      <c r="AF34">
        <f t="shared" si="3"/>
        <v>0.67922011536146487</v>
      </c>
    </row>
    <row r="35" spans="1:32" x14ac:dyDescent="0.35">
      <c r="A35" s="4">
        <v>38960</v>
      </c>
      <c r="B35" s="5">
        <v>4.6900000000000004</v>
      </c>
      <c r="C35" s="5">
        <v>24.73</v>
      </c>
      <c r="D35" s="5">
        <v>85.64</v>
      </c>
      <c r="E35" s="1"/>
      <c r="F35" s="1"/>
      <c r="G35" s="1"/>
      <c r="H35" s="1"/>
      <c r="J35">
        <f t="shared" si="4"/>
        <v>0.25737265415549615</v>
      </c>
      <c r="K35">
        <f t="shared" si="5"/>
        <v>2.8274428274428276E-2</v>
      </c>
      <c r="L35">
        <f t="shared" si="6"/>
        <v>2.969820848863769E-2</v>
      </c>
      <c r="N35">
        <f t="shared" si="17"/>
        <v>0.57829839704069064</v>
      </c>
      <c r="O35">
        <f t="shared" si="7"/>
        <v>1.5436953807740326</v>
      </c>
      <c r="P35">
        <f t="shared" si="8"/>
        <v>1.6312380952380952</v>
      </c>
      <c r="R35" s="20">
        <f t="shared" si="14"/>
        <v>173.47300000000001</v>
      </c>
      <c r="S35">
        <f t="shared" si="9"/>
        <v>38.353333333333332</v>
      </c>
      <c r="T35">
        <f t="shared" si="10"/>
        <v>118.24916879116833</v>
      </c>
      <c r="V35">
        <f t="shared" si="15"/>
        <v>135.38193794093775</v>
      </c>
      <c r="W35">
        <f t="shared" si="11"/>
        <v>150.15007177345689</v>
      </c>
      <c r="X35">
        <f t="shared" si="0"/>
        <v>118.24916879116833</v>
      </c>
      <c r="Z35">
        <f t="shared" si="16"/>
        <v>5.2890075112552726E-3</v>
      </c>
      <c r="AA35">
        <f t="shared" si="18"/>
        <v>8.5172953241787752E-3</v>
      </c>
      <c r="AB35">
        <f t="shared" si="19"/>
        <v>-6.8386675425793353E-3</v>
      </c>
      <c r="AD35">
        <f t="shared" si="1"/>
        <v>0.10544003966035059</v>
      </c>
      <c r="AE35">
        <f t="shared" si="2"/>
        <v>0.22809313264888484</v>
      </c>
      <c r="AF35">
        <f t="shared" si="3"/>
        <v>0.66646682769076449</v>
      </c>
    </row>
    <row r="36" spans="1:32" x14ac:dyDescent="0.35">
      <c r="A36" s="4">
        <v>38989</v>
      </c>
      <c r="B36" s="5">
        <v>4.53</v>
      </c>
      <c r="C36" s="5">
        <v>24.74</v>
      </c>
      <c r="D36" s="5">
        <v>86.77</v>
      </c>
      <c r="E36" s="1"/>
      <c r="F36" s="1"/>
      <c r="G36" s="1"/>
      <c r="H36" s="1"/>
      <c r="J36">
        <f t="shared" si="4"/>
        <v>-3.4115138592750616E-2</v>
      </c>
      <c r="K36">
        <f t="shared" si="5"/>
        <v>4.0436716538616579E-4</v>
      </c>
      <c r="L36">
        <f t="shared" si="6"/>
        <v>1.3194768799626333E-2</v>
      </c>
      <c r="N36">
        <f t="shared" si="17"/>
        <v>0.55856966707768196</v>
      </c>
      <c r="O36">
        <f t="shared" si="7"/>
        <v>1.5443196004993758</v>
      </c>
      <c r="P36">
        <f t="shared" si="8"/>
        <v>1.6527619047619047</v>
      </c>
      <c r="R36" s="20">
        <f t="shared" si="14"/>
        <v>174.3905</v>
      </c>
      <c r="S36">
        <f t="shared" si="9"/>
        <v>38.68</v>
      </c>
      <c r="T36">
        <f t="shared" si="10"/>
        <v>117.44050203861919</v>
      </c>
      <c r="V36">
        <f t="shared" si="15"/>
        <v>136.09797402759568</v>
      </c>
      <c r="W36">
        <f t="shared" si="11"/>
        <v>151.42894427769804</v>
      </c>
      <c r="X36">
        <f t="shared" si="0"/>
        <v>117.44050203861919</v>
      </c>
      <c r="Z36">
        <f t="shared" si="16"/>
        <v>7.0052554468276851E-2</v>
      </c>
      <c r="AA36">
        <f t="shared" si="18"/>
        <v>7.4198552223371239E-2</v>
      </c>
      <c r="AB36">
        <f t="shared" si="19"/>
        <v>5.2787416450250202E-2</v>
      </c>
      <c r="AD36">
        <f t="shared" si="1"/>
        <v>0.10130712395457322</v>
      </c>
      <c r="AE36">
        <f t="shared" si="2"/>
        <v>0.22698484149079223</v>
      </c>
      <c r="AF36">
        <f t="shared" si="3"/>
        <v>0.67170803455463457</v>
      </c>
    </row>
    <row r="37" spans="1:32" x14ac:dyDescent="0.35">
      <c r="A37" s="4">
        <v>39021</v>
      </c>
      <c r="B37" s="5">
        <v>4.6399999999999997</v>
      </c>
      <c r="C37" s="5">
        <v>25.99</v>
      </c>
      <c r="D37" s="5">
        <v>94.02</v>
      </c>
      <c r="E37" s="1"/>
      <c r="F37" s="1"/>
      <c r="G37" s="1"/>
      <c r="H37" s="1"/>
      <c r="J37">
        <f t="shared" si="4"/>
        <v>2.4282560706401668E-2</v>
      </c>
      <c r="K37">
        <f t="shared" si="5"/>
        <v>5.0525464834276557E-2</v>
      </c>
      <c r="L37">
        <f t="shared" si="6"/>
        <v>8.3554223810072603E-2</v>
      </c>
      <c r="N37">
        <f t="shared" si="17"/>
        <v>0.5721331689272503</v>
      </c>
      <c r="O37">
        <f t="shared" si="7"/>
        <v>1.6223470661672907</v>
      </c>
      <c r="P37">
        <f t="shared" si="8"/>
        <v>1.7908571428571427</v>
      </c>
      <c r="R37" s="20">
        <f t="shared" si="14"/>
        <v>186.60700000000003</v>
      </c>
      <c r="S37">
        <f t="shared" si="9"/>
        <v>41.55</v>
      </c>
      <c r="T37">
        <f t="shared" si="10"/>
        <v>123.63988272785824</v>
      </c>
      <c r="V37">
        <f t="shared" si="15"/>
        <v>145.63198476618595</v>
      </c>
      <c r="W37">
        <f t="shared" si="11"/>
        <v>162.66475270781677</v>
      </c>
      <c r="X37">
        <f t="shared" si="0"/>
        <v>123.63988272785824</v>
      </c>
      <c r="Z37">
        <f t="shared" si="16"/>
        <v>9.7263232354625195E-3</v>
      </c>
      <c r="AA37">
        <f t="shared" si="18"/>
        <v>1.2194143602085816E-2</v>
      </c>
      <c r="AB37">
        <f t="shared" si="19"/>
        <v>-1.0359148741201363E-3</v>
      </c>
      <c r="AD37">
        <f t="shared" si="1"/>
        <v>9.6973854142663449E-2</v>
      </c>
      <c r="AE37">
        <f t="shared" si="2"/>
        <v>0.22284265863552813</v>
      </c>
      <c r="AF37">
        <f t="shared" si="3"/>
        <v>0.68018348722180832</v>
      </c>
    </row>
    <row r="38" spans="1:32" x14ac:dyDescent="0.35">
      <c r="A38" s="4">
        <v>39051</v>
      </c>
      <c r="B38" s="5">
        <v>4.55</v>
      </c>
      <c r="C38" s="5">
        <v>25.96</v>
      </c>
      <c r="D38" s="5">
        <v>95.66</v>
      </c>
      <c r="E38" s="1"/>
      <c r="F38" s="1"/>
      <c r="G38" s="1"/>
      <c r="H38" s="1"/>
      <c r="J38">
        <f t="shared" si="4"/>
        <v>-1.93965517241379E-2</v>
      </c>
      <c r="K38">
        <f t="shared" si="5"/>
        <v>-1.154290111581302E-3</v>
      </c>
      <c r="L38">
        <f t="shared" si="6"/>
        <v>1.7443097213358794E-2</v>
      </c>
      <c r="N38">
        <f t="shared" si="17"/>
        <v>0.56103575832305796</v>
      </c>
      <c r="O38">
        <f t="shared" si="7"/>
        <v>1.6204744069912611</v>
      </c>
      <c r="P38">
        <f t="shared" si="8"/>
        <v>1.822095238095238</v>
      </c>
      <c r="R38" s="20">
        <f t="shared" si="14"/>
        <v>188.422</v>
      </c>
      <c r="S38">
        <f t="shared" si="9"/>
        <v>42.056666666666665</v>
      </c>
      <c r="T38">
        <f t="shared" si="10"/>
        <v>123.51180233430598</v>
      </c>
      <c r="V38">
        <f t="shared" si="15"/>
        <v>147.04844852344385</v>
      </c>
      <c r="W38">
        <f t="shared" si="11"/>
        <v>164.64831006133366</v>
      </c>
      <c r="X38">
        <f t="shared" si="0"/>
        <v>123.51180233430598</v>
      </c>
      <c r="Z38">
        <f t="shared" si="16"/>
        <v>0.10186708558448587</v>
      </c>
      <c r="AA38">
        <f t="shared" si="18"/>
        <v>0.11302211302211318</v>
      </c>
      <c r="AB38">
        <f t="shared" si="19"/>
        <v>5.6278680467456432E-2</v>
      </c>
      <c r="AD38">
        <f t="shared" si="1"/>
        <v>9.4176900786532347E-2</v>
      </c>
      <c r="AE38">
        <f t="shared" si="2"/>
        <v>0.22044134973623039</v>
      </c>
      <c r="AF38">
        <f t="shared" si="3"/>
        <v>0.68538174947723718</v>
      </c>
    </row>
    <row r="39" spans="1:32" x14ac:dyDescent="0.35">
      <c r="A39" s="4">
        <v>39080</v>
      </c>
      <c r="B39" s="5">
        <v>4.21</v>
      </c>
      <c r="C39" s="5">
        <v>29.2</v>
      </c>
      <c r="D39" s="5">
        <v>107.02</v>
      </c>
      <c r="E39" s="1"/>
      <c r="F39" s="1"/>
      <c r="G39" s="1"/>
      <c r="H39" s="1"/>
      <c r="J39">
        <f t="shared" si="4"/>
        <v>-7.4725274725274682E-2</v>
      </c>
      <c r="K39">
        <f t="shared" si="5"/>
        <v>0.1248073959938365</v>
      </c>
      <c r="L39">
        <f t="shared" si="6"/>
        <v>0.11875392013380726</v>
      </c>
      <c r="N39">
        <f t="shared" si="17"/>
        <v>0.51911220715166462</v>
      </c>
      <c r="O39">
        <f t="shared" si="7"/>
        <v>1.8227215980024969</v>
      </c>
      <c r="P39">
        <f t="shared" si="8"/>
        <v>2.0384761904761906</v>
      </c>
      <c r="R39" s="20">
        <f t="shared" si="14"/>
        <v>207.61599999999999</v>
      </c>
      <c r="S39">
        <f t="shared" si="9"/>
        <v>46.81</v>
      </c>
      <c r="T39">
        <f t="shared" si="10"/>
        <v>130.46288359183802</v>
      </c>
      <c r="V39">
        <f t="shared" si="15"/>
        <v>162.02784541424734</v>
      </c>
      <c r="W39">
        <f t="shared" si="11"/>
        <v>183.25720996998564</v>
      </c>
      <c r="X39">
        <f t="shared" si="0"/>
        <v>130.46288359183802</v>
      </c>
      <c r="Z39">
        <f t="shared" si="16"/>
        <v>-7.9810804562268078E-3</v>
      </c>
      <c r="AA39">
        <f t="shared" si="18"/>
        <v>-1.3102613401694829E-2</v>
      </c>
      <c r="AB39">
        <f t="shared" si="19"/>
        <v>1.8801888772400632E-2</v>
      </c>
      <c r="AD39">
        <f t="shared" si="1"/>
        <v>7.9083500308261417E-2</v>
      </c>
      <c r="AE39">
        <f t="shared" si="2"/>
        <v>0.22503082614056721</v>
      </c>
      <c r="AF39">
        <f t="shared" si="3"/>
        <v>0.69588567355117148</v>
      </c>
    </row>
    <row r="40" spans="1:32" x14ac:dyDescent="0.35">
      <c r="A40" s="4">
        <v>39113</v>
      </c>
      <c r="B40" s="5">
        <v>4.55</v>
      </c>
      <c r="C40" s="5">
        <v>29.04</v>
      </c>
      <c r="D40" s="5">
        <v>105</v>
      </c>
      <c r="E40" s="1"/>
      <c r="F40" s="1"/>
      <c r="G40" s="1"/>
      <c r="H40" s="1"/>
      <c r="J40">
        <f t="shared" si="4"/>
        <v>8.0760095011876532E-2</v>
      </c>
      <c r="K40">
        <f t="shared" si="5"/>
        <v>-5.479452054794498E-3</v>
      </c>
      <c r="L40">
        <f t="shared" si="6"/>
        <v>-1.8874976639880359E-2</v>
      </c>
      <c r="N40">
        <f t="shared" si="17"/>
        <v>0.56103575832305796</v>
      </c>
      <c r="O40">
        <f t="shared" si="7"/>
        <v>1.8127340823970037</v>
      </c>
      <c r="P40">
        <f t="shared" si="8"/>
        <v>2</v>
      </c>
      <c r="R40" s="20">
        <f t="shared" si="14"/>
        <v>205.959</v>
      </c>
      <c r="S40">
        <f t="shared" si="9"/>
        <v>46.196666666666665</v>
      </c>
      <c r="T40">
        <f t="shared" si="10"/>
        <v>132.9158322180584</v>
      </c>
      <c r="V40">
        <f t="shared" si="15"/>
        <v>160.73468814384717</v>
      </c>
      <c r="W40">
        <f t="shared" si="11"/>
        <v>180.85606159467571</v>
      </c>
      <c r="X40">
        <f t="shared" si="0"/>
        <v>132.9158322180584</v>
      </c>
      <c r="Z40">
        <f t="shared" si="16"/>
        <v>-5.2753217873460212E-3</v>
      </c>
      <c r="AA40">
        <f t="shared" si="18"/>
        <v>-2.020347788440735E-3</v>
      </c>
      <c r="AB40">
        <f t="shared" si="19"/>
        <v>-2.2668291304654864E-2</v>
      </c>
      <c r="AD40">
        <f t="shared" si="1"/>
        <v>8.6157924635485689E-2</v>
      </c>
      <c r="AE40">
        <f t="shared" si="2"/>
        <v>0.22559829869051606</v>
      </c>
      <c r="AF40">
        <f t="shared" si="3"/>
        <v>0.68824377667399816</v>
      </c>
    </row>
    <row r="41" spans="1:32" x14ac:dyDescent="0.35">
      <c r="A41" s="4">
        <v>39141</v>
      </c>
      <c r="B41" s="5">
        <v>4.43</v>
      </c>
      <c r="C41" s="5">
        <v>27.43</v>
      </c>
      <c r="D41" s="5">
        <v>106.45</v>
      </c>
      <c r="E41" s="1"/>
      <c r="F41" s="1"/>
      <c r="G41" s="1"/>
      <c r="H41" s="1"/>
      <c r="J41">
        <f t="shared" si="4"/>
        <v>-2.6373626373626391E-2</v>
      </c>
      <c r="K41">
        <f t="shared" si="5"/>
        <v>-5.544077134986225E-2</v>
      </c>
      <c r="L41">
        <f t="shared" si="6"/>
        <v>1.3809523809523938E-2</v>
      </c>
      <c r="N41">
        <f t="shared" si="17"/>
        <v>0.54623921085080152</v>
      </c>
      <c r="O41">
        <f t="shared" si="7"/>
        <v>1.7122347066167292</v>
      </c>
      <c r="P41">
        <f t="shared" si="8"/>
        <v>2.0276190476190479</v>
      </c>
      <c r="R41" s="20">
        <f t="shared" si="14"/>
        <v>204.8725</v>
      </c>
      <c r="S41">
        <f t="shared" si="9"/>
        <v>46.103333333333332</v>
      </c>
      <c r="T41">
        <f t="shared" si="10"/>
        <v>129.90285741433883</v>
      </c>
      <c r="V41">
        <f t="shared" si="15"/>
        <v>159.88676094149966</v>
      </c>
      <c r="W41">
        <f t="shared" si="11"/>
        <v>180.49066945060682</v>
      </c>
      <c r="X41">
        <f t="shared" si="0"/>
        <v>129.90285741433883</v>
      </c>
      <c r="Z41">
        <f t="shared" si="16"/>
        <v>-3.5592868735432881E-2</v>
      </c>
      <c r="AA41">
        <f t="shared" si="18"/>
        <v>-3.6801388185959016E-2</v>
      </c>
      <c r="AB41">
        <f t="shared" si="19"/>
        <v>-3.0912596332936526E-2</v>
      </c>
      <c r="AD41">
        <f t="shared" si="1"/>
        <v>8.4330498236708185E-2</v>
      </c>
      <c r="AE41">
        <f t="shared" si="2"/>
        <v>0.21422103991506916</v>
      </c>
      <c r="AF41">
        <f t="shared" si="3"/>
        <v>0.70144846184822274</v>
      </c>
    </row>
    <row r="42" spans="1:32" x14ac:dyDescent="0.35">
      <c r="A42" s="4">
        <v>39171</v>
      </c>
      <c r="B42" s="5">
        <v>4.42</v>
      </c>
      <c r="C42" s="5">
        <v>25.85</v>
      </c>
      <c r="D42" s="5">
        <v>102.95</v>
      </c>
      <c r="E42" s="1"/>
      <c r="F42" s="1"/>
      <c r="G42" s="1"/>
      <c r="H42" s="1"/>
      <c r="J42">
        <f t="shared" si="4"/>
        <v>-2.2573363431150906E-3</v>
      </c>
      <c r="K42">
        <f t="shared" si="5"/>
        <v>-5.7601166605905862E-2</v>
      </c>
      <c r="L42">
        <f t="shared" si="6"/>
        <v>-3.2879286049788625E-2</v>
      </c>
      <c r="N42">
        <f t="shared" si="17"/>
        <v>0.54500616522811351</v>
      </c>
      <c r="O42">
        <f t="shared" si="7"/>
        <v>1.6136079900124844</v>
      </c>
      <c r="P42">
        <f t="shared" si="8"/>
        <v>1.960952380952381</v>
      </c>
      <c r="R42" s="20">
        <f t="shared" si="14"/>
        <v>197.58050000000003</v>
      </c>
      <c r="S42">
        <f t="shared" si="9"/>
        <v>44.406666666666666</v>
      </c>
      <c r="T42">
        <f t="shared" si="10"/>
        <v>125.88722282059436</v>
      </c>
      <c r="V42">
        <f t="shared" si="15"/>
        <v>154.19593244677532</v>
      </c>
      <c r="W42">
        <f t="shared" si="11"/>
        <v>173.84836226021142</v>
      </c>
      <c r="X42">
        <f t="shared" si="0"/>
        <v>125.88722282059436</v>
      </c>
      <c r="Z42">
        <f t="shared" si="16"/>
        <v>-3.8126232092742018E-2</v>
      </c>
      <c r="AA42">
        <f t="shared" si="18"/>
        <v>-4.2561177000450368E-2</v>
      </c>
      <c r="AB42">
        <f t="shared" si="19"/>
        <v>-1.5771108638042319E-2</v>
      </c>
      <c r="AD42">
        <f t="shared" si="1"/>
        <v>8.7245451853801351E-2</v>
      </c>
      <c r="AE42">
        <f t="shared" si="2"/>
        <v>0.20933239869319087</v>
      </c>
      <c r="AF42">
        <f t="shared" si="3"/>
        <v>0.70342214945300774</v>
      </c>
    </row>
    <row r="43" spans="1:32" x14ac:dyDescent="0.35">
      <c r="A43" s="4">
        <v>39202</v>
      </c>
      <c r="B43" s="5">
        <v>4.5</v>
      </c>
      <c r="C43" s="5">
        <v>25.52</v>
      </c>
      <c r="D43" s="5">
        <v>97.53</v>
      </c>
      <c r="E43" s="1"/>
      <c r="F43" s="1"/>
      <c r="G43" s="1"/>
      <c r="H43" s="1"/>
      <c r="J43">
        <f t="shared" si="4"/>
        <v>1.8099547511312153E-2</v>
      </c>
      <c r="K43">
        <f t="shared" si="5"/>
        <v>-1.2765957446808529E-2</v>
      </c>
      <c r="L43">
        <f t="shared" si="6"/>
        <v>-5.2646915978630471E-2</v>
      </c>
      <c r="N43">
        <f t="shared" si="17"/>
        <v>0.55487053020961774</v>
      </c>
      <c r="O43">
        <f t="shared" si="7"/>
        <v>1.5930087390761549</v>
      </c>
      <c r="P43">
        <f t="shared" si="8"/>
        <v>1.8577142857142857</v>
      </c>
      <c r="R43" s="20">
        <f t="shared" si="14"/>
        <v>190.04750000000001</v>
      </c>
      <c r="S43">
        <f t="shared" si="9"/>
        <v>42.516666666666666</v>
      </c>
      <c r="T43">
        <f t="shared" si="10"/>
        <v>123.90184175334933</v>
      </c>
      <c r="V43">
        <f t="shared" si="15"/>
        <v>148.31702253855281</v>
      </c>
      <c r="W43">
        <f t="shared" si="11"/>
        <v>166.44917134281613</v>
      </c>
      <c r="X43">
        <f t="shared" si="0"/>
        <v>123.90184175334933</v>
      </c>
      <c r="Z43">
        <f t="shared" si="16"/>
        <v>5.3644483615937766E-3</v>
      </c>
      <c r="AA43">
        <f t="shared" si="18"/>
        <v>2.4304194433555359E-3</v>
      </c>
      <c r="AB43">
        <f t="shared" si="19"/>
        <v>1.9532490302173855E-2</v>
      </c>
      <c r="AD43">
        <f t="shared" si="1"/>
        <v>9.2345334718951844E-2</v>
      </c>
      <c r="AE43">
        <f t="shared" si="2"/>
        <v>0.21485155027032715</v>
      </c>
      <c r="AF43">
        <f t="shared" si="3"/>
        <v>0.692803115010721</v>
      </c>
    </row>
    <row r="44" spans="1:32" x14ac:dyDescent="0.35">
      <c r="A44" s="4">
        <v>39233</v>
      </c>
      <c r="B44" s="5">
        <v>4.67</v>
      </c>
      <c r="C44" s="5">
        <v>26.19</v>
      </c>
      <c r="D44" s="5">
        <v>97</v>
      </c>
      <c r="E44" s="1"/>
      <c r="F44" s="1"/>
      <c r="G44" s="1"/>
      <c r="H44" s="1"/>
      <c r="J44">
        <f t="shared" si="4"/>
        <v>3.7777777777777688E-2</v>
      </c>
      <c r="K44">
        <f t="shared" si="5"/>
        <v>2.6253918495297901E-2</v>
      </c>
      <c r="L44">
        <f t="shared" si="6"/>
        <v>-5.4342253665539131E-3</v>
      </c>
      <c r="N44">
        <f t="shared" si="17"/>
        <v>0.57583230579531441</v>
      </c>
      <c r="O44">
        <f t="shared" si="7"/>
        <v>1.6348314606741574</v>
      </c>
      <c r="P44">
        <f t="shared" si="8"/>
        <v>1.8476190476190477</v>
      </c>
      <c r="R44" s="20">
        <f t="shared" si="14"/>
        <v>191.06700000000001</v>
      </c>
      <c r="S44">
        <f t="shared" si="9"/>
        <v>42.62</v>
      </c>
      <c r="T44">
        <f t="shared" si="10"/>
        <v>126.3219532758181</v>
      </c>
      <c r="V44">
        <f t="shared" si="15"/>
        <v>149.1126615471062</v>
      </c>
      <c r="W44">
        <f t="shared" si="11"/>
        <v>166.85371264517812</v>
      </c>
      <c r="X44">
        <f t="shared" si="0"/>
        <v>126.3219532758181</v>
      </c>
      <c r="Z44">
        <f t="shared" si="16"/>
        <v>4.8320746125704694E-2</v>
      </c>
      <c r="AA44">
        <f t="shared" si="18"/>
        <v>4.3406851243547706E-2</v>
      </c>
      <c r="AB44">
        <f t="shared" si="19"/>
        <v>6.7641367277341491E-2</v>
      </c>
      <c r="AD44">
        <f t="shared" si="1"/>
        <v>9.5322583177628789E-2</v>
      </c>
      <c r="AE44">
        <f t="shared" si="2"/>
        <v>0.21931573741148394</v>
      </c>
      <c r="AF44">
        <f t="shared" si="3"/>
        <v>0.68536167941088733</v>
      </c>
    </row>
    <row r="45" spans="1:32" x14ac:dyDescent="0.35">
      <c r="A45" s="4">
        <v>39262</v>
      </c>
      <c r="B45" s="5">
        <v>5.27</v>
      </c>
      <c r="C45" s="5">
        <v>27.03</v>
      </c>
      <c r="D45" s="5">
        <v>101.11</v>
      </c>
      <c r="E45" s="1"/>
      <c r="F45" s="1"/>
      <c r="G45" s="1"/>
      <c r="H45" s="1"/>
      <c r="J45">
        <f t="shared" si="4"/>
        <v>0.12847965738758016</v>
      </c>
      <c r="K45">
        <f t="shared" si="5"/>
        <v>3.2073310423825774E-2</v>
      </c>
      <c r="L45">
        <f t="shared" si="6"/>
        <v>4.2371134020618539E-2</v>
      </c>
      <c r="N45">
        <f t="shared" si="17"/>
        <v>0.64981504315659677</v>
      </c>
      <c r="O45">
        <f t="shared" si="7"/>
        <v>1.6872659176029963</v>
      </c>
      <c r="P45">
        <f t="shared" si="8"/>
        <v>1.9259047619047618</v>
      </c>
      <c r="R45" s="20">
        <f t="shared" si="14"/>
        <v>200.29950000000002</v>
      </c>
      <c r="S45">
        <f t="shared" si="9"/>
        <v>44.47</v>
      </c>
      <c r="T45">
        <f t="shared" si="10"/>
        <v>134.86654291253888</v>
      </c>
      <c r="V45">
        <f t="shared" si="15"/>
        <v>156.31789660985206</v>
      </c>
      <c r="W45">
        <f t="shared" si="11"/>
        <v>174.09630692940101</v>
      </c>
      <c r="X45">
        <f t="shared" si="0"/>
        <v>134.86654291253888</v>
      </c>
      <c r="Z45">
        <f t="shared" si="16"/>
        <v>-3.9708037214271741E-2</v>
      </c>
      <c r="AA45">
        <f t="shared" si="18"/>
        <v>-3.680383779326879E-2</v>
      </c>
      <c r="AB45">
        <f t="shared" si="19"/>
        <v>-4.7971222208970765E-2</v>
      </c>
      <c r="AD45">
        <f t="shared" si="1"/>
        <v>0.10261133951907017</v>
      </c>
      <c r="AE45">
        <f t="shared" si="2"/>
        <v>0.21591666479447028</v>
      </c>
      <c r="AF45">
        <f t="shared" si="3"/>
        <v>0.68147199568645944</v>
      </c>
    </row>
    <row r="46" spans="1:32" x14ac:dyDescent="0.35">
      <c r="A46" s="4">
        <v>39294</v>
      </c>
      <c r="B46" s="5">
        <v>4.7699999999999996</v>
      </c>
      <c r="C46" s="5">
        <v>26.83</v>
      </c>
      <c r="D46" s="5">
        <v>96.9</v>
      </c>
      <c r="E46" s="1"/>
      <c r="F46" s="1"/>
      <c r="G46" s="1"/>
      <c r="H46" s="1"/>
      <c r="J46">
        <f t="shared" si="4"/>
        <v>-9.4876660341555952E-2</v>
      </c>
      <c r="K46">
        <f t="shared" si="5"/>
        <v>-7.3991860895302741E-3</v>
      </c>
      <c r="L46">
        <f t="shared" si="6"/>
        <v>-4.1637820195826292E-2</v>
      </c>
      <c r="N46">
        <f t="shared" si="17"/>
        <v>0.58816276202219486</v>
      </c>
      <c r="O46">
        <f t="shared" si="7"/>
        <v>1.6747815230961298</v>
      </c>
      <c r="P46">
        <f t="shared" si="8"/>
        <v>1.8457142857142859</v>
      </c>
      <c r="R46" s="20">
        <f t="shared" si="14"/>
        <v>192.346</v>
      </c>
      <c r="S46">
        <f t="shared" si="9"/>
        <v>42.833333333333336</v>
      </c>
      <c r="T46">
        <f t="shared" si="10"/>
        <v>128.39683001392578</v>
      </c>
      <c r="V46">
        <f t="shared" si="15"/>
        <v>150.11081975401137</v>
      </c>
      <c r="W46">
        <f t="shared" si="11"/>
        <v>167.68889468876421</v>
      </c>
      <c r="X46">
        <f t="shared" si="0"/>
        <v>128.39683001392578</v>
      </c>
      <c r="Z46">
        <f t="shared" si="16"/>
        <v>-5.5259792249383821E-2</v>
      </c>
      <c r="AA46">
        <f t="shared" si="18"/>
        <v>-5.2062256809338625E-2</v>
      </c>
      <c r="AB46">
        <f t="shared" si="19"/>
        <v>-7.0342788548019453E-2</v>
      </c>
      <c r="AD46">
        <f t="shared" si="1"/>
        <v>9.6716334106246027E-2</v>
      </c>
      <c r="AE46">
        <f t="shared" si="2"/>
        <v>0.22318114231645053</v>
      </c>
      <c r="AF46">
        <f t="shared" si="3"/>
        <v>0.6801025235773035</v>
      </c>
    </row>
    <row r="47" spans="1:32" x14ac:dyDescent="0.35">
      <c r="A47" s="4">
        <v>39325</v>
      </c>
      <c r="B47" s="5">
        <v>4.37</v>
      </c>
      <c r="C47" s="5">
        <v>24.52</v>
      </c>
      <c r="D47" s="5">
        <v>92.92</v>
      </c>
      <c r="E47" s="1"/>
      <c r="F47" s="1"/>
      <c r="G47" s="1"/>
      <c r="H47" s="1"/>
      <c r="J47">
        <f t="shared" si="4"/>
        <v>-8.3857442348008293E-2</v>
      </c>
      <c r="K47">
        <f t="shared" si="5"/>
        <v>-8.6097651882221404E-2</v>
      </c>
      <c r="L47">
        <f t="shared" si="6"/>
        <v>-4.1073271413828771E-2</v>
      </c>
      <c r="N47">
        <f t="shared" si="17"/>
        <v>0.53884093711467329</v>
      </c>
      <c r="O47">
        <f t="shared" si="7"/>
        <v>1.5305867665418227</v>
      </c>
      <c r="P47">
        <f t="shared" si="8"/>
        <v>1.7699047619047619</v>
      </c>
      <c r="R47" s="20">
        <f t="shared" si="14"/>
        <v>181.71700000000001</v>
      </c>
      <c r="S47">
        <f t="shared" si="9"/>
        <v>40.603333333333332</v>
      </c>
      <c r="T47">
        <f t="shared" si="10"/>
        <v>119.36503895002021</v>
      </c>
      <c r="V47">
        <f t="shared" si="15"/>
        <v>141.81572704001999</v>
      </c>
      <c r="W47">
        <f t="shared" si="11"/>
        <v>158.95863238940362</v>
      </c>
      <c r="X47">
        <f t="shared" si="0"/>
        <v>119.36503895002021</v>
      </c>
      <c r="Z47">
        <f t="shared" si="16"/>
        <v>2.6720119746639126E-2</v>
      </c>
      <c r="AA47">
        <f t="shared" si="18"/>
        <v>2.2904523438141311E-2</v>
      </c>
      <c r="AB47">
        <f t="shared" si="19"/>
        <v>4.2434311166416938E-2</v>
      </c>
      <c r="AD47">
        <f t="shared" si="1"/>
        <v>9.3788693407881471E-2</v>
      </c>
      <c r="AE47">
        <f t="shared" si="2"/>
        <v>0.21589614620536327</v>
      </c>
      <c r="AF47">
        <f t="shared" si="3"/>
        <v>0.69031516038675522</v>
      </c>
    </row>
    <row r="48" spans="1:32" x14ac:dyDescent="0.35">
      <c r="A48" s="4">
        <v>39353</v>
      </c>
      <c r="B48" s="5">
        <v>4.75</v>
      </c>
      <c r="C48" s="5">
        <v>25</v>
      </c>
      <c r="D48" s="5">
        <v>94.85</v>
      </c>
      <c r="E48" s="1"/>
      <c r="F48" s="1"/>
      <c r="G48" s="1"/>
      <c r="H48" s="1"/>
      <c r="J48">
        <f t="shared" si="4"/>
        <v>8.6956521739130377E-2</v>
      </c>
      <c r="K48">
        <f t="shared" si="5"/>
        <v>1.9575856443719397E-2</v>
      </c>
      <c r="L48">
        <f t="shared" si="6"/>
        <v>2.077055531640104E-2</v>
      </c>
      <c r="N48">
        <f t="shared" si="17"/>
        <v>0.58569667077681875</v>
      </c>
      <c r="O48">
        <f t="shared" si="7"/>
        <v>1.5605493133583022</v>
      </c>
      <c r="P48">
        <f t="shared" si="8"/>
        <v>1.8066666666666666</v>
      </c>
      <c r="R48" s="20">
        <f t="shared" si="14"/>
        <v>186.57250000000002</v>
      </c>
      <c r="S48">
        <f t="shared" si="9"/>
        <v>41.533333333333331</v>
      </c>
      <c r="T48">
        <f t="shared" si="10"/>
        <v>124.43021215521684</v>
      </c>
      <c r="V48">
        <f t="shared" si="15"/>
        <v>145.60506024848601</v>
      </c>
      <c r="W48">
        <f t="shared" si="11"/>
        <v>162.59950411066163</v>
      </c>
      <c r="X48">
        <f t="shared" si="0"/>
        <v>124.43021215521684</v>
      </c>
      <c r="Z48">
        <f t="shared" si="16"/>
        <v>1.6572646022323889E-2</v>
      </c>
      <c r="AA48">
        <f t="shared" si="18"/>
        <v>1.0513643659711081E-2</v>
      </c>
      <c r="AB48">
        <f t="shared" si="19"/>
        <v>4.9217194277205945E-2</v>
      </c>
      <c r="AD48">
        <f t="shared" si="1"/>
        <v>9.9291160272816176E-2</v>
      </c>
      <c r="AE48">
        <f t="shared" si="2"/>
        <v>0.21439386833536558</v>
      </c>
      <c r="AF48">
        <f t="shared" si="3"/>
        <v>0.68631497139181818</v>
      </c>
    </row>
    <row r="49" spans="1:32" x14ac:dyDescent="0.35">
      <c r="A49" s="4">
        <v>39386</v>
      </c>
      <c r="B49" s="5">
        <v>4.97</v>
      </c>
      <c r="C49" s="5">
        <v>28.05</v>
      </c>
      <c r="D49" s="5">
        <v>92.89</v>
      </c>
      <c r="E49" s="1"/>
      <c r="F49" s="1"/>
      <c r="G49" s="1"/>
      <c r="H49" s="1"/>
      <c r="J49">
        <f t="shared" si="4"/>
        <v>4.6315789473684088E-2</v>
      </c>
      <c r="K49">
        <f t="shared" si="5"/>
        <v>0.12200000000000011</v>
      </c>
      <c r="L49">
        <f t="shared" si="6"/>
        <v>-2.0664206642066363E-2</v>
      </c>
      <c r="N49">
        <f t="shared" si="17"/>
        <v>0.61282367447595565</v>
      </c>
      <c r="O49">
        <f t="shared" si="7"/>
        <v>1.7509363295880152</v>
      </c>
      <c r="P49">
        <f t="shared" si="8"/>
        <v>1.7693333333333334</v>
      </c>
      <c r="R49" s="20">
        <f t="shared" si="14"/>
        <v>189.66450000000003</v>
      </c>
      <c r="S49">
        <f t="shared" si="9"/>
        <v>41.97</v>
      </c>
      <c r="T49">
        <f t="shared" si="10"/>
        <v>130.55431808081408</v>
      </c>
      <c r="V49">
        <f t="shared" si="15"/>
        <v>148.01812137104329</v>
      </c>
      <c r="W49">
        <f t="shared" si="11"/>
        <v>164.30901735612684</v>
      </c>
      <c r="X49">
        <f t="shared" si="0"/>
        <v>130.55431808081408</v>
      </c>
      <c r="Z49">
        <f t="shared" si="16"/>
        <v>-4.6223726633081164E-2</v>
      </c>
      <c r="AA49">
        <f t="shared" si="18"/>
        <v>-3.6851719482169809E-2</v>
      </c>
      <c r="AB49">
        <f t="shared" si="19"/>
        <v>-8.3642632595893884E-2</v>
      </c>
      <c r="AD49">
        <f t="shared" si="1"/>
        <v>0.102196246530057</v>
      </c>
      <c r="AE49">
        <f t="shared" si="2"/>
        <v>0.23662836218691424</v>
      </c>
      <c r="AF49">
        <f t="shared" si="3"/>
        <v>0.66117539128302871</v>
      </c>
    </row>
    <row r="50" spans="1:32" x14ac:dyDescent="0.35">
      <c r="A50" s="4">
        <v>39416</v>
      </c>
      <c r="B50" s="5">
        <v>4.21</v>
      </c>
      <c r="C50" s="5">
        <v>25.79</v>
      </c>
      <c r="D50" s="5">
        <v>91.27</v>
      </c>
      <c r="E50" s="1"/>
      <c r="F50" s="1"/>
      <c r="G50" s="1"/>
      <c r="H50" s="1"/>
      <c r="J50">
        <f t="shared" si="4"/>
        <v>-0.15291750503018109</v>
      </c>
      <c r="K50">
        <f t="shared" si="5"/>
        <v>-8.0570409982174795E-2</v>
      </c>
      <c r="L50">
        <f t="shared" si="6"/>
        <v>-1.7439982775325658E-2</v>
      </c>
      <c r="N50">
        <f t="shared" si="17"/>
        <v>0.51911220715166462</v>
      </c>
      <c r="O50">
        <f t="shared" si="7"/>
        <v>1.6098626716604245</v>
      </c>
      <c r="P50">
        <f t="shared" si="8"/>
        <v>1.7384761904761905</v>
      </c>
      <c r="R50" s="20">
        <f t="shared" si="14"/>
        <v>180.89750000000001</v>
      </c>
      <c r="S50">
        <f t="shared" si="9"/>
        <v>40.423333333333332</v>
      </c>
      <c r="T50">
        <f t="shared" si="10"/>
        <v>119.63441121977309</v>
      </c>
      <c r="V50">
        <f t="shared" si="15"/>
        <v>141.17617219204595</v>
      </c>
      <c r="W50">
        <f t="shared" si="11"/>
        <v>158.25394754012788</v>
      </c>
      <c r="X50">
        <f t="shared" si="0"/>
        <v>119.63441121977309</v>
      </c>
      <c r="Z50">
        <f t="shared" si="16"/>
        <v>-5.4635912602440606E-2</v>
      </c>
      <c r="AA50">
        <f t="shared" si="18"/>
        <v>-5.2280036282674969E-2</v>
      </c>
      <c r="AB50">
        <f t="shared" si="19"/>
        <v>-6.3896395030595521E-2</v>
      </c>
      <c r="AD50">
        <f t="shared" si="1"/>
        <v>9.0764106745532688E-2</v>
      </c>
      <c r="AE50">
        <f t="shared" si="2"/>
        <v>0.22810707721223344</v>
      </c>
      <c r="AF50">
        <f t="shared" si="3"/>
        <v>0.68112881604223385</v>
      </c>
    </row>
    <row r="51" spans="1:32" x14ac:dyDescent="0.35">
      <c r="A51" s="4">
        <v>39447</v>
      </c>
      <c r="B51" s="5">
        <v>3.77</v>
      </c>
      <c r="C51" s="5">
        <v>24.98</v>
      </c>
      <c r="D51" s="5">
        <v>86.18</v>
      </c>
      <c r="E51" s="1"/>
      <c r="F51" s="1"/>
      <c r="G51" s="1"/>
      <c r="H51" s="1"/>
      <c r="J51">
        <f t="shared" si="4"/>
        <v>-0.10451306413301664</v>
      </c>
      <c r="K51">
        <f t="shared" si="5"/>
        <v>-3.1407522295463286E-2</v>
      </c>
      <c r="L51">
        <f t="shared" si="6"/>
        <v>-5.5768598663306523E-2</v>
      </c>
      <c r="N51">
        <f t="shared" si="17"/>
        <v>0.46485819975339093</v>
      </c>
      <c r="O51">
        <f t="shared" si="7"/>
        <v>1.5593008739076155</v>
      </c>
      <c r="P51">
        <f t="shared" si="8"/>
        <v>1.6415238095238096</v>
      </c>
      <c r="R51" s="20">
        <f t="shared" si="14"/>
        <v>171.01400000000001</v>
      </c>
      <c r="S51">
        <f t="shared" si="9"/>
        <v>38.31</v>
      </c>
      <c r="T51">
        <f t="shared" si="10"/>
        <v>111.99020362122175</v>
      </c>
      <c r="V51">
        <f t="shared" si="15"/>
        <v>133.46288318661422</v>
      </c>
      <c r="W51">
        <f t="shared" si="11"/>
        <v>149.98042542085346</v>
      </c>
      <c r="X51">
        <f t="shared" si="0"/>
        <v>111.99020362122175</v>
      </c>
      <c r="Z51">
        <f t="shared" si="16"/>
        <v>1.2747494357188138E-3</v>
      </c>
      <c r="AA51">
        <f t="shared" si="18"/>
        <v>4.1764552336203131E-3</v>
      </c>
      <c r="AB51">
        <f t="shared" si="19"/>
        <v>-1.3837017032297338E-2</v>
      </c>
      <c r="AD51">
        <f t="shared" si="1"/>
        <v>8.597541721730384E-2</v>
      </c>
      <c r="AE51">
        <f t="shared" si="2"/>
        <v>0.23371185984773177</v>
      </c>
      <c r="AF51">
        <f t="shared" si="3"/>
        <v>0.68031272293496448</v>
      </c>
    </row>
    <row r="52" spans="1:32" x14ac:dyDescent="0.35">
      <c r="A52" s="4">
        <v>39478</v>
      </c>
      <c r="B52" s="5">
        <v>3.72</v>
      </c>
      <c r="C52" s="5">
        <v>23.77</v>
      </c>
      <c r="D52" s="5">
        <v>87.92</v>
      </c>
      <c r="E52" s="1"/>
      <c r="F52" s="1"/>
      <c r="G52" s="1"/>
      <c r="H52" s="1"/>
      <c r="J52">
        <f t="shared" si="4"/>
        <v>-1.3262599469495928E-2</v>
      </c>
      <c r="K52">
        <f t="shared" si="5"/>
        <v>-4.8438751000800639E-2</v>
      </c>
      <c r="L52">
        <f t="shared" si="6"/>
        <v>2.0190299373404441E-2</v>
      </c>
      <c r="N52">
        <f t="shared" si="17"/>
        <v>0.45869297163995071</v>
      </c>
      <c r="O52">
        <f t="shared" si="7"/>
        <v>1.4837702871410736</v>
      </c>
      <c r="P52">
        <f t="shared" si="8"/>
        <v>1.6746666666666667</v>
      </c>
      <c r="R52" s="20">
        <f t="shared" si="14"/>
        <v>171.23200000000003</v>
      </c>
      <c r="S52">
        <f t="shared" si="9"/>
        <v>38.47</v>
      </c>
      <c r="T52">
        <f t="shared" si="10"/>
        <v>110.44059326626446</v>
      </c>
      <c r="V52">
        <f t="shared" si="15"/>
        <v>133.63301492164578</v>
      </c>
      <c r="W52">
        <f t="shared" si="11"/>
        <v>150.606811953543</v>
      </c>
      <c r="X52">
        <f t="shared" si="0"/>
        <v>110.44059326626446</v>
      </c>
      <c r="Z52">
        <f t="shared" si="16"/>
        <v>-6.4094328162961345E-3</v>
      </c>
      <c r="AA52">
        <f t="shared" si="18"/>
        <v>-4.938913439043402E-3</v>
      </c>
      <c r="AB52">
        <f t="shared" si="19"/>
        <v>-1.4472287300802633E-2</v>
      </c>
      <c r="AD52">
        <f t="shared" si="1"/>
        <v>8.4727153803027463E-2</v>
      </c>
      <c r="AE52">
        <f t="shared" si="2"/>
        <v>0.22210801719304801</v>
      </c>
      <c r="AF52">
        <f t="shared" si="3"/>
        <v>0.6931648290039244</v>
      </c>
    </row>
    <row r="53" spans="1:32" x14ac:dyDescent="0.35">
      <c r="A53" s="4">
        <v>39507</v>
      </c>
      <c r="B53" s="5">
        <v>3.66</v>
      </c>
      <c r="C53" s="5">
        <v>23.07</v>
      </c>
      <c r="D53" s="5">
        <v>88.11</v>
      </c>
      <c r="E53" s="1"/>
      <c r="F53" s="1"/>
      <c r="G53" s="1"/>
      <c r="H53" s="1"/>
      <c r="J53">
        <f t="shared" si="4"/>
        <v>-1.6129032258064502E-2</v>
      </c>
      <c r="K53">
        <f t="shared" si="5"/>
        <v>-2.9448885149347848E-2</v>
      </c>
      <c r="L53">
        <f t="shared" si="6"/>
        <v>2.16105550500445E-3</v>
      </c>
      <c r="N53">
        <f t="shared" si="17"/>
        <v>0.45129469790382248</v>
      </c>
      <c r="O53">
        <f t="shared" si="7"/>
        <v>1.4400749063670413</v>
      </c>
      <c r="P53">
        <f t="shared" si="8"/>
        <v>1.6782857142857144</v>
      </c>
      <c r="R53" s="20">
        <f t="shared" si="14"/>
        <v>170.1345</v>
      </c>
      <c r="S53">
        <f t="shared" si="9"/>
        <v>38.28</v>
      </c>
      <c r="T53">
        <f t="shared" si="10"/>
        <v>108.842265270844</v>
      </c>
      <c r="V53">
        <f t="shared" si="15"/>
        <v>132.77650309046638</v>
      </c>
      <c r="W53">
        <f t="shared" si="11"/>
        <v>149.86297794597417</v>
      </c>
      <c r="X53">
        <f t="shared" si="0"/>
        <v>108.842265270844</v>
      </c>
      <c r="Z53">
        <f t="shared" si="16"/>
        <v>-6.3629069941722571E-2</v>
      </c>
      <c r="AA53">
        <f t="shared" si="18"/>
        <v>-6.008359456635326E-2</v>
      </c>
      <c r="AB53">
        <f t="shared" si="19"/>
        <v>-8.0656437864668695E-2</v>
      </c>
      <c r="AD53">
        <f t="shared" si="1"/>
        <v>8.389832749971346E-2</v>
      </c>
      <c r="AE53">
        <f t="shared" si="2"/>
        <v>0.2169577598899694</v>
      </c>
      <c r="AF53">
        <f t="shared" si="3"/>
        <v>0.69914391261031716</v>
      </c>
    </row>
    <row r="54" spans="1:32" x14ac:dyDescent="0.35">
      <c r="A54" s="4">
        <v>39538</v>
      </c>
      <c r="B54" s="5">
        <v>3.2</v>
      </c>
      <c r="C54" s="5">
        <v>21.72</v>
      </c>
      <c r="D54" s="5">
        <v>83.02</v>
      </c>
      <c r="E54" s="1"/>
      <c r="F54" s="1"/>
      <c r="G54" s="1"/>
      <c r="H54" s="1"/>
      <c r="J54">
        <f t="shared" si="4"/>
        <v>-0.12568306010928965</v>
      </c>
      <c r="K54">
        <f t="shared" si="5"/>
        <v>-5.851755526658009E-2</v>
      </c>
      <c r="L54">
        <f t="shared" si="6"/>
        <v>-5.7768698218136461E-2</v>
      </c>
      <c r="N54">
        <f t="shared" si="17"/>
        <v>0.39457459926017269</v>
      </c>
      <c r="O54">
        <f t="shared" si="7"/>
        <v>1.3558052434456929</v>
      </c>
      <c r="P54">
        <f t="shared" si="8"/>
        <v>1.5813333333333333</v>
      </c>
      <c r="R54" s="20">
        <f t="shared" si="14"/>
        <v>159.309</v>
      </c>
      <c r="S54">
        <f t="shared" si="9"/>
        <v>35.979999999999997</v>
      </c>
      <c r="T54">
        <f t="shared" si="10"/>
        <v>100.06343586497638</v>
      </c>
      <c r="V54">
        <f t="shared" si="15"/>
        <v>124.32805768870577</v>
      </c>
      <c r="W54">
        <f t="shared" si="11"/>
        <v>140.85867153856191</v>
      </c>
      <c r="X54">
        <f t="shared" si="0"/>
        <v>100.06343586497638</v>
      </c>
      <c r="Z54">
        <f t="shared" si="16"/>
        <v>6.1440345492093762E-2</v>
      </c>
      <c r="AA54">
        <f t="shared" si="18"/>
        <v>3.835464146748202E-2</v>
      </c>
      <c r="AB54">
        <f t="shared" si="19"/>
        <v>0.18488239491353053</v>
      </c>
      <c r="AD54">
        <f t="shared" si="1"/>
        <v>7.8338323635199519E-2</v>
      </c>
      <c r="AE54">
        <f t="shared" si="2"/>
        <v>0.2181421011995556</v>
      </c>
      <c r="AF54">
        <f t="shared" si="3"/>
        <v>0.70351957516524488</v>
      </c>
    </row>
    <row r="55" spans="1:32" x14ac:dyDescent="0.35">
      <c r="A55" s="4">
        <v>39568</v>
      </c>
      <c r="B55" s="5">
        <v>4.63</v>
      </c>
      <c r="C55" s="5">
        <v>23.93</v>
      </c>
      <c r="D55" s="5">
        <v>83.52</v>
      </c>
      <c r="E55" s="1"/>
      <c r="F55" s="1"/>
      <c r="G55" s="1"/>
      <c r="H55" s="1"/>
      <c r="J55">
        <f t="shared" si="4"/>
        <v>0.44687499999999991</v>
      </c>
      <c r="K55">
        <f t="shared" si="5"/>
        <v>0.10174953959484356</v>
      </c>
      <c r="L55">
        <f t="shared" si="6"/>
        <v>6.0226451457479069E-3</v>
      </c>
      <c r="N55">
        <f t="shared" si="17"/>
        <v>0.5709001233045623</v>
      </c>
      <c r="O55">
        <f t="shared" si="7"/>
        <v>1.4937578027465668</v>
      </c>
      <c r="P55">
        <f t="shared" si="8"/>
        <v>1.5908571428571427</v>
      </c>
      <c r="R55" s="20">
        <f t="shared" si="14"/>
        <v>169.09699999999998</v>
      </c>
      <c r="S55">
        <f t="shared" si="9"/>
        <v>37.36</v>
      </c>
      <c r="T55">
        <f t="shared" si="10"/>
        <v>118.56340353096968</v>
      </c>
      <c r="V55">
        <f t="shared" si="15"/>
        <v>131.96681650746081</v>
      </c>
      <c r="W55">
        <f t="shared" si="11"/>
        <v>146.26125538300926</v>
      </c>
      <c r="X55">
        <f t="shared" si="0"/>
        <v>118.56340353096968</v>
      </c>
      <c r="Z55">
        <f t="shared" si="16"/>
        <v>-4.7221417293030754E-3</v>
      </c>
      <c r="AA55">
        <f t="shared" si="18"/>
        <v>6.6916488222699133E-3</v>
      </c>
      <c r="AB55">
        <f t="shared" si="19"/>
        <v>-4.1638241523066388E-2</v>
      </c>
      <c r="AD55">
        <f t="shared" si="1"/>
        <v>0.10678486312589816</v>
      </c>
      <c r="AE55">
        <f t="shared" si="2"/>
        <v>0.22642625238768285</v>
      </c>
      <c r="AF55">
        <f t="shared" si="3"/>
        <v>0.66678888448641904</v>
      </c>
    </row>
    <row r="56" spans="1:32" x14ac:dyDescent="0.35">
      <c r="A56" s="4">
        <v>39598</v>
      </c>
      <c r="B56" s="5">
        <v>3.81</v>
      </c>
      <c r="C56" s="5">
        <v>25.05</v>
      </c>
      <c r="D56" s="5">
        <v>83.97</v>
      </c>
      <c r="E56" s="1"/>
      <c r="F56" s="1"/>
      <c r="G56" s="1"/>
      <c r="H56" s="1"/>
      <c r="J56">
        <f t="shared" si="4"/>
        <v>-0.17710583153347725</v>
      </c>
      <c r="K56">
        <f t="shared" si="5"/>
        <v>4.6803175929795326E-2</v>
      </c>
      <c r="L56">
        <f t="shared" si="6"/>
        <v>5.3879310344828735E-3</v>
      </c>
      <c r="N56">
        <f t="shared" si="17"/>
        <v>0.46979038224414305</v>
      </c>
      <c r="O56">
        <f t="shared" si="7"/>
        <v>1.5636704119850189</v>
      </c>
      <c r="P56">
        <f t="shared" si="8"/>
        <v>1.5994285714285714</v>
      </c>
      <c r="R56" s="20">
        <f t="shared" si="14"/>
        <v>168.29850000000002</v>
      </c>
      <c r="S56">
        <f t="shared" si="9"/>
        <v>37.61</v>
      </c>
      <c r="T56">
        <f t="shared" si="10"/>
        <v>113.62663189895038</v>
      </c>
      <c r="V56">
        <f t="shared" si="15"/>
        <v>131.34365049634764</v>
      </c>
      <c r="W56">
        <f t="shared" si="11"/>
        <v>147.23998434033666</v>
      </c>
      <c r="X56">
        <f t="shared" si="0"/>
        <v>113.62663189895038</v>
      </c>
      <c r="Z56">
        <f t="shared" si="16"/>
        <v>-7.3351812404745309E-2</v>
      </c>
      <c r="AA56">
        <f t="shared" si="18"/>
        <v>-6.3281042275990518E-2</v>
      </c>
      <c r="AB56">
        <f t="shared" si="19"/>
        <v>-0.11628294630288216</v>
      </c>
      <c r="AD56">
        <f t="shared" si="1"/>
        <v>8.828955694792287E-2</v>
      </c>
      <c r="AE56">
        <f t="shared" si="2"/>
        <v>0.23814829009171207</v>
      </c>
      <c r="AF56">
        <f t="shared" si="3"/>
        <v>0.67356215296036503</v>
      </c>
    </row>
    <row r="57" spans="1:32" x14ac:dyDescent="0.35">
      <c r="A57" s="4">
        <v>39629</v>
      </c>
      <c r="B57" s="5">
        <v>2.69</v>
      </c>
      <c r="C57" s="5">
        <v>25.65</v>
      </c>
      <c r="D57" s="5">
        <v>77.349999999999994</v>
      </c>
      <c r="E57" s="1"/>
      <c r="F57" s="1"/>
      <c r="G57" s="1"/>
      <c r="H57" s="1"/>
      <c r="J57">
        <f t="shared" si="4"/>
        <v>-0.29396325459317585</v>
      </c>
      <c r="K57">
        <f t="shared" si="5"/>
        <v>2.39520958083832E-2</v>
      </c>
      <c r="L57">
        <f t="shared" si="6"/>
        <v>-7.8837680123853837E-2</v>
      </c>
      <c r="N57">
        <f t="shared" si="17"/>
        <v>0.33168927250308261</v>
      </c>
      <c r="O57">
        <f t="shared" si="7"/>
        <v>1.601123595505618</v>
      </c>
      <c r="P57">
        <f t="shared" si="8"/>
        <v>1.4733333333333332</v>
      </c>
      <c r="R57" s="20">
        <f t="shared" si="14"/>
        <v>155.95349999999999</v>
      </c>
      <c r="S57">
        <f t="shared" si="9"/>
        <v>35.229999999999997</v>
      </c>
      <c r="T57">
        <f t="shared" si="10"/>
        <v>100.41379236326738</v>
      </c>
      <c r="V57">
        <f t="shared" si="15"/>
        <v>121.70935568458512</v>
      </c>
      <c r="W57">
        <f t="shared" si="11"/>
        <v>137.92248466657966</v>
      </c>
      <c r="X57">
        <f t="shared" si="0"/>
        <v>100.41379236326738</v>
      </c>
      <c r="Z57">
        <f t="shared" si="16"/>
        <v>-7.2499174433404812E-2</v>
      </c>
      <c r="AA57">
        <f t="shared" si="18"/>
        <v>-7.6544611599962176E-2</v>
      </c>
      <c r="AB57">
        <f t="shared" si="19"/>
        <v>-4.8239670737090679E-2</v>
      </c>
      <c r="AD57">
        <f t="shared" si="1"/>
        <v>6.7270051650011056E-2</v>
      </c>
      <c r="AE57">
        <f t="shared" si="2"/>
        <v>0.26315536361800151</v>
      </c>
      <c r="AF57">
        <f t="shared" si="3"/>
        <v>0.6695745847319875</v>
      </c>
    </row>
    <row r="58" spans="1:32" x14ac:dyDescent="0.35">
      <c r="A58" s="4">
        <v>39660</v>
      </c>
      <c r="B58" s="5">
        <v>2.69</v>
      </c>
      <c r="C58" s="5">
        <v>24.11</v>
      </c>
      <c r="D58" s="5">
        <v>70.8</v>
      </c>
      <c r="E58" s="1"/>
      <c r="F58" s="1"/>
      <c r="G58" s="1"/>
      <c r="H58" s="1"/>
      <c r="J58">
        <f t="shared" si="4"/>
        <v>0</v>
      </c>
      <c r="K58">
        <f t="shared" si="5"/>
        <v>-6.0038986354775781E-2</v>
      </c>
      <c r="L58">
        <f t="shared" si="6"/>
        <v>-8.4680025856496366E-2</v>
      </c>
      <c r="N58">
        <f t="shared" si="17"/>
        <v>0.33168927250308261</v>
      </c>
      <c r="O58">
        <f t="shared" si="7"/>
        <v>1.5049937578027466</v>
      </c>
      <c r="P58">
        <f t="shared" si="8"/>
        <v>1.3485714285714285</v>
      </c>
      <c r="R58" s="20">
        <f t="shared" si="14"/>
        <v>144.64699999999999</v>
      </c>
      <c r="S58">
        <f t="shared" si="9"/>
        <v>32.533333333333331</v>
      </c>
      <c r="T58">
        <f t="shared" si="10"/>
        <v>95.569864082200766</v>
      </c>
      <c r="V58">
        <f t="shared" si="15"/>
        <v>112.88552787663109</v>
      </c>
      <c r="W58">
        <f t="shared" si="11"/>
        <v>127.36526164687459</v>
      </c>
      <c r="X58">
        <f t="shared" si="0"/>
        <v>95.569864082200766</v>
      </c>
      <c r="Z58">
        <f t="shared" si="16"/>
        <v>2.6886143507988569E-2</v>
      </c>
      <c r="AA58">
        <f t="shared" si="18"/>
        <v>3.237704918032791E-2</v>
      </c>
      <c r="AB58">
        <f t="shared" si="19"/>
        <v>-3.8513697129207713E-3</v>
      </c>
      <c r="AD58">
        <f t="shared" si="1"/>
        <v>7.2528293016792603E-2</v>
      </c>
      <c r="AE58">
        <f t="shared" si="2"/>
        <v>0.26669063305841118</v>
      </c>
      <c r="AF58">
        <f t="shared" si="3"/>
        <v>0.66078107392479624</v>
      </c>
    </row>
    <row r="59" spans="1:32" x14ac:dyDescent="0.35">
      <c r="A59" s="4">
        <v>39689</v>
      </c>
      <c r="B59" s="5">
        <v>2.5</v>
      </c>
      <c r="C59" s="5">
        <v>24.54</v>
      </c>
      <c r="D59" s="5">
        <v>73.72</v>
      </c>
      <c r="E59" s="1"/>
      <c r="F59" s="1"/>
      <c r="G59" s="1"/>
      <c r="H59" s="1"/>
      <c r="J59">
        <f t="shared" si="4"/>
        <v>-7.0631970260223054E-2</v>
      </c>
      <c r="K59">
        <f t="shared" si="5"/>
        <v>1.7834923268353453E-2</v>
      </c>
      <c r="L59">
        <f t="shared" si="6"/>
        <v>4.1242937853107398E-2</v>
      </c>
      <c r="N59">
        <f t="shared" si="17"/>
        <v>0.30826140567200988</v>
      </c>
      <c r="O59">
        <f t="shared" si="7"/>
        <v>1.5318352059925093</v>
      </c>
      <c r="P59">
        <f t="shared" si="8"/>
        <v>1.4041904761904762</v>
      </c>
      <c r="R59" s="20">
        <f t="shared" si="14"/>
        <v>148.536</v>
      </c>
      <c r="S59">
        <f t="shared" si="9"/>
        <v>33.586666666666666</v>
      </c>
      <c r="T59">
        <f t="shared" si="10"/>
        <v>95.201789202206626</v>
      </c>
      <c r="V59">
        <f t="shared" si="15"/>
        <v>115.92058437909722</v>
      </c>
      <c r="W59">
        <f t="shared" si="11"/>
        <v>131.48897298708079</v>
      </c>
      <c r="X59">
        <f t="shared" si="0"/>
        <v>95.201789202206626</v>
      </c>
      <c r="Z59">
        <f t="shared" si="16"/>
        <v>-2.8141326008509715E-2</v>
      </c>
      <c r="AA59">
        <f t="shared" si="18"/>
        <v>-3.5033743549027219E-2</v>
      </c>
      <c r="AB59">
        <f t="shared" si="19"/>
        <v>2.0178070344953003E-2</v>
      </c>
      <c r="AD59">
        <f t="shared" si="1"/>
        <v>6.5640652771045402E-2</v>
      </c>
      <c r="AE59">
        <f t="shared" si="2"/>
        <v>0.26433995798998222</v>
      </c>
      <c r="AF59">
        <f t="shared" si="3"/>
        <v>0.67001938923897242</v>
      </c>
    </row>
    <row r="60" spans="1:32" x14ac:dyDescent="0.35">
      <c r="A60" s="4">
        <v>39721</v>
      </c>
      <c r="B60" s="5">
        <v>2.91</v>
      </c>
      <c r="C60" s="5">
        <v>22.7</v>
      </c>
      <c r="D60" s="5">
        <v>71.62</v>
      </c>
      <c r="E60" s="1"/>
      <c r="F60" s="1"/>
      <c r="G60" s="1"/>
      <c r="H60" s="1"/>
      <c r="J60">
        <f t="shared" si="4"/>
        <v>0.16400000000000015</v>
      </c>
      <c r="K60">
        <f t="shared" si="5"/>
        <v>-7.4979625101874503E-2</v>
      </c>
      <c r="L60">
        <f t="shared" si="6"/>
        <v>-2.8486163863266301E-2</v>
      </c>
      <c r="N60">
        <f t="shared" si="17"/>
        <v>0.35881627620221951</v>
      </c>
      <c r="O60">
        <f t="shared" si="7"/>
        <v>1.4169787765293382</v>
      </c>
      <c r="P60">
        <f t="shared" si="8"/>
        <v>1.3641904761904762</v>
      </c>
      <c r="R60" s="20">
        <f t="shared" si="14"/>
        <v>144.35599999999999</v>
      </c>
      <c r="S60">
        <f t="shared" si="9"/>
        <v>32.410000000000004</v>
      </c>
      <c r="T60">
        <f t="shared" si="10"/>
        <v>97.122777601694139</v>
      </c>
      <c r="V60">
        <f t="shared" si="15"/>
        <v>112.65842542298807</v>
      </c>
      <c r="W60">
        <f t="shared" si="11"/>
        <v>126.88242202792641</v>
      </c>
      <c r="X60">
        <f t="shared" si="0"/>
        <v>97.122777601694139</v>
      </c>
      <c r="Z60">
        <f t="shared" si="16"/>
        <v>-0.16589888885810078</v>
      </c>
      <c r="AA60">
        <f t="shared" si="18"/>
        <v>-0.14213720045253542</v>
      </c>
      <c r="AB60">
        <f t="shared" si="19"/>
        <v>-0.28936305112882277</v>
      </c>
      <c r="AD60">
        <f t="shared" si="1"/>
        <v>7.8618138490952921E-2</v>
      </c>
      <c r="AE60">
        <f t="shared" si="2"/>
        <v>0.25160021059048465</v>
      </c>
      <c r="AF60">
        <f t="shared" si="3"/>
        <v>0.66978165091856257</v>
      </c>
    </row>
    <row r="61" spans="1:32" x14ac:dyDescent="0.35">
      <c r="A61" s="4">
        <v>39752</v>
      </c>
      <c r="B61" s="5">
        <v>1.23</v>
      </c>
      <c r="C61" s="5">
        <v>18.670000000000002</v>
      </c>
      <c r="D61" s="5">
        <v>63.51</v>
      </c>
      <c r="E61" s="1"/>
      <c r="F61" s="1"/>
      <c r="G61" s="1"/>
      <c r="H61" s="1"/>
      <c r="J61">
        <f t="shared" si="4"/>
        <v>-0.57731958762886593</v>
      </c>
      <c r="K61">
        <f t="shared" si="5"/>
        <v>-0.17753303964757694</v>
      </c>
      <c r="L61">
        <f t="shared" si="6"/>
        <v>-0.11323652611002522</v>
      </c>
      <c r="N61">
        <f t="shared" si="17"/>
        <v>0.15166461159062886</v>
      </c>
      <c r="O61">
        <f t="shared" si="7"/>
        <v>1.1654182272159801</v>
      </c>
      <c r="P61">
        <f t="shared" si="8"/>
        <v>1.2097142857142857</v>
      </c>
      <c r="R61" s="20">
        <f t="shared" si="14"/>
        <v>120.4075</v>
      </c>
      <c r="S61">
        <f t="shared" si="9"/>
        <v>27.803333333333331</v>
      </c>
      <c r="T61">
        <f t="shared" si="10"/>
        <v>69.019034340761834</v>
      </c>
      <c r="V61">
        <f t="shared" si="15"/>
        <v>93.968517824811144</v>
      </c>
      <c r="W61">
        <f t="shared" si="11"/>
        <v>108.84770977423986</v>
      </c>
      <c r="X61">
        <f t="shared" si="0"/>
        <v>69.019034340761834</v>
      </c>
      <c r="Z61">
        <f t="shared" si="16"/>
        <v>-0.13944314100035293</v>
      </c>
      <c r="AA61">
        <f t="shared" si="18"/>
        <v>-0.15094113415657584</v>
      </c>
      <c r="AB61">
        <f t="shared" si="19"/>
        <v>-1.7256696599341814E-2</v>
      </c>
      <c r="AD61">
        <f t="shared" si="1"/>
        <v>3.9839710981458797E-2</v>
      </c>
      <c r="AE61">
        <f t="shared" si="2"/>
        <v>0.24809085812760837</v>
      </c>
      <c r="AF61">
        <f t="shared" si="3"/>
        <v>0.71206943089093289</v>
      </c>
    </row>
    <row r="62" spans="1:32" x14ac:dyDescent="0.35">
      <c r="A62" s="4">
        <v>39780</v>
      </c>
      <c r="B62" s="5">
        <v>1.51</v>
      </c>
      <c r="C62" s="5">
        <v>16.64</v>
      </c>
      <c r="D62" s="5">
        <v>52.67</v>
      </c>
      <c r="E62" s="1"/>
      <c r="F62" s="1"/>
      <c r="G62" s="1"/>
      <c r="H62" s="1"/>
      <c r="J62">
        <f t="shared" si="4"/>
        <v>0.22764227642276436</v>
      </c>
      <c r="K62">
        <f t="shared" si="5"/>
        <v>-0.10873058382431711</v>
      </c>
      <c r="L62">
        <f t="shared" si="6"/>
        <v>-0.17068178239647291</v>
      </c>
      <c r="N62">
        <f t="shared" si="17"/>
        <v>0.18618988902589398</v>
      </c>
      <c r="O62">
        <f t="shared" si="7"/>
        <v>1.038701622971286</v>
      </c>
      <c r="P62">
        <f t="shared" si="8"/>
        <v>1.0032380952380953</v>
      </c>
      <c r="R62" s="20">
        <f t="shared" si="14"/>
        <v>103.61750000000001</v>
      </c>
      <c r="S62">
        <f t="shared" si="9"/>
        <v>23.606666666666669</v>
      </c>
      <c r="T62">
        <f t="shared" si="10"/>
        <v>67.82799380556375</v>
      </c>
      <c r="V62">
        <f t="shared" si="15"/>
        <v>80.865252544171824</v>
      </c>
      <c r="W62">
        <f t="shared" si="11"/>
        <v>92.418113010570281</v>
      </c>
      <c r="X62">
        <f t="shared" si="0"/>
        <v>67.82799380556375</v>
      </c>
      <c r="Z62">
        <f t="shared" si="16"/>
        <v>9.8004680676524458E-3</v>
      </c>
      <c r="AA62">
        <f t="shared" si="18"/>
        <v>1.7932787348206691E-2</v>
      </c>
      <c r="AB62">
        <f t="shared" si="19"/>
        <v>-4.7446058931976398E-2</v>
      </c>
      <c r="AD62">
        <f t="shared" si="1"/>
        <v>5.6834029000892704E-2</v>
      </c>
      <c r="AE62">
        <f t="shared" si="2"/>
        <v>0.25694501411441117</v>
      </c>
      <c r="AF62">
        <f t="shared" si="3"/>
        <v>0.68622095688469609</v>
      </c>
    </row>
    <row r="63" spans="1:32" x14ac:dyDescent="0.35">
      <c r="A63" s="4">
        <v>39813</v>
      </c>
      <c r="B63" s="5">
        <v>1.28</v>
      </c>
      <c r="C63" s="5">
        <v>16.190000000000001</v>
      </c>
      <c r="D63" s="5">
        <v>54.62</v>
      </c>
      <c r="E63" s="1"/>
      <c r="F63" s="1"/>
      <c r="G63" s="1"/>
      <c r="H63" s="1"/>
      <c r="J63">
        <f t="shared" si="4"/>
        <v>-0.15231788079470199</v>
      </c>
      <c r="K63">
        <f t="shared" si="5"/>
        <v>-2.7043269230769162E-2</v>
      </c>
      <c r="L63">
        <f t="shared" si="6"/>
        <v>3.70229732295424E-2</v>
      </c>
      <c r="N63">
        <f t="shared" si="17"/>
        <v>0.15782983970406905</v>
      </c>
      <c r="O63">
        <f t="shared" si="7"/>
        <v>1.0106117353308366</v>
      </c>
      <c r="P63">
        <f t="shared" si="8"/>
        <v>1.0403809523809524</v>
      </c>
      <c r="R63" s="20">
        <f t="shared" si="14"/>
        <v>104.633</v>
      </c>
      <c r="S63">
        <f t="shared" si="9"/>
        <v>24.03</v>
      </c>
      <c r="T63">
        <f t="shared" si="10"/>
        <v>64.609822814227243</v>
      </c>
      <c r="V63">
        <f t="shared" si="15"/>
        <v>81.657769869513643</v>
      </c>
      <c r="W63">
        <f t="shared" si="11"/>
        <v>94.075427378311375</v>
      </c>
      <c r="X63">
        <f t="shared" si="0"/>
        <v>64.609822814227243</v>
      </c>
      <c r="Z63">
        <f t="shared" si="16"/>
        <v>-1.4053883574015713E-2</v>
      </c>
      <c r="AA63">
        <f t="shared" si="18"/>
        <v>-1.1652101539742055E-2</v>
      </c>
      <c r="AB63">
        <f t="shared" si="19"/>
        <v>-4.9132453244257746E-2</v>
      </c>
      <c r="AD63">
        <f t="shared" si="1"/>
        <v>4.7709613601827343E-2</v>
      </c>
      <c r="AE63">
        <f t="shared" si="2"/>
        <v>0.24757007827358485</v>
      </c>
      <c r="AF63">
        <f t="shared" si="3"/>
        <v>0.70472030812458786</v>
      </c>
    </row>
    <row r="64" spans="1:32" x14ac:dyDescent="0.35">
      <c r="A64" s="4">
        <v>39843</v>
      </c>
      <c r="B64" s="5">
        <v>1.05</v>
      </c>
      <c r="C64" s="5">
        <v>17.190000000000001</v>
      </c>
      <c r="D64" s="5">
        <v>53.01</v>
      </c>
      <c r="E64" s="1"/>
      <c r="F64" s="1"/>
      <c r="G64" s="1"/>
      <c r="H64" s="1"/>
      <c r="J64">
        <f t="shared" si="4"/>
        <v>-0.1796875</v>
      </c>
      <c r="K64">
        <f t="shared" si="5"/>
        <v>6.1766522544780766E-2</v>
      </c>
      <c r="L64">
        <f t="shared" si="6"/>
        <v>-2.9476382277554003E-2</v>
      </c>
      <c r="N64">
        <f t="shared" si="17"/>
        <v>0.12946979038224415</v>
      </c>
      <c r="O64">
        <f t="shared" si="7"/>
        <v>1.0730337078651686</v>
      </c>
      <c r="P64">
        <f t="shared" si="8"/>
        <v>1.0097142857142858</v>
      </c>
      <c r="R64" s="20">
        <f t="shared" si="14"/>
        <v>103.16250000000001</v>
      </c>
      <c r="S64">
        <f t="shared" si="9"/>
        <v>23.75</v>
      </c>
      <c r="T64">
        <f t="shared" si="10"/>
        <v>61.435383715687443</v>
      </c>
      <c r="V64">
        <f t="shared" si="15"/>
        <v>80.510161078853727</v>
      </c>
      <c r="W64">
        <f t="shared" si="11"/>
        <v>92.979250946104656</v>
      </c>
      <c r="X64">
        <f t="shared" si="0"/>
        <v>61.435383715687443</v>
      </c>
      <c r="Z64">
        <f t="shared" si="16"/>
        <v>9.9115473161275336E-3</v>
      </c>
      <c r="AA64">
        <f t="shared" si="18"/>
        <v>6.8771929824562594E-3</v>
      </c>
      <c r="AB64">
        <f t="shared" si="19"/>
        <v>3.442842125674872E-2</v>
      </c>
      <c r="AD64">
        <f t="shared" si="1"/>
        <v>3.9694656488549612E-2</v>
      </c>
      <c r="AE64">
        <f t="shared" si="2"/>
        <v>0.26660850599781899</v>
      </c>
      <c r="AF64">
        <f t="shared" si="3"/>
        <v>0.69369683751363143</v>
      </c>
    </row>
    <row r="65" spans="1:32" x14ac:dyDescent="0.35">
      <c r="A65" s="4">
        <v>39871</v>
      </c>
      <c r="B65" s="5">
        <v>1.1200000000000001</v>
      </c>
      <c r="C65" s="5">
        <v>17.920000000000002</v>
      </c>
      <c r="D65" s="5">
        <v>52.7</v>
      </c>
      <c r="E65" s="1"/>
      <c r="F65" s="1"/>
      <c r="G65" s="1"/>
      <c r="H65" s="1"/>
      <c r="J65">
        <f t="shared" si="4"/>
        <v>6.6666666666666652E-2</v>
      </c>
      <c r="K65">
        <f t="shared" si="5"/>
        <v>4.24665503199535E-2</v>
      </c>
      <c r="L65">
        <f t="shared" si="6"/>
        <v>-5.8479532163742132E-3</v>
      </c>
      <c r="N65">
        <f t="shared" si="17"/>
        <v>0.13810110974106043</v>
      </c>
      <c r="O65">
        <f t="shared" si="7"/>
        <v>1.118601747815231</v>
      </c>
      <c r="P65">
        <f t="shared" si="8"/>
        <v>1.0038095238095239</v>
      </c>
      <c r="R65" s="20">
        <f t="shared" si="14"/>
        <v>104.18500000000002</v>
      </c>
      <c r="S65">
        <f t="shared" si="9"/>
        <v>23.913333333333338</v>
      </c>
      <c r="T65">
        <f t="shared" si="10"/>
        <v>63.550506986321132</v>
      </c>
      <c r="V65">
        <f t="shared" si="15"/>
        <v>81.308141349815827</v>
      </c>
      <c r="W65">
        <f t="shared" si="11"/>
        <v>93.61868719822526</v>
      </c>
      <c r="X65">
        <f t="shared" si="0"/>
        <v>63.550506986321132</v>
      </c>
      <c r="Z65">
        <f t="shared" si="16"/>
        <v>2.3482267120986444E-2</v>
      </c>
      <c r="AA65">
        <f t="shared" si="18"/>
        <v>1.5890716476163691E-2</v>
      </c>
      <c r="AB65">
        <f t="shared" si="19"/>
        <v>0.10990006889852699</v>
      </c>
      <c r="AD65">
        <f t="shared" si="1"/>
        <v>4.1925421125881844E-2</v>
      </c>
      <c r="AE65">
        <f t="shared" si="2"/>
        <v>0.27520276431348084</v>
      </c>
      <c r="AF65">
        <f t="shared" si="3"/>
        <v>0.68287181456063728</v>
      </c>
    </row>
    <row r="66" spans="1:32" x14ac:dyDescent="0.35">
      <c r="A66" s="4">
        <v>39903</v>
      </c>
      <c r="B66" s="5">
        <v>1.47</v>
      </c>
      <c r="C66" s="5">
        <v>17.98</v>
      </c>
      <c r="D66" s="5">
        <v>53.43</v>
      </c>
      <c r="E66" s="1"/>
      <c r="F66" s="1"/>
      <c r="G66" s="1"/>
      <c r="H66" s="1"/>
      <c r="J66">
        <f t="shared" si="4"/>
        <v>0.31249999999999978</v>
      </c>
      <c r="K66">
        <f t="shared" si="5"/>
        <v>3.3482142857141906E-3</v>
      </c>
      <c r="L66">
        <f t="shared" si="6"/>
        <v>1.3851992409867009E-2</v>
      </c>
      <c r="N66">
        <f t="shared" si="17"/>
        <v>0.18125770653514181</v>
      </c>
      <c r="O66">
        <f t="shared" si="7"/>
        <v>1.122347066167291</v>
      </c>
      <c r="P66">
        <f t="shared" si="8"/>
        <v>1.0177142857142858</v>
      </c>
      <c r="R66" s="20">
        <f t="shared" si="14"/>
        <v>106.63149999999999</v>
      </c>
      <c r="S66">
        <f t="shared" si="9"/>
        <v>24.293333333333333</v>
      </c>
      <c r="T66">
        <f t="shared" si="10"/>
        <v>70.534712082654138</v>
      </c>
      <c r="V66">
        <f t="shared" si="15"/>
        <v>83.217440844103123</v>
      </c>
      <c r="W66">
        <f t="shared" si="11"/>
        <v>95.106355213362917</v>
      </c>
      <c r="X66">
        <f t="shared" si="0"/>
        <v>70.534712082654138</v>
      </c>
      <c r="Z66">
        <f t="shared" si="16"/>
        <v>0.29907672685838627</v>
      </c>
      <c r="AA66">
        <f t="shared" si="18"/>
        <v>0.26509330406147091</v>
      </c>
      <c r="AB66">
        <f t="shared" si="19"/>
        <v>0.58504637599124454</v>
      </c>
      <c r="AD66">
        <f t="shared" si="1"/>
        <v>5.3764600516732861E-2</v>
      </c>
      <c r="AE66">
        <f t="shared" si="2"/>
        <v>0.26978894604314863</v>
      </c>
      <c r="AF66">
        <f t="shared" si="3"/>
        <v>0.67644645344011856</v>
      </c>
    </row>
    <row r="67" spans="1:32" x14ac:dyDescent="0.35">
      <c r="A67" s="4">
        <v>39933</v>
      </c>
      <c r="B67" s="5">
        <v>3.35</v>
      </c>
      <c r="C67" s="5">
        <v>22.04</v>
      </c>
      <c r="D67" s="5">
        <v>66.81</v>
      </c>
      <c r="E67" s="1"/>
      <c r="F67" s="1"/>
      <c r="G67" s="1"/>
      <c r="H67" s="1"/>
      <c r="J67">
        <f t="shared" si="4"/>
        <v>1.2789115646258504</v>
      </c>
      <c r="K67">
        <f t="shared" si="5"/>
        <v>0.22580645161290325</v>
      </c>
      <c r="L67">
        <f t="shared" si="6"/>
        <v>0.25042111173498038</v>
      </c>
      <c r="N67">
        <f t="shared" si="17"/>
        <v>0.41307028360049325</v>
      </c>
      <c r="O67">
        <f t="shared" si="7"/>
        <v>1.3757802746566792</v>
      </c>
      <c r="P67">
        <f t="shared" si="8"/>
        <v>1.2725714285714287</v>
      </c>
      <c r="R67" s="20">
        <f t="shared" si="14"/>
        <v>138.52250000000001</v>
      </c>
      <c r="S67">
        <f t="shared" si="9"/>
        <v>30.733333333333334</v>
      </c>
      <c r="T67">
        <f t="shared" si="10"/>
        <v>111.80078976819679</v>
      </c>
      <c r="V67">
        <f t="shared" si="15"/>
        <v>108.1058406692889</v>
      </c>
      <c r="W67">
        <f t="shared" si="11"/>
        <v>120.3184131541172</v>
      </c>
      <c r="X67">
        <f t="shared" ref="X67:X130" si="20">T67</f>
        <v>111.80078976819679</v>
      </c>
      <c r="Z67">
        <f t="shared" si="16"/>
        <v>4.2953310833979685E-3</v>
      </c>
      <c r="AA67">
        <f t="shared" si="18"/>
        <v>7.4837310195228213E-3</v>
      </c>
      <c r="AB67">
        <f t="shared" si="19"/>
        <v>-9.0468143490141095E-3</v>
      </c>
      <c r="AD67">
        <f t="shared" ref="AD67:AD130" si="21">(B67*$F$3)/(B67*$F$3 + C67*$G$3 + D67*$H$3)</f>
        <v>9.4316807738814984E-2</v>
      </c>
      <c r="AE67">
        <f t="shared" ref="AE67:AE130" si="22">(C67*$G$3 )/(B67*$F$3 + C67*$G$3 + D67*$H$3)</f>
        <v>0.25457236189066756</v>
      </c>
      <c r="AF67">
        <f t="shared" ref="AF67:AF130" si="23">(D67*$H$3 )/(B67*$F$3 + C67*$G$3 + D67*$H$3)</f>
        <v>0.65111083037051753</v>
      </c>
    </row>
    <row r="68" spans="1:32" x14ac:dyDescent="0.35">
      <c r="A68" s="4">
        <v>39962</v>
      </c>
      <c r="B68" s="5">
        <v>3.22</v>
      </c>
      <c r="C68" s="5">
        <v>22.02</v>
      </c>
      <c r="D68" s="5">
        <v>67.650000000000006</v>
      </c>
      <c r="E68" s="1"/>
      <c r="F68" s="1"/>
      <c r="G68" s="1"/>
      <c r="H68" s="1"/>
      <c r="J68">
        <f t="shared" ref="J68:J131" si="24">B68/B67-1</f>
        <v>-3.8805970149253688E-2</v>
      </c>
      <c r="K68">
        <f t="shared" ref="K68:K131" si="25">C68/C67-1</f>
        <v>-9.0744101633388752E-4</v>
      </c>
      <c r="L68">
        <f t="shared" ref="L68:L131" si="26">D68/D67-1</f>
        <v>1.2572968118545136E-2</v>
      </c>
      <c r="N68">
        <f t="shared" si="17"/>
        <v>0.39704069050554874</v>
      </c>
      <c r="O68">
        <f t="shared" ref="O68:O131" si="27">C68/$C$3</f>
        <v>1.3745318352059925</v>
      </c>
      <c r="P68">
        <f t="shared" ref="P68:P131" si="28">D68/$D$3</f>
        <v>1.2885714285714287</v>
      </c>
      <c r="R68" s="20">
        <f t="shared" ref="R68:R131" si="29">B68*$F$3+C68*$G$3+D68*$H$3</f>
        <v>139.11750000000001</v>
      </c>
      <c r="S68">
        <f t="shared" ref="S68:S131" si="30">AVERAGE(B68:D68)</f>
        <v>30.963333333333335</v>
      </c>
      <c r="T68">
        <f t="shared" ref="T68:T131" si="31">T67*(1+AVERAGE(J68:L68))</f>
        <v>110.78934877909076</v>
      </c>
      <c r="V68">
        <f t="shared" si="15"/>
        <v>108.57019104701256</v>
      </c>
      <c r="W68">
        <f t="shared" ref="W68:W131" si="32">S68/$S$3*100</f>
        <v>121.21884379485842</v>
      </c>
      <c r="X68">
        <f t="shared" si="20"/>
        <v>110.78934877909076</v>
      </c>
      <c r="Z68">
        <f t="shared" si="16"/>
        <v>-4.7290959081352169E-2</v>
      </c>
      <c r="AA68">
        <f t="shared" si="18"/>
        <v>-5.3611798901927132E-2</v>
      </c>
      <c r="AB68">
        <f t="shared" si="19"/>
        <v>-1.9656584911539654E-2</v>
      </c>
      <c r="AD68">
        <f t="shared" si="21"/>
        <v>9.0269017197692591E-2</v>
      </c>
      <c r="AE68">
        <f t="shared" si="22"/>
        <v>0.25325354466548061</v>
      </c>
      <c r="AF68">
        <f t="shared" si="23"/>
        <v>0.65647743813682691</v>
      </c>
    </row>
    <row r="69" spans="1:32" x14ac:dyDescent="0.35">
      <c r="A69" s="4">
        <v>39994</v>
      </c>
      <c r="B69" s="5">
        <v>3.4</v>
      </c>
      <c r="C69" s="5">
        <v>20.76</v>
      </c>
      <c r="D69" s="5">
        <v>63.75</v>
      </c>
      <c r="E69" s="1"/>
      <c r="F69" s="1"/>
      <c r="G69" s="1"/>
      <c r="H69" s="1"/>
      <c r="J69">
        <f t="shared" si="24"/>
        <v>5.5900621118012417E-2</v>
      </c>
      <c r="K69">
        <f t="shared" si="25"/>
        <v>-5.7220708446866442E-2</v>
      </c>
      <c r="L69">
        <f t="shared" si="26"/>
        <v>-5.7649667405765048E-2</v>
      </c>
      <c r="N69">
        <f t="shared" ref="N69:N132" si="33">B69/$B$3</f>
        <v>0.41923551171393342</v>
      </c>
      <c r="O69">
        <f t="shared" si="27"/>
        <v>1.2958801498127341</v>
      </c>
      <c r="P69">
        <f t="shared" si="28"/>
        <v>1.2142857142857142</v>
      </c>
      <c r="R69" s="20">
        <f t="shared" si="29"/>
        <v>132.5385</v>
      </c>
      <c r="S69">
        <f t="shared" si="30"/>
        <v>29.303333333333331</v>
      </c>
      <c r="T69">
        <f t="shared" si="31"/>
        <v>108.61160853752038</v>
      </c>
      <c r="V69">
        <f t="shared" ref="V69:V132" si="34">R69/$R$3*100</f>
        <v>103.43580258475372</v>
      </c>
      <c r="W69">
        <f t="shared" si="32"/>
        <v>114.72008351820435</v>
      </c>
      <c r="X69">
        <f t="shared" si="20"/>
        <v>108.61160853752038</v>
      </c>
      <c r="Z69">
        <f t="shared" ref="Z69:Z132" si="35">R70/R69-1</f>
        <v>0.14971498847504705</v>
      </c>
      <c r="AA69">
        <f t="shared" si="18"/>
        <v>0.13638948925036987</v>
      </c>
      <c r="AB69">
        <f t="shared" si="19"/>
        <v>0.2020163209792587</v>
      </c>
      <c r="AD69">
        <f t="shared" si="21"/>
        <v>0.10004640161160719</v>
      </c>
      <c r="AE69">
        <f t="shared" si="22"/>
        <v>0.25061397254382689</v>
      </c>
      <c r="AF69">
        <f t="shared" si="23"/>
        <v>0.64933962584456595</v>
      </c>
    </row>
    <row r="70" spans="1:32" x14ac:dyDescent="0.35">
      <c r="A70" s="4">
        <v>40025</v>
      </c>
      <c r="B70" s="5">
        <v>4.4800000000000004</v>
      </c>
      <c r="C70" s="5">
        <v>24.37</v>
      </c>
      <c r="D70" s="5">
        <v>71.05</v>
      </c>
      <c r="E70" s="1"/>
      <c r="F70" s="1"/>
      <c r="G70" s="1"/>
      <c r="H70" s="1"/>
      <c r="J70">
        <f t="shared" si="24"/>
        <v>0.31764705882352962</v>
      </c>
      <c r="K70">
        <f t="shared" si="25"/>
        <v>0.17389210019267809</v>
      </c>
      <c r="L70">
        <f t="shared" si="26"/>
        <v>0.11450980392156862</v>
      </c>
      <c r="N70">
        <f t="shared" si="33"/>
        <v>0.55240443896424174</v>
      </c>
      <c r="O70">
        <f t="shared" si="27"/>
        <v>1.521223470661673</v>
      </c>
      <c r="P70">
        <f t="shared" si="28"/>
        <v>1.3533333333333333</v>
      </c>
      <c r="R70" s="20">
        <f t="shared" si="29"/>
        <v>152.38150000000002</v>
      </c>
      <c r="S70">
        <f t="shared" si="30"/>
        <v>33.300000000000004</v>
      </c>
      <c r="T70">
        <f t="shared" si="31"/>
        <v>130.55292610990969</v>
      </c>
      <c r="V70">
        <f t="shared" si="34"/>
        <v>118.92169257663734</v>
      </c>
      <c r="W70">
        <f t="shared" si="32"/>
        <v>130.36669711601203</v>
      </c>
      <c r="X70">
        <f t="shared" si="20"/>
        <v>130.55292610990969</v>
      </c>
      <c r="Z70">
        <f t="shared" si="35"/>
        <v>-4.4001404369953256E-3</v>
      </c>
      <c r="AA70">
        <f t="shared" si="18"/>
        <v>3.003003003001492E-4</v>
      </c>
      <c r="AB70">
        <f t="shared" si="19"/>
        <v>-2.0588057255361503E-2</v>
      </c>
      <c r="AD70">
        <f t="shared" si="21"/>
        <v>0.11465958794210583</v>
      </c>
      <c r="AE70">
        <f t="shared" si="22"/>
        <v>0.255884080416586</v>
      </c>
      <c r="AF70">
        <f t="shared" si="23"/>
        <v>0.6294563316413081</v>
      </c>
    </row>
    <row r="71" spans="1:32" x14ac:dyDescent="0.35">
      <c r="A71" s="4">
        <v>40056</v>
      </c>
      <c r="B71" s="5">
        <v>4.26</v>
      </c>
      <c r="C71" s="5">
        <v>23.77</v>
      </c>
      <c r="D71" s="5">
        <v>71.900000000000006</v>
      </c>
      <c r="E71" s="1"/>
      <c r="F71" s="1"/>
      <c r="G71" s="1"/>
      <c r="H71" s="1"/>
      <c r="J71">
        <f t="shared" si="24"/>
        <v>-4.9107142857143016E-2</v>
      </c>
      <c r="K71">
        <f t="shared" si="25"/>
        <v>-2.4620434961017734E-2</v>
      </c>
      <c r="L71">
        <f t="shared" si="26"/>
        <v>1.1963406052076131E-2</v>
      </c>
      <c r="N71">
        <f t="shared" si="33"/>
        <v>0.52527743526510484</v>
      </c>
      <c r="O71">
        <f t="shared" si="27"/>
        <v>1.4837702871410736</v>
      </c>
      <c r="P71">
        <f t="shared" si="28"/>
        <v>1.3695238095238096</v>
      </c>
      <c r="R71" s="20">
        <f t="shared" si="29"/>
        <v>151.71100000000001</v>
      </c>
      <c r="S71">
        <f t="shared" si="30"/>
        <v>33.31</v>
      </c>
      <c r="T71">
        <f t="shared" si="31"/>
        <v>127.8650949923039</v>
      </c>
      <c r="V71">
        <f t="shared" si="34"/>
        <v>118.39842042829495</v>
      </c>
      <c r="W71">
        <f t="shared" si="32"/>
        <v>130.40584627430511</v>
      </c>
      <c r="X71">
        <f t="shared" si="20"/>
        <v>127.8650949923039</v>
      </c>
      <c r="Z71">
        <f t="shared" si="35"/>
        <v>-5.9441965315633061E-2</v>
      </c>
      <c r="AA71">
        <f t="shared" si="18"/>
        <v>-6.1242870009006412E-2</v>
      </c>
      <c r="AB71">
        <f t="shared" si="19"/>
        <v>-5.1889226140009348E-2</v>
      </c>
      <c r="AD71">
        <f t="shared" si="21"/>
        <v>0.10951084628009831</v>
      </c>
      <c r="AE71">
        <f t="shared" si="22"/>
        <v>0.25068716177469003</v>
      </c>
      <c r="AF71">
        <f t="shared" si="23"/>
        <v>0.63980199194521159</v>
      </c>
    </row>
    <row r="72" spans="1:32" x14ac:dyDescent="0.35">
      <c r="A72" s="4">
        <v>40086</v>
      </c>
      <c r="B72" s="5">
        <v>4.04</v>
      </c>
      <c r="C72" s="5">
        <v>22.99</v>
      </c>
      <c r="D72" s="5">
        <v>66.78</v>
      </c>
      <c r="E72" s="1"/>
      <c r="F72" s="1"/>
      <c r="G72" s="1"/>
      <c r="H72" s="1"/>
      <c r="J72">
        <f t="shared" si="24"/>
        <v>-5.1643192488262879E-2</v>
      </c>
      <c r="K72">
        <f t="shared" si="25"/>
        <v>-3.2814472023559138E-2</v>
      </c>
      <c r="L72">
        <f t="shared" si="26"/>
        <v>-7.1210013908205916E-2</v>
      </c>
      <c r="N72">
        <f t="shared" si="33"/>
        <v>0.498150431565968</v>
      </c>
      <c r="O72">
        <f t="shared" si="27"/>
        <v>1.4350811485642945</v>
      </c>
      <c r="P72">
        <f t="shared" si="28"/>
        <v>1.272</v>
      </c>
      <c r="R72" s="20">
        <f t="shared" si="29"/>
        <v>142.69300000000001</v>
      </c>
      <c r="S72">
        <f t="shared" si="30"/>
        <v>31.27</v>
      </c>
      <c r="T72">
        <f t="shared" si="31"/>
        <v>121.23027416283446</v>
      </c>
      <c r="V72">
        <f t="shared" si="34"/>
        <v>111.36058562777052</v>
      </c>
      <c r="W72">
        <f t="shared" si="32"/>
        <v>122.41941798251337</v>
      </c>
      <c r="X72">
        <f t="shared" si="20"/>
        <v>121.23027416283446</v>
      </c>
      <c r="Z72">
        <f t="shared" si="35"/>
        <v>4.8811083935440536E-3</v>
      </c>
      <c r="AA72">
        <f t="shared" si="18"/>
        <v>6.9288988380769023E-3</v>
      </c>
      <c r="AB72">
        <f t="shared" si="19"/>
        <v>-1.3037524235018916E-3</v>
      </c>
      <c r="AD72">
        <f t="shared" si="21"/>
        <v>0.11041887128310428</v>
      </c>
      <c r="AE72">
        <f t="shared" si="22"/>
        <v>0.2577841940389507</v>
      </c>
      <c r="AF72">
        <f t="shared" si="23"/>
        <v>0.63179693467794495</v>
      </c>
    </row>
    <row r="73" spans="1:32" x14ac:dyDescent="0.35">
      <c r="A73" s="4">
        <v>40116</v>
      </c>
      <c r="B73" s="5">
        <v>3.92</v>
      </c>
      <c r="C73" s="5">
        <v>23.49</v>
      </c>
      <c r="D73" s="5">
        <v>67.05</v>
      </c>
      <c r="E73" s="1"/>
      <c r="F73" s="1"/>
      <c r="G73" s="1"/>
      <c r="H73" s="1"/>
      <c r="J73">
        <f t="shared" si="24"/>
        <v>-2.9702970297029729E-2</v>
      </c>
      <c r="K73">
        <f t="shared" si="25"/>
        <v>2.174858634188781E-2</v>
      </c>
      <c r="L73">
        <f t="shared" si="26"/>
        <v>4.0431266846361336E-3</v>
      </c>
      <c r="N73">
        <f t="shared" si="33"/>
        <v>0.48335388409371149</v>
      </c>
      <c r="O73">
        <f t="shared" si="27"/>
        <v>1.4662921348314606</v>
      </c>
      <c r="P73">
        <f t="shared" si="28"/>
        <v>1.2771428571428571</v>
      </c>
      <c r="R73" s="20">
        <f t="shared" si="29"/>
        <v>143.3895</v>
      </c>
      <c r="S73">
        <f t="shared" si="30"/>
        <v>31.486666666666665</v>
      </c>
      <c r="T73">
        <f t="shared" si="31"/>
        <v>121.07221989909287</v>
      </c>
      <c r="V73">
        <f t="shared" si="34"/>
        <v>111.90414871698819</v>
      </c>
      <c r="W73">
        <f t="shared" si="32"/>
        <v>123.26764974553046</v>
      </c>
      <c r="X73">
        <f t="shared" si="20"/>
        <v>121.07221989909287</v>
      </c>
      <c r="Z73">
        <f t="shared" si="35"/>
        <v>2.6323405828181601E-2</v>
      </c>
      <c r="AA73">
        <f t="shared" si="18"/>
        <v>8.3633283929707147E-3</v>
      </c>
      <c r="AB73">
        <f t="shared" si="19"/>
        <v>8.8978152968153923E-2</v>
      </c>
      <c r="AD73">
        <f t="shared" si="21"/>
        <v>0.10661868546860126</v>
      </c>
      <c r="AE73">
        <f t="shared" si="22"/>
        <v>0.26211124245499146</v>
      </c>
      <c r="AF73">
        <f t="shared" si="23"/>
        <v>0.63127007207640728</v>
      </c>
    </row>
    <row r="74" spans="1:32" x14ac:dyDescent="0.35">
      <c r="A74" s="4">
        <v>40147</v>
      </c>
      <c r="B74" s="5">
        <v>4.9800000000000004</v>
      </c>
      <c r="C74" s="5">
        <v>23.51</v>
      </c>
      <c r="D74" s="5">
        <v>66.760000000000005</v>
      </c>
      <c r="E74" s="1"/>
      <c r="F74" s="1"/>
      <c r="G74" s="1"/>
      <c r="H74" s="1"/>
      <c r="J74">
        <f t="shared" si="24"/>
        <v>0.27040816326530615</v>
      </c>
      <c r="K74">
        <f t="shared" si="25"/>
        <v>8.5142613878264051E-4</v>
      </c>
      <c r="L74">
        <f t="shared" si="26"/>
        <v>-4.3251304996270168E-3</v>
      </c>
      <c r="N74">
        <f t="shared" si="33"/>
        <v>0.61405672009864376</v>
      </c>
      <c r="O74">
        <f t="shared" si="27"/>
        <v>1.4675405742821475</v>
      </c>
      <c r="P74">
        <f t="shared" si="28"/>
        <v>1.2716190476190476</v>
      </c>
      <c r="R74" s="20">
        <f t="shared" si="29"/>
        <v>147.16400000000004</v>
      </c>
      <c r="S74">
        <f t="shared" si="30"/>
        <v>31.75</v>
      </c>
      <c r="T74">
        <f t="shared" si="31"/>
        <v>131.84500240146832</v>
      </c>
      <c r="V74">
        <f t="shared" si="34"/>
        <v>114.84984703752268</v>
      </c>
      <c r="W74">
        <f t="shared" si="32"/>
        <v>124.29857758058202</v>
      </c>
      <c r="X74">
        <f t="shared" si="20"/>
        <v>131.84500240146832</v>
      </c>
      <c r="Z74">
        <f t="shared" si="35"/>
        <v>8.4215569025033021E-2</v>
      </c>
      <c r="AA74">
        <f t="shared" si="18"/>
        <v>7.9790026246719048E-2</v>
      </c>
      <c r="AB74">
        <f t="shared" si="19"/>
        <v>9.6650171371766458E-2</v>
      </c>
      <c r="AD74">
        <f t="shared" si="21"/>
        <v>0.13197521132885756</v>
      </c>
      <c r="AE74">
        <f t="shared" si="22"/>
        <v>0.25560599059552602</v>
      </c>
      <c r="AF74">
        <f t="shared" si="23"/>
        <v>0.61241879807561628</v>
      </c>
    </row>
    <row r="75" spans="1:32" x14ac:dyDescent="0.35">
      <c r="A75" s="4">
        <v>40178</v>
      </c>
      <c r="B75" s="5">
        <v>5.6</v>
      </c>
      <c r="C75" s="5">
        <v>25.72</v>
      </c>
      <c r="D75" s="5">
        <v>71.53</v>
      </c>
      <c r="E75" s="1"/>
      <c r="F75" s="1"/>
      <c r="G75" s="1"/>
      <c r="H75" s="1"/>
      <c r="J75">
        <f t="shared" si="24"/>
        <v>0.12449799196787126</v>
      </c>
      <c r="K75">
        <f t="shared" si="25"/>
        <v>9.4002552105486803E-2</v>
      </c>
      <c r="L75">
        <f t="shared" si="26"/>
        <v>7.1449970041941313E-2</v>
      </c>
      <c r="N75">
        <f t="shared" si="33"/>
        <v>0.69050554870530212</v>
      </c>
      <c r="O75">
        <f t="shared" si="27"/>
        <v>1.6054931335830211</v>
      </c>
      <c r="P75">
        <f t="shared" si="28"/>
        <v>1.3624761904761904</v>
      </c>
      <c r="R75" s="20">
        <f t="shared" si="29"/>
        <v>159.5575</v>
      </c>
      <c r="S75">
        <f t="shared" si="30"/>
        <v>34.283333333333331</v>
      </c>
      <c r="T75">
        <f t="shared" si="31"/>
        <v>144.58784447808119</v>
      </c>
      <c r="V75">
        <f t="shared" si="34"/>
        <v>124.52199225822565</v>
      </c>
      <c r="W75">
        <f t="shared" si="32"/>
        <v>134.21636434816651</v>
      </c>
      <c r="X75">
        <f t="shared" si="20"/>
        <v>144.58784447808119</v>
      </c>
      <c r="Z75">
        <f t="shared" si="35"/>
        <v>-3.9954248468420439E-2</v>
      </c>
      <c r="AA75">
        <f t="shared" si="18"/>
        <v>-5.4545454545454453E-2</v>
      </c>
      <c r="AB75">
        <f t="shared" si="19"/>
        <v>-3.5690985467295988E-4</v>
      </c>
      <c r="AD75">
        <f t="shared" si="21"/>
        <v>0.13687855475298874</v>
      </c>
      <c r="AE75">
        <f t="shared" si="22"/>
        <v>0.25791329144665714</v>
      </c>
      <c r="AF75">
        <f t="shared" si="23"/>
        <v>0.6052081538003542</v>
      </c>
    </row>
    <row r="76" spans="1:32" x14ac:dyDescent="0.35">
      <c r="A76" s="4">
        <v>40207</v>
      </c>
      <c r="B76" s="5">
        <v>6.07</v>
      </c>
      <c r="C76" s="5">
        <v>25.72</v>
      </c>
      <c r="D76" s="5">
        <v>65.45</v>
      </c>
      <c r="E76" s="1"/>
      <c r="F76" s="1"/>
      <c r="G76" s="1"/>
      <c r="H76" s="1"/>
      <c r="J76">
        <f t="shared" si="24"/>
        <v>8.3928571428571574E-2</v>
      </c>
      <c r="K76">
        <f t="shared" si="25"/>
        <v>0</v>
      </c>
      <c r="L76">
        <f t="shared" si="26"/>
        <v>-8.4999300992590454E-2</v>
      </c>
      <c r="N76">
        <f t="shared" si="33"/>
        <v>0.74845869297164003</v>
      </c>
      <c r="O76">
        <f t="shared" si="27"/>
        <v>1.6054931335830211</v>
      </c>
      <c r="P76">
        <f t="shared" si="28"/>
        <v>1.2466666666666668</v>
      </c>
      <c r="R76" s="20">
        <f t="shared" si="29"/>
        <v>153.1825</v>
      </c>
      <c r="S76">
        <f t="shared" si="30"/>
        <v>32.413333333333334</v>
      </c>
      <c r="T76">
        <f t="shared" si="31"/>
        <v>144.53623965152104</v>
      </c>
      <c r="V76">
        <f t="shared" si="34"/>
        <v>119.54680963975777</v>
      </c>
      <c r="W76">
        <f t="shared" si="32"/>
        <v>126.89547174735745</v>
      </c>
      <c r="X76">
        <f t="shared" si="20"/>
        <v>144.53623965152104</v>
      </c>
      <c r="Z76">
        <f t="shared" si="35"/>
        <v>1.9617123365920364E-3</v>
      </c>
      <c r="AA76">
        <f t="shared" si="18"/>
        <v>-8.4327437268614247E-3</v>
      </c>
      <c r="AB76">
        <f t="shared" si="19"/>
        <v>2.490433432868211E-2</v>
      </c>
      <c r="AD76">
        <f t="shared" si="21"/>
        <v>0.15454115189398268</v>
      </c>
      <c r="AE76">
        <f t="shared" si="22"/>
        <v>0.26864687545901134</v>
      </c>
      <c r="AF76">
        <f t="shared" si="23"/>
        <v>0.57681197264700612</v>
      </c>
    </row>
    <row r="77" spans="1:32" x14ac:dyDescent="0.35">
      <c r="A77" s="4">
        <v>40235</v>
      </c>
      <c r="B77" s="5">
        <v>6.57</v>
      </c>
      <c r="C77" s="5">
        <v>26.25</v>
      </c>
      <c r="D77" s="5">
        <v>63.6</v>
      </c>
      <c r="E77" s="1"/>
      <c r="F77" s="1"/>
      <c r="G77" s="1"/>
      <c r="H77" s="1"/>
      <c r="J77">
        <f t="shared" si="24"/>
        <v>8.237232289950569E-2</v>
      </c>
      <c r="K77">
        <f t="shared" si="25"/>
        <v>2.0606531881804058E-2</v>
      </c>
      <c r="L77">
        <f t="shared" si="26"/>
        <v>-2.826585179526353E-2</v>
      </c>
      <c r="N77">
        <f t="shared" si="33"/>
        <v>0.81011097410604205</v>
      </c>
      <c r="O77">
        <f t="shared" si="27"/>
        <v>1.6385767790262173</v>
      </c>
      <c r="P77">
        <f t="shared" si="28"/>
        <v>1.2114285714285715</v>
      </c>
      <c r="R77" s="20">
        <f t="shared" si="29"/>
        <v>153.483</v>
      </c>
      <c r="S77">
        <f t="shared" si="30"/>
        <v>32.14</v>
      </c>
      <c r="T77">
        <f t="shared" si="31"/>
        <v>148.13581848641303</v>
      </c>
      <c r="V77">
        <f t="shared" si="34"/>
        <v>119.78132609102829</v>
      </c>
      <c r="W77">
        <f t="shared" si="32"/>
        <v>125.82539475401279</v>
      </c>
      <c r="X77">
        <f t="shared" si="20"/>
        <v>148.13581848641303</v>
      </c>
      <c r="Z77">
        <f t="shared" si="35"/>
        <v>6.4508772958568716E-2</v>
      </c>
      <c r="AA77">
        <f t="shared" si="18"/>
        <v>6.5857705870151495E-2</v>
      </c>
      <c r="AB77">
        <f t="shared" si="19"/>
        <v>5.85411813615484E-2</v>
      </c>
      <c r="AD77">
        <f t="shared" si="21"/>
        <v>0.16694357029768769</v>
      </c>
      <c r="AE77">
        <f t="shared" si="22"/>
        <v>0.27364594124430719</v>
      </c>
      <c r="AF77">
        <f t="shared" si="23"/>
        <v>0.55941048845800523</v>
      </c>
    </row>
    <row r="78" spans="1:32" x14ac:dyDescent="0.35">
      <c r="A78" s="4">
        <v>40268</v>
      </c>
      <c r="B78" s="5">
        <v>7.04</v>
      </c>
      <c r="C78" s="5">
        <v>26.77</v>
      </c>
      <c r="D78" s="5">
        <v>68.959999999999994</v>
      </c>
      <c r="E78" s="1"/>
      <c r="F78" s="1"/>
      <c r="G78" s="1"/>
      <c r="H78" s="1"/>
      <c r="J78">
        <f t="shared" si="24"/>
        <v>7.1537290715372848E-2</v>
      </c>
      <c r="K78">
        <f t="shared" si="25"/>
        <v>1.9809523809523721E-2</v>
      </c>
      <c r="L78">
        <f t="shared" si="26"/>
        <v>8.4276729559748409E-2</v>
      </c>
      <c r="N78">
        <f t="shared" si="33"/>
        <v>0.86806411837237984</v>
      </c>
      <c r="O78">
        <f t="shared" si="27"/>
        <v>1.6710362047440699</v>
      </c>
      <c r="P78">
        <f t="shared" si="28"/>
        <v>1.3135238095238093</v>
      </c>
      <c r="R78" s="20">
        <f t="shared" si="29"/>
        <v>163.38400000000001</v>
      </c>
      <c r="S78">
        <f t="shared" si="30"/>
        <v>34.256666666666668</v>
      </c>
      <c r="T78">
        <f t="shared" si="31"/>
        <v>156.80786430256754</v>
      </c>
      <c r="V78">
        <f t="shared" si="34"/>
        <v>127.50827246051072</v>
      </c>
      <c r="W78">
        <f t="shared" si="32"/>
        <v>134.11196659271826</v>
      </c>
      <c r="X78">
        <f t="shared" si="20"/>
        <v>156.80786430256754</v>
      </c>
      <c r="Z78">
        <f t="shared" si="35"/>
        <v>-2.8827792195074253E-2</v>
      </c>
      <c r="AA78">
        <f t="shared" si="18"/>
        <v>-3.6489247834971317E-2</v>
      </c>
      <c r="AB78">
        <f t="shared" si="19"/>
        <v>-1.6182312473068006E-2</v>
      </c>
      <c r="AD78">
        <f t="shared" si="21"/>
        <v>0.16804583068109483</v>
      </c>
      <c r="AE78">
        <f t="shared" si="22"/>
        <v>0.26215541301473827</v>
      </c>
      <c r="AF78">
        <f t="shared" si="23"/>
        <v>0.56979875630416688</v>
      </c>
    </row>
    <row r="79" spans="1:32" x14ac:dyDescent="0.35">
      <c r="A79" s="4">
        <v>40298</v>
      </c>
      <c r="B79" s="5">
        <v>7.29</v>
      </c>
      <c r="C79" s="5">
        <v>25.63</v>
      </c>
      <c r="D79" s="5">
        <v>66.099999999999994</v>
      </c>
      <c r="E79" s="1"/>
      <c r="F79" s="1"/>
      <c r="G79" s="1"/>
      <c r="H79" s="1"/>
      <c r="J79">
        <f t="shared" si="24"/>
        <v>3.5511363636363535E-2</v>
      </c>
      <c r="K79">
        <f t="shared" si="25"/>
        <v>-4.2584983190138259E-2</v>
      </c>
      <c r="L79">
        <f t="shared" si="26"/>
        <v>-4.1473317865429182E-2</v>
      </c>
      <c r="N79">
        <f t="shared" si="33"/>
        <v>0.89889025893958086</v>
      </c>
      <c r="O79">
        <f t="shared" si="27"/>
        <v>1.5998751560549314</v>
      </c>
      <c r="P79">
        <f t="shared" si="28"/>
        <v>1.259047619047619</v>
      </c>
      <c r="R79" s="20">
        <f t="shared" si="29"/>
        <v>158.67400000000001</v>
      </c>
      <c r="S79">
        <f t="shared" si="30"/>
        <v>33.006666666666668</v>
      </c>
      <c r="T79">
        <f t="shared" si="31"/>
        <v>154.27035044418895</v>
      </c>
      <c r="V79">
        <f t="shared" si="34"/>
        <v>123.83249047886622</v>
      </c>
      <c r="W79">
        <f t="shared" si="32"/>
        <v>129.21832180608118</v>
      </c>
      <c r="X79">
        <f t="shared" si="20"/>
        <v>154.27035044418895</v>
      </c>
      <c r="Z79">
        <f t="shared" si="35"/>
        <v>-7.8339866644818956E-2</v>
      </c>
      <c r="AA79">
        <f t="shared" si="18"/>
        <v>-7.4429408200363589E-2</v>
      </c>
      <c r="AB79">
        <f t="shared" si="19"/>
        <v>-8.7000696995885085E-2</v>
      </c>
      <c r="AD79">
        <f t="shared" si="21"/>
        <v>0.17917869342173262</v>
      </c>
      <c r="AE79">
        <f t="shared" si="22"/>
        <v>0.25844183672183219</v>
      </c>
      <c r="AF79">
        <f t="shared" si="23"/>
        <v>0.56237946985643517</v>
      </c>
    </row>
    <row r="80" spans="1:32" x14ac:dyDescent="0.35">
      <c r="A80" s="4">
        <v>40326</v>
      </c>
      <c r="B80" s="5">
        <v>6.57</v>
      </c>
      <c r="C80" s="5">
        <v>23.05</v>
      </c>
      <c r="D80" s="5">
        <v>62.03</v>
      </c>
      <c r="E80" s="1"/>
      <c r="F80" s="1"/>
      <c r="G80" s="1"/>
      <c r="H80" s="1"/>
      <c r="J80">
        <f t="shared" si="24"/>
        <v>-9.8765432098765427E-2</v>
      </c>
      <c r="K80">
        <f t="shared" si="25"/>
        <v>-0.10066328521264134</v>
      </c>
      <c r="L80">
        <f t="shared" si="26"/>
        <v>-6.1573373676248044E-2</v>
      </c>
      <c r="N80">
        <f t="shared" si="33"/>
        <v>0.81011097410604205</v>
      </c>
      <c r="O80">
        <f t="shared" si="27"/>
        <v>1.4388264669163546</v>
      </c>
      <c r="P80">
        <f t="shared" si="28"/>
        <v>1.1815238095238096</v>
      </c>
      <c r="R80" s="20">
        <f t="shared" si="29"/>
        <v>146.24350000000001</v>
      </c>
      <c r="S80">
        <f t="shared" si="30"/>
        <v>30.55</v>
      </c>
      <c r="T80">
        <f t="shared" si="31"/>
        <v>140.84872242974507</v>
      </c>
      <c r="V80">
        <f t="shared" si="34"/>
        <v>114.13146968845602</v>
      </c>
      <c r="W80">
        <f t="shared" si="32"/>
        <v>119.60067858541041</v>
      </c>
      <c r="X80">
        <f t="shared" si="20"/>
        <v>140.84872242974507</v>
      </c>
      <c r="Z80">
        <f t="shared" si="35"/>
        <v>-6.8276538786339325E-2</v>
      </c>
      <c r="AA80">
        <f t="shared" si="18"/>
        <v>-5.9028914348063344E-2</v>
      </c>
      <c r="AB80">
        <f t="shared" si="19"/>
        <v>-8.2527132481803878E-2</v>
      </c>
      <c r="AD80">
        <f t="shared" si="21"/>
        <v>0.17520778701275611</v>
      </c>
      <c r="AE80">
        <f t="shared" si="22"/>
        <v>0.25218214826641866</v>
      </c>
      <c r="AF80">
        <f t="shared" si="23"/>
        <v>0.57261006472082521</v>
      </c>
    </row>
    <row r="81" spans="1:32" x14ac:dyDescent="0.35">
      <c r="A81" s="4">
        <v>40359</v>
      </c>
      <c r="B81" s="5">
        <v>5.64</v>
      </c>
      <c r="C81" s="5">
        <v>21.81</v>
      </c>
      <c r="D81" s="5">
        <v>58.79</v>
      </c>
      <c r="E81" s="1"/>
      <c r="F81" s="1"/>
      <c r="G81" s="1"/>
      <c r="H81" s="1"/>
      <c r="J81">
        <f t="shared" si="24"/>
        <v>-0.14155251141552516</v>
      </c>
      <c r="K81">
        <f t="shared" si="25"/>
        <v>-5.3796095444685554E-2</v>
      </c>
      <c r="L81">
        <f t="shared" si="26"/>
        <v>-5.2232790585200695E-2</v>
      </c>
      <c r="N81">
        <f t="shared" si="33"/>
        <v>0.69543773119605423</v>
      </c>
      <c r="O81">
        <f t="shared" si="27"/>
        <v>1.3614232209737827</v>
      </c>
      <c r="P81">
        <f t="shared" si="28"/>
        <v>1.1198095238095238</v>
      </c>
      <c r="R81" s="20">
        <f t="shared" si="29"/>
        <v>136.2585</v>
      </c>
      <c r="S81">
        <f t="shared" si="30"/>
        <v>28.746666666666666</v>
      </c>
      <c r="T81">
        <f t="shared" si="31"/>
        <v>129.22488125389268</v>
      </c>
      <c r="V81">
        <f t="shared" si="34"/>
        <v>106.33896797153024</v>
      </c>
      <c r="W81">
        <f t="shared" si="32"/>
        <v>112.54078037322198</v>
      </c>
      <c r="X81">
        <f t="shared" si="20"/>
        <v>129.22488125389268</v>
      </c>
      <c r="Z81">
        <f t="shared" si="35"/>
        <v>8.4277311140222633E-2</v>
      </c>
      <c r="AA81">
        <f t="shared" si="18"/>
        <v>6.0644712430426573E-2</v>
      </c>
      <c r="AB81">
        <f t="shared" si="19"/>
        <v>0.1323506895101203</v>
      </c>
      <c r="AD81">
        <f t="shared" si="21"/>
        <v>0.16142846134369598</v>
      </c>
      <c r="AE81">
        <f t="shared" si="22"/>
        <v>0.25610145422120456</v>
      </c>
      <c r="AF81">
        <f t="shared" si="23"/>
        <v>0.58247008443509951</v>
      </c>
    </row>
    <row r="82" spans="1:32" x14ac:dyDescent="0.35">
      <c r="A82" s="4">
        <v>40389</v>
      </c>
      <c r="B82" s="5">
        <v>7.15</v>
      </c>
      <c r="C82" s="5">
        <v>24.1</v>
      </c>
      <c r="D82" s="5">
        <v>60.22</v>
      </c>
      <c r="E82" s="1"/>
      <c r="F82" s="1"/>
      <c r="G82" s="1"/>
      <c r="H82" s="1"/>
      <c r="J82">
        <f t="shared" si="24"/>
        <v>0.2677304964539009</v>
      </c>
      <c r="K82">
        <f t="shared" si="25"/>
        <v>0.10499770747363613</v>
      </c>
      <c r="L82">
        <f t="shared" si="26"/>
        <v>2.4323864602823653E-2</v>
      </c>
      <c r="N82">
        <f t="shared" si="33"/>
        <v>0.88162762022194829</v>
      </c>
      <c r="O82">
        <f t="shared" si="27"/>
        <v>1.5043695380774034</v>
      </c>
      <c r="P82">
        <f t="shared" si="28"/>
        <v>1.1470476190476191</v>
      </c>
      <c r="R82" s="20">
        <f t="shared" si="29"/>
        <v>147.74200000000002</v>
      </c>
      <c r="S82">
        <f t="shared" si="30"/>
        <v>30.49</v>
      </c>
      <c r="T82">
        <f t="shared" si="31"/>
        <v>146.3278833897088</v>
      </c>
      <c r="V82">
        <f t="shared" si="34"/>
        <v>115.30093026159707</v>
      </c>
      <c r="W82">
        <f t="shared" si="32"/>
        <v>119.36578363565182</v>
      </c>
      <c r="X82">
        <f t="shared" si="20"/>
        <v>146.3278833897088</v>
      </c>
      <c r="Z82">
        <f t="shared" si="35"/>
        <v>-3.1111667636826268E-2</v>
      </c>
      <c r="AA82">
        <f t="shared" si="18"/>
        <v>-2.1865092380015216E-2</v>
      </c>
      <c r="AB82">
        <f t="shared" si="19"/>
        <v>-3.7870413274981085E-2</v>
      </c>
      <c r="AD82">
        <f t="shared" si="21"/>
        <v>0.18874118395581485</v>
      </c>
      <c r="AE82">
        <f t="shared" si="22"/>
        <v>0.26099551921593045</v>
      </c>
      <c r="AF82">
        <f t="shared" si="23"/>
        <v>0.55026329682825459</v>
      </c>
    </row>
    <row r="83" spans="1:32" x14ac:dyDescent="0.35">
      <c r="A83" s="4">
        <v>40421</v>
      </c>
      <c r="B83" s="5">
        <v>6.32</v>
      </c>
      <c r="C83" s="5">
        <v>24.98</v>
      </c>
      <c r="D83" s="5">
        <v>58.17</v>
      </c>
      <c r="E83" s="1"/>
      <c r="F83" s="1"/>
      <c r="G83" s="1"/>
      <c r="H83" s="1"/>
      <c r="J83">
        <f t="shared" si="24"/>
        <v>-0.11608391608391611</v>
      </c>
      <c r="K83">
        <f t="shared" si="25"/>
        <v>3.6514522821576634E-2</v>
      </c>
      <c r="L83">
        <f t="shared" si="26"/>
        <v>-3.4041846562603784E-2</v>
      </c>
      <c r="N83">
        <f t="shared" si="33"/>
        <v>0.77928483353884104</v>
      </c>
      <c r="O83">
        <f t="shared" si="27"/>
        <v>1.5593008739076155</v>
      </c>
      <c r="P83">
        <f t="shared" si="28"/>
        <v>1.1080000000000001</v>
      </c>
      <c r="R83" s="20">
        <f t="shared" si="29"/>
        <v>143.14550000000003</v>
      </c>
      <c r="S83">
        <f t="shared" si="30"/>
        <v>29.823333333333334</v>
      </c>
      <c r="T83">
        <f t="shared" si="31"/>
        <v>140.78638597208729</v>
      </c>
      <c r="V83">
        <f t="shared" si="34"/>
        <v>111.71372604108139</v>
      </c>
      <c r="W83">
        <f t="shared" si="32"/>
        <v>116.75583974944539</v>
      </c>
      <c r="X83">
        <f t="shared" si="20"/>
        <v>140.78638597208729</v>
      </c>
      <c r="Z83">
        <f t="shared" si="35"/>
        <v>7.2007153560537773E-2</v>
      </c>
      <c r="AA83">
        <f t="shared" si="18"/>
        <v>6.9967586900637091E-2</v>
      </c>
      <c r="AB83">
        <f t="shared" si="19"/>
        <v>7.6168010423713683E-2</v>
      </c>
      <c r="AD83">
        <f t="shared" si="21"/>
        <v>0.1721884376386264</v>
      </c>
      <c r="AE83">
        <f t="shared" si="22"/>
        <v>0.27921240975091777</v>
      </c>
      <c r="AF83">
        <f t="shared" si="23"/>
        <v>0.54859915261045578</v>
      </c>
    </row>
    <row r="84" spans="1:32" x14ac:dyDescent="0.35">
      <c r="A84" s="4">
        <v>40451</v>
      </c>
      <c r="B84" s="5">
        <v>6.85</v>
      </c>
      <c r="C84" s="5">
        <v>27</v>
      </c>
      <c r="D84" s="5">
        <v>61.88</v>
      </c>
      <c r="E84" s="1"/>
      <c r="F84" s="1"/>
      <c r="G84" s="1"/>
      <c r="H84" s="1"/>
      <c r="J84">
        <f t="shared" si="24"/>
        <v>8.3860759493670889E-2</v>
      </c>
      <c r="K84">
        <f t="shared" si="25"/>
        <v>8.0864691753402607E-2</v>
      </c>
      <c r="L84">
        <f t="shared" si="26"/>
        <v>6.3778580024067333E-2</v>
      </c>
      <c r="N84">
        <f t="shared" si="33"/>
        <v>0.84463625154130706</v>
      </c>
      <c r="O84">
        <f t="shared" si="27"/>
        <v>1.6853932584269664</v>
      </c>
      <c r="P84">
        <f t="shared" si="28"/>
        <v>1.1786666666666668</v>
      </c>
      <c r="R84" s="20">
        <f t="shared" si="29"/>
        <v>153.453</v>
      </c>
      <c r="S84">
        <f t="shared" si="30"/>
        <v>31.91</v>
      </c>
      <c r="T84">
        <f t="shared" si="31"/>
        <v>151.50980488632621</v>
      </c>
      <c r="V84">
        <f t="shared" si="34"/>
        <v>119.75791346694137</v>
      </c>
      <c r="W84">
        <f t="shared" si="32"/>
        <v>124.92496411327156</v>
      </c>
      <c r="X84">
        <f t="shared" si="20"/>
        <v>151.50980488632621</v>
      </c>
      <c r="Z84">
        <f t="shared" si="35"/>
        <v>2.4574299622685647E-2</v>
      </c>
      <c r="AA84">
        <f t="shared" si="18"/>
        <v>7.6256137052124195E-3</v>
      </c>
      <c r="AB84">
        <f t="shared" si="19"/>
        <v>5.2100314328738406E-2</v>
      </c>
      <c r="AD84">
        <f t="shared" si="21"/>
        <v>0.1740923931105941</v>
      </c>
      <c r="AE84">
        <f t="shared" si="22"/>
        <v>0.28151942288518311</v>
      </c>
      <c r="AF84">
        <f t="shared" si="23"/>
        <v>0.54438818400422284</v>
      </c>
    </row>
    <row r="85" spans="1:32" x14ac:dyDescent="0.35">
      <c r="A85" s="4">
        <v>40480</v>
      </c>
      <c r="B85" s="5">
        <v>7.91</v>
      </c>
      <c r="C85" s="5">
        <v>27.33</v>
      </c>
      <c r="D85" s="5">
        <v>61.22</v>
      </c>
      <c r="E85" s="1"/>
      <c r="F85" s="1"/>
      <c r="G85" s="1"/>
      <c r="H85" s="1"/>
      <c r="J85">
        <f t="shared" si="24"/>
        <v>0.15474452554744533</v>
      </c>
      <c r="K85">
        <f t="shared" si="25"/>
        <v>1.2222222222222134E-2</v>
      </c>
      <c r="L85">
        <f t="shared" si="26"/>
        <v>-1.0665804783451915E-2</v>
      </c>
      <c r="N85">
        <f t="shared" si="33"/>
        <v>0.97533908754623933</v>
      </c>
      <c r="O85">
        <f t="shared" si="27"/>
        <v>1.7059925093632957</v>
      </c>
      <c r="P85">
        <f t="shared" si="28"/>
        <v>1.1660952380952381</v>
      </c>
      <c r="R85" s="20">
        <f t="shared" si="29"/>
        <v>157.22399999999999</v>
      </c>
      <c r="S85">
        <f t="shared" si="30"/>
        <v>32.153333333333329</v>
      </c>
      <c r="T85">
        <f t="shared" si="31"/>
        <v>159.40351334478962</v>
      </c>
      <c r="V85">
        <f t="shared" si="34"/>
        <v>122.70088031466567</v>
      </c>
      <c r="W85">
        <f t="shared" si="32"/>
        <v>125.8775936317369</v>
      </c>
      <c r="X85">
        <f t="shared" si="20"/>
        <v>159.40351334478962</v>
      </c>
      <c r="Z85">
        <f t="shared" si="35"/>
        <v>7.7831628758968208E-2</v>
      </c>
      <c r="AA85">
        <f t="shared" si="18"/>
        <v>7.3709309558366298E-2</v>
      </c>
      <c r="AB85">
        <f t="shared" si="19"/>
        <v>7.7155428282779548E-2</v>
      </c>
      <c r="AD85">
        <f t="shared" si="21"/>
        <v>0.19621050221340255</v>
      </c>
      <c r="AE85">
        <f t="shared" si="22"/>
        <v>0.27812547702640822</v>
      </c>
      <c r="AF85">
        <f t="shared" si="23"/>
        <v>0.52566402076018937</v>
      </c>
    </row>
    <row r="86" spans="1:32" x14ac:dyDescent="0.35">
      <c r="A86" s="4">
        <v>40512</v>
      </c>
      <c r="B86" s="5">
        <v>8.93</v>
      </c>
      <c r="C86" s="5">
        <v>27.48</v>
      </c>
      <c r="D86" s="5">
        <v>67.16</v>
      </c>
      <c r="E86" s="1"/>
      <c r="F86" s="1"/>
      <c r="G86" s="1"/>
      <c r="H86" s="1"/>
      <c r="J86">
        <f t="shared" si="24"/>
        <v>0.12895069532237668</v>
      </c>
      <c r="K86">
        <f t="shared" si="25"/>
        <v>5.488474204171423E-3</v>
      </c>
      <c r="L86">
        <f t="shared" si="26"/>
        <v>9.7027115321790314E-2</v>
      </c>
      <c r="N86">
        <f t="shared" si="33"/>
        <v>1.1011097410604194</v>
      </c>
      <c r="O86">
        <f t="shared" si="27"/>
        <v>1.7153558052434457</v>
      </c>
      <c r="P86">
        <f t="shared" si="28"/>
        <v>1.2792380952380951</v>
      </c>
      <c r="R86" s="20">
        <f t="shared" si="29"/>
        <v>169.46100000000001</v>
      </c>
      <c r="S86">
        <f t="shared" si="30"/>
        <v>34.523333333333333</v>
      </c>
      <c r="T86">
        <f t="shared" si="31"/>
        <v>171.70235968668663</v>
      </c>
      <c r="V86">
        <f t="shared" si="34"/>
        <v>132.25088967971533</v>
      </c>
      <c r="W86">
        <f t="shared" si="32"/>
        <v>135.15594414720084</v>
      </c>
      <c r="X86">
        <f t="shared" si="20"/>
        <v>171.70235968668663</v>
      </c>
      <c r="Z86">
        <f t="shared" si="35"/>
        <v>4.0764541693959266E-2</v>
      </c>
      <c r="AA86">
        <f t="shared" si="18"/>
        <v>3.6400502075890628E-2</v>
      </c>
      <c r="AB86">
        <f t="shared" si="19"/>
        <v>5.1696226746864582E-2</v>
      </c>
      <c r="AD86">
        <f t="shared" si="21"/>
        <v>0.20551631348805918</v>
      </c>
      <c r="AE86">
        <f t="shared" si="22"/>
        <v>0.25945792837289994</v>
      </c>
      <c r="AF86">
        <f t="shared" si="23"/>
        <v>0.53502575813904074</v>
      </c>
    </row>
    <row r="87" spans="1:32" x14ac:dyDescent="0.35">
      <c r="A87" s="4">
        <v>40543</v>
      </c>
      <c r="B87" s="5">
        <v>9.4</v>
      </c>
      <c r="C87" s="5">
        <v>29.96</v>
      </c>
      <c r="D87" s="5">
        <v>67.98</v>
      </c>
      <c r="E87" s="1"/>
      <c r="F87" s="1"/>
      <c r="G87" s="1"/>
      <c r="H87" s="1"/>
      <c r="J87">
        <f t="shared" si="24"/>
        <v>5.2631578947368585E-2</v>
      </c>
      <c r="K87">
        <f t="shared" si="25"/>
        <v>9.0247452692867602E-2</v>
      </c>
      <c r="L87">
        <f t="shared" si="26"/>
        <v>1.2209648600357559E-2</v>
      </c>
      <c r="N87">
        <f t="shared" si="33"/>
        <v>1.1590628853267573</v>
      </c>
      <c r="O87">
        <f t="shared" si="27"/>
        <v>1.8701622971285894</v>
      </c>
      <c r="P87">
        <f t="shared" si="28"/>
        <v>1.2948571428571429</v>
      </c>
      <c r="R87" s="20">
        <f t="shared" si="29"/>
        <v>176.36900000000003</v>
      </c>
      <c r="S87">
        <f t="shared" si="30"/>
        <v>35.78</v>
      </c>
      <c r="T87">
        <f t="shared" si="31"/>
        <v>180.57872380602129</v>
      </c>
      <c r="V87">
        <f t="shared" si="34"/>
        <v>137.64203658612726</v>
      </c>
      <c r="W87">
        <f t="shared" si="32"/>
        <v>140.0756883727</v>
      </c>
      <c r="X87">
        <f t="shared" si="20"/>
        <v>180.57872380602129</v>
      </c>
      <c r="Z87">
        <f t="shared" si="35"/>
        <v>4.0880200035153358E-2</v>
      </c>
      <c r="AA87">
        <f t="shared" si="18"/>
        <v>5.2729644121483066E-2</v>
      </c>
      <c r="AB87">
        <f t="shared" si="19"/>
        <v>3.2494399711530564E-2</v>
      </c>
      <c r="AD87">
        <f t="shared" si="21"/>
        <v>0.20785965787638416</v>
      </c>
      <c r="AE87">
        <f t="shared" si="22"/>
        <v>0.27179379596187536</v>
      </c>
      <c r="AF87">
        <f t="shared" si="23"/>
        <v>0.52034654616174036</v>
      </c>
    </row>
    <row r="88" spans="1:32" x14ac:dyDescent="0.35">
      <c r="A88" s="4">
        <v>40574</v>
      </c>
      <c r="B88" s="5">
        <v>8.93</v>
      </c>
      <c r="C88" s="5">
        <v>33.03</v>
      </c>
      <c r="D88" s="5">
        <v>71.040000000000006</v>
      </c>
      <c r="E88" s="1"/>
      <c r="F88" s="1"/>
      <c r="G88" s="1"/>
      <c r="H88" s="1"/>
      <c r="J88">
        <f t="shared" si="24"/>
        <v>-5.0000000000000044E-2</v>
      </c>
      <c r="K88">
        <f t="shared" si="25"/>
        <v>0.10246995994659547</v>
      </c>
      <c r="L88">
        <f t="shared" si="26"/>
        <v>4.501323918799649E-2</v>
      </c>
      <c r="N88">
        <f t="shared" si="33"/>
        <v>1.1011097410604194</v>
      </c>
      <c r="O88">
        <f t="shared" si="27"/>
        <v>2.0617977528089888</v>
      </c>
      <c r="P88">
        <f t="shared" si="28"/>
        <v>1.3531428571428572</v>
      </c>
      <c r="R88" s="20">
        <f t="shared" si="29"/>
        <v>183.57900000000001</v>
      </c>
      <c r="S88">
        <f t="shared" si="30"/>
        <v>37.666666666666664</v>
      </c>
      <c r="T88">
        <f t="shared" si="31"/>
        <v>186.44652103677222</v>
      </c>
      <c r="V88">
        <f t="shared" si="34"/>
        <v>143.26887057501406</v>
      </c>
      <c r="W88">
        <f t="shared" si="32"/>
        <v>147.46182957066424</v>
      </c>
      <c r="X88">
        <f t="shared" si="20"/>
        <v>186.44652103677222</v>
      </c>
      <c r="Z88">
        <f t="shared" si="35"/>
        <v>6.1079971020650436E-2</v>
      </c>
      <c r="AA88">
        <f t="shared" si="18"/>
        <v>8.1681415929203638E-2</v>
      </c>
      <c r="AB88">
        <f t="shared" si="19"/>
        <v>2.7585310338639202E-2</v>
      </c>
      <c r="AD88">
        <f t="shared" si="21"/>
        <v>0.18971124148186883</v>
      </c>
      <c r="AE88">
        <f t="shared" si="22"/>
        <v>0.28787606425571555</v>
      </c>
      <c r="AF88">
        <f t="shared" si="23"/>
        <v>0.52241269426241566</v>
      </c>
    </row>
    <row r="89" spans="1:32" x14ac:dyDescent="0.35">
      <c r="A89" s="4">
        <v>40602</v>
      </c>
      <c r="B89" s="5">
        <v>8.43</v>
      </c>
      <c r="C89" s="5">
        <v>33.14</v>
      </c>
      <c r="D89" s="5">
        <v>80.66</v>
      </c>
      <c r="E89" s="1"/>
      <c r="F89" s="1"/>
      <c r="G89" s="1"/>
      <c r="H89" s="1"/>
      <c r="J89">
        <f t="shared" si="24"/>
        <v>-5.5991041433370636E-2</v>
      </c>
      <c r="K89">
        <f t="shared" si="25"/>
        <v>3.3303057826219451E-3</v>
      </c>
      <c r="L89">
        <f t="shared" si="26"/>
        <v>0.13541666666666652</v>
      </c>
      <c r="N89">
        <f t="shared" si="33"/>
        <v>1.0394574599260173</v>
      </c>
      <c r="O89">
        <f t="shared" si="27"/>
        <v>2.0686641697877652</v>
      </c>
      <c r="P89">
        <f t="shared" si="28"/>
        <v>1.5363809523809524</v>
      </c>
      <c r="R89" s="20">
        <f t="shared" si="29"/>
        <v>194.792</v>
      </c>
      <c r="S89">
        <f t="shared" si="30"/>
        <v>40.743333333333332</v>
      </c>
      <c r="T89">
        <f t="shared" si="31"/>
        <v>191.58970618113122</v>
      </c>
      <c r="V89">
        <f t="shared" si="34"/>
        <v>152.01972903789724</v>
      </c>
      <c r="W89">
        <f t="shared" si="32"/>
        <v>159.50672060550696</v>
      </c>
      <c r="X89">
        <f t="shared" si="20"/>
        <v>191.58970618113122</v>
      </c>
      <c r="Z89">
        <f t="shared" si="35"/>
        <v>-0.11386504579243495</v>
      </c>
      <c r="AA89">
        <f t="shared" si="18"/>
        <v>-0.12607379530393525</v>
      </c>
      <c r="AB89">
        <f t="shared" si="19"/>
        <v>-9.4307488655213434E-2</v>
      </c>
      <c r="AD89">
        <f t="shared" si="21"/>
        <v>0.16878003203416975</v>
      </c>
      <c r="AE89">
        <f t="shared" si="22"/>
        <v>0.27220830424247405</v>
      </c>
      <c r="AF89">
        <f t="shared" si="23"/>
        <v>0.5590116637233562</v>
      </c>
    </row>
    <row r="90" spans="1:32" x14ac:dyDescent="0.35">
      <c r="A90" s="4">
        <v>40633</v>
      </c>
      <c r="B90" s="5">
        <v>8.35</v>
      </c>
      <c r="C90" s="5">
        <v>28.45</v>
      </c>
      <c r="D90" s="5">
        <v>70.02</v>
      </c>
      <c r="E90" s="1"/>
      <c r="F90" s="1"/>
      <c r="G90" s="1"/>
      <c r="H90" s="1"/>
      <c r="J90">
        <f t="shared" si="24"/>
        <v>-9.4899169632265412E-3</v>
      </c>
      <c r="K90">
        <f t="shared" si="25"/>
        <v>-0.14152082076041039</v>
      </c>
      <c r="L90">
        <f t="shared" si="26"/>
        <v>-0.13191172824200348</v>
      </c>
      <c r="N90">
        <f t="shared" si="33"/>
        <v>1.0295930949445129</v>
      </c>
      <c r="O90">
        <f t="shared" si="27"/>
        <v>1.7759051186017478</v>
      </c>
      <c r="P90">
        <f t="shared" si="28"/>
        <v>1.3337142857142856</v>
      </c>
      <c r="R90" s="20">
        <f t="shared" si="29"/>
        <v>172.61200000000002</v>
      </c>
      <c r="S90">
        <f t="shared" si="30"/>
        <v>35.606666666666662</v>
      </c>
      <c r="T90">
        <f t="shared" si="31"/>
        <v>173.52136213899851</v>
      </c>
      <c r="V90">
        <f t="shared" si="34"/>
        <v>134.70999562964352</v>
      </c>
      <c r="W90">
        <f t="shared" si="32"/>
        <v>139.39710296228628</v>
      </c>
      <c r="X90">
        <f t="shared" si="20"/>
        <v>173.52136213899851</v>
      </c>
      <c r="Z90">
        <f t="shared" si="35"/>
        <v>9.1042337728548528E-3</v>
      </c>
      <c r="AA90">
        <f t="shared" si="18"/>
        <v>4.3063096798352518E-3</v>
      </c>
      <c r="AB90">
        <f t="shared" si="19"/>
        <v>1.7541118086205953E-2</v>
      </c>
      <c r="AD90">
        <f t="shared" si="21"/>
        <v>0.18866011633026669</v>
      </c>
      <c r="AE90">
        <f t="shared" si="22"/>
        <v>0.26371283572405163</v>
      </c>
      <c r="AF90">
        <f t="shared" si="23"/>
        <v>0.54762704794568162</v>
      </c>
    </row>
    <row r="91" spans="1:32" x14ac:dyDescent="0.35">
      <c r="A91" s="4">
        <v>40662</v>
      </c>
      <c r="B91" s="5">
        <v>8.66</v>
      </c>
      <c r="C91" s="5">
        <v>29.09</v>
      </c>
      <c r="D91" s="5">
        <v>69.53</v>
      </c>
      <c r="E91" s="1"/>
      <c r="F91" s="1"/>
      <c r="G91" s="1"/>
      <c r="H91" s="1"/>
      <c r="J91">
        <f t="shared" si="24"/>
        <v>3.7125748502994105E-2</v>
      </c>
      <c r="K91">
        <f t="shared" si="25"/>
        <v>2.2495606326889295E-2</v>
      </c>
      <c r="L91">
        <f t="shared" si="26"/>
        <v>-6.998000571265317E-3</v>
      </c>
      <c r="N91">
        <f t="shared" si="33"/>
        <v>1.0678175092478424</v>
      </c>
      <c r="O91">
        <f t="shared" si="27"/>
        <v>1.8158551810237205</v>
      </c>
      <c r="P91">
        <f t="shared" si="28"/>
        <v>1.3243809523809524</v>
      </c>
      <c r="R91" s="20">
        <f t="shared" si="29"/>
        <v>174.18350000000004</v>
      </c>
      <c r="S91">
        <f t="shared" si="30"/>
        <v>35.76</v>
      </c>
      <c r="T91">
        <f t="shared" si="31"/>
        <v>176.56512084275801</v>
      </c>
      <c r="V91">
        <f t="shared" si="34"/>
        <v>135.93642692139605</v>
      </c>
      <c r="W91">
        <f t="shared" si="32"/>
        <v>139.99739005611377</v>
      </c>
      <c r="X91">
        <f t="shared" si="20"/>
        <v>176.56512084275801</v>
      </c>
      <c r="Z91">
        <f t="shared" si="35"/>
        <v>1.5084666458074159E-2</v>
      </c>
      <c r="AA91">
        <f t="shared" si="18"/>
        <v>2.4049217002237278E-2</v>
      </c>
      <c r="AB91">
        <f t="shared" si="19"/>
        <v>1.8987973150919046E-4</v>
      </c>
      <c r="AD91">
        <f t="shared" si="21"/>
        <v>0.19389896287535843</v>
      </c>
      <c r="AE91">
        <f t="shared" si="22"/>
        <v>0.2672124512367704</v>
      </c>
      <c r="AF91">
        <f t="shared" si="23"/>
        <v>0.53888858588787103</v>
      </c>
    </row>
    <row r="92" spans="1:32" x14ac:dyDescent="0.35">
      <c r="A92" s="4">
        <v>40694</v>
      </c>
      <c r="B92" s="5">
        <v>8.35</v>
      </c>
      <c r="C92" s="5">
        <v>28.83</v>
      </c>
      <c r="D92" s="5">
        <v>72.680000000000007</v>
      </c>
      <c r="E92" s="1"/>
      <c r="F92" s="1"/>
      <c r="G92" s="1"/>
      <c r="H92" s="1"/>
      <c r="J92">
        <f t="shared" si="24"/>
        <v>-3.5796766743649067E-2</v>
      </c>
      <c r="K92">
        <f t="shared" si="25"/>
        <v>-8.937779305603355E-3</v>
      </c>
      <c r="L92">
        <f t="shared" si="26"/>
        <v>4.530418524377966E-2</v>
      </c>
      <c r="N92">
        <f t="shared" si="33"/>
        <v>1.0295930949445129</v>
      </c>
      <c r="O92">
        <f t="shared" si="27"/>
        <v>1.7996254681647939</v>
      </c>
      <c r="P92">
        <f t="shared" si="28"/>
        <v>1.3843809523809525</v>
      </c>
      <c r="R92" s="20">
        <f t="shared" si="29"/>
        <v>176.81100000000001</v>
      </c>
      <c r="S92">
        <f t="shared" si="30"/>
        <v>36.620000000000005</v>
      </c>
      <c r="T92">
        <f t="shared" si="31"/>
        <v>176.59864698049751</v>
      </c>
      <c r="V92">
        <f t="shared" si="34"/>
        <v>137.98698258100771</v>
      </c>
      <c r="W92">
        <f t="shared" si="32"/>
        <v>143.36421766932011</v>
      </c>
      <c r="X92">
        <f t="shared" si="20"/>
        <v>176.59864698049751</v>
      </c>
      <c r="Z92">
        <f t="shared" si="35"/>
        <v>-1.5536363687779553E-2</v>
      </c>
      <c r="AA92">
        <f t="shared" si="18"/>
        <v>-8.4653194975423673E-3</v>
      </c>
      <c r="AB92">
        <f t="shared" si="19"/>
        <v>-2.3316765636908987E-2</v>
      </c>
      <c r="AD92">
        <f t="shared" si="21"/>
        <v>0.18417971732527952</v>
      </c>
      <c r="AE92">
        <f t="shared" si="22"/>
        <v>0.26088874560971886</v>
      </c>
      <c r="AF92">
        <f t="shared" si="23"/>
        <v>0.55493153706500165</v>
      </c>
    </row>
    <row r="93" spans="1:32" x14ac:dyDescent="0.35">
      <c r="A93" s="4">
        <v>40724</v>
      </c>
      <c r="B93" s="5">
        <v>7.72</v>
      </c>
      <c r="C93" s="5">
        <v>29.29</v>
      </c>
      <c r="D93" s="5">
        <v>71.92</v>
      </c>
      <c r="E93" s="1"/>
      <c r="F93" s="1"/>
      <c r="G93" s="1"/>
      <c r="H93" s="1"/>
      <c r="J93">
        <f t="shared" si="24"/>
        <v>-7.5449101796407181E-2</v>
      </c>
      <c r="K93">
        <f t="shared" si="25"/>
        <v>1.5955601803676833E-2</v>
      </c>
      <c r="L93">
        <f t="shared" si="26"/>
        <v>-1.0456796917996725E-2</v>
      </c>
      <c r="N93">
        <f t="shared" si="33"/>
        <v>0.95191122071516654</v>
      </c>
      <c r="O93">
        <f t="shared" si="27"/>
        <v>1.8283395755305867</v>
      </c>
      <c r="P93">
        <f t="shared" si="28"/>
        <v>1.369904761904762</v>
      </c>
      <c r="R93" s="20">
        <f t="shared" si="29"/>
        <v>174.06400000000002</v>
      </c>
      <c r="S93">
        <f t="shared" si="30"/>
        <v>36.31</v>
      </c>
      <c r="T93">
        <f t="shared" si="31"/>
        <v>172.48093771705803</v>
      </c>
      <c r="V93">
        <f t="shared" si="34"/>
        <v>135.84316663544988</v>
      </c>
      <c r="W93">
        <f t="shared" si="32"/>
        <v>142.15059376223411</v>
      </c>
      <c r="X93">
        <f t="shared" si="20"/>
        <v>172.48093771705803</v>
      </c>
      <c r="Z93">
        <f t="shared" si="35"/>
        <v>-1.4948524680577391E-2</v>
      </c>
      <c r="AA93">
        <f t="shared" ref="AA93:AA156" si="36">S94/S93-1</f>
        <v>-3.9474892132563832E-3</v>
      </c>
      <c r="AB93">
        <f t="shared" ref="AB93:AB156" si="37">T94/T93-1</f>
        <v>-2.9907249630943822E-2</v>
      </c>
      <c r="AD93">
        <f t="shared" si="21"/>
        <v>0.17297086129239816</v>
      </c>
      <c r="AE93">
        <f t="shared" si="22"/>
        <v>0.26923430462358672</v>
      </c>
      <c r="AF93">
        <f t="shared" si="23"/>
        <v>0.55779483408401509</v>
      </c>
    </row>
    <row r="94" spans="1:32" x14ac:dyDescent="0.35">
      <c r="A94" s="4">
        <v>40753</v>
      </c>
      <c r="B94" s="5">
        <v>6.84</v>
      </c>
      <c r="C94" s="5">
        <v>30.18</v>
      </c>
      <c r="D94" s="5">
        <v>71.48</v>
      </c>
      <c r="E94" s="1"/>
      <c r="F94" s="1"/>
      <c r="G94" s="1"/>
      <c r="H94" s="1"/>
      <c r="J94">
        <f t="shared" si="24"/>
        <v>-0.11398963730569944</v>
      </c>
      <c r="K94">
        <f t="shared" si="25"/>
        <v>3.0385797200409792E-2</v>
      </c>
      <c r="L94">
        <f t="shared" si="26"/>
        <v>-6.1179087875417038E-3</v>
      </c>
      <c r="N94">
        <f t="shared" si="33"/>
        <v>0.84340320591861906</v>
      </c>
      <c r="O94">
        <f t="shared" si="27"/>
        <v>1.8838951310861423</v>
      </c>
      <c r="P94">
        <f t="shared" si="28"/>
        <v>1.3615238095238096</v>
      </c>
      <c r="R94" s="20">
        <f t="shared" si="29"/>
        <v>171.46199999999999</v>
      </c>
      <c r="S94">
        <f t="shared" si="30"/>
        <v>36.166666666666664</v>
      </c>
      <c r="T94">
        <f t="shared" si="31"/>
        <v>167.3225072561747</v>
      </c>
      <c r="V94">
        <f t="shared" si="34"/>
        <v>133.81251170631202</v>
      </c>
      <c r="W94">
        <f t="shared" si="32"/>
        <v>141.58945582669972</v>
      </c>
      <c r="X94">
        <f t="shared" si="20"/>
        <v>167.3225072561747</v>
      </c>
      <c r="Z94">
        <f t="shared" si="35"/>
        <v>-0.13487244987227487</v>
      </c>
      <c r="AA94">
        <f t="shared" si="36"/>
        <v>-0.13778801843317967</v>
      </c>
      <c r="AB94">
        <f t="shared" si="37"/>
        <v>-0.1320164557921476</v>
      </c>
      <c r="AD94">
        <f t="shared" si="21"/>
        <v>0.15557966196591666</v>
      </c>
      <c r="AE94">
        <f t="shared" si="22"/>
        <v>0.28162508310879381</v>
      </c>
      <c r="AF94">
        <f t="shared" si="23"/>
        <v>0.56279525492528959</v>
      </c>
    </row>
    <row r="95" spans="1:32" x14ac:dyDescent="0.35">
      <c r="A95" s="4">
        <v>40786</v>
      </c>
      <c r="B95" s="5">
        <v>6.23</v>
      </c>
      <c r="C95" s="5">
        <v>24.63</v>
      </c>
      <c r="D95" s="5">
        <v>62.69</v>
      </c>
      <c r="E95" s="1"/>
      <c r="F95" s="1"/>
      <c r="G95" s="1"/>
      <c r="H95" s="1"/>
      <c r="J95">
        <f t="shared" si="24"/>
        <v>-8.9181286549707472E-2</v>
      </c>
      <c r="K95">
        <f t="shared" si="25"/>
        <v>-0.18389662027833009</v>
      </c>
      <c r="L95">
        <f t="shared" si="26"/>
        <v>-0.12297146054840524</v>
      </c>
      <c r="N95">
        <f t="shared" si="33"/>
        <v>0.7681874229346487</v>
      </c>
      <c r="O95">
        <f t="shared" si="27"/>
        <v>1.5374531835205991</v>
      </c>
      <c r="P95">
        <f t="shared" si="28"/>
        <v>1.1940952380952381</v>
      </c>
      <c r="R95" s="20">
        <f t="shared" si="29"/>
        <v>148.3365</v>
      </c>
      <c r="S95">
        <f t="shared" si="30"/>
        <v>31.183333333333334</v>
      </c>
      <c r="T95">
        <f t="shared" si="31"/>
        <v>145.23318287395861</v>
      </c>
      <c r="V95">
        <f t="shared" si="34"/>
        <v>115.76489042891929</v>
      </c>
      <c r="W95">
        <f t="shared" si="32"/>
        <v>122.08012527730654</v>
      </c>
      <c r="X95">
        <f t="shared" si="20"/>
        <v>145.23318287395861</v>
      </c>
      <c r="Z95">
        <f t="shared" si="35"/>
        <v>-7.3131023045575505E-2</v>
      </c>
      <c r="AA95">
        <f t="shared" si="36"/>
        <v>-6.4350614644575144E-2</v>
      </c>
      <c r="AB95">
        <f t="shared" si="37"/>
        <v>-9.2228492864417366E-2</v>
      </c>
      <c r="AD95">
        <f t="shared" si="21"/>
        <v>0.16379650322071776</v>
      </c>
      <c r="AE95">
        <f t="shared" si="22"/>
        <v>0.26566623858591781</v>
      </c>
      <c r="AF95">
        <f t="shared" si="23"/>
        <v>0.57053725819336443</v>
      </c>
    </row>
    <row r="96" spans="1:32" x14ac:dyDescent="0.35">
      <c r="A96" s="4">
        <v>40816</v>
      </c>
      <c r="B96" s="5">
        <v>5.41</v>
      </c>
      <c r="C96" s="5">
        <v>22.11</v>
      </c>
      <c r="D96" s="5">
        <v>60.01</v>
      </c>
      <c r="E96" s="1"/>
      <c r="F96" s="1"/>
      <c r="G96" s="1"/>
      <c r="H96" s="1"/>
      <c r="J96">
        <f t="shared" si="24"/>
        <v>-0.1316211878009631</v>
      </c>
      <c r="K96">
        <f t="shared" si="25"/>
        <v>-0.10231425091352009</v>
      </c>
      <c r="L96">
        <f t="shared" si="26"/>
        <v>-4.2750039878768575E-2</v>
      </c>
      <c r="N96">
        <f t="shared" si="33"/>
        <v>0.66707768187422944</v>
      </c>
      <c r="O96">
        <f t="shared" si="27"/>
        <v>1.3801498127340823</v>
      </c>
      <c r="P96">
        <f t="shared" si="28"/>
        <v>1.1430476190476191</v>
      </c>
      <c r="R96" s="20">
        <f t="shared" si="29"/>
        <v>137.48849999999999</v>
      </c>
      <c r="S96">
        <f t="shared" si="30"/>
        <v>29.176666666666666</v>
      </c>
      <c r="T96">
        <f t="shared" si="31"/>
        <v>131.8385453035911</v>
      </c>
      <c r="V96">
        <f t="shared" si="34"/>
        <v>107.29888555909346</v>
      </c>
      <c r="W96">
        <f t="shared" si="32"/>
        <v>114.22419417982512</v>
      </c>
      <c r="X96">
        <f t="shared" si="20"/>
        <v>131.8385453035911</v>
      </c>
      <c r="Z96">
        <f t="shared" si="35"/>
        <v>2.5333027853238876E-2</v>
      </c>
      <c r="AA96">
        <f t="shared" si="36"/>
        <v>3.884382497429506E-3</v>
      </c>
      <c r="AB96">
        <f t="shared" si="37"/>
        <v>7.066325295041076E-2</v>
      </c>
      <c r="AD96">
        <f t="shared" si="21"/>
        <v>0.15346010757263337</v>
      </c>
      <c r="AE96">
        <f t="shared" si="22"/>
        <v>0.25730151976347115</v>
      </c>
      <c r="AF96">
        <f t="shared" si="23"/>
        <v>0.58923837266389567</v>
      </c>
    </row>
    <row r="97" spans="1:32" x14ac:dyDescent="0.35">
      <c r="A97" s="4">
        <v>40847</v>
      </c>
      <c r="B97" s="5">
        <v>6.54</v>
      </c>
      <c r="C97" s="5">
        <v>22.68</v>
      </c>
      <c r="D97" s="5">
        <v>58.65</v>
      </c>
      <c r="E97" s="1"/>
      <c r="F97" s="1"/>
      <c r="G97" s="1"/>
      <c r="H97" s="1"/>
      <c r="J97">
        <f t="shared" si="24"/>
        <v>0.20887245841035118</v>
      </c>
      <c r="K97">
        <f t="shared" si="25"/>
        <v>2.5780189959294431E-2</v>
      </c>
      <c r="L97">
        <f t="shared" si="26"/>
        <v>-2.2662889518413554E-2</v>
      </c>
      <c r="N97">
        <f t="shared" si="33"/>
        <v>0.80641183723797782</v>
      </c>
      <c r="O97">
        <f t="shared" si="27"/>
        <v>1.4157303370786518</v>
      </c>
      <c r="P97">
        <f t="shared" si="28"/>
        <v>1.1171428571428572</v>
      </c>
      <c r="R97" s="20">
        <f t="shared" si="29"/>
        <v>140.97150000000002</v>
      </c>
      <c r="S97">
        <f t="shared" si="30"/>
        <v>29.290000000000003</v>
      </c>
      <c r="T97">
        <f t="shared" si="31"/>
        <v>141.15468577899296</v>
      </c>
      <c r="V97">
        <f t="shared" si="34"/>
        <v>110.01709121558345</v>
      </c>
      <c r="W97">
        <f t="shared" si="32"/>
        <v>114.66788464048024</v>
      </c>
      <c r="X97">
        <f t="shared" si="20"/>
        <v>141.15468577899296</v>
      </c>
      <c r="Z97">
        <f t="shared" si="35"/>
        <v>-8.3030967252246679E-3</v>
      </c>
      <c r="AA97">
        <f t="shared" si="36"/>
        <v>2.2760896779328021E-4</v>
      </c>
      <c r="AB97">
        <f t="shared" si="37"/>
        <v>-1.5068951935790054E-2</v>
      </c>
      <c r="AD97">
        <f t="shared" si="21"/>
        <v>0.18093018801672675</v>
      </c>
      <c r="AE97">
        <f t="shared" si="22"/>
        <v>0.25741373256296485</v>
      </c>
      <c r="AF97">
        <f t="shared" si="23"/>
        <v>0.56165607942030837</v>
      </c>
    </row>
    <row r="98" spans="1:32" x14ac:dyDescent="0.35">
      <c r="A98" s="4">
        <v>40877</v>
      </c>
      <c r="B98" s="5">
        <v>5.94</v>
      </c>
      <c r="C98" s="5">
        <v>24.01</v>
      </c>
      <c r="D98" s="5">
        <v>57.94</v>
      </c>
      <c r="E98" s="1"/>
      <c r="F98" s="1"/>
      <c r="G98" s="1"/>
      <c r="H98" s="1"/>
      <c r="J98">
        <f t="shared" si="24"/>
        <v>-9.174311926605494E-2</v>
      </c>
      <c r="K98">
        <f t="shared" si="25"/>
        <v>5.8641975308642014E-2</v>
      </c>
      <c r="L98">
        <f t="shared" si="26"/>
        <v>-1.2105711849957346E-2</v>
      </c>
      <c r="N98">
        <f t="shared" si="33"/>
        <v>0.73242909987669558</v>
      </c>
      <c r="O98">
        <f t="shared" si="27"/>
        <v>1.4987515605493136</v>
      </c>
      <c r="P98">
        <f t="shared" si="28"/>
        <v>1.1036190476190475</v>
      </c>
      <c r="R98" s="20">
        <f t="shared" si="29"/>
        <v>139.80100000000002</v>
      </c>
      <c r="S98">
        <f t="shared" si="30"/>
        <v>29.296666666666667</v>
      </c>
      <c r="T98">
        <f t="shared" si="31"/>
        <v>139.02763260347777</v>
      </c>
      <c r="V98">
        <f t="shared" si="34"/>
        <v>109.10360866579261</v>
      </c>
      <c r="W98">
        <f t="shared" si="32"/>
        <v>114.6939840793423</v>
      </c>
      <c r="X98">
        <f t="shared" si="20"/>
        <v>139.02763260347777</v>
      </c>
      <c r="Z98">
        <f t="shared" si="35"/>
        <v>-3.6838076980852952E-3</v>
      </c>
      <c r="AA98">
        <f t="shared" si="36"/>
        <v>-4.7787006485379147E-3</v>
      </c>
      <c r="AB98">
        <f t="shared" si="37"/>
        <v>-3.6558833962603288E-3</v>
      </c>
      <c r="AD98">
        <f t="shared" si="21"/>
        <v>0.16570696919192279</v>
      </c>
      <c r="AE98">
        <f t="shared" si="22"/>
        <v>0.27479059520318166</v>
      </c>
      <c r="AF98">
        <f t="shared" si="23"/>
        <v>0.55950243560489554</v>
      </c>
    </row>
    <row r="99" spans="1:32" x14ac:dyDescent="0.35">
      <c r="A99" s="4">
        <v>40907</v>
      </c>
      <c r="B99" s="5">
        <v>6.03</v>
      </c>
      <c r="C99" s="5">
        <v>23.3</v>
      </c>
      <c r="D99" s="5">
        <v>58.14</v>
      </c>
      <c r="E99" s="1"/>
      <c r="F99" s="1"/>
      <c r="G99" s="1"/>
      <c r="H99" s="1"/>
      <c r="J99">
        <f t="shared" si="24"/>
        <v>1.5151515151515138E-2</v>
      </c>
      <c r="K99">
        <f t="shared" si="25"/>
        <v>-2.9571012078300707E-2</v>
      </c>
      <c r="L99">
        <f t="shared" si="26"/>
        <v>3.4518467380049156E-3</v>
      </c>
      <c r="N99">
        <f t="shared" si="33"/>
        <v>0.74352651048088791</v>
      </c>
      <c r="O99">
        <f t="shared" si="27"/>
        <v>1.4544319600499376</v>
      </c>
      <c r="P99">
        <f t="shared" si="28"/>
        <v>1.1074285714285714</v>
      </c>
      <c r="R99" s="20">
        <f t="shared" si="29"/>
        <v>139.286</v>
      </c>
      <c r="S99">
        <f t="shared" si="30"/>
        <v>29.156666666666666</v>
      </c>
      <c r="T99">
        <f t="shared" si="31"/>
        <v>138.51936378982134</v>
      </c>
      <c r="V99">
        <f t="shared" si="34"/>
        <v>108.70169195230068</v>
      </c>
      <c r="W99">
        <f t="shared" si="32"/>
        <v>114.14589586323893</v>
      </c>
      <c r="X99">
        <f t="shared" si="20"/>
        <v>138.51936378982134</v>
      </c>
      <c r="Z99">
        <f t="shared" si="35"/>
        <v>0.1198828310095772</v>
      </c>
      <c r="AA99">
        <f t="shared" si="36"/>
        <v>0.1152395106893791</v>
      </c>
      <c r="AB99">
        <f t="shared" si="37"/>
        <v>0.12774966369867391</v>
      </c>
      <c r="AD99">
        <f t="shared" si="21"/>
        <v>0.1688396536622489</v>
      </c>
      <c r="AE99">
        <f t="shared" si="22"/>
        <v>0.26765073302413739</v>
      </c>
      <c r="AF99">
        <f t="shared" si="23"/>
        <v>0.56350961331361371</v>
      </c>
    </row>
    <row r="100" spans="1:32" x14ac:dyDescent="0.35">
      <c r="A100" s="4">
        <v>40939</v>
      </c>
      <c r="B100" s="5">
        <v>6.98</v>
      </c>
      <c r="C100" s="5">
        <v>25.97</v>
      </c>
      <c r="D100" s="5">
        <v>64.599999999999994</v>
      </c>
      <c r="E100" s="1"/>
      <c r="F100" s="1"/>
      <c r="G100" s="1"/>
      <c r="H100" s="1"/>
      <c r="J100">
        <f t="shared" si="24"/>
        <v>0.1575456053067994</v>
      </c>
      <c r="K100">
        <f t="shared" si="25"/>
        <v>0.11459227467811139</v>
      </c>
      <c r="L100">
        <f t="shared" si="26"/>
        <v>0.11111111111111094</v>
      </c>
      <c r="N100">
        <f t="shared" si="33"/>
        <v>0.86066584463625162</v>
      </c>
      <c r="O100">
        <f t="shared" si="27"/>
        <v>1.6210986267166043</v>
      </c>
      <c r="P100">
        <f t="shared" si="28"/>
        <v>1.2304761904761903</v>
      </c>
      <c r="R100" s="20">
        <f t="shared" si="29"/>
        <v>155.98399999999998</v>
      </c>
      <c r="S100">
        <f t="shared" si="30"/>
        <v>32.516666666666666</v>
      </c>
      <c r="T100">
        <f t="shared" si="31"/>
        <v>156.21516592972529</v>
      </c>
      <c r="V100">
        <f t="shared" si="34"/>
        <v>121.73315851907347</v>
      </c>
      <c r="W100">
        <f t="shared" si="32"/>
        <v>127.30001304971942</v>
      </c>
      <c r="X100">
        <f t="shared" si="20"/>
        <v>156.21516592972529</v>
      </c>
      <c r="Z100">
        <f t="shared" si="35"/>
        <v>0.10159054774848708</v>
      </c>
      <c r="AA100">
        <f t="shared" si="36"/>
        <v>0.1148129164531011</v>
      </c>
      <c r="AB100">
        <f t="shared" si="37"/>
        <v>8.0810009318273313E-2</v>
      </c>
      <c r="AD100">
        <f t="shared" si="21"/>
        <v>0.17451789927172021</v>
      </c>
      <c r="AE100">
        <f t="shared" si="22"/>
        <v>0.26638629603036212</v>
      </c>
      <c r="AF100">
        <f t="shared" si="23"/>
        <v>0.55909580469791775</v>
      </c>
    </row>
    <row r="101" spans="1:32" x14ac:dyDescent="0.35">
      <c r="A101" s="4">
        <v>40968</v>
      </c>
      <c r="B101" s="5">
        <v>6.96</v>
      </c>
      <c r="C101" s="5">
        <v>29.08</v>
      </c>
      <c r="D101" s="5">
        <v>72.709999999999994</v>
      </c>
      <c r="E101" s="1"/>
      <c r="F101" s="1"/>
      <c r="G101" s="1"/>
      <c r="H101" s="1"/>
      <c r="J101">
        <f t="shared" si="24"/>
        <v>-2.8653295128940881E-3</v>
      </c>
      <c r="K101">
        <f t="shared" si="25"/>
        <v>0.1197535618020793</v>
      </c>
      <c r="L101">
        <f t="shared" si="26"/>
        <v>0.12554179566563461</v>
      </c>
      <c r="N101">
        <f t="shared" si="33"/>
        <v>0.85819975339087551</v>
      </c>
      <c r="O101">
        <f t="shared" si="27"/>
        <v>1.815230961298377</v>
      </c>
      <c r="P101">
        <f t="shared" si="28"/>
        <v>1.3849523809523809</v>
      </c>
      <c r="R101" s="20">
        <f t="shared" si="29"/>
        <v>171.8305</v>
      </c>
      <c r="S101">
        <f t="shared" si="30"/>
        <v>36.25</v>
      </c>
      <c r="T101">
        <f t="shared" si="31"/>
        <v>168.83891494416201</v>
      </c>
      <c r="V101">
        <f t="shared" si="34"/>
        <v>134.10009677217957</v>
      </c>
      <c r="W101">
        <f t="shared" si="32"/>
        <v>141.91569881247554</v>
      </c>
      <c r="X101">
        <f t="shared" si="20"/>
        <v>168.83891494416201</v>
      </c>
      <c r="Z101">
        <f t="shared" si="35"/>
        <v>3.819752605038107E-2</v>
      </c>
      <c r="AA101">
        <f t="shared" si="36"/>
        <v>4.3034482758620651E-2</v>
      </c>
      <c r="AB101">
        <f t="shared" si="37"/>
        <v>2.6598531059647046E-2</v>
      </c>
      <c r="AD101">
        <f t="shared" si="21"/>
        <v>0.1579696270452568</v>
      </c>
      <c r="AE101">
        <f t="shared" si="22"/>
        <v>0.27077847064403582</v>
      </c>
      <c r="AF101">
        <f t="shared" si="23"/>
        <v>0.57125190231070733</v>
      </c>
    </row>
    <row r="102" spans="1:32" x14ac:dyDescent="0.35">
      <c r="A102" s="4">
        <v>40998</v>
      </c>
      <c r="B102" s="5">
        <v>7.02</v>
      </c>
      <c r="C102" s="5">
        <v>29.45</v>
      </c>
      <c r="D102" s="5">
        <v>76.959999999999994</v>
      </c>
      <c r="E102" s="1"/>
      <c r="F102" s="1"/>
      <c r="G102" s="1"/>
      <c r="H102" s="1"/>
      <c r="J102">
        <f t="shared" si="24"/>
        <v>8.6206896551723755E-3</v>
      </c>
      <c r="K102">
        <f t="shared" si="25"/>
        <v>1.2723521320495257E-2</v>
      </c>
      <c r="L102">
        <f t="shared" si="26"/>
        <v>5.8451382203273283E-2</v>
      </c>
      <c r="N102">
        <f t="shared" si="33"/>
        <v>0.86559802712700373</v>
      </c>
      <c r="O102">
        <f t="shared" si="27"/>
        <v>1.8383270911360798</v>
      </c>
      <c r="P102">
        <f t="shared" si="28"/>
        <v>1.4659047619047618</v>
      </c>
      <c r="R102" s="20">
        <f t="shared" si="29"/>
        <v>178.39400000000001</v>
      </c>
      <c r="S102">
        <f t="shared" si="30"/>
        <v>37.809999999999995</v>
      </c>
      <c r="T102">
        <f t="shared" si="31"/>
        <v>173.32978206738142</v>
      </c>
      <c r="V102">
        <f t="shared" si="34"/>
        <v>139.22238871199352</v>
      </c>
      <c r="W102">
        <f t="shared" si="32"/>
        <v>148.0229675061986</v>
      </c>
      <c r="X102">
        <f t="shared" si="20"/>
        <v>173.32978206738142</v>
      </c>
      <c r="Z102">
        <f t="shared" si="35"/>
        <v>-6.4464051481552098E-2</v>
      </c>
      <c r="AA102">
        <f t="shared" si="36"/>
        <v>-6.1271268623820818E-2</v>
      </c>
      <c r="AB102">
        <f t="shared" si="37"/>
        <v>-7.1007851044636472E-2</v>
      </c>
      <c r="AD102">
        <f t="shared" si="21"/>
        <v>0.15346928708364629</v>
      </c>
      <c r="AE102">
        <f t="shared" si="22"/>
        <v>0.26413444398354208</v>
      </c>
      <c r="AF102">
        <f t="shared" si="23"/>
        <v>0.5823962689328116</v>
      </c>
    </row>
    <row r="103" spans="1:32" x14ac:dyDescent="0.35">
      <c r="A103" s="4">
        <v>41029</v>
      </c>
      <c r="B103" s="5">
        <v>6.37</v>
      </c>
      <c r="C103" s="5">
        <v>27.61</v>
      </c>
      <c r="D103" s="5">
        <v>72.5</v>
      </c>
      <c r="E103" s="1"/>
      <c r="F103" s="1"/>
      <c r="G103" s="1"/>
      <c r="H103" s="1"/>
      <c r="J103">
        <f t="shared" si="24"/>
        <v>-9.259259259259256E-2</v>
      </c>
      <c r="K103">
        <f t="shared" si="25"/>
        <v>-6.2478777589134116E-2</v>
      </c>
      <c r="L103">
        <f t="shared" si="26"/>
        <v>-5.7952182952182851E-2</v>
      </c>
      <c r="N103">
        <f t="shared" si="33"/>
        <v>0.78545006165228115</v>
      </c>
      <c r="O103">
        <f t="shared" si="27"/>
        <v>1.723470661672909</v>
      </c>
      <c r="P103">
        <f t="shared" si="28"/>
        <v>1.3809523809523809</v>
      </c>
      <c r="R103" s="20">
        <f t="shared" si="29"/>
        <v>166.89400000000001</v>
      </c>
      <c r="S103">
        <f t="shared" si="30"/>
        <v>35.493333333333332</v>
      </c>
      <c r="T103">
        <f t="shared" si="31"/>
        <v>161.0220067207415</v>
      </c>
      <c r="V103">
        <f t="shared" si="34"/>
        <v>130.24754947867891</v>
      </c>
      <c r="W103">
        <f t="shared" si="32"/>
        <v>138.95341250163119</v>
      </c>
      <c r="X103">
        <f t="shared" si="20"/>
        <v>161.0220067207415</v>
      </c>
      <c r="Z103">
        <f t="shared" si="35"/>
        <v>-7.5844548036478332E-2</v>
      </c>
      <c r="AA103">
        <f t="shared" si="36"/>
        <v>-7.5131480090157909E-2</v>
      </c>
      <c r="AB103">
        <f t="shared" si="37"/>
        <v>-8.0645750157182228E-2</v>
      </c>
      <c r="AD103">
        <f t="shared" si="21"/>
        <v>0.14885496183206107</v>
      </c>
      <c r="AE103">
        <f t="shared" si="22"/>
        <v>0.26469495607990701</v>
      </c>
      <c r="AF103">
        <f t="shared" si="23"/>
        <v>0.58645008208803195</v>
      </c>
    </row>
    <row r="104" spans="1:32" x14ac:dyDescent="0.35">
      <c r="A104" s="4">
        <v>41060</v>
      </c>
      <c r="B104" s="5">
        <v>5.96</v>
      </c>
      <c r="C104" s="5">
        <v>24.36</v>
      </c>
      <c r="D104" s="5">
        <v>68.16</v>
      </c>
      <c r="E104" s="1"/>
      <c r="F104" s="1"/>
      <c r="G104" s="1"/>
      <c r="H104" s="1"/>
      <c r="J104">
        <f t="shared" si="24"/>
        <v>-6.4364207221350056E-2</v>
      </c>
      <c r="K104">
        <f t="shared" si="25"/>
        <v>-0.11771097428467947</v>
      </c>
      <c r="L104">
        <f t="shared" si="26"/>
        <v>-5.9862068965517268E-2</v>
      </c>
      <c r="N104">
        <f t="shared" si="33"/>
        <v>0.73489519112207158</v>
      </c>
      <c r="O104">
        <f t="shared" si="27"/>
        <v>1.5205992509363295</v>
      </c>
      <c r="P104">
        <f t="shared" si="28"/>
        <v>1.2982857142857143</v>
      </c>
      <c r="R104" s="20">
        <f t="shared" si="29"/>
        <v>154.23599999999999</v>
      </c>
      <c r="S104">
        <f t="shared" si="30"/>
        <v>32.826666666666661</v>
      </c>
      <c r="T104">
        <f t="shared" si="31"/>
        <v>148.03626619693247</v>
      </c>
      <c r="V104">
        <f t="shared" si="34"/>
        <v>120.36898295560967</v>
      </c>
      <c r="W104">
        <f t="shared" si="32"/>
        <v>128.51363695680539</v>
      </c>
      <c r="X104">
        <f t="shared" si="20"/>
        <v>148.03626619693247</v>
      </c>
      <c r="Z104">
        <f t="shared" si="35"/>
        <v>3.8616146684302022E-2</v>
      </c>
      <c r="AA104">
        <f t="shared" si="36"/>
        <v>5.0873273761170124E-2</v>
      </c>
      <c r="AB104">
        <f t="shared" si="37"/>
        <v>1.7358066602707112E-2</v>
      </c>
      <c r="AD104">
        <f t="shared" si="21"/>
        <v>0.15070411577063722</v>
      </c>
      <c r="AE104">
        <f t="shared" si="22"/>
        <v>0.25270364895355168</v>
      </c>
      <c r="AF104">
        <f t="shared" si="23"/>
        <v>0.59659223527581118</v>
      </c>
    </row>
    <row r="105" spans="1:32" x14ac:dyDescent="0.35">
      <c r="A105" s="4">
        <v>41089</v>
      </c>
      <c r="B105" s="5">
        <v>5.41</v>
      </c>
      <c r="C105" s="5">
        <v>26.74</v>
      </c>
      <c r="D105" s="5">
        <v>71.34</v>
      </c>
      <c r="E105" s="1"/>
      <c r="F105" s="1"/>
      <c r="G105" s="1"/>
      <c r="H105" s="1"/>
      <c r="J105">
        <f t="shared" si="24"/>
        <v>-9.2281879194630823E-2</v>
      </c>
      <c r="K105">
        <f t="shared" si="25"/>
        <v>9.7701149425287293E-2</v>
      </c>
      <c r="L105">
        <f t="shared" si="26"/>
        <v>4.6654929577464976E-2</v>
      </c>
      <c r="N105">
        <f t="shared" si="33"/>
        <v>0.66707768187422944</v>
      </c>
      <c r="O105">
        <f t="shared" si="27"/>
        <v>1.6691635455680398</v>
      </c>
      <c r="P105">
        <f t="shared" si="28"/>
        <v>1.358857142857143</v>
      </c>
      <c r="R105" s="20">
        <f t="shared" si="29"/>
        <v>160.19200000000001</v>
      </c>
      <c r="S105">
        <f t="shared" si="30"/>
        <v>34.49666666666667</v>
      </c>
      <c r="T105">
        <f t="shared" si="31"/>
        <v>150.6058895651949</v>
      </c>
      <c r="V105">
        <f t="shared" si="34"/>
        <v>125.01716925766375</v>
      </c>
      <c r="W105">
        <f t="shared" si="32"/>
        <v>135.05154639175259</v>
      </c>
      <c r="X105">
        <f t="shared" si="20"/>
        <v>150.6058895651949</v>
      </c>
      <c r="Z105">
        <f t="shared" si="35"/>
        <v>-5.8660856971634034E-2</v>
      </c>
      <c r="AA105">
        <f t="shared" si="36"/>
        <v>-5.9426031500628196E-2</v>
      </c>
      <c r="AB105">
        <f t="shared" si="37"/>
        <v>-5.8570132004121533E-2</v>
      </c>
      <c r="AD105">
        <f t="shared" si="21"/>
        <v>0.13171069716340392</v>
      </c>
      <c r="AE105">
        <f t="shared" si="22"/>
        <v>0.26707950459448659</v>
      </c>
      <c r="AF105">
        <f t="shared" si="23"/>
        <v>0.60120979824210952</v>
      </c>
    </row>
    <row r="106" spans="1:32" x14ac:dyDescent="0.35">
      <c r="A106" s="4">
        <v>41121</v>
      </c>
      <c r="B106" s="5">
        <v>5.22</v>
      </c>
      <c r="C106" s="5">
        <v>24.3</v>
      </c>
      <c r="D106" s="5">
        <v>67.819999999999993</v>
      </c>
      <c r="E106" s="1"/>
      <c r="F106" s="1"/>
      <c r="G106" s="1"/>
      <c r="H106" s="1"/>
      <c r="J106">
        <f t="shared" si="24"/>
        <v>-3.5120147874306951E-2</v>
      </c>
      <c r="K106">
        <f t="shared" si="25"/>
        <v>-9.1249065071054569E-2</v>
      </c>
      <c r="L106">
        <f t="shared" si="26"/>
        <v>-4.9341183067003191E-2</v>
      </c>
      <c r="N106">
        <f t="shared" si="33"/>
        <v>0.64364981504315666</v>
      </c>
      <c r="O106">
        <f t="shared" si="27"/>
        <v>1.5168539325842698</v>
      </c>
      <c r="P106">
        <f t="shared" si="28"/>
        <v>1.2918095238095237</v>
      </c>
      <c r="R106" s="20">
        <f t="shared" si="29"/>
        <v>150.79500000000002</v>
      </c>
      <c r="S106">
        <f t="shared" si="30"/>
        <v>32.446666666666665</v>
      </c>
      <c r="T106">
        <f t="shared" si="31"/>
        <v>141.78488273276329</v>
      </c>
      <c r="V106">
        <f t="shared" si="34"/>
        <v>117.68355497284138</v>
      </c>
      <c r="W106">
        <f t="shared" si="32"/>
        <v>127.02596894166776</v>
      </c>
      <c r="X106">
        <f t="shared" si="20"/>
        <v>141.78488273276329</v>
      </c>
      <c r="Z106">
        <f t="shared" si="35"/>
        <v>2.9961205610265385E-2</v>
      </c>
      <c r="AA106">
        <f t="shared" si="36"/>
        <v>3.2258064516129004E-2</v>
      </c>
      <c r="AB106">
        <f t="shared" si="37"/>
        <v>2.2789103134755573E-2</v>
      </c>
      <c r="AD106">
        <f t="shared" si="21"/>
        <v>0.13500447627573856</v>
      </c>
      <c r="AE106">
        <f t="shared" si="22"/>
        <v>0.25783348254252458</v>
      </c>
      <c r="AF106">
        <f t="shared" si="23"/>
        <v>0.60716204118173678</v>
      </c>
    </row>
    <row r="107" spans="1:32" x14ac:dyDescent="0.35">
      <c r="A107" s="4">
        <v>41152</v>
      </c>
      <c r="B107" s="5">
        <v>5.3</v>
      </c>
      <c r="C107" s="5">
        <v>24.6</v>
      </c>
      <c r="D107" s="5">
        <v>70.58</v>
      </c>
      <c r="E107" s="1"/>
      <c r="F107" s="1"/>
      <c r="G107" s="1"/>
      <c r="H107" s="1"/>
      <c r="J107">
        <f t="shared" si="24"/>
        <v>1.5325670498084198E-2</v>
      </c>
      <c r="K107">
        <f t="shared" si="25"/>
        <v>1.2345679012345734E-2</v>
      </c>
      <c r="L107">
        <f t="shared" si="26"/>
        <v>4.0695959893836786E-2</v>
      </c>
      <c r="N107">
        <f t="shared" si="33"/>
        <v>0.65351418002466088</v>
      </c>
      <c r="O107">
        <f t="shared" si="27"/>
        <v>1.5355805243445695</v>
      </c>
      <c r="P107">
        <f t="shared" si="28"/>
        <v>1.3443809523809525</v>
      </c>
      <c r="R107" s="20">
        <f t="shared" si="29"/>
        <v>155.31299999999999</v>
      </c>
      <c r="S107">
        <f t="shared" si="30"/>
        <v>33.493333333333332</v>
      </c>
      <c r="T107">
        <f t="shared" si="31"/>
        <v>145.01603304830945</v>
      </c>
      <c r="V107">
        <f t="shared" si="34"/>
        <v>121.20949616032965</v>
      </c>
      <c r="W107">
        <f t="shared" si="32"/>
        <v>131.12358084301187</v>
      </c>
      <c r="X107">
        <f t="shared" si="20"/>
        <v>145.01603304830945</v>
      </c>
      <c r="Z107">
        <f t="shared" si="35"/>
        <v>-3.6861048334653201E-3</v>
      </c>
      <c r="AA107">
        <f t="shared" si="36"/>
        <v>-8.4593949044585726E-3</v>
      </c>
      <c r="AB107">
        <f t="shared" si="37"/>
        <v>6.7279399944242257E-3</v>
      </c>
      <c r="AD107">
        <f t="shared" si="21"/>
        <v>0.13308609066852098</v>
      </c>
      <c r="AE107">
        <f t="shared" si="22"/>
        <v>0.2534237314326554</v>
      </c>
      <c r="AF107">
        <f t="shared" si="23"/>
        <v>0.61349017789882376</v>
      </c>
    </row>
    <row r="108" spans="1:32" x14ac:dyDescent="0.35">
      <c r="A108" s="4">
        <v>41180</v>
      </c>
      <c r="B108" s="5">
        <v>5.6</v>
      </c>
      <c r="C108" s="5">
        <v>23.84</v>
      </c>
      <c r="D108" s="5">
        <v>70.19</v>
      </c>
      <c r="E108" s="1"/>
      <c r="F108" s="1"/>
      <c r="G108" s="1"/>
      <c r="H108" s="1"/>
      <c r="J108">
        <f t="shared" si="24"/>
        <v>5.6603773584905648E-2</v>
      </c>
      <c r="K108">
        <f t="shared" si="25"/>
        <v>-3.0894308943089532E-2</v>
      </c>
      <c r="L108">
        <f t="shared" si="26"/>
        <v>-5.5256446585435492E-3</v>
      </c>
      <c r="N108">
        <f t="shared" si="33"/>
        <v>0.69050554870530212</v>
      </c>
      <c r="O108">
        <f t="shared" si="27"/>
        <v>1.488139825218477</v>
      </c>
      <c r="P108">
        <f t="shared" si="28"/>
        <v>1.3369523809523809</v>
      </c>
      <c r="R108" s="20">
        <f t="shared" si="29"/>
        <v>154.7405</v>
      </c>
      <c r="S108">
        <f t="shared" si="30"/>
        <v>33.21</v>
      </c>
      <c r="T108">
        <f t="shared" si="31"/>
        <v>145.99169221688791</v>
      </c>
      <c r="V108">
        <f t="shared" si="34"/>
        <v>120.76270525067116</v>
      </c>
      <c r="W108">
        <f t="shared" si="32"/>
        <v>130.01435469137414</v>
      </c>
      <c r="X108">
        <f t="shared" si="20"/>
        <v>145.99169221688791</v>
      </c>
      <c r="Z108">
        <f t="shared" si="35"/>
        <v>5.3993621579355722E-3</v>
      </c>
      <c r="AA108">
        <f t="shared" si="36"/>
        <v>-7.3271103081400391E-3</v>
      </c>
      <c r="AB108">
        <f t="shared" si="37"/>
        <v>3.3446951116703705E-2</v>
      </c>
      <c r="AD108">
        <f t="shared" si="21"/>
        <v>0.14113952068139887</v>
      </c>
      <c r="AE108">
        <f t="shared" si="22"/>
        <v>0.24650301634025998</v>
      </c>
      <c r="AF108">
        <f t="shared" si="23"/>
        <v>0.61235746297834115</v>
      </c>
    </row>
    <row r="109" spans="1:32" x14ac:dyDescent="0.35">
      <c r="A109" s="4">
        <v>41213</v>
      </c>
      <c r="B109" s="5">
        <v>6.37</v>
      </c>
      <c r="C109" s="5">
        <v>23.27</v>
      </c>
      <c r="D109" s="5">
        <v>69.260000000000005</v>
      </c>
      <c r="E109" s="1"/>
      <c r="F109" s="1"/>
      <c r="G109" s="1"/>
      <c r="H109" s="1"/>
      <c r="J109">
        <f t="shared" si="24"/>
        <v>0.13750000000000018</v>
      </c>
      <c r="K109">
        <f t="shared" si="25"/>
        <v>-2.3909395973154335E-2</v>
      </c>
      <c r="L109">
        <f t="shared" si="26"/>
        <v>-1.3249750676734506E-2</v>
      </c>
      <c r="N109">
        <f t="shared" si="33"/>
        <v>0.78545006165228115</v>
      </c>
      <c r="O109">
        <f t="shared" si="27"/>
        <v>1.4525593008739077</v>
      </c>
      <c r="P109">
        <f t="shared" si="28"/>
        <v>1.3192380952380953</v>
      </c>
      <c r="R109" s="20">
        <f t="shared" si="29"/>
        <v>155.57600000000002</v>
      </c>
      <c r="S109">
        <f t="shared" si="30"/>
        <v>32.966666666666669</v>
      </c>
      <c r="T109">
        <f t="shared" si="31"/>
        <v>150.87466920991102</v>
      </c>
      <c r="V109">
        <f t="shared" si="34"/>
        <v>121.41474683149156</v>
      </c>
      <c r="W109">
        <f t="shared" si="32"/>
        <v>129.06172517290878</v>
      </c>
      <c r="X109">
        <f t="shared" si="20"/>
        <v>150.87466920991102</v>
      </c>
      <c r="Z109">
        <f t="shared" si="35"/>
        <v>9.5715277420681533E-2</v>
      </c>
      <c r="AA109">
        <f t="shared" si="36"/>
        <v>0.10394337714863489</v>
      </c>
      <c r="AB109">
        <f t="shared" si="37"/>
        <v>8.0096527682788299E-2</v>
      </c>
      <c r="AD109">
        <f t="shared" si="21"/>
        <v>0.1596840129582969</v>
      </c>
      <c r="AE109">
        <f t="shared" si="22"/>
        <v>0.23931711832159197</v>
      </c>
      <c r="AF109">
        <f t="shared" si="23"/>
        <v>0.6009988687201111</v>
      </c>
    </row>
    <row r="110" spans="1:32" x14ac:dyDescent="0.35">
      <c r="A110" s="4">
        <v>41243</v>
      </c>
      <c r="B110" s="5">
        <v>6.53</v>
      </c>
      <c r="C110" s="5">
        <v>25.69</v>
      </c>
      <c r="D110" s="5">
        <v>76.959999999999994</v>
      </c>
      <c r="E110" s="1"/>
      <c r="F110" s="1"/>
      <c r="G110" s="1"/>
      <c r="H110" s="1"/>
      <c r="J110">
        <f t="shared" si="24"/>
        <v>2.5117739403453632E-2</v>
      </c>
      <c r="K110">
        <f t="shared" si="25"/>
        <v>0.10399656209712083</v>
      </c>
      <c r="L110">
        <f t="shared" si="26"/>
        <v>0.11117528154779066</v>
      </c>
      <c r="N110">
        <f t="shared" si="33"/>
        <v>0.80517879161528982</v>
      </c>
      <c r="O110">
        <f t="shared" si="27"/>
        <v>1.6036204744069913</v>
      </c>
      <c r="P110">
        <f t="shared" si="28"/>
        <v>1.4659047619047618</v>
      </c>
      <c r="R110" s="20">
        <f t="shared" si="29"/>
        <v>170.46699999999998</v>
      </c>
      <c r="S110">
        <f t="shared" si="30"/>
        <v>36.393333333333331</v>
      </c>
      <c r="T110">
        <f t="shared" si="31"/>
        <v>162.95920632891418</v>
      </c>
      <c r="V110">
        <f t="shared" si="34"/>
        <v>133.0359930074296</v>
      </c>
      <c r="W110">
        <f t="shared" si="32"/>
        <v>142.4768367480099</v>
      </c>
      <c r="X110">
        <f t="shared" si="20"/>
        <v>162.95920632891418</v>
      </c>
      <c r="Z110">
        <f t="shared" si="35"/>
        <v>9.8221356626209344E-2</v>
      </c>
      <c r="AA110">
        <f t="shared" si="36"/>
        <v>9.369847957501376E-2</v>
      </c>
      <c r="AB110">
        <f t="shared" si="37"/>
        <v>0.11006993252816355</v>
      </c>
      <c r="AD110">
        <f t="shared" si="21"/>
        <v>0.14939548416995665</v>
      </c>
      <c r="AE110">
        <f t="shared" si="22"/>
        <v>0.24112584840467663</v>
      </c>
      <c r="AF110">
        <f t="shared" si="23"/>
        <v>0.60947866742536683</v>
      </c>
    </row>
    <row r="111" spans="1:32" x14ac:dyDescent="0.35">
      <c r="A111" s="4">
        <v>41274</v>
      </c>
      <c r="B111" s="5">
        <v>7.39</v>
      </c>
      <c r="C111" s="5">
        <v>28.65</v>
      </c>
      <c r="D111" s="5">
        <v>83.37</v>
      </c>
      <c r="E111" s="1"/>
      <c r="F111" s="1"/>
      <c r="G111" s="1"/>
      <c r="H111" s="1"/>
      <c r="J111">
        <f t="shared" si="24"/>
        <v>0.13169984686064318</v>
      </c>
      <c r="K111">
        <f t="shared" si="25"/>
        <v>0.11521992993382635</v>
      </c>
      <c r="L111">
        <f t="shared" si="26"/>
        <v>8.3290020790020902E-2</v>
      </c>
      <c r="N111">
        <f t="shared" si="33"/>
        <v>0.91122071516646119</v>
      </c>
      <c r="O111">
        <f t="shared" si="27"/>
        <v>1.7883895131086143</v>
      </c>
      <c r="P111">
        <f t="shared" si="28"/>
        <v>1.5880000000000001</v>
      </c>
      <c r="R111" s="20">
        <f t="shared" si="29"/>
        <v>187.21050000000002</v>
      </c>
      <c r="S111">
        <f t="shared" si="30"/>
        <v>39.803333333333335</v>
      </c>
      <c r="T111">
        <f t="shared" si="31"/>
        <v>180.89611517438084</v>
      </c>
      <c r="V111">
        <f t="shared" si="34"/>
        <v>146.10296872073425</v>
      </c>
      <c r="W111">
        <f t="shared" si="32"/>
        <v>155.8266997259559</v>
      </c>
      <c r="X111">
        <f t="shared" si="20"/>
        <v>180.89611517438084</v>
      </c>
      <c r="Z111">
        <f t="shared" si="35"/>
        <v>1.9627638407033743E-2</v>
      </c>
      <c r="AA111">
        <f t="shared" si="36"/>
        <v>2.11037601540911E-2</v>
      </c>
      <c r="AB111">
        <f t="shared" si="37"/>
        <v>1.6560084383776763E-2</v>
      </c>
      <c r="AD111">
        <f t="shared" si="21"/>
        <v>0.15394969833422803</v>
      </c>
      <c r="AE111">
        <f t="shared" si="22"/>
        <v>0.24485806084594613</v>
      </c>
      <c r="AF111">
        <f t="shared" si="23"/>
        <v>0.60119224081982581</v>
      </c>
    </row>
    <row r="112" spans="1:32" x14ac:dyDescent="0.35">
      <c r="A112" s="4">
        <v>41305</v>
      </c>
      <c r="B112" s="5">
        <v>7.44</v>
      </c>
      <c r="C112" s="5">
        <v>29.23</v>
      </c>
      <c r="D112" s="5">
        <v>85.26</v>
      </c>
      <c r="E112" s="1"/>
      <c r="F112" s="1"/>
      <c r="G112" s="1"/>
      <c r="H112" s="1"/>
      <c r="J112">
        <f t="shared" si="24"/>
        <v>6.7658998646820123E-3</v>
      </c>
      <c r="K112">
        <f t="shared" si="25"/>
        <v>2.0244328097731357E-2</v>
      </c>
      <c r="L112">
        <f t="shared" si="26"/>
        <v>2.267002518891692E-2</v>
      </c>
      <c r="N112">
        <f t="shared" si="33"/>
        <v>0.91738594327990142</v>
      </c>
      <c r="O112">
        <f t="shared" si="27"/>
        <v>1.824594257178527</v>
      </c>
      <c r="P112">
        <f t="shared" si="28"/>
        <v>1.6240000000000001</v>
      </c>
      <c r="R112" s="20">
        <f t="shared" si="29"/>
        <v>190.88500000000002</v>
      </c>
      <c r="S112">
        <f t="shared" si="30"/>
        <v>40.643333333333338</v>
      </c>
      <c r="T112">
        <f t="shared" si="31"/>
        <v>183.89177010636598</v>
      </c>
      <c r="V112">
        <f t="shared" si="34"/>
        <v>148.97062496097897</v>
      </c>
      <c r="W112">
        <f t="shared" si="32"/>
        <v>159.11522902257605</v>
      </c>
      <c r="X112">
        <f t="shared" si="20"/>
        <v>183.89177010636598</v>
      </c>
      <c r="Z112">
        <f t="shared" si="35"/>
        <v>4.0199596615763555E-2</v>
      </c>
      <c r="AA112">
        <f t="shared" si="36"/>
        <v>4.9864676453702739E-2</v>
      </c>
      <c r="AB112">
        <f t="shared" si="37"/>
        <v>1.4501868964180931E-2</v>
      </c>
      <c r="AD112">
        <f t="shared" si="21"/>
        <v>0.15200775335935249</v>
      </c>
      <c r="AE112">
        <f t="shared" si="22"/>
        <v>0.24500615553867511</v>
      </c>
      <c r="AF112">
        <f t="shared" si="23"/>
        <v>0.60298609110197243</v>
      </c>
    </row>
    <row r="113" spans="1:32" x14ac:dyDescent="0.35">
      <c r="A113" s="4">
        <v>41333</v>
      </c>
      <c r="B113" s="5">
        <v>7.25</v>
      </c>
      <c r="C113" s="5">
        <v>29.03</v>
      </c>
      <c r="D113" s="5">
        <v>91.73</v>
      </c>
      <c r="E113" s="1"/>
      <c r="F113" s="1"/>
      <c r="G113" s="1"/>
      <c r="H113" s="1"/>
      <c r="J113">
        <f t="shared" si="24"/>
        <v>-2.5537634408602239E-2</v>
      </c>
      <c r="K113">
        <f t="shared" si="25"/>
        <v>-6.842285323298003E-3</v>
      </c>
      <c r="L113">
        <f t="shared" si="26"/>
        <v>7.5885526624442923E-2</v>
      </c>
      <c r="N113">
        <f t="shared" si="33"/>
        <v>0.89395807644882863</v>
      </c>
      <c r="O113">
        <f t="shared" si="27"/>
        <v>1.8121098626716605</v>
      </c>
      <c r="P113">
        <f t="shared" si="28"/>
        <v>1.7472380952380953</v>
      </c>
      <c r="R113" s="20">
        <f t="shared" si="29"/>
        <v>198.55850000000004</v>
      </c>
      <c r="S113">
        <f t="shared" si="30"/>
        <v>42.669999999999995</v>
      </c>
      <c r="T113">
        <f t="shared" si="31"/>
        <v>186.5585444600398</v>
      </c>
      <c r="V113">
        <f t="shared" si="34"/>
        <v>154.95918399200852</v>
      </c>
      <c r="W113">
        <f t="shared" si="32"/>
        <v>167.04945843664359</v>
      </c>
      <c r="X113">
        <f t="shared" si="20"/>
        <v>186.5585444600398</v>
      </c>
      <c r="Z113">
        <f t="shared" si="35"/>
        <v>2.0329021421898297E-2</v>
      </c>
      <c r="AA113">
        <f t="shared" si="36"/>
        <v>1.7654870713225801E-2</v>
      </c>
      <c r="AB113">
        <f t="shared" si="37"/>
        <v>2.74607336961048E-2</v>
      </c>
      <c r="AD113">
        <f t="shared" si="21"/>
        <v>0.14240135778624433</v>
      </c>
      <c r="AE113">
        <f t="shared" si="22"/>
        <v>0.23392602180213892</v>
      </c>
      <c r="AF113">
        <f t="shared" si="23"/>
        <v>0.62367262041161664</v>
      </c>
    </row>
    <row r="114" spans="1:32" x14ac:dyDescent="0.35">
      <c r="A114" s="4">
        <v>41361</v>
      </c>
      <c r="B114" s="5">
        <v>7.56</v>
      </c>
      <c r="C114" s="5">
        <v>29.81</v>
      </c>
      <c r="D114" s="5">
        <v>92.9</v>
      </c>
      <c r="E114" s="1"/>
      <c r="F114" s="1"/>
      <c r="G114" s="1"/>
      <c r="H114" s="1"/>
      <c r="J114">
        <f t="shared" si="24"/>
        <v>4.275862068965508E-2</v>
      </c>
      <c r="K114">
        <f t="shared" si="25"/>
        <v>2.6868756458835685E-2</v>
      </c>
      <c r="L114">
        <f t="shared" si="26"/>
        <v>1.2754823939823412E-2</v>
      </c>
      <c r="N114">
        <f t="shared" si="33"/>
        <v>0.93218249075215787</v>
      </c>
      <c r="O114">
        <f t="shared" si="27"/>
        <v>1.8607990012484394</v>
      </c>
      <c r="P114">
        <f t="shared" si="28"/>
        <v>1.7695238095238097</v>
      </c>
      <c r="R114" s="20">
        <f t="shared" si="29"/>
        <v>202.59500000000003</v>
      </c>
      <c r="S114">
        <f t="shared" si="30"/>
        <v>43.423333333333339</v>
      </c>
      <c r="T114">
        <f t="shared" si="31"/>
        <v>191.68157896818988</v>
      </c>
      <c r="V114">
        <f t="shared" si="34"/>
        <v>158.10935256290196</v>
      </c>
      <c r="W114">
        <f t="shared" si="32"/>
        <v>169.99869502805691</v>
      </c>
      <c r="X114">
        <f t="shared" si="20"/>
        <v>191.68157896818988</v>
      </c>
      <c r="Z114">
        <f t="shared" si="35"/>
        <v>9.9104123991214044E-2</v>
      </c>
      <c r="AA114">
        <f t="shared" si="36"/>
        <v>0.10762262992246874</v>
      </c>
      <c r="AB114">
        <f t="shared" si="37"/>
        <v>7.344189575397464E-2</v>
      </c>
      <c r="AD114">
        <f t="shared" si="21"/>
        <v>0.14553172585700533</v>
      </c>
      <c r="AE114">
        <f t="shared" si="22"/>
        <v>0.2354253560058244</v>
      </c>
      <c r="AF114">
        <f t="shared" si="23"/>
        <v>0.61904291813717027</v>
      </c>
    </row>
    <row r="115" spans="1:32" x14ac:dyDescent="0.35">
      <c r="A115" s="4">
        <v>41394</v>
      </c>
      <c r="B115" s="5">
        <v>7.88</v>
      </c>
      <c r="C115" s="5">
        <v>31.15</v>
      </c>
      <c r="D115" s="5">
        <v>105.26</v>
      </c>
      <c r="E115" s="1"/>
      <c r="F115" s="1"/>
      <c r="G115" s="1"/>
      <c r="H115" s="1"/>
      <c r="J115">
        <f t="shared" si="24"/>
        <v>4.2328042328042326E-2</v>
      </c>
      <c r="K115">
        <f t="shared" si="25"/>
        <v>4.4951358604495173E-2</v>
      </c>
      <c r="L115">
        <f t="shared" si="26"/>
        <v>0.13304628632938642</v>
      </c>
      <c r="N115">
        <f t="shared" si="33"/>
        <v>0.9716399506781751</v>
      </c>
      <c r="O115">
        <f t="shared" si="27"/>
        <v>1.9444444444444444</v>
      </c>
      <c r="P115">
        <f t="shared" si="28"/>
        <v>2.004952380952381</v>
      </c>
      <c r="R115" s="20">
        <f t="shared" si="29"/>
        <v>222.67300000000003</v>
      </c>
      <c r="S115">
        <f t="shared" si="30"/>
        <v>48.096666666666671</v>
      </c>
      <c r="T115">
        <f t="shared" si="31"/>
        <v>205.75903750872894</v>
      </c>
      <c r="V115">
        <f t="shared" si="34"/>
        <v>173.77864144346634</v>
      </c>
      <c r="W115">
        <f t="shared" si="32"/>
        <v>188.2944016703641</v>
      </c>
      <c r="X115">
        <f t="shared" si="20"/>
        <v>205.75903750872894</v>
      </c>
      <c r="Z115">
        <f t="shared" si="35"/>
        <v>1.4359621507771481E-2</v>
      </c>
      <c r="AA115">
        <f t="shared" si="36"/>
        <v>3.1187192459629642E-3</v>
      </c>
      <c r="AB115">
        <f t="shared" si="37"/>
        <v>3.4222152001000428E-2</v>
      </c>
      <c r="AD115">
        <f t="shared" si="21"/>
        <v>0.13801403852285637</v>
      </c>
      <c r="AE115">
        <f t="shared" si="22"/>
        <v>0.22382596902183918</v>
      </c>
      <c r="AF115">
        <f t="shared" si="23"/>
        <v>0.63815999245530441</v>
      </c>
    </row>
    <row r="116" spans="1:32" x14ac:dyDescent="0.35">
      <c r="A116" s="4">
        <v>41425</v>
      </c>
      <c r="B116" s="5">
        <v>9.08</v>
      </c>
      <c r="C116" s="5">
        <v>29.27</v>
      </c>
      <c r="D116" s="5">
        <v>106.39</v>
      </c>
      <c r="E116" s="1"/>
      <c r="F116" s="1"/>
      <c r="G116" s="1"/>
      <c r="H116" s="1"/>
      <c r="J116">
        <f t="shared" si="24"/>
        <v>0.15228426395939088</v>
      </c>
      <c r="K116">
        <f t="shared" si="25"/>
        <v>-6.035313001605136E-2</v>
      </c>
      <c r="L116">
        <f t="shared" si="26"/>
        <v>1.0735322059661767E-2</v>
      </c>
      <c r="N116">
        <f t="shared" si="33"/>
        <v>1.1196054254007399</v>
      </c>
      <c r="O116">
        <f t="shared" si="27"/>
        <v>1.8270911360799003</v>
      </c>
      <c r="P116">
        <f t="shared" si="28"/>
        <v>2.0264761904761905</v>
      </c>
      <c r="R116" s="20">
        <f t="shared" si="29"/>
        <v>225.87050000000002</v>
      </c>
      <c r="S116">
        <f t="shared" si="30"/>
        <v>48.24666666666667</v>
      </c>
      <c r="T116">
        <f t="shared" si="31"/>
        <v>212.8005545659322</v>
      </c>
      <c r="V116">
        <f t="shared" si="34"/>
        <v>176.27403696072926</v>
      </c>
      <c r="W116">
        <f t="shared" si="32"/>
        <v>188.88163904476053</v>
      </c>
      <c r="X116">
        <f t="shared" si="20"/>
        <v>212.8005545659322</v>
      </c>
      <c r="Z116">
        <f t="shared" si="35"/>
        <v>1.3972608198060232E-2</v>
      </c>
      <c r="AA116">
        <f t="shared" si="36"/>
        <v>1.7963244438302883E-2</v>
      </c>
      <c r="AB116">
        <f t="shared" si="37"/>
        <v>3.0380831117526874E-3</v>
      </c>
      <c r="AD116">
        <f t="shared" si="21"/>
        <v>0.15678010187253313</v>
      </c>
      <c r="AE116">
        <f t="shared" si="22"/>
        <v>0.20734004661963379</v>
      </c>
      <c r="AF116">
        <f t="shared" si="23"/>
        <v>0.6358798515078331</v>
      </c>
    </row>
    <row r="117" spans="1:32" x14ac:dyDescent="0.35">
      <c r="A117" s="4">
        <v>41453</v>
      </c>
      <c r="B117" s="5">
        <v>8.9499999999999993</v>
      </c>
      <c r="C117" s="5">
        <v>29.18</v>
      </c>
      <c r="D117" s="5">
        <v>109.21</v>
      </c>
      <c r="E117" s="1"/>
      <c r="F117" s="1"/>
      <c r="G117" s="1"/>
      <c r="H117" s="1"/>
      <c r="J117">
        <f t="shared" si="24"/>
        <v>-1.4317180616740144E-2</v>
      </c>
      <c r="K117">
        <f t="shared" si="25"/>
        <v>-3.0748206354629382E-3</v>
      </c>
      <c r="L117">
        <f t="shared" si="26"/>
        <v>2.6506250587461144E-2</v>
      </c>
      <c r="N117">
        <f t="shared" si="33"/>
        <v>1.1035758323057954</v>
      </c>
      <c r="O117">
        <f t="shared" si="27"/>
        <v>1.8214731585518102</v>
      </c>
      <c r="P117">
        <f t="shared" si="28"/>
        <v>2.0801904761904759</v>
      </c>
      <c r="R117" s="20">
        <f t="shared" si="29"/>
        <v>229.0265</v>
      </c>
      <c r="S117">
        <f t="shared" si="30"/>
        <v>49.113333333333323</v>
      </c>
      <c r="T117">
        <f t="shared" si="31"/>
        <v>213.44706033693058</v>
      </c>
      <c r="V117">
        <f t="shared" si="34"/>
        <v>178.73704501467191</v>
      </c>
      <c r="W117">
        <f t="shared" si="32"/>
        <v>192.27456609682886</v>
      </c>
      <c r="X117">
        <f t="shared" si="20"/>
        <v>213.44706033693058</v>
      </c>
      <c r="Z117">
        <f t="shared" si="35"/>
        <v>2.0958273387577497E-2</v>
      </c>
      <c r="AA117">
        <f t="shared" si="36"/>
        <v>1.296321433419334E-2</v>
      </c>
      <c r="AB117">
        <f t="shared" si="37"/>
        <v>3.5165063046348921E-2</v>
      </c>
      <c r="AD117">
        <f t="shared" si="21"/>
        <v>0.15240594429028953</v>
      </c>
      <c r="AE117">
        <f t="shared" si="22"/>
        <v>0.20385413914983638</v>
      </c>
      <c r="AF117">
        <f t="shared" si="23"/>
        <v>0.64373991655987417</v>
      </c>
    </row>
    <row r="118" spans="1:32" x14ac:dyDescent="0.35">
      <c r="A118" s="4">
        <v>41486</v>
      </c>
      <c r="B118" s="5">
        <v>9.83</v>
      </c>
      <c r="C118" s="5">
        <v>29.09</v>
      </c>
      <c r="D118" s="5">
        <v>110.33</v>
      </c>
      <c r="E118" s="1"/>
      <c r="F118" s="1"/>
      <c r="G118" s="1"/>
      <c r="H118" s="1"/>
      <c r="J118">
        <f t="shared" si="24"/>
        <v>9.8324022346368833E-2</v>
      </c>
      <c r="K118">
        <f t="shared" si="25"/>
        <v>-3.0843043180260876E-3</v>
      </c>
      <c r="L118">
        <f t="shared" si="26"/>
        <v>1.0255471110704129E-2</v>
      </c>
      <c r="N118">
        <f t="shared" si="33"/>
        <v>1.212083847102343</v>
      </c>
      <c r="O118">
        <f t="shared" si="27"/>
        <v>1.8158551810237205</v>
      </c>
      <c r="P118">
        <f t="shared" si="28"/>
        <v>2.1015238095238096</v>
      </c>
      <c r="R118" s="20">
        <f t="shared" si="29"/>
        <v>233.82650000000001</v>
      </c>
      <c r="S118">
        <f t="shared" si="30"/>
        <v>49.75</v>
      </c>
      <c r="T118">
        <f t="shared" si="31"/>
        <v>220.95293967073658</v>
      </c>
      <c r="V118">
        <f t="shared" si="34"/>
        <v>182.48306486857715</v>
      </c>
      <c r="W118">
        <f t="shared" si="32"/>
        <v>194.76706250815607</v>
      </c>
      <c r="X118">
        <f t="shared" si="20"/>
        <v>220.95293967073658</v>
      </c>
      <c r="Z118">
        <f t="shared" si="35"/>
        <v>-1.8934979568184129E-2</v>
      </c>
      <c r="AA118">
        <f t="shared" si="36"/>
        <v>-1.5745393634840954E-2</v>
      </c>
      <c r="AB118">
        <f t="shared" si="37"/>
        <v>-2.7386541610755488E-2</v>
      </c>
      <c r="AD118">
        <f t="shared" si="21"/>
        <v>0.1639548981830545</v>
      </c>
      <c r="AE118">
        <f t="shared" si="22"/>
        <v>0.19905357177223285</v>
      </c>
      <c r="AF118">
        <f t="shared" si="23"/>
        <v>0.63699153004471265</v>
      </c>
    </row>
    <row r="119" spans="1:32" x14ac:dyDescent="0.35">
      <c r="A119" s="4">
        <v>41516</v>
      </c>
      <c r="B119" s="5">
        <v>9.43</v>
      </c>
      <c r="C119" s="5">
        <v>28.15</v>
      </c>
      <c r="D119" s="5">
        <v>109.32</v>
      </c>
      <c r="E119" s="1"/>
      <c r="F119" s="1"/>
      <c r="G119" s="1"/>
      <c r="H119" s="1"/>
      <c r="J119">
        <f t="shared" si="24"/>
        <v>-4.069175991861651E-2</v>
      </c>
      <c r="K119">
        <f t="shared" si="25"/>
        <v>-3.2313509797181172E-2</v>
      </c>
      <c r="L119">
        <f t="shared" si="26"/>
        <v>-9.154355116468782E-3</v>
      </c>
      <c r="N119">
        <f t="shared" si="33"/>
        <v>1.1627620221948212</v>
      </c>
      <c r="O119">
        <f t="shared" si="27"/>
        <v>1.7571785268414482</v>
      </c>
      <c r="P119">
        <f t="shared" si="28"/>
        <v>2.0822857142857143</v>
      </c>
      <c r="R119" s="20">
        <f t="shared" si="29"/>
        <v>229.399</v>
      </c>
      <c r="S119">
        <f t="shared" si="30"/>
        <v>48.966666666666661</v>
      </c>
      <c r="T119">
        <f t="shared" si="31"/>
        <v>214.90180279442521</v>
      </c>
      <c r="V119">
        <f t="shared" si="34"/>
        <v>179.02775176375104</v>
      </c>
      <c r="W119">
        <f t="shared" si="32"/>
        <v>191.70037844186348</v>
      </c>
      <c r="X119">
        <f t="shared" si="20"/>
        <v>214.90180279442521</v>
      </c>
      <c r="Z119">
        <f t="shared" si="35"/>
        <v>6.4387813373205649E-2</v>
      </c>
      <c r="AA119">
        <f t="shared" si="36"/>
        <v>6.7120490129339849E-2</v>
      </c>
      <c r="AB119">
        <f t="shared" si="37"/>
        <v>5.901470609119519E-2</v>
      </c>
      <c r="AD119">
        <f t="shared" si="21"/>
        <v>0.16031892030915568</v>
      </c>
      <c r="AE119">
        <f t="shared" si="22"/>
        <v>0.19633912963875169</v>
      </c>
      <c r="AF119">
        <f t="shared" si="23"/>
        <v>0.6433419500520926</v>
      </c>
    </row>
    <row r="120" spans="1:32" x14ac:dyDescent="0.35">
      <c r="A120" s="4">
        <v>41547</v>
      </c>
      <c r="B120" s="5">
        <v>9.82</v>
      </c>
      <c r="C120" s="5">
        <v>30.01</v>
      </c>
      <c r="D120" s="5">
        <v>116.93</v>
      </c>
      <c r="E120" s="1"/>
      <c r="F120" s="1"/>
      <c r="G120" s="1"/>
      <c r="H120" s="1"/>
      <c r="J120">
        <f t="shared" si="24"/>
        <v>4.135737009544016E-2</v>
      </c>
      <c r="K120">
        <f t="shared" si="25"/>
        <v>6.6074600355239932E-2</v>
      </c>
      <c r="L120">
        <f t="shared" si="26"/>
        <v>6.9612147822905257E-2</v>
      </c>
      <c r="N120">
        <f t="shared" si="33"/>
        <v>1.2108508014796548</v>
      </c>
      <c r="O120">
        <f t="shared" si="27"/>
        <v>1.8732833957553061</v>
      </c>
      <c r="P120">
        <f t="shared" si="28"/>
        <v>2.2272380952380955</v>
      </c>
      <c r="R120" s="20">
        <f t="shared" si="29"/>
        <v>244.16950000000003</v>
      </c>
      <c r="S120">
        <f t="shared" si="30"/>
        <v>52.25333333333333</v>
      </c>
      <c r="T120">
        <f t="shared" si="31"/>
        <v>227.58416952480621</v>
      </c>
      <c r="V120">
        <f t="shared" si="34"/>
        <v>190.55495723294001</v>
      </c>
      <c r="W120">
        <f t="shared" si="32"/>
        <v>204.56740180086129</v>
      </c>
      <c r="X120">
        <f t="shared" si="20"/>
        <v>227.58416952480621</v>
      </c>
      <c r="Z120">
        <f t="shared" si="35"/>
        <v>1.9652331679427482E-2</v>
      </c>
      <c r="AA120">
        <f t="shared" si="36"/>
        <v>1.8563409032916756E-2</v>
      </c>
      <c r="AB120">
        <f t="shared" si="37"/>
        <v>2.6403934372504434E-2</v>
      </c>
      <c r="AD120">
        <f t="shared" si="21"/>
        <v>0.15685005703005492</v>
      </c>
      <c r="AE120">
        <f t="shared" si="22"/>
        <v>0.19665027777834659</v>
      </c>
      <c r="AF120">
        <f t="shared" si="23"/>
        <v>0.6464996651915984</v>
      </c>
    </row>
    <row r="121" spans="1:32" x14ac:dyDescent="0.35">
      <c r="A121" s="4">
        <v>41578</v>
      </c>
      <c r="B121" s="5">
        <v>10.02</v>
      </c>
      <c r="C121" s="5">
        <v>31.45</v>
      </c>
      <c r="D121" s="5">
        <v>118.2</v>
      </c>
      <c r="E121" s="1"/>
      <c r="F121" s="1"/>
      <c r="G121" s="1"/>
      <c r="H121" s="1"/>
      <c r="J121">
        <f t="shared" si="24"/>
        <v>2.0366598778003953E-2</v>
      </c>
      <c r="K121">
        <f t="shared" si="25"/>
        <v>4.7984005331556112E-2</v>
      </c>
      <c r="L121">
        <f t="shared" si="26"/>
        <v>1.0861199007953459E-2</v>
      </c>
      <c r="N121">
        <f t="shared" si="33"/>
        <v>1.2355117139334155</v>
      </c>
      <c r="O121">
        <f t="shared" si="27"/>
        <v>1.9631710362047441</v>
      </c>
      <c r="P121">
        <f t="shared" si="28"/>
        <v>2.2514285714285713</v>
      </c>
      <c r="R121" s="20">
        <f t="shared" si="29"/>
        <v>248.96800000000002</v>
      </c>
      <c r="S121">
        <f t="shared" si="30"/>
        <v>53.223333333333336</v>
      </c>
      <c r="T121">
        <f t="shared" si="31"/>
        <v>233.59328700116012</v>
      </c>
      <c r="V121">
        <f t="shared" si="34"/>
        <v>194.29980645564092</v>
      </c>
      <c r="W121">
        <f t="shared" si="32"/>
        <v>208.36487015529167</v>
      </c>
      <c r="X121">
        <f t="shared" si="20"/>
        <v>233.59328700116012</v>
      </c>
      <c r="Z121">
        <f t="shared" si="35"/>
        <v>-9.8667298608656751E-3</v>
      </c>
      <c r="AA121">
        <f t="shared" si="36"/>
        <v>-1.3340013778418092E-2</v>
      </c>
      <c r="AB121">
        <f t="shared" si="37"/>
        <v>8.0083571072031567E-3</v>
      </c>
      <c r="AD121">
        <f t="shared" si="21"/>
        <v>0.15695993059348989</v>
      </c>
      <c r="AE121">
        <f t="shared" si="22"/>
        <v>0.20211432794576009</v>
      </c>
      <c r="AF121">
        <f t="shared" si="23"/>
        <v>0.64092574146074999</v>
      </c>
    </row>
    <row r="122" spans="1:32" x14ac:dyDescent="0.35">
      <c r="A122" s="4">
        <v>41607</v>
      </c>
      <c r="B122" s="5">
        <v>10</v>
      </c>
      <c r="C122" s="5">
        <v>33.33</v>
      </c>
      <c r="D122" s="5">
        <v>114.21</v>
      </c>
      <c r="E122" s="1"/>
      <c r="F122" s="1"/>
      <c r="G122" s="1"/>
      <c r="H122" s="1"/>
      <c r="J122">
        <f t="shared" si="24"/>
        <v>-1.9960079840318778E-3</v>
      </c>
      <c r="K122">
        <f t="shared" si="25"/>
        <v>5.9777424483306696E-2</v>
      </c>
      <c r="L122">
        <f t="shared" si="26"/>
        <v>-3.3756345177665015E-2</v>
      </c>
      <c r="N122">
        <f t="shared" si="33"/>
        <v>1.2330456226880395</v>
      </c>
      <c r="O122">
        <f t="shared" si="27"/>
        <v>2.0805243445692883</v>
      </c>
      <c r="P122">
        <f t="shared" si="28"/>
        <v>2.1754285714285713</v>
      </c>
      <c r="R122" s="20">
        <f t="shared" si="29"/>
        <v>246.51150000000001</v>
      </c>
      <c r="S122">
        <f t="shared" si="30"/>
        <v>52.513333333333328</v>
      </c>
      <c r="T122">
        <f t="shared" si="31"/>
        <v>235.46398546131081</v>
      </c>
      <c r="V122">
        <f t="shared" si="34"/>
        <v>192.38270275332462</v>
      </c>
      <c r="W122">
        <f t="shared" si="32"/>
        <v>205.58527991648177</v>
      </c>
      <c r="X122">
        <f t="shared" si="20"/>
        <v>235.46398546131081</v>
      </c>
      <c r="Z122">
        <f t="shared" si="35"/>
        <v>-3.5069357819006552E-2</v>
      </c>
      <c r="AA122">
        <f t="shared" si="36"/>
        <v>-2.8373746350133233E-2</v>
      </c>
      <c r="AB122">
        <f t="shared" si="37"/>
        <v>-4.6847846749476618E-2</v>
      </c>
      <c r="AD122">
        <f t="shared" si="21"/>
        <v>0.15820762925867554</v>
      </c>
      <c r="AE122">
        <f t="shared" si="22"/>
        <v>0.21633067828478592</v>
      </c>
      <c r="AF122">
        <f t="shared" si="23"/>
        <v>0.6254616924565386</v>
      </c>
    </row>
    <row r="123" spans="1:32" x14ac:dyDescent="0.35">
      <c r="A123" s="4">
        <v>41639</v>
      </c>
      <c r="B123" s="5">
        <v>9.0399999999999991</v>
      </c>
      <c r="C123" s="5">
        <v>32.68</v>
      </c>
      <c r="D123" s="5">
        <v>111.35</v>
      </c>
      <c r="E123" s="1"/>
      <c r="F123" s="1"/>
      <c r="G123" s="1"/>
      <c r="H123" s="1"/>
      <c r="J123">
        <f t="shared" si="24"/>
        <v>-9.6000000000000085E-2</v>
      </c>
      <c r="K123">
        <f t="shared" si="25"/>
        <v>-1.9501950195019435E-2</v>
      </c>
      <c r="L123">
        <f t="shared" si="26"/>
        <v>-2.5041590053410334E-2</v>
      </c>
      <c r="N123">
        <f t="shared" si="33"/>
        <v>1.1146732429099877</v>
      </c>
      <c r="O123">
        <f t="shared" si="27"/>
        <v>2.0399500624219726</v>
      </c>
      <c r="P123">
        <f t="shared" si="28"/>
        <v>2.1209523809523807</v>
      </c>
      <c r="R123" s="20">
        <f t="shared" si="29"/>
        <v>237.86649999999997</v>
      </c>
      <c r="S123">
        <f t="shared" si="30"/>
        <v>51.023333333333333</v>
      </c>
      <c r="T123">
        <f t="shared" si="31"/>
        <v>224.43300475539834</v>
      </c>
      <c r="V123">
        <f t="shared" si="34"/>
        <v>185.63596491228068</v>
      </c>
      <c r="W123">
        <f t="shared" si="32"/>
        <v>199.75205533081041</v>
      </c>
      <c r="X123">
        <f t="shared" si="20"/>
        <v>224.43300475539834</v>
      </c>
      <c r="Z123">
        <f t="shared" si="35"/>
        <v>-6.1009011357210596E-2</v>
      </c>
      <c r="AA123">
        <f t="shared" si="36"/>
        <v>-6.395766642712486E-2</v>
      </c>
      <c r="AB123">
        <f t="shared" si="37"/>
        <v>-5.8329022268720276E-2</v>
      </c>
      <c r="AD123">
        <f t="shared" si="21"/>
        <v>0.14821759264125042</v>
      </c>
      <c r="AE123">
        <f t="shared" si="22"/>
        <v>0.21982078182509943</v>
      </c>
      <c r="AF123">
        <f t="shared" si="23"/>
        <v>0.63196162553365021</v>
      </c>
    </row>
    <row r="124" spans="1:32" x14ac:dyDescent="0.35">
      <c r="A124" s="4">
        <v>41670</v>
      </c>
      <c r="B124" s="5">
        <v>8.83</v>
      </c>
      <c r="C124" s="5">
        <v>29.64</v>
      </c>
      <c r="D124" s="5">
        <v>104.81</v>
      </c>
      <c r="E124" s="1"/>
      <c r="F124" s="1"/>
      <c r="G124" s="1"/>
      <c r="H124" s="1"/>
      <c r="J124">
        <f t="shared" si="24"/>
        <v>-2.3230088495575174E-2</v>
      </c>
      <c r="K124">
        <f t="shared" si="25"/>
        <v>-9.3023255813953432E-2</v>
      </c>
      <c r="L124">
        <f t="shared" si="26"/>
        <v>-5.8733722496632224E-2</v>
      </c>
      <c r="N124">
        <f t="shared" si="33"/>
        <v>1.0887792848335389</v>
      </c>
      <c r="O124">
        <f t="shared" si="27"/>
        <v>1.8501872659176031</v>
      </c>
      <c r="P124">
        <f t="shared" si="28"/>
        <v>1.9963809523809524</v>
      </c>
      <c r="R124" s="20">
        <f t="shared" si="29"/>
        <v>223.35450000000003</v>
      </c>
      <c r="S124">
        <f t="shared" si="30"/>
        <v>47.76</v>
      </c>
      <c r="T124">
        <f t="shared" si="31"/>
        <v>211.3420470231849</v>
      </c>
      <c r="V124">
        <f t="shared" si="34"/>
        <v>174.3104982206406</v>
      </c>
      <c r="W124">
        <f t="shared" si="32"/>
        <v>186.97638000782985</v>
      </c>
      <c r="X124">
        <f t="shared" si="20"/>
        <v>211.3420470231849</v>
      </c>
      <c r="Z124">
        <f t="shared" si="35"/>
        <v>-8.506656458678874E-4</v>
      </c>
      <c r="AA124">
        <f t="shared" si="36"/>
        <v>-2.7917364600781314E-3</v>
      </c>
      <c r="AB124">
        <f t="shared" si="37"/>
        <v>-1.9052708113187489E-3</v>
      </c>
      <c r="AD124">
        <f t="shared" si="21"/>
        <v>0.1541809097197504</v>
      </c>
      <c r="AE124">
        <f t="shared" si="22"/>
        <v>0.21232614520862575</v>
      </c>
      <c r="AF124">
        <f t="shared" si="23"/>
        <v>0.63349294507162379</v>
      </c>
    </row>
    <row r="125" spans="1:32" x14ac:dyDescent="0.35">
      <c r="A125" s="4">
        <v>41698</v>
      </c>
      <c r="B125" s="5">
        <v>9.08</v>
      </c>
      <c r="C125" s="5">
        <v>28.49</v>
      </c>
      <c r="D125" s="5">
        <v>105.31</v>
      </c>
      <c r="E125" s="1"/>
      <c r="F125" s="1"/>
      <c r="G125" s="1"/>
      <c r="H125" s="1"/>
      <c r="J125">
        <f t="shared" si="24"/>
        <v>2.8312570781426905E-2</v>
      </c>
      <c r="K125">
        <f t="shared" si="25"/>
        <v>-3.8798920377867807E-2</v>
      </c>
      <c r="L125">
        <f t="shared" si="26"/>
        <v>4.7705371624844339E-3</v>
      </c>
      <c r="N125">
        <f t="shared" si="33"/>
        <v>1.1196054254007399</v>
      </c>
      <c r="O125">
        <f t="shared" si="27"/>
        <v>1.7784019975031211</v>
      </c>
      <c r="P125">
        <f t="shared" si="28"/>
        <v>2.0059047619047621</v>
      </c>
      <c r="R125" s="20">
        <f t="shared" si="29"/>
        <v>223.16450000000003</v>
      </c>
      <c r="S125">
        <f t="shared" si="30"/>
        <v>47.626666666666665</v>
      </c>
      <c r="T125">
        <f t="shared" si="31"/>
        <v>210.93938318978726</v>
      </c>
      <c r="V125">
        <f t="shared" si="34"/>
        <v>174.16221826809019</v>
      </c>
      <c r="W125">
        <f t="shared" si="32"/>
        <v>186.45439123058853</v>
      </c>
      <c r="X125">
        <f t="shared" si="20"/>
        <v>210.93938318978726</v>
      </c>
      <c r="Z125">
        <f t="shared" si="35"/>
        <v>-3.5579135570398268E-3</v>
      </c>
      <c r="AA125">
        <f t="shared" si="36"/>
        <v>-5.1091825307950645E-3</v>
      </c>
      <c r="AB125">
        <f t="shared" si="37"/>
        <v>-2.7291904511331788E-3</v>
      </c>
      <c r="AD125">
        <f t="shared" si="21"/>
        <v>0.15868115224419652</v>
      </c>
      <c r="AE125">
        <f t="shared" si="22"/>
        <v>0.20426187856939609</v>
      </c>
      <c r="AF125">
        <f t="shared" si="23"/>
        <v>0.63705696918640731</v>
      </c>
    </row>
    <row r="126" spans="1:32" x14ac:dyDescent="0.35">
      <c r="A126" s="4">
        <v>41729</v>
      </c>
      <c r="B126" s="5">
        <v>9.2100000000000009</v>
      </c>
      <c r="C126" s="5">
        <v>27.93</v>
      </c>
      <c r="D126" s="5">
        <v>105.01</v>
      </c>
      <c r="E126" s="1"/>
      <c r="F126" s="1"/>
      <c r="G126" s="1"/>
      <c r="H126" s="1"/>
      <c r="J126">
        <f t="shared" si="24"/>
        <v>1.4317180616740144E-2</v>
      </c>
      <c r="K126">
        <f t="shared" si="25"/>
        <v>-1.9656019656019597E-2</v>
      </c>
      <c r="L126">
        <f t="shared" si="26"/>
        <v>-2.8487323141201948E-3</v>
      </c>
      <c r="N126">
        <f t="shared" si="33"/>
        <v>1.1356350184956845</v>
      </c>
      <c r="O126">
        <f t="shared" si="27"/>
        <v>1.7434456928838951</v>
      </c>
      <c r="P126">
        <f t="shared" si="28"/>
        <v>2.0001904761904763</v>
      </c>
      <c r="R126" s="20">
        <f t="shared" si="29"/>
        <v>222.37050000000002</v>
      </c>
      <c r="S126">
        <f t="shared" si="30"/>
        <v>47.383333333333333</v>
      </c>
      <c r="T126">
        <f t="shared" si="31"/>
        <v>210.36368943941778</v>
      </c>
      <c r="V126">
        <f t="shared" si="34"/>
        <v>173.54256415059001</v>
      </c>
      <c r="W126">
        <f t="shared" si="32"/>
        <v>185.50176171212317</v>
      </c>
      <c r="X126">
        <f t="shared" si="20"/>
        <v>210.36368943941778</v>
      </c>
      <c r="Z126">
        <f t="shared" si="35"/>
        <v>-2.9956761350988681E-2</v>
      </c>
      <c r="AA126">
        <f t="shared" si="36"/>
        <v>-3.7917692578262385E-2</v>
      </c>
      <c r="AB126">
        <f t="shared" si="37"/>
        <v>-1.8093866262072877E-2</v>
      </c>
      <c r="AD126">
        <f t="shared" si="21"/>
        <v>0.1615277206284107</v>
      </c>
      <c r="AE126">
        <f t="shared" si="22"/>
        <v>0.2009619081667757</v>
      </c>
      <c r="AF126">
        <f t="shared" si="23"/>
        <v>0.63751037120481358</v>
      </c>
    </row>
    <row r="127" spans="1:32" x14ac:dyDescent="0.35">
      <c r="A127" s="4">
        <v>41759</v>
      </c>
      <c r="B127" s="5">
        <v>9.61</v>
      </c>
      <c r="C127" s="5">
        <v>26.31</v>
      </c>
      <c r="D127" s="5">
        <v>100.84</v>
      </c>
      <c r="E127" s="1"/>
      <c r="F127" s="1"/>
      <c r="G127" s="1"/>
      <c r="H127" s="1"/>
      <c r="J127">
        <f t="shared" si="24"/>
        <v>4.3431053203039971E-2</v>
      </c>
      <c r="K127">
        <f t="shared" si="25"/>
        <v>-5.8002148227712214E-2</v>
      </c>
      <c r="L127">
        <f t="shared" si="26"/>
        <v>-3.9710503761546501E-2</v>
      </c>
      <c r="N127">
        <f t="shared" si="33"/>
        <v>1.1849568434032058</v>
      </c>
      <c r="O127">
        <f t="shared" si="27"/>
        <v>1.6423220973782771</v>
      </c>
      <c r="P127">
        <f t="shared" si="28"/>
        <v>1.9207619047619049</v>
      </c>
      <c r="R127" s="20">
        <f t="shared" si="29"/>
        <v>215.709</v>
      </c>
      <c r="S127">
        <f t="shared" si="30"/>
        <v>45.586666666666666</v>
      </c>
      <c r="T127">
        <f t="shared" si="31"/>
        <v>206.55739697630472</v>
      </c>
      <c r="V127">
        <f t="shared" si="34"/>
        <v>168.34379097209217</v>
      </c>
      <c r="W127">
        <f t="shared" si="32"/>
        <v>178.4679629387968</v>
      </c>
      <c r="X127">
        <f t="shared" si="20"/>
        <v>206.55739697630472</v>
      </c>
      <c r="Z127">
        <f t="shared" si="35"/>
        <v>4.1412273015961176E-2</v>
      </c>
      <c r="AA127">
        <f t="shared" si="36"/>
        <v>4.4018718923661826E-2</v>
      </c>
      <c r="AB127">
        <f t="shared" si="37"/>
        <v>3.9186392092644962E-2</v>
      </c>
      <c r="AD127">
        <f t="shared" si="21"/>
        <v>0.17374796600976314</v>
      </c>
      <c r="AE127">
        <f t="shared" si="22"/>
        <v>0.19515180173289015</v>
      </c>
      <c r="AF127">
        <f t="shared" si="23"/>
        <v>0.63110023225734679</v>
      </c>
    </row>
    <row r="128" spans="1:32" x14ac:dyDescent="0.35">
      <c r="A128" s="4">
        <v>41789</v>
      </c>
      <c r="B128" s="5">
        <v>9.7799999999999994</v>
      </c>
      <c r="C128" s="5">
        <v>27.8</v>
      </c>
      <c r="D128" s="5">
        <v>105.2</v>
      </c>
      <c r="E128" s="1"/>
      <c r="F128" s="1"/>
      <c r="G128" s="1"/>
      <c r="H128" s="1"/>
      <c r="J128">
        <f t="shared" si="24"/>
        <v>1.7689906347554629E-2</v>
      </c>
      <c r="K128">
        <f t="shared" si="25"/>
        <v>5.6632459141011005E-2</v>
      </c>
      <c r="L128">
        <f t="shared" si="26"/>
        <v>4.3236810789369251E-2</v>
      </c>
      <c r="N128">
        <f t="shared" si="33"/>
        <v>1.2059186189889026</v>
      </c>
      <c r="O128">
        <f t="shared" si="27"/>
        <v>1.735330836454432</v>
      </c>
      <c r="P128">
        <f t="shared" si="28"/>
        <v>2.0038095238095237</v>
      </c>
      <c r="R128" s="20">
        <f t="shared" si="29"/>
        <v>224.642</v>
      </c>
      <c r="S128">
        <f t="shared" si="30"/>
        <v>47.593333333333334</v>
      </c>
      <c r="T128">
        <f t="shared" si="31"/>
        <v>214.6516361238543</v>
      </c>
      <c r="V128">
        <f t="shared" si="34"/>
        <v>175.31529000437035</v>
      </c>
      <c r="W128">
        <f t="shared" si="32"/>
        <v>186.32389403627823</v>
      </c>
      <c r="X128">
        <f t="shared" si="20"/>
        <v>214.6516361238543</v>
      </c>
      <c r="Z128">
        <f t="shared" si="35"/>
        <v>4.4860266557456008E-2</v>
      </c>
      <c r="AA128">
        <f t="shared" si="36"/>
        <v>4.5944810197506625E-2</v>
      </c>
      <c r="AB128">
        <f t="shared" si="37"/>
        <v>3.5536592070438466E-2</v>
      </c>
      <c r="AD128">
        <f t="shared" si="21"/>
        <v>0.16979015500218123</v>
      </c>
      <c r="AE128">
        <f t="shared" si="22"/>
        <v>0.19800393515015005</v>
      </c>
      <c r="AF128">
        <f t="shared" si="23"/>
        <v>0.63220590984766878</v>
      </c>
    </row>
    <row r="129" spans="1:32" x14ac:dyDescent="0.35">
      <c r="A129" s="4">
        <v>41820</v>
      </c>
      <c r="B129" s="5">
        <v>10.26</v>
      </c>
      <c r="C129" s="5">
        <v>27.79</v>
      </c>
      <c r="D129" s="5">
        <v>111.29</v>
      </c>
      <c r="E129" s="1"/>
      <c r="F129" s="1"/>
      <c r="G129" s="1"/>
      <c r="H129" s="1"/>
      <c r="J129">
        <f t="shared" si="24"/>
        <v>4.9079754601226933E-2</v>
      </c>
      <c r="K129">
        <f t="shared" si="25"/>
        <v>-3.5971223021591392E-4</v>
      </c>
      <c r="L129">
        <f t="shared" si="26"/>
        <v>5.7889733840304158E-2</v>
      </c>
      <c r="N129">
        <f t="shared" si="33"/>
        <v>1.2651048088779286</v>
      </c>
      <c r="O129">
        <f t="shared" si="27"/>
        <v>1.7347066167290885</v>
      </c>
      <c r="P129">
        <f t="shared" si="28"/>
        <v>2.1198095238095238</v>
      </c>
      <c r="R129" s="20">
        <f t="shared" si="29"/>
        <v>234.71950000000004</v>
      </c>
      <c r="S129">
        <f t="shared" si="30"/>
        <v>49.78</v>
      </c>
      <c r="T129">
        <f t="shared" si="31"/>
        <v>222.2796237540399</v>
      </c>
      <c r="V129">
        <f t="shared" si="34"/>
        <v>183.17998064556414</v>
      </c>
      <c r="W129">
        <f t="shared" si="32"/>
        <v>194.88450998303537</v>
      </c>
      <c r="X129">
        <f t="shared" si="20"/>
        <v>222.2796237540399</v>
      </c>
      <c r="Z129">
        <f t="shared" si="35"/>
        <v>-1.0457162698455202E-2</v>
      </c>
      <c r="AA129">
        <f t="shared" si="36"/>
        <v>-1.1316459086648023E-2</v>
      </c>
      <c r="AB129">
        <f t="shared" si="37"/>
        <v>-7.5514210584561869E-3</v>
      </c>
      <c r="AD129">
        <f t="shared" si="21"/>
        <v>0.17047582326990296</v>
      </c>
      <c r="AE129">
        <f t="shared" si="22"/>
        <v>0.18943462302876407</v>
      </c>
      <c r="AF129">
        <f t="shared" si="23"/>
        <v>0.64008955370133291</v>
      </c>
    </row>
    <row r="130" spans="1:32" x14ac:dyDescent="0.35">
      <c r="A130" s="4">
        <v>41851</v>
      </c>
      <c r="B130" s="5">
        <v>10.199999999999999</v>
      </c>
      <c r="C130" s="5">
        <v>27.71</v>
      </c>
      <c r="D130" s="5">
        <v>109.74</v>
      </c>
      <c r="E130" s="1"/>
      <c r="F130" s="1"/>
      <c r="G130" s="1"/>
      <c r="H130" s="1"/>
      <c r="J130">
        <f t="shared" si="24"/>
        <v>-5.8479532163743242E-3</v>
      </c>
      <c r="K130">
        <f t="shared" si="25"/>
        <v>-2.8787333573226936E-3</v>
      </c>
      <c r="L130">
        <f t="shared" si="26"/>
        <v>-1.3927576601671432E-2</v>
      </c>
      <c r="N130">
        <f t="shared" si="33"/>
        <v>1.2577065351418002</v>
      </c>
      <c r="O130">
        <f t="shared" si="27"/>
        <v>1.7297128589263422</v>
      </c>
      <c r="P130">
        <f t="shared" si="28"/>
        <v>2.0902857142857143</v>
      </c>
      <c r="R130" s="20">
        <f t="shared" si="29"/>
        <v>232.26499999999999</v>
      </c>
      <c r="S130">
        <f t="shared" si="30"/>
        <v>49.216666666666661</v>
      </c>
      <c r="T130">
        <f t="shared" si="31"/>
        <v>220.60109672235794</v>
      </c>
      <c r="V130">
        <f t="shared" si="34"/>
        <v>181.26443778485358</v>
      </c>
      <c r="W130">
        <f t="shared" si="32"/>
        <v>192.67910739919088</v>
      </c>
      <c r="X130">
        <f t="shared" si="20"/>
        <v>220.60109672235794</v>
      </c>
      <c r="Z130">
        <f t="shared" si="35"/>
        <v>-2.0504596043312562E-2</v>
      </c>
      <c r="AA130">
        <f t="shared" si="36"/>
        <v>-2.6007450050795633E-2</v>
      </c>
      <c r="AB130">
        <f t="shared" si="37"/>
        <v>-1.0780847641125524E-2</v>
      </c>
      <c r="AD130">
        <f t="shared" si="21"/>
        <v>0.17126988569091339</v>
      </c>
      <c r="AE130">
        <f t="shared" si="22"/>
        <v>0.19088541106064197</v>
      </c>
      <c r="AF130">
        <f t="shared" si="23"/>
        <v>0.63784470324844467</v>
      </c>
    </row>
    <row r="131" spans="1:32" x14ac:dyDescent="0.35">
      <c r="A131" s="4">
        <v>41880</v>
      </c>
      <c r="B131" s="5">
        <v>10.43</v>
      </c>
      <c r="C131" s="5">
        <v>27.05</v>
      </c>
      <c r="D131" s="5">
        <v>106.33</v>
      </c>
      <c r="E131" s="1"/>
      <c r="F131" s="1"/>
      <c r="G131" s="1"/>
      <c r="H131" s="1"/>
      <c r="J131">
        <f t="shared" si="24"/>
        <v>2.2549019607843279E-2</v>
      </c>
      <c r="K131">
        <f t="shared" si="25"/>
        <v>-2.3818116203536688E-2</v>
      </c>
      <c r="L131">
        <f t="shared" si="26"/>
        <v>-3.1073446327683607E-2</v>
      </c>
      <c r="N131">
        <f t="shared" si="33"/>
        <v>1.2860665844636252</v>
      </c>
      <c r="O131">
        <f t="shared" si="27"/>
        <v>1.6885143570536829</v>
      </c>
      <c r="P131">
        <f t="shared" si="28"/>
        <v>2.0253333333333332</v>
      </c>
      <c r="R131" s="20">
        <f t="shared" si="29"/>
        <v>227.5025</v>
      </c>
      <c r="S131">
        <f t="shared" si="30"/>
        <v>47.936666666666667</v>
      </c>
      <c r="T131">
        <f t="shared" si="31"/>
        <v>218.22282990912899</v>
      </c>
      <c r="V131">
        <f t="shared" si="34"/>
        <v>177.547683711057</v>
      </c>
      <c r="W131">
        <f t="shared" si="32"/>
        <v>187.66801513767456</v>
      </c>
      <c r="X131">
        <f t="shared" ref="X131:X194" si="38">T131</f>
        <v>218.22282990912899</v>
      </c>
      <c r="Z131">
        <f t="shared" si="35"/>
        <v>-4.8351117020839496E-5</v>
      </c>
      <c r="AA131">
        <f t="shared" si="36"/>
        <v>2.0165496140741146E-2</v>
      </c>
      <c r="AB131">
        <f t="shared" si="37"/>
        <v>-3.3314527583050646E-2</v>
      </c>
      <c r="AD131">
        <f t="shared" ref="AD131:AD194" si="39">(B131*$F$3)/(B131*$F$3 + C131*$G$3 + D131*$H$3)</f>
        <v>0.17879803518642653</v>
      </c>
      <c r="AE131">
        <f t="shared" ref="AE131:AE194" si="40">(C131*$G$3 )/(B131*$F$3 + C131*$G$3 + D131*$H$3)</f>
        <v>0.1902396676959594</v>
      </c>
      <c r="AF131">
        <f t="shared" ref="AF131:AF194" si="41">(D131*$H$3 )/(B131*$F$3 + C131*$G$3 + D131*$H$3)</f>
        <v>0.63096229711761409</v>
      </c>
    </row>
    <row r="132" spans="1:32" x14ac:dyDescent="0.35">
      <c r="A132" s="4">
        <v>41912</v>
      </c>
      <c r="B132" s="5">
        <v>8.86</v>
      </c>
      <c r="C132" s="5">
        <v>27.36</v>
      </c>
      <c r="D132" s="5">
        <v>110.49</v>
      </c>
      <c r="E132" s="1"/>
      <c r="F132" s="1"/>
      <c r="G132" s="1"/>
      <c r="H132" s="1"/>
      <c r="J132">
        <f t="shared" ref="J132:J195" si="42">B132/B131-1</f>
        <v>-0.15052732502396937</v>
      </c>
      <c r="K132">
        <f t="shared" ref="K132:K195" si="43">C132/C131-1</f>
        <v>1.146025878003698E-2</v>
      </c>
      <c r="L132">
        <f t="shared" ref="L132:L195" si="44">D132/D131-1</f>
        <v>3.9123483494780453E-2</v>
      </c>
      <c r="N132">
        <f t="shared" si="33"/>
        <v>1.092478421701603</v>
      </c>
      <c r="O132">
        <f t="shared" ref="O132:O195" si="45">C132/$C$3</f>
        <v>1.7078651685393258</v>
      </c>
      <c r="P132">
        <f t="shared" ref="P132:P195" si="46">D132/$D$3</f>
        <v>2.1045714285714285</v>
      </c>
      <c r="R132" s="20">
        <f t="shared" ref="R132:R195" si="47">B132*$F$3+C132*$G$3+D132*$H$3</f>
        <v>227.49149999999997</v>
      </c>
      <c r="S132">
        <f t="shared" ref="S132:S195" si="48">AVERAGE(B132:D132)</f>
        <v>48.903333333333329</v>
      </c>
      <c r="T132">
        <f t="shared" ref="T132:T195" si="49">T131*(1+AVERAGE(J132:L132))</f>
        <v>210.95283942286994</v>
      </c>
      <c r="V132">
        <f t="shared" si="34"/>
        <v>177.53909908222511</v>
      </c>
      <c r="W132">
        <f t="shared" ref="W132:W195" si="50">S132/$S$3*100</f>
        <v>191.45243377267386</v>
      </c>
      <c r="X132">
        <f t="shared" si="38"/>
        <v>210.95283942286994</v>
      </c>
      <c r="Z132">
        <f t="shared" si="35"/>
        <v>3.3078158964181537E-3</v>
      </c>
      <c r="AA132">
        <f t="shared" si="36"/>
        <v>1.0360575284575013E-2</v>
      </c>
      <c r="AB132">
        <f t="shared" si="37"/>
        <v>-2.3038027927785643E-2</v>
      </c>
      <c r="AD132">
        <f t="shared" si="39"/>
        <v>0.15189138934861302</v>
      </c>
      <c r="AE132">
        <f t="shared" si="40"/>
        <v>0.19242916768318821</v>
      </c>
      <c r="AF132">
        <f t="shared" si="41"/>
        <v>0.6556794429681988</v>
      </c>
    </row>
    <row r="133" spans="1:32" x14ac:dyDescent="0.35">
      <c r="A133" s="4">
        <v>41943</v>
      </c>
      <c r="B133" s="5">
        <v>8.52</v>
      </c>
      <c r="C133" s="5">
        <v>25.63</v>
      </c>
      <c r="D133" s="5">
        <v>114.08</v>
      </c>
      <c r="E133" s="1"/>
      <c r="F133" s="1"/>
      <c r="G133" s="1"/>
      <c r="H133" s="1"/>
      <c r="J133">
        <f t="shared" si="42"/>
        <v>-3.8374717832957095E-2</v>
      </c>
      <c r="K133">
        <f t="shared" si="43"/>
        <v>-6.3230994152046804E-2</v>
      </c>
      <c r="L133">
        <f t="shared" si="44"/>
        <v>3.2491628201647194E-2</v>
      </c>
      <c r="N133">
        <f t="shared" ref="N133:N196" si="51">B133/$B$3</f>
        <v>1.0505548705302097</v>
      </c>
      <c r="O133">
        <f t="shared" si="45"/>
        <v>1.5998751560549314</v>
      </c>
      <c r="P133">
        <f t="shared" si="46"/>
        <v>2.1729523809523807</v>
      </c>
      <c r="R133" s="20">
        <f t="shared" si="47"/>
        <v>228.244</v>
      </c>
      <c r="S133">
        <f t="shared" si="48"/>
        <v>49.41</v>
      </c>
      <c r="T133">
        <f t="shared" si="49"/>
        <v>206.0929020168002</v>
      </c>
      <c r="V133">
        <f t="shared" ref="V133:V196" si="52">R133/$R$3*100</f>
        <v>178.12636573640509</v>
      </c>
      <c r="W133">
        <f t="shared" si="50"/>
        <v>193.43599112619077</v>
      </c>
      <c r="X133">
        <f t="shared" si="38"/>
        <v>206.0929020168002</v>
      </c>
      <c r="Z133">
        <f t="shared" ref="Z133:Z196" si="53">R134/R133-1</f>
        <v>1.6769334571774097E-2</v>
      </c>
      <c r="AA133">
        <f t="shared" si="36"/>
        <v>8.2979154017406298E-3</v>
      </c>
      <c r="AB133">
        <f t="shared" si="37"/>
        <v>2.5014013870718665E-2</v>
      </c>
      <c r="AD133">
        <f t="shared" si="39"/>
        <v>0.14558104484674295</v>
      </c>
      <c r="AE133">
        <f t="shared" si="40"/>
        <v>0.17966737351255674</v>
      </c>
      <c r="AF133">
        <f t="shared" si="41"/>
        <v>0.67475158164070037</v>
      </c>
    </row>
    <row r="134" spans="1:32" x14ac:dyDescent="0.35">
      <c r="A134" s="4">
        <v>41971</v>
      </c>
      <c r="B134" s="5">
        <v>9.51</v>
      </c>
      <c r="C134" s="5">
        <v>24.2</v>
      </c>
      <c r="D134" s="5">
        <v>115.75</v>
      </c>
      <c r="E134" s="1"/>
      <c r="F134" s="1"/>
      <c r="G134" s="1"/>
      <c r="H134" s="1"/>
      <c r="J134">
        <f t="shared" si="42"/>
        <v>0.11619718309859151</v>
      </c>
      <c r="K134">
        <f t="shared" si="43"/>
        <v>-5.579399141630903E-2</v>
      </c>
      <c r="L134">
        <f t="shared" si="44"/>
        <v>1.4638849929873743E-2</v>
      </c>
      <c r="N134">
        <f t="shared" si="51"/>
        <v>1.1726263871763256</v>
      </c>
      <c r="O134">
        <f t="shared" si="45"/>
        <v>1.5106117353308364</v>
      </c>
      <c r="P134">
        <f t="shared" si="46"/>
        <v>2.2047619047619049</v>
      </c>
      <c r="R134" s="20">
        <f t="shared" si="47"/>
        <v>232.07150000000001</v>
      </c>
      <c r="S134">
        <f t="shared" si="48"/>
        <v>49.82</v>
      </c>
      <c r="T134">
        <f t="shared" si="49"/>
        <v>211.2481127265051</v>
      </c>
      <c r="V134">
        <f t="shared" si="52"/>
        <v>181.11342635949305</v>
      </c>
      <c r="W134">
        <f t="shared" si="50"/>
        <v>195.04110661620774</v>
      </c>
      <c r="X134">
        <f t="shared" si="38"/>
        <v>211.2481127265051</v>
      </c>
      <c r="Z134">
        <f t="shared" si="53"/>
        <v>6.9181265256612612E-3</v>
      </c>
      <c r="AA134">
        <f t="shared" si="36"/>
        <v>1.0370667737187089E-2</v>
      </c>
      <c r="AB134">
        <f t="shared" si="37"/>
        <v>-5.7053588957401979E-3</v>
      </c>
      <c r="AD134">
        <f t="shared" si="39"/>
        <v>0.15981712532560008</v>
      </c>
      <c r="AE134">
        <f t="shared" si="40"/>
        <v>0.16684513178050728</v>
      </c>
      <c r="AF134">
        <f t="shared" si="41"/>
        <v>0.6733377428938927</v>
      </c>
    </row>
    <row r="135" spans="1:32" x14ac:dyDescent="0.35">
      <c r="A135" s="4">
        <v>42004</v>
      </c>
      <c r="B135" s="5">
        <v>9.3699999999999992</v>
      </c>
      <c r="C135" s="5">
        <v>23.68</v>
      </c>
      <c r="D135" s="5">
        <v>117.96</v>
      </c>
      <c r="E135" s="1"/>
      <c r="F135" s="1"/>
      <c r="G135" s="1"/>
      <c r="H135" s="1"/>
      <c r="J135">
        <f t="shared" si="42"/>
        <v>-1.4721345951629883E-2</v>
      </c>
      <c r="K135">
        <f t="shared" si="43"/>
        <v>-2.1487603305785141E-2</v>
      </c>
      <c r="L135">
        <f t="shared" si="44"/>
        <v>1.909287257019443E-2</v>
      </c>
      <c r="N135">
        <f t="shared" si="51"/>
        <v>1.1553637484586929</v>
      </c>
      <c r="O135">
        <f t="shared" si="45"/>
        <v>1.4781523096129838</v>
      </c>
      <c r="P135">
        <f t="shared" si="46"/>
        <v>2.2468571428571429</v>
      </c>
      <c r="R135" s="20">
        <f t="shared" si="47"/>
        <v>233.67700000000002</v>
      </c>
      <c r="S135">
        <f t="shared" si="48"/>
        <v>50.336666666666666</v>
      </c>
      <c r="T135">
        <f t="shared" si="49"/>
        <v>210.04286642735261</v>
      </c>
      <c r="V135">
        <f t="shared" si="52"/>
        <v>182.36639195854409</v>
      </c>
      <c r="W135">
        <f t="shared" si="50"/>
        <v>197.06381312801776</v>
      </c>
      <c r="X135">
        <f t="shared" si="38"/>
        <v>210.04286642735261</v>
      </c>
      <c r="Z135">
        <f t="shared" si="53"/>
        <v>1.5639108684209369E-2</v>
      </c>
      <c r="AA135">
        <f t="shared" si="36"/>
        <v>2.2117740546983677E-2</v>
      </c>
      <c r="AB135">
        <f t="shared" si="37"/>
        <v>2.9666555296774533E-3</v>
      </c>
      <c r="AD135">
        <f t="shared" si="39"/>
        <v>0.15638252801944563</v>
      </c>
      <c r="AE135">
        <f t="shared" si="40"/>
        <v>0.16213833625046536</v>
      </c>
      <c r="AF135">
        <f t="shared" si="41"/>
        <v>0.681479135730089</v>
      </c>
    </row>
    <row r="136" spans="1:32" x14ac:dyDescent="0.35">
      <c r="A136" s="4">
        <v>42034</v>
      </c>
      <c r="B136" s="5">
        <v>8.98</v>
      </c>
      <c r="C136" s="5">
        <v>24.24</v>
      </c>
      <c r="D136" s="5">
        <v>121.13</v>
      </c>
      <c r="E136" s="1"/>
      <c r="F136" s="1"/>
      <c r="G136" s="1"/>
      <c r="H136" s="1"/>
      <c r="J136">
        <f t="shared" si="42"/>
        <v>-4.1622198505869679E-2</v>
      </c>
      <c r="K136">
        <f t="shared" si="43"/>
        <v>2.3648648648648685E-2</v>
      </c>
      <c r="L136">
        <f t="shared" si="44"/>
        <v>2.6873516446253021E-2</v>
      </c>
      <c r="N136">
        <f t="shared" si="51"/>
        <v>1.1072749691738595</v>
      </c>
      <c r="O136">
        <f t="shared" si="45"/>
        <v>1.5131086142322097</v>
      </c>
      <c r="P136">
        <f t="shared" si="46"/>
        <v>2.3072380952380951</v>
      </c>
      <c r="R136" s="20">
        <f t="shared" si="47"/>
        <v>237.33150000000001</v>
      </c>
      <c r="S136">
        <f t="shared" si="48"/>
        <v>51.449999999999996</v>
      </c>
      <c r="T136">
        <f t="shared" si="49"/>
        <v>210.66599125850863</v>
      </c>
      <c r="V136">
        <f t="shared" si="52"/>
        <v>185.21843978273085</v>
      </c>
      <c r="W136">
        <f t="shared" si="50"/>
        <v>201.42241941798252</v>
      </c>
      <c r="X136">
        <f t="shared" si="38"/>
        <v>210.66599125850863</v>
      </c>
      <c r="Z136">
        <f t="shared" si="53"/>
        <v>6.7144479346399555E-2</v>
      </c>
      <c r="AA136">
        <f t="shared" si="36"/>
        <v>6.1418853255588157E-2</v>
      </c>
      <c r="AB136">
        <f t="shared" si="37"/>
        <v>8.6304185142432654E-2</v>
      </c>
      <c r="AD136">
        <f t="shared" si="39"/>
        <v>0.14756574664551481</v>
      </c>
      <c r="AE136">
        <f t="shared" si="40"/>
        <v>0.1634169926874435</v>
      </c>
      <c r="AF136">
        <f t="shared" si="41"/>
        <v>0.68901726066704161</v>
      </c>
    </row>
    <row r="137" spans="1:32" x14ac:dyDescent="0.35">
      <c r="A137" s="4">
        <v>42062</v>
      </c>
      <c r="B137" s="5">
        <v>9.98</v>
      </c>
      <c r="C137" s="5">
        <v>26.59</v>
      </c>
      <c r="D137" s="5">
        <v>127.26</v>
      </c>
      <c r="E137" s="1"/>
      <c r="F137" s="1"/>
      <c r="G137" s="1"/>
      <c r="H137" s="1"/>
      <c r="J137">
        <f t="shared" si="42"/>
        <v>0.11135857461024501</v>
      </c>
      <c r="K137">
        <f t="shared" si="43"/>
        <v>9.6947194719471996E-2</v>
      </c>
      <c r="L137">
        <f t="shared" si="44"/>
        <v>5.060678609758118E-2</v>
      </c>
      <c r="N137">
        <f t="shared" si="51"/>
        <v>1.2305795314426635</v>
      </c>
      <c r="O137">
        <f t="shared" si="45"/>
        <v>1.6598002496878901</v>
      </c>
      <c r="P137">
        <f t="shared" si="46"/>
        <v>2.4239999999999999</v>
      </c>
      <c r="R137" s="20">
        <f t="shared" si="47"/>
        <v>253.26700000000002</v>
      </c>
      <c r="S137">
        <f t="shared" si="48"/>
        <v>54.610000000000007</v>
      </c>
      <c r="T137">
        <f t="shared" si="49"/>
        <v>228.84734797129704</v>
      </c>
      <c r="V137">
        <f t="shared" si="52"/>
        <v>197.65483548729478</v>
      </c>
      <c r="W137">
        <f t="shared" si="50"/>
        <v>213.79355343860112</v>
      </c>
      <c r="X137">
        <f t="shared" si="38"/>
        <v>228.84734797129704</v>
      </c>
      <c r="Z137">
        <f t="shared" si="53"/>
        <v>2.9636707506307536E-2</v>
      </c>
      <c r="AA137">
        <f t="shared" si="36"/>
        <v>3.5524629188792956E-2</v>
      </c>
      <c r="AB137">
        <f t="shared" si="37"/>
        <v>9.7656710126732271E-3</v>
      </c>
      <c r="AD137">
        <f t="shared" si="39"/>
        <v>0.15367971350393064</v>
      </c>
      <c r="AE137">
        <f t="shared" si="40"/>
        <v>0.16798082655853308</v>
      </c>
      <c r="AF137">
        <f t="shared" si="41"/>
        <v>0.6783394599375363</v>
      </c>
    </row>
    <row r="138" spans="1:32" x14ac:dyDescent="0.35">
      <c r="A138" s="4">
        <v>42094</v>
      </c>
      <c r="B138" s="5">
        <v>9.86</v>
      </c>
      <c r="C138" s="5">
        <v>26.41</v>
      </c>
      <c r="D138" s="5">
        <v>133.38</v>
      </c>
      <c r="E138" s="1"/>
      <c r="F138" s="1"/>
      <c r="G138" s="1"/>
      <c r="H138" s="1"/>
      <c r="J138">
        <f t="shared" si="42"/>
        <v>-1.2024048096192508E-2</v>
      </c>
      <c r="K138">
        <f t="shared" si="43"/>
        <v>-6.7694622038360075E-3</v>
      </c>
      <c r="L138">
        <f t="shared" si="44"/>
        <v>4.8090523338047975E-2</v>
      </c>
      <c r="N138">
        <f t="shared" si="51"/>
        <v>1.2157829839704068</v>
      </c>
      <c r="O138">
        <f t="shared" si="45"/>
        <v>1.6485642946317105</v>
      </c>
      <c r="P138">
        <f t="shared" si="46"/>
        <v>2.5405714285714285</v>
      </c>
      <c r="R138" s="20">
        <f t="shared" si="47"/>
        <v>260.77300000000002</v>
      </c>
      <c r="S138">
        <f t="shared" si="48"/>
        <v>56.54999999999999</v>
      </c>
      <c r="T138">
        <f t="shared" si="49"/>
        <v>231.08219588370747</v>
      </c>
      <c r="V138">
        <f t="shared" si="52"/>
        <v>203.51267403383906</v>
      </c>
      <c r="W138">
        <f t="shared" si="50"/>
        <v>221.38849014746177</v>
      </c>
      <c r="X138">
        <f t="shared" si="38"/>
        <v>231.08219588370747</v>
      </c>
      <c r="Z138">
        <f t="shared" si="53"/>
        <v>-2.2874300636952505E-3</v>
      </c>
      <c r="AA138">
        <f t="shared" si="36"/>
        <v>-1.9451812555257852E-3</v>
      </c>
      <c r="AB138">
        <f t="shared" si="37"/>
        <v>1.6942495564702398E-3</v>
      </c>
      <c r="AD138">
        <f t="shared" si="39"/>
        <v>0.14746158536351536</v>
      </c>
      <c r="AE138">
        <f t="shared" si="40"/>
        <v>0.16204131562700125</v>
      </c>
      <c r="AF138">
        <f t="shared" si="41"/>
        <v>0.69049709900948331</v>
      </c>
    </row>
    <row r="139" spans="1:32" x14ac:dyDescent="0.35">
      <c r="A139" s="4">
        <v>42124</v>
      </c>
      <c r="B139" s="5">
        <v>9.74</v>
      </c>
      <c r="C139" s="5">
        <v>27.03</v>
      </c>
      <c r="D139" s="5">
        <v>132.55000000000001</v>
      </c>
      <c r="E139" s="1"/>
      <c r="F139" s="1"/>
      <c r="G139" s="1"/>
      <c r="H139" s="1"/>
      <c r="J139">
        <f t="shared" si="42"/>
        <v>-1.2170385395537497E-2</v>
      </c>
      <c r="K139">
        <f t="shared" si="43"/>
        <v>2.3475956077243509E-2</v>
      </c>
      <c r="L139">
        <f t="shared" si="44"/>
        <v>-6.2228220122956257E-3</v>
      </c>
      <c r="N139">
        <f t="shared" si="51"/>
        <v>1.2009864364981506</v>
      </c>
      <c r="O139">
        <f t="shared" si="45"/>
        <v>1.6872659176029963</v>
      </c>
      <c r="P139">
        <f t="shared" si="46"/>
        <v>2.5247619047619048</v>
      </c>
      <c r="R139" s="20">
        <f t="shared" si="47"/>
        <v>260.17650000000003</v>
      </c>
      <c r="S139">
        <f t="shared" si="48"/>
        <v>56.440000000000005</v>
      </c>
      <c r="T139">
        <f t="shared" si="49"/>
        <v>231.47370679159161</v>
      </c>
      <c r="V139">
        <f t="shared" si="52"/>
        <v>203.04715302491107</v>
      </c>
      <c r="W139">
        <f t="shared" si="50"/>
        <v>220.95784940623778</v>
      </c>
      <c r="X139">
        <f t="shared" si="38"/>
        <v>231.47370679159161</v>
      </c>
      <c r="Z139">
        <f t="shared" si="53"/>
        <v>-8.0157124106136068E-3</v>
      </c>
      <c r="AA139">
        <f t="shared" si="36"/>
        <v>-5.3744389321995767E-3</v>
      </c>
      <c r="AB139">
        <f t="shared" si="37"/>
        <v>-9.2552438384703173E-3</v>
      </c>
      <c r="AD139">
        <f t="shared" si="39"/>
        <v>0.1460008878588189</v>
      </c>
      <c r="AE139">
        <f t="shared" si="40"/>
        <v>0.16622561991571105</v>
      </c>
      <c r="AF139">
        <f t="shared" si="41"/>
        <v>0.68777349222547002</v>
      </c>
    </row>
    <row r="140" spans="1:32" x14ac:dyDescent="0.35">
      <c r="A140" s="4">
        <v>42153</v>
      </c>
      <c r="B140" s="5">
        <v>9.35</v>
      </c>
      <c r="C140" s="5">
        <v>27.58</v>
      </c>
      <c r="D140" s="5">
        <v>131.47999999999999</v>
      </c>
      <c r="E140" s="1"/>
      <c r="F140" s="1"/>
      <c r="G140" s="1"/>
      <c r="H140" s="1"/>
      <c r="J140">
        <f t="shared" si="42"/>
        <v>-4.0041067761807048E-2</v>
      </c>
      <c r="K140">
        <f t="shared" si="43"/>
        <v>2.0347761746207782E-2</v>
      </c>
      <c r="L140">
        <f t="shared" si="44"/>
        <v>-8.0724254998115752E-3</v>
      </c>
      <c r="N140">
        <f t="shared" si="51"/>
        <v>1.1528976572133169</v>
      </c>
      <c r="O140">
        <f t="shared" si="45"/>
        <v>1.7215980024968789</v>
      </c>
      <c r="P140">
        <f t="shared" si="46"/>
        <v>2.5043809523809522</v>
      </c>
      <c r="R140" s="20">
        <f t="shared" si="47"/>
        <v>258.09100000000001</v>
      </c>
      <c r="S140">
        <f t="shared" si="48"/>
        <v>56.136666666666663</v>
      </c>
      <c r="T140">
        <f t="shared" si="49"/>
        <v>229.33136119304083</v>
      </c>
      <c r="V140">
        <f t="shared" si="52"/>
        <v>201.41958544046949</v>
      </c>
      <c r="W140">
        <f t="shared" si="50"/>
        <v>219.7703249380138</v>
      </c>
      <c r="X140">
        <f t="shared" si="38"/>
        <v>229.33136119304083</v>
      </c>
      <c r="Z140">
        <f t="shared" si="53"/>
        <v>-3.1223483190037649E-2</v>
      </c>
      <c r="AA140">
        <f t="shared" si="36"/>
        <v>-3.2717772103794229E-2</v>
      </c>
      <c r="AB140">
        <f t="shared" si="37"/>
        <v>-3.1224896666637414E-2</v>
      </c>
      <c r="AD140">
        <f t="shared" si="39"/>
        <v>0.14128737538310129</v>
      </c>
      <c r="AE140">
        <f t="shared" si="40"/>
        <v>0.17097845333622635</v>
      </c>
      <c r="AF140">
        <f t="shared" si="41"/>
        <v>0.68773417128067227</v>
      </c>
    </row>
    <row r="141" spans="1:32" x14ac:dyDescent="0.35">
      <c r="A141" s="4">
        <v>42185</v>
      </c>
      <c r="B141" s="5">
        <v>9.25</v>
      </c>
      <c r="C141" s="5">
        <v>26.12</v>
      </c>
      <c r="D141" s="5">
        <v>127.53</v>
      </c>
      <c r="E141" s="1"/>
      <c r="F141" s="1"/>
      <c r="G141" s="1"/>
      <c r="H141" s="1"/>
      <c r="J141">
        <f t="shared" si="42"/>
        <v>-1.0695187165775333E-2</v>
      </c>
      <c r="K141">
        <f t="shared" si="43"/>
        <v>-5.2936910804931014E-2</v>
      </c>
      <c r="L141">
        <f t="shared" si="44"/>
        <v>-3.0042592029205895E-2</v>
      </c>
      <c r="N141">
        <f t="shared" si="51"/>
        <v>1.1405672009864365</v>
      </c>
      <c r="O141">
        <f t="shared" si="45"/>
        <v>1.6304619225967543</v>
      </c>
      <c r="P141">
        <f t="shared" si="46"/>
        <v>2.4291428571428573</v>
      </c>
      <c r="R141" s="20">
        <f t="shared" si="47"/>
        <v>250.0325</v>
      </c>
      <c r="S141">
        <f t="shared" si="48"/>
        <v>54.300000000000004</v>
      </c>
      <c r="T141">
        <f t="shared" si="49"/>
        <v>222.17051313736883</v>
      </c>
      <c r="V141">
        <f t="shared" si="52"/>
        <v>195.13056440032466</v>
      </c>
      <c r="W141">
        <f t="shared" si="50"/>
        <v>212.57992953151506</v>
      </c>
      <c r="X141">
        <f t="shared" si="38"/>
        <v>222.17051313736883</v>
      </c>
      <c r="Z141">
        <f t="shared" si="53"/>
        <v>6.1751972243608844E-3</v>
      </c>
      <c r="AA141">
        <f t="shared" si="36"/>
        <v>5.8317986494782481E-3</v>
      </c>
      <c r="AB141">
        <f t="shared" si="37"/>
        <v>1.4499441671280922E-2</v>
      </c>
      <c r="AD141">
        <f t="shared" si="39"/>
        <v>0.144281243438353</v>
      </c>
      <c r="AE141">
        <f t="shared" si="40"/>
        <v>0.167146270984772</v>
      </c>
      <c r="AF141">
        <f t="shared" si="41"/>
        <v>0.688572485576875</v>
      </c>
    </row>
    <row r="142" spans="1:32" x14ac:dyDescent="0.35">
      <c r="A142" s="4">
        <v>42216</v>
      </c>
      <c r="B142" s="5">
        <v>9.23</v>
      </c>
      <c r="C142" s="5">
        <v>27.37</v>
      </c>
      <c r="D142" s="5">
        <v>127.25</v>
      </c>
      <c r="E142" s="1"/>
      <c r="F142" s="1"/>
      <c r="G142" s="1"/>
      <c r="H142" s="1"/>
      <c r="J142">
        <f t="shared" si="42"/>
        <v>-2.1621621621621401E-3</v>
      </c>
      <c r="K142">
        <f t="shared" si="43"/>
        <v>4.7856049004594281E-2</v>
      </c>
      <c r="L142">
        <f t="shared" si="44"/>
        <v>-2.1955618285893763E-3</v>
      </c>
      <c r="N142">
        <f t="shared" si="51"/>
        <v>1.1381011097410605</v>
      </c>
      <c r="O142">
        <f t="shared" si="45"/>
        <v>1.7084893882646692</v>
      </c>
      <c r="P142">
        <f t="shared" si="46"/>
        <v>2.4238095238095236</v>
      </c>
      <c r="R142" s="20">
        <f t="shared" si="47"/>
        <v>251.57650000000001</v>
      </c>
      <c r="S142">
        <f t="shared" si="48"/>
        <v>54.616666666666667</v>
      </c>
      <c r="T142">
        <f t="shared" si="49"/>
        <v>225.39186153368266</v>
      </c>
      <c r="V142">
        <f t="shared" si="52"/>
        <v>196.3355341199975</v>
      </c>
      <c r="W142">
        <f t="shared" si="50"/>
        <v>213.81965287746314</v>
      </c>
      <c r="X142">
        <f t="shared" si="38"/>
        <v>225.39186153368266</v>
      </c>
      <c r="Z142">
        <f t="shared" si="53"/>
        <v>-9.9031507314872314E-2</v>
      </c>
      <c r="AA142">
        <f t="shared" si="36"/>
        <v>-0.1035703387244431</v>
      </c>
      <c r="AB142">
        <f t="shared" si="37"/>
        <v>-8.3333531584297349E-2</v>
      </c>
      <c r="AD142">
        <f t="shared" si="39"/>
        <v>0.14308570156592526</v>
      </c>
      <c r="AE142">
        <f t="shared" si="40"/>
        <v>0.1740703126086896</v>
      </c>
      <c r="AF142">
        <f t="shared" si="41"/>
        <v>0.68284398582538519</v>
      </c>
    </row>
    <row r="143" spans="1:32" x14ac:dyDescent="0.35">
      <c r="A143" s="4">
        <v>42247</v>
      </c>
      <c r="B143" s="5">
        <v>8.64</v>
      </c>
      <c r="C143" s="5">
        <v>25.37</v>
      </c>
      <c r="D143" s="5">
        <v>112.87</v>
      </c>
      <c r="E143" s="1"/>
      <c r="F143" s="1"/>
      <c r="G143" s="1"/>
      <c r="H143" s="1"/>
      <c r="J143">
        <f t="shared" si="42"/>
        <v>-6.3921993499458263E-2</v>
      </c>
      <c r="K143">
        <f t="shared" si="43"/>
        <v>-7.3072707343807108E-2</v>
      </c>
      <c r="L143">
        <f t="shared" si="44"/>
        <v>-0.11300589390962668</v>
      </c>
      <c r="N143">
        <f t="shared" si="51"/>
        <v>1.0653514180024661</v>
      </c>
      <c r="O143">
        <f t="shared" si="45"/>
        <v>1.5836454431960052</v>
      </c>
      <c r="P143">
        <f t="shared" si="46"/>
        <v>2.1499047619047622</v>
      </c>
      <c r="R143" s="20">
        <f t="shared" si="47"/>
        <v>226.66250000000002</v>
      </c>
      <c r="S143">
        <f t="shared" si="48"/>
        <v>48.96</v>
      </c>
      <c r="T143">
        <f t="shared" si="49"/>
        <v>206.60916172172193</v>
      </c>
      <c r="V143">
        <f t="shared" si="52"/>
        <v>176.89213023662361</v>
      </c>
      <c r="W143">
        <f t="shared" si="50"/>
        <v>191.67427900300146</v>
      </c>
      <c r="X143">
        <f t="shared" si="38"/>
        <v>206.60916172172193</v>
      </c>
      <c r="Z143">
        <f t="shared" si="53"/>
        <v>-8.2788286549385637E-3</v>
      </c>
      <c r="AA143">
        <f t="shared" si="36"/>
        <v>-5.5827886710240193E-3</v>
      </c>
      <c r="AB143">
        <f t="shared" si="37"/>
        <v>-2.0802410238621838E-2</v>
      </c>
      <c r="AD143">
        <f t="shared" si="39"/>
        <v>0.14866155627860803</v>
      </c>
      <c r="AE143">
        <f t="shared" si="40"/>
        <v>0.17908564495670878</v>
      </c>
      <c r="AF143">
        <f t="shared" si="41"/>
        <v>0.67225279876468313</v>
      </c>
    </row>
    <row r="144" spans="1:32" x14ac:dyDescent="0.35">
      <c r="A144" s="4">
        <v>42277</v>
      </c>
      <c r="B144" s="5">
        <v>8.4499999999999993</v>
      </c>
      <c r="C144" s="5">
        <v>24.23</v>
      </c>
      <c r="D144" s="5">
        <v>113.38</v>
      </c>
      <c r="E144" s="1"/>
      <c r="F144" s="1"/>
      <c r="G144" s="1"/>
      <c r="H144" s="1"/>
      <c r="J144">
        <f t="shared" si="42"/>
        <v>-2.1990740740740922E-2</v>
      </c>
      <c r="K144">
        <f t="shared" si="43"/>
        <v>-4.4934962554197933E-2</v>
      </c>
      <c r="L144">
        <f t="shared" si="44"/>
        <v>4.5184725790732294E-3</v>
      </c>
      <c r="N144">
        <f t="shared" si="51"/>
        <v>1.0419235511713933</v>
      </c>
      <c r="O144">
        <f t="shared" si="45"/>
        <v>1.5124843945068664</v>
      </c>
      <c r="P144">
        <f t="shared" si="46"/>
        <v>2.1596190476190475</v>
      </c>
      <c r="R144" s="20">
        <f t="shared" si="47"/>
        <v>224.786</v>
      </c>
      <c r="S144">
        <f t="shared" si="48"/>
        <v>48.686666666666667</v>
      </c>
      <c r="T144">
        <f t="shared" si="49"/>
        <v>202.3111931805289</v>
      </c>
      <c r="V144">
        <f t="shared" si="52"/>
        <v>175.42767059998752</v>
      </c>
      <c r="W144">
        <f t="shared" si="50"/>
        <v>190.6042020096568</v>
      </c>
      <c r="X144">
        <f t="shared" si="38"/>
        <v>202.3111931805289</v>
      </c>
      <c r="Z144">
        <f t="shared" si="53"/>
        <v>6.4661500271369299E-2</v>
      </c>
      <c r="AA144">
        <f t="shared" si="36"/>
        <v>5.9153772422292139E-2</v>
      </c>
      <c r="AB144">
        <f t="shared" si="37"/>
        <v>8.5395652427279867E-2</v>
      </c>
      <c r="AD144">
        <f t="shared" si="39"/>
        <v>0.1466061053624336</v>
      </c>
      <c r="AE144">
        <f t="shared" si="40"/>
        <v>0.17246625679535202</v>
      </c>
      <c r="AF144">
        <f t="shared" si="41"/>
        <v>0.68092763784221444</v>
      </c>
    </row>
    <row r="145" spans="1:32" x14ac:dyDescent="0.35">
      <c r="A145" s="4">
        <v>42307</v>
      </c>
      <c r="B145" s="5">
        <v>9.32</v>
      </c>
      <c r="C145" s="5">
        <v>26.84</v>
      </c>
      <c r="D145" s="5">
        <v>118.54</v>
      </c>
      <c r="E145" s="1"/>
      <c r="F145" s="1"/>
      <c r="G145" s="1"/>
      <c r="H145" s="1"/>
      <c r="J145">
        <f t="shared" si="42"/>
        <v>0.10295857988165702</v>
      </c>
      <c r="K145">
        <f t="shared" si="43"/>
        <v>0.10771770532397862</v>
      </c>
      <c r="L145">
        <f t="shared" si="44"/>
        <v>4.5510672076203962E-2</v>
      </c>
      <c r="N145">
        <f t="shared" si="51"/>
        <v>1.1491985203452528</v>
      </c>
      <c r="O145">
        <f t="shared" si="45"/>
        <v>1.6754057428214733</v>
      </c>
      <c r="P145">
        <f t="shared" si="46"/>
        <v>2.2579047619047619</v>
      </c>
      <c r="R145" s="20">
        <f t="shared" si="47"/>
        <v>239.32100000000003</v>
      </c>
      <c r="S145">
        <f t="shared" si="48"/>
        <v>51.566666666666663</v>
      </c>
      <c r="T145">
        <f t="shared" si="49"/>
        <v>219.58768951552162</v>
      </c>
      <c r="V145">
        <f t="shared" si="52"/>
        <v>186.7710869700943</v>
      </c>
      <c r="W145">
        <f t="shared" si="50"/>
        <v>201.87915959806864</v>
      </c>
      <c r="X145">
        <f t="shared" si="38"/>
        <v>219.58768951552162</v>
      </c>
      <c r="Z145">
        <f t="shared" si="53"/>
        <v>2.3566674048662861E-3</v>
      </c>
      <c r="AA145">
        <f t="shared" si="36"/>
        <v>6.9166127989659376E-3</v>
      </c>
      <c r="AB145">
        <f t="shared" si="37"/>
        <v>-1.0665343253653536E-2</v>
      </c>
      <c r="AD145">
        <f t="shared" si="39"/>
        <v>0.15187969296467921</v>
      </c>
      <c r="AE145">
        <f t="shared" si="40"/>
        <v>0.17944100183435635</v>
      </c>
      <c r="AF145">
        <f t="shared" si="41"/>
        <v>0.66867930520096441</v>
      </c>
    </row>
    <row r="146" spans="1:32" x14ac:dyDescent="0.35">
      <c r="A146" s="4">
        <v>42338</v>
      </c>
      <c r="B146" s="5">
        <v>9.01</v>
      </c>
      <c r="C146" s="5">
        <v>26.48</v>
      </c>
      <c r="D146" s="5">
        <v>120.28</v>
      </c>
      <c r="E146" s="1"/>
      <c r="F146" s="1"/>
      <c r="G146" s="1"/>
      <c r="H146" s="1"/>
      <c r="J146">
        <f t="shared" si="42"/>
        <v>-3.3261802575107358E-2</v>
      </c>
      <c r="K146">
        <f t="shared" si="43"/>
        <v>-1.3412816691505181E-2</v>
      </c>
      <c r="L146">
        <f t="shared" si="44"/>
        <v>1.467858950565204E-2</v>
      </c>
      <c r="N146">
        <f t="shared" si="51"/>
        <v>1.1109741060419236</v>
      </c>
      <c r="O146">
        <f t="shared" si="45"/>
        <v>1.6529338327091136</v>
      </c>
      <c r="P146">
        <f t="shared" si="46"/>
        <v>2.2910476190476192</v>
      </c>
      <c r="R146" s="20">
        <f t="shared" si="47"/>
        <v>239.88500000000002</v>
      </c>
      <c r="S146">
        <f t="shared" si="48"/>
        <v>51.923333333333339</v>
      </c>
      <c r="T146">
        <f t="shared" si="49"/>
        <v>217.24571143256188</v>
      </c>
      <c r="V146">
        <f t="shared" si="52"/>
        <v>187.21124430292818</v>
      </c>
      <c r="W146">
        <f t="shared" si="50"/>
        <v>203.27547957718912</v>
      </c>
      <c r="X146">
        <f t="shared" si="38"/>
        <v>217.24571143256188</v>
      </c>
      <c r="Z146">
        <f t="shared" si="53"/>
        <v>-1.3992121224753573E-2</v>
      </c>
      <c r="AA146">
        <f t="shared" si="36"/>
        <v>-1.3417217692752281E-2</v>
      </c>
      <c r="AB146">
        <f t="shared" si="37"/>
        <v>-1.6913984967407036E-2</v>
      </c>
      <c r="AD146">
        <f t="shared" si="39"/>
        <v>0.14648268962211056</v>
      </c>
      <c r="AE146">
        <f t="shared" si="40"/>
        <v>0.17661796277382913</v>
      </c>
      <c r="AF146">
        <f t="shared" si="41"/>
        <v>0.67689934760406023</v>
      </c>
    </row>
    <row r="147" spans="1:32" x14ac:dyDescent="0.35">
      <c r="A147" s="4">
        <v>42369</v>
      </c>
      <c r="B147" s="5">
        <v>8.86</v>
      </c>
      <c r="C147" s="5">
        <v>25.87</v>
      </c>
      <c r="D147" s="5">
        <v>118.95</v>
      </c>
      <c r="E147" s="1"/>
      <c r="F147" s="1"/>
      <c r="G147" s="1"/>
      <c r="H147" s="1"/>
      <c r="J147">
        <f t="shared" si="42"/>
        <v>-1.6648168701442922E-2</v>
      </c>
      <c r="K147">
        <f t="shared" si="43"/>
        <v>-2.3036253776435034E-2</v>
      </c>
      <c r="L147">
        <f t="shared" si="44"/>
        <v>-1.1057532424343153E-2</v>
      </c>
      <c r="N147">
        <f t="shared" si="51"/>
        <v>1.092478421701603</v>
      </c>
      <c r="O147">
        <f t="shared" si="45"/>
        <v>1.6148564294631711</v>
      </c>
      <c r="P147">
        <f t="shared" si="46"/>
        <v>2.2657142857142856</v>
      </c>
      <c r="R147" s="20">
        <f t="shared" si="47"/>
        <v>236.52850000000001</v>
      </c>
      <c r="S147">
        <f t="shared" si="48"/>
        <v>51.226666666666667</v>
      </c>
      <c r="T147">
        <f t="shared" si="49"/>
        <v>213.57122073515788</v>
      </c>
      <c r="V147">
        <f t="shared" si="52"/>
        <v>184.59176187800463</v>
      </c>
      <c r="W147">
        <f t="shared" si="50"/>
        <v>200.54808821610334</v>
      </c>
      <c r="X147">
        <f t="shared" si="38"/>
        <v>213.57122073515788</v>
      </c>
      <c r="Z147">
        <f t="shared" si="53"/>
        <v>-6.1669101186537789E-2</v>
      </c>
      <c r="AA147">
        <f t="shared" si="36"/>
        <v>-5.1991150442477929E-2</v>
      </c>
      <c r="AB147">
        <f t="shared" si="37"/>
        <v>-0.10082123774903995</v>
      </c>
      <c r="AD147">
        <f t="shared" si="39"/>
        <v>0.14608810354777541</v>
      </c>
      <c r="AE147">
        <f t="shared" si="40"/>
        <v>0.17499793893759102</v>
      </c>
      <c r="AF147">
        <f t="shared" si="41"/>
        <v>0.67891395751463357</v>
      </c>
    </row>
    <row r="148" spans="1:32" x14ac:dyDescent="0.35">
      <c r="A148" s="4">
        <v>42398</v>
      </c>
      <c r="B148" s="5">
        <v>7.76</v>
      </c>
      <c r="C148" s="5">
        <v>21.89</v>
      </c>
      <c r="D148" s="5">
        <v>116.04</v>
      </c>
      <c r="E148" s="1"/>
      <c r="F148" s="1"/>
      <c r="G148" s="1"/>
      <c r="H148" s="1"/>
      <c r="J148">
        <f t="shared" si="42"/>
        <v>-0.12415349887133176</v>
      </c>
      <c r="K148">
        <f t="shared" si="43"/>
        <v>-0.15384615384615385</v>
      </c>
      <c r="L148">
        <f t="shared" si="44"/>
        <v>-2.4464060529634235E-2</v>
      </c>
      <c r="N148">
        <f t="shared" si="51"/>
        <v>0.95684340320591865</v>
      </c>
      <c r="O148">
        <f t="shared" si="45"/>
        <v>1.3664169787765295</v>
      </c>
      <c r="P148">
        <f t="shared" si="46"/>
        <v>2.2102857142857144</v>
      </c>
      <c r="R148" s="20">
        <f t="shared" si="47"/>
        <v>221.94200000000001</v>
      </c>
      <c r="S148">
        <f t="shared" si="48"/>
        <v>48.563333333333333</v>
      </c>
      <c r="T148">
        <f t="shared" si="49"/>
        <v>192.03870591306583</v>
      </c>
      <c r="V148">
        <f t="shared" si="52"/>
        <v>173.20815383654869</v>
      </c>
      <c r="W148">
        <f t="shared" si="50"/>
        <v>190.12136239070861</v>
      </c>
      <c r="X148">
        <f t="shared" si="38"/>
        <v>192.03870591306583</v>
      </c>
      <c r="Z148">
        <f t="shared" si="53"/>
        <v>-9.4813059267736643E-2</v>
      </c>
      <c r="AA148">
        <f t="shared" si="36"/>
        <v>-0.11043997528999938</v>
      </c>
      <c r="AB148">
        <f t="shared" si="37"/>
        <v>-4.4485461045112751E-2</v>
      </c>
      <c r="AD148">
        <f t="shared" si="39"/>
        <v>0.13635994989681988</v>
      </c>
      <c r="AE148">
        <f t="shared" si="40"/>
        <v>0.15780699462021608</v>
      </c>
      <c r="AF148">
        <f t="shared" si="41"/>
        <v>0.70583305548296416</v>
      </c>
    </row>
    <row r="149" spans="1:32" x14ac:dyDescent="0.35">
      <c r="A149" s="4">
        <v>42429</v>
      </c>
      <c r="B149" s="5">
        <v>8.1300000000000008</v>
      </c>
      <c r="C149" s="5">
        <v>20.83</v>
      </c>
      <c r="D149" s="5">
        <v>100.64</v>
      </c>
      <c r="E149" s="1"/>
      <c r="F149" s="1"/>
      <c r="G149" s="1"/>
      <c r="H149" s="1"/>
      <c r="J149">
        <f t="shared" si="42"/>
        <v>4.7680412371134073E-2</v>
      </c>
      <c r="K149">
        <f t="shared" si="43"/>
        <v>-4.8423937871174161E-2</v>
      </c>
      <c r="L149">
        <f t="shared" si="44"/>
        <v>-0.13271285763529816</v>
      </c>
      <c r="N149">
        <f t="shared" si="51"/>
        <v>1.0024660912453762</v>
      </c>
      <c r="O149">
        <f t="shared" si="45"/>
        <v>1.3002496878901373</v>
      </c>
      <c r="P149">
        <f t="shared" si="46"/>
        <v>1.916952380952381</v>
      </c>
      <c r="R149" s="20">
        <f t="shared" si="47"/>
        <v>200.899</v>
      </c>
      <c r="S149">
        <f t="shared" si="48"/>
        <v>43.199999999999996</v>
      </c>
      <c r="T149">
        <f t="shared" si="49"/>
        <v>183.49577554201628</v>
      </c>
      <c r="V149">
        <f t="shared" si="52"/>
        <v>156.78575888118874</v>
      </c>
      <c r="W149">
        <f t="shared" si="50"/>
        <v>169.12436382617773</v>
      </c>
      <c r="X149">
        <f t="shared" si="38"/>
        <v>183.49577554201628</v>
      </c>
      <c r="Z149">
        <f t="shared" si="53"/>
        <v>5.1809615777081985E-2</v>
      </c>
      <c r="AA149">
        <f t="shared" si="36"/>
        <v>4.7916666666666829E-2</v>
      </c>
      <c r="AB149">
        <f t="shared" si="37"/>
        <v>6.3720665175037716E-2</v>
      </c>
      <c r="AD149">
        <f t="shared" si="39"/>
        <v>0.15782557404466921</v>
      </c>
      <c r="AE149">
        <f t="shared" si="40"/>
        <v>0.16589430509858186</v>
      </c>
      <c r="AF149">
        <f t="shared" si="41"/>
        <v>0.67628012085674893</v>
      </c>
    </row>
    <row r="150" spans="1:32" x14ac:dyDescent="0.35">
      <c r="A150" s="4">
        <v>42460</v>
      </c>
      <c r="B150" s="5">
        <v>8.7799999999999994</v>
      </c>
      <c r="C150" s="5">
        <v>22.3</v>
      </c>
      <c r="D150" s="5">
        <v>104.73</v>
      </c>
      <c r="E150" s="1"/>
      <c r="F150" s="1"/>
      <c r="G150" s="1"/>
      <c r="H150" s="1"/>
      <c r="J150">
        <f t="shared" si="42"/>
        <v>7.9950799507994885E-2</v>
      </c>
      <c r="K150">
        <f t="shared" si="43"/>
        <v>7.0571291406625214E-2</v>
      </c>
      <c r="L150">
        <f t="shared" si="44"/>
        <v>4.0639904610492827E-2</v>
      </c>
      <c r="N150">
        <f t="shared" si="51"/>
        <v>1.0826140567200986</v>
      </c>
      <c r="O150">
        <f t="shared" si="45"/>
        <v>1.3920099875156056</v>
      </c>
      <c r="P150">
        <f t="shared" si="46"/>
        <v>1.9948571428571429</v>
      </c>
      <c r="R150" s="20">
        <f t="shared" si="47"/>
        <v>211.3075</v>
      </c>
      <c r="S150">
        <f t="shared" si="48"/>
        <v>45.27</v>
      </c>
      <c r="T150">
        <f t="shared" si="49"/>
        <v>195.18824841636297</v>
      </c>
      <c r="V150">
        <f t="shared" si="52"/>
        <v>164.90876880814136</v>
      </c>
      <c r="W150">
        <f t="shared" si="50"/>
        <v>177.22823959284878</v>
      </c>
      <c r="X150">
        <f t="shared" si="38"/>
        <v>195.18824841636297</v>
      </c>
      <c r="Z150">
        <f t="shared" si="53"/>
        <v>-2.9016953965192882E-2</v>
      </c>
      <c r="AA150">
        <f t="shared" si="36"/>
        <v>-3.4828068625285313E-2</v>
      </c>
      <c r="AB150">
        <f t="shared" si="37"/>
        <v>-1.4180005444476063E-2</v>
      </c>
      <c r="AD150">
        <f t="shared" si="39"/>
        <v>0.16204819989825253</v>
      </c>
      <c r="AE150">
        <f t="shared" si="40"/>
        <v>0.16885344817386982</v>
      </c>
      <c r="AF150">
        <f t="shared" si="41"/>
        <v>0.66909835192787759</v>
      </c>
    </row>
    <row r="151" spans="1:32" x14ac:dyDescent="0.35">
      <c r="A151" s="4">
        <v>42489</v>
      </c>
      <c r="B151" s="5">
        <v>8.91</v>
      </c>
      <c r="C151" s="5">
        <v>21.99</v>
      </c>
      <c r="D151" s="5">
        <v>100.18</v>
      </c>
      <c r="E151" s="1"/>
      <c r="F151" s="1"/>
      <c r="G151" s="1"/>
      <c r="H151" s="1"/>
      <c r="J151">
        <f t="shared" si="42"/>
        <v>1.4806378132118603E-2</v>
      </c>
      <c r="K151">
        <f t="shared" si="43"/>
        <v>-1.3901345291479905E-2</v>
      </c>
      <c r="L151">
        <f t="shared" si="44"/>
        <v>-4.3445049174066663E-2</v>
      </c>
      <c r="N151">
        <f t="shared" si="51"/>
        <v>1.0986436498150431</v>
      </c>
      <c r="O151">
        <f t="shared" si="45"/>
        <v>1.3726591760299625</v>
      </c>
      <c r="P151">
        <f t="shared" si="46"/>
        <v>1.9081904761904762</v>
      </c>
      <c r="R151" s="20">
        <f t="shared" si="47"/>
        <v>205.17600000000002</v>
      </c>
      <c r="S151">
        <f t="shared" si="48"/>
        <v>43.693333333333335</v>
      </c>
      <c r="T151">
        <f t="shared" si="49"/>
        <v>192.4204779911212</v>
      </c>
      <c r="V151">
        <f t="shared" si="52"/>
        <v>160.12361865517889</v>
      </c>
      <c r="W151">
        <f t="shared" si="50"/>
        <v>171.05572230197052</v>
      </c>
      <c r="X151">
        <f t="shared" si="38"/>
        <v>192.4204779911212</v>
      </c>
      <c r="Z151">
        <f t="shared" si="53"/>
        <v>1.6766093500214296E-2</v>
      </c>
      <c r="AA151">
        <f t="shared" si="36"/>
        <v>1.8843454379005253E-2</v>
      </c>
      <c r="AB151">
        <f t="shared" si="37"/>
        <v>1.6674968599188711E-2</v>
      </c>
      <c r="AD151">
        <f t="shared" si="39"/>
        <v>0.16936191367411393</v>
      </c>
      <c r="AE151">
        <f t="shared" si="40"/>
        <v>0.17148204468358869</v>
      </c>
      <c r="AF151">
        <f t="shared" si="41"/>
        <v>0.65915604164229735</v>
      </c>
    </row>
    <row r="152" spans="1:32" x14ac:dyDescent="0.35">
      <c r="A152" s="4">
        <v>42521</v>
      </c>
      <c r="B152" s="5">
        <v>8.8699999999999992</v>
      </c>
      <c r="C152" s="5">
        <v>22.82</v>
      </c>
      <c r="D152" s="5">
        <v>101.86</v>
      </c>
      <c r="E152" s="1"/>
      <c r="F152" s="1"/>
      <c r="G152" s="1"/>
      <c r="H152" s="1"/>
      <c r="J152">
        <f t="shared" si="42"/>
        <v>-4.4893378226712466E-3</v>
      </c>
      <c r="K152">
        <f t="shared" si="43"/>
        <v>3.7744429286039161E-2</v>
      </c>
      <c r="L152">
        <f t="shared" si="44"/>
        <v>1.676981433419833E-2</v>
      </c>
      <c r="N152">
        <f t="shared" si="51"/>
        <v>1.0937114673242909</v>
      </c>
      <c r="O152">
        <f t="shared" si="45"/>
        <v>1.4244694132334583</v>
      </c>
      <c r="P152">
        <f t="shared" si="46"/>
        <v>1.9401904761904762</v>
      </c>
      <c r="R152" s="20">
        <f t="shared" si="47"/>
        <v>208.61599999999999</v>
      </c>
      <c r="S152">
        <f t="shared" si="48"/>
        <v>44.516666666666673</v>
      </c>
      <c r="T152">
        <f t="shared" si="49"/>
        <v>195.62908341946402</v>
      </c>
      <c r="V152">
        <f t="shared" si="52"/>
        <v>162.80826621714428</v>
      </c>
      <c r="W152">
        <f t="shared" si="50"/>
        <v>174.27900300143551</v>
      </c>
      <c r="X152">
        <f t="shared" si="38"/>
        <v>195.62908341946402</v>
      </c>
      <c r="Z152">
        <f t="shared" si="53"/>
        <v>-4.8550926103462677E-2</v>
      </c>
      <c r="AA152">
        <f t="shared" si="36"/>
        <v>-4.4777236989891556E-2</v>
      </c>
      <c r="AB152">
        <f t="shared" si="37"/>
        <v>-6.3166061185877198E-2</v>
      </c>
      <c r="AD152">
        <f t="shared" si="39"/>
        <v>0.16582141350615484</v>
      </c>
      <c r="AE152">
        <f t="shared" si="40"/>
        <v>0.1750201326839744</v>
      </c>
      <c r="AF152">
        <f t="shared" si="41"/>
        <v>0.65915845380987081</v>
      </c>
    </row>
    <row r="153" spans="1:32" x14ac:dyDescent="0.35">
      <c r="A153" s="4">
        <v>42551</v>
      </c>
      <c r="B153" s="5">
        <v>8.26</v>
      </c>
      <c r="C153" s="5">
        <v>20.82</v>
      </c>
      <c r="D153" s="5">
        <v>98.49</v>
      </c>
      <c r="E153" s="1"/>
      <c r="F153" s="1"/>
      <c r="G153" s="1"/>
      <c r="H153" s="1"/>
      <c r="J153">
        <f t="shared" si="42"/>
        <v>-6.8771138669672993E-2</v>
      </c>
      <c r="K153">
        <f t="shared" si="43"/>
        <v>-8.7642418930762522E-2</v>
      </c>
      <c r="L153">
        <f t="shared" si="44"/>
        <v>-3.308462595719619E-2</v>
      </c>
      <c r="N153">
        <f t="shared" si="51"/>
        <v>1.0184956843403206</v>
      </c>
      <c r="O153">
        <f t="shared" si="45"/>
        <v>1.2996254681647941</v>
      </c>
      <c r="P153">
        <f t="shared" si="46"/>
        <v>1.8759999999999999</v>
      </c>
      <c r="R153" s="20">
        <f t="shared" si="47"/>
        <v>198.48750000000001</v>
      </c>
      <c r="S153">
        <f t="shared" si="48"/>
        <v>42.523333333333333</v>
      </c>
      <c r="T153">
        <f t="shared" si="49"/>
        <v>183.2719647664531</v>
      </c>
      <c r="V153">
        <f t="shared" si="52"/>
        <v>154.90377411500282</v>
      </c>
      <c r="W153">
        <f t="shared" si="50"/>
        <v>166.47527078167818</v>
      </c>
      <c r="X153">
        <f t="shared" si="38"/>
        <v>183.2719647664531</v>
      </c>
      <c r="Z153">
        <f t="shared" si="53"/>
        <v>9.260532779142272E-2</v>
      </c>
      <c r="AA153">
        <f t="shared" si="36"/>
        <v>0.10237516657521351</v>
      </c>
      <c r="AB153">
        <f t="shared" si="37"/>
        <v>6.8306305957184676E-2</v>
      </c>
      <c r="AD153">
        <f t="shared" si="39"/>
        <v>0.16229737389004345</v>
      </c>
      <c r="AE153">
        <f t="shared" si="40"/>
        <v>0.16782920838843757</v>
      </c>
      <c r="AF153">
        <f t="shared" si="41"/>
        <v>0.66987341772151898</v>
      </c>
    </row>
    <row r="154" spans="1:32" x14ac:dyDescent="0.35">
      <c r="A154" s="4">
        <v>42580</v>
      </c>
      <c r="B154" s="5">
        <v>8.41</v>
      </c>
      <c r="C154" s="5">
        <v>22.29</v>
      </c>
      <c r="D154" s="5">
        <v>109.93</v>
      </c>
      <c r="E154" s="1"/>
      <c r="F154" s="1"/>
      <c r="G154" s="1"/>
      <c r="H154" s="1"/>
      <c r="J154">
        <f t="shared" si="42"/>
        <v>1.8159806295399594E-2</v>
      </c>
      <c r="K154">
        <f t="shared" si="43"/>
        <v>7.0605187319884744E-2</v>
      </c>
      <c r="L154">
        <f t="shared" si="44"/>
        <v>0.11615392425626969</v>
      </c>
      <c r="N154">
        <f t="shared" si="51"/>
        <v>1.0369913686806413</v>
      </c>
      <c r="O154">
        <f t="shared" si="45"/>
        <v>1.3913857677902621</v>
      </c>
      <c r="P154">
        <f t="shared" si="46"/>
        <v>2.0939047619047622</v>
      </c>
      <c r="R154" s="20">
        <f t="shared" si="47"/>
        <v>216.86850000000001</v>
      </c>
      <c r="S154">
        <f t="shared" si="48"/>
        <v>46.876666666666665</v>
      </c>
      <c r="T154">
        <f t="shared" si="49"/>
        <v>195.7905956651648</v>
      </c>
      <c r="V154">
        <f t="shared" si="52"/>
        <v>169.24868889305117</v>
      </c>
      <c r="W154">
        <f t="shared" si="50"/>
        <v>183.51820435860628</v>
      </c>
      <c r="X154">
        <f t="shared" si="38"/>
        <v>195.7905956651648</v>
      </c>
      <c r="Z154">
        <f t="shared" si="53"/>
        <v>7.6975217701049203E-2</v>
      </c>
      <c r="AA154">
        <f t="shared" si="36"/>
        <v>8.4476996373462399E-2</v>
      </c>
      <c r="AB154">
        <f t="shared" si="37"/>
        <v>7.0682932929923892E-2</v>
      </c>
      <c r="AD154">
        <f t="shared" si="39"/>
        <v>0.15123911494753733</v>
      </c>
      <c r="AE154">
        <f t="shared" si="40"/>
        <v>0.1644498855297104</v>
      </c>
      <c r="AF154">
        <f t="shared" si="41"/>
        <v>0.68431099952275232</v>
      </c>
    </row>
    <row r="155" spans="1:32" x14ac:dyDescent="0.35">
      <c r="A155" s="4">
        <v>42613</v>
      </c>
      <c r="B155" s="5">
        <v>8.3699999999999992</v>
      </c>
      <c r="C155" s="5">
        <v>25.32</v>
      </c>
      <c r="D155" s="5">
        <v>118.82</v>
      </c>
      <c r="E155" s="1"/>
      <c r="F155" s="1"/>
      <c r="G155" s="1"/>
      <c r="H155" s="1"/>
      <c r="J155">
        <f t="shared" si="42"/>
        <v>-4.7562425683711496E-3</v>
      </c>
      <c r="K155">
        <f t="shared" si="43"/>
        <v>0.1359353970390309</v>
      </c>
      <c r="L155">
        <f t="shared" si="44"/>
        <v>8.0869644319112144E-2</v>
      </c>
      <c r="N155">
        <f t="shared" si="51"/>
        <v>1.0320591861898889</v>
      </c>
      <c r="O155">
        <f t="shared" si="45"/>
        <v>1.5805243445692885</v>
      </c>
      <c r="P155">
        <f t="shared" si="46"/>
        <v>2.263238095238095</v>
      </c>
      <c r="R155" s="20">
        <f t="shared" si="47"/>
        <v>233.56200000000001</v>
      </c>
      <c r="S155">
        <f t="shared" si="48"/>
        <v>50.836666666666666</v>
      </c>
      <c r="T155">
        <f t="shared" si="49"/>
        <v>209.62964920687548</v>
      </c>
      <c r="V155">
        <f t="shared" si="52"/>
        <v>182.27664356621091</v>
      </c>
      <c r="W155">
        <f t="shared" si="50"/>
        <v>199.02127104267257</v>
      </c>
      <c r="X155">
        <f t="shared" si="38"/>
        <v>209.62964920687548</v>
      </c>
      <c r="Z155">
        <f t="shared" si="53"/>
        <v>-3.1456315667788504E-2</v>
      </c>
      <c r="AA155">
        <f t="shared" si="36"/>
        <v>-2.9637400826175164E-2</v>
      </c>
      <c r="AB155">
        <f t="shared" si="37"/>
        <v>-4.0243875358181525E-2</v>
      </c>
      <c r="AD155">
        <f t="shared" si="39"/>
        <v>0.13976160505561688</v>
      </c>
      <c r="AE155">
        <f t="shared" si="40"/>
        <v>0.17345287332699669</v>
      </c>
      <c r="AF155">
        <f t="shared" si="41"/>
        <v>0.68678552161738637</v>
      </c>
    </row>
    <row r="156" spans="1:32" x14ac:dyDescent="0.35">
      <c r="A156" s="4">
        <v>42643</v>
      </c>
      <c r="B156" s="5">
        <v>8.02</v>
      </c>
      <c r="C156" s="5">
        <v>23.91</v>
      </c>
      <c r="D156" s="5">
        <v>116.06</v>
      </c>
      <c r="E156" s="1"/>
      <c r="F156" s="1"/>
      <c r="G156" s="1"/>
      <c r="H156" s="1"/>
      <c r="J156">
        <f t="shared" si="42"/>
        <v>-4.1816009557944955E-2</v>
      </c>
      <c r="K156">
        <f t="shared" si="43"/>
        <v>-5.5687203791469186E-2</v>
      </c>
      <c r="L156">
        <f t="shared" si="44"/>
        <v>-2.3228412725130321E-2</v>
      </c>
      <c r="N156">
        <f t="shared" si="51"/>
        <v>0.98890258939580766</v>
      </c>
      <c r="O156">
        <f t="shared" si="45"/>
        <v>1.4925093632958801</v>
      </c>
      <c r="P156">
        <f t="shared" si="46"/>
        <v>2.2106666666666666</v>
      </c>
      <c r="R156" s="20">
        <f t="shared" si="47"/>
        <v>226.215</v>
      </c>
      <c r="S156">
        <f t="shared" si="48"/>
        <v>49.330000000000005</v>
      </c>
      <c r="T156">
        <f t="shared" si="49"/>
        <v>201.19333973281468</v>
      </c>
      <c r="V156">
        <f t="shared" si="52"/>
        <v>176.54289192732722</v>
      </c>
      <c r="W156">
        <f t="shared" si="50"/>
        <v>193.12279785984603</v>
      </c>
      <c r="X156">
        <f t="shared" si="38"/>
        <v>201.19333973281468</v>
      </c>
      <c r="Z156">
        <f t="shared" si="53"/>
        <v>8.4875008288598508E-4</v>
      </c>
      <c r="AA156">
        <f t="shared" si="36"/>
        <v>1.5541590648016079E-3</v>
      </c>
      <c r="AB156">
        <f t="shared" si="37"/>
        <v>4.3195139659639725E-3</v>
      </c>
      <c r="AD156">
        <f t="shared" si="39"/>
        <v>0.13826669319010676</v>
      </c>
      <c r="AE156">
        <f t="shared" si="40"/>
        <v>0.16911345401498573</v>
      </c>
      <c r="AF156">
        <f t="shared" si="41"/>
        <v>0.69261985279490756</v>
      </c>
    </row>
    <row r="157" spans="1:32" x14ac:dyDescent="0.35">
      <c r="A157" s="4">
        <v>42674</v>
      </c>
      <c r="B157" s="5">
        <v>7.9</v>
      </c>
      <c r="C157" s="5">
        <v>24.66</v>
      </c>
      <c r="D157" s="5">
        <v>115.66</v>
      </c>
      <c r="E157" s="1"/>
      <c r="F157" s="1"/>
      <c r="G157" s="1"/>
      <c r="H157" s="1"/>
      <c r="J157">
        <f t="shared" si="42"/>
        <v>-1.4962593516209433E-2</v>
      </c>
      <c r="K157">
        <f t="shared" si="43"/>
        <v>3.1367628607277265E-2</v>
      </c>
      <c r="L157">
        <f t="shared" si="44"/>
        <v>-3.4464931931760256E-3</v>
      </c>
      <c r="N157">
        <f t="shared" si="51"/>
        <v>0.97410604192355132</v>
      </c>
      <c r="O157">
        <f t="shared" si="45"/>
        <v>1.5393258426966292</v>
      </c>
      <c r="P157">
        <f t="shared" si="46"/>
        <v>2.2030476190476191</v>
      </c>
      <c r="R157" s="20">
        <f t="shared" si="47"/>
        <v>226.40700000000004</v>
      </c>
      <c r="S157">
        <f t="shared" si="48"/>
        <v>49.406666666666666</v>
      </c>
      <c r="T157">
        <f t="shared" si="49"/>
        <v>202.06239717364952</v>
      </c>
      <c r="V157">
        <f t="shared" si="52"/>
        <v>176.69273272148348</v>
      </c>
      <c r="W157">
        <f t="shared" si="50"/>
        <v>193.42294140675975</v>
      </c>
      <c r="X157">
        <f t="shared" si="38"/>
        <v>202.06239717364952</v>
      </c>
      <c r="Z157">
        <f t="shared" si="53"/>
        <v>1.9202144810010147E-2</v>
      </c>
      <c r="AA157">
        <f t="shared" ref="AA157:AA220" si="54">S158/S157-1</f>
        <v>1.990284711914736E-2</v>
      </c>
      <c r="AB157">
        <f t="shared" ref="AB157:AB220" si="55">T158/T157-1</f>
        <v>1.3654282355709313E-2</v>
      </c>
      <c r="AD157">
        <f t="shared" si="39"/>
        <v>0.13608236494454676</v>
      </c>
      <c r="AE157">
        <f t="shared" si="40"/>
        <v>0.17427023016072823</v>
      </c>
      <c r="AF157">
        <f t="shared" si="41"/>
        <v>0.68964740489472498</v>
      </c>
    </row>
    <row r="158" spans="1:32" x14ac:dyDescent="0.35">
      <c r="A158" s="4">
        <v>42704</v>
      </c>
      <c r="B158" s="5">
        <v>8.0500000000000007</v>
      </c>
      <c r="C158" s="5">
        <v>24.59</v>
      </c>
      <c r="D158" s="5">
        <v>118.53</v>
      </c>
      <c r="E158" s="1"/>
      <c r="F158" s="1"/>
      <c r="G158" s="1"/>
      <c r="H158" s="1"/>
      <c r="J158">
        <f t="shared" si="42"/>
        <v>1.8987341772152E-2</v>
      </c>
      <c r="K158">
        <f t="shared" si="43"/>
        <v>-2.8386050283860653E-3</v>
      </c>
      <c r="L158">
        <f t="shared" si="44"/>
        <v>2.4814110323361671E-2</v>
      </c>
      <c r="N158">
        <f t="shared" si="51"/>
        <v>0.99260172626387189</v>
      </c>
      <c r="O158">
        <f t="shared" si="45"/>
        <v>1.5349563046192261</v>
      </c>
      <c r="P158">
        <f t="shared" si="46"/>
        <v>2.2577142857142856</v>
      </c>
      <c r="R158" s="20">
        <f t="shared" si="47"/>
        <v>230.75450000000001</v>
      </c>
      <c r="S158">
        <f t="shared" si="48"/>
        <v>50.390000000000008</v>
      </c>
      <c r="T158">
        <f t="shared" si="49"/>
        <v>204.82141419813001</v>
      </c>
      <c r="V158">
        <f t="shared" si="52"/>
        <v>180.08561216207781</v>
      </c>
      <c r="W158">
        <f t="shared" si="50"/>
        <v>197.27260863891431</v>
      </c>
      <c r="X158">
        <f t="shared" si="38"/>
        <v>204.82141419813001</v>
      </c>
      <c r="Z158">
        <f t="shared" si="53"/>
        <v>-8.0020107950223851E-3</v>
      </c>
      <c r="AA158">
        <f t="shared" si="54"/>
        <v>-1.0054905073758169E-2</v>
      </c>
      <c r="AB158">
        <f t="shared" si="55"/>
        <v>-3.2520910155825478E-3</v>
      </c>
      <c r="AD158">
        <f t="shared" si="39"/>
        <v>0.13605368476021054</v>
      </c>
      <c r="AE158">
        <f t="shared" si="40"/>
        <v>0.17050155034896394</v>
      </c>
      <c r="AF158">
        <f t="shared" si="41"/>
        <v>0.69344476489082552</v>
      </c>
    </row>
    <row r="159" spans="1:32" x14ac:dyDescent="0.35">
      <c r="A159" s="4">
        <v>42734</v>
      </c>
      <c r="B159" s="5">
        <v>8.16</v>
      </c>
      <c r="C159" s="5">
        <v>24.29</v>
      </c>
      <c r="D159" s="5">
        <v>117.2</v>
      </c>
      <c r="E159" s="1"/>
      <c r="F159" s="1"/>
      <c r="G159" s="1"/>
      <c r="H159" s="1"/>
      <c r="J159">
        <f t="shared" si="42"/>
        <v>1.3664596273291751E-2</v>
      </c>
      <c r="K159">
        <f t="shared" si="43"/>
        <v>-1.2200081333875623E-2</v>
      </c>
      <c r="L159">
        <f t="shared" si="44"/>
        <v>-1.1220787986163772E-2</v>
      </c>
      <c r="N159">
        <f t="shared" si="51"/>
        <v>1.0061652281134403</v>
      </c>
      <c r="O159">
        <f t="shared" si="45"/>
        <v>1.5162297128589264</v>
      </c>
      <c r="P159">
        <f t="shared" si="46"/>
        <v>2.2323809523809524</v>
      </c>
      <c r="R159" s="20">
        <f t="shared" si="47"/>
        <v>228.90800000000002</v>
      </c>
      <c r="S159">
        <f t="shared" si="48"/>
        <v>49.883333333333333</v>
      </c>
      <c r="T159">
        <f t="shared" si="49"/>
        <v>204.15531631721737</v>
      </c>
      <c r="V159">
        <f t="shared" si="52"/>
        <v>178.64456514952863</v>
      </c>
      <c r="W159">
        <f t="shared" si="50"/>
        <v>195.28905128539736</v>
      </c>
      <c r="X159">
        <f t="shared" si="38"/>
        <v>204.15531631721737</v>
      </c>
      <c r="Z159">
        <f t="shared" si="53"/>
        <v>-5.3514949237254417E-4</v>
      </c>
      <c r="AA159">
        <f t="shared" si="54"/>
        <v>-4.8112261944536217E-3</v>
      </c>
      <c r="AB159">
        <f t="shared" si="55"/>
        <v>1.376055080850147E-2</v>
      </c>
      <c r="AD159">
        <f t="shared" si="39"/>
        <v>0.13902528526744368</v>
      </c>
      <c r="AE159">
        <f t="shared" si="40"/>
        <v>0.16977999895154386</v>
      </c>
      <c r="AF159">
        <f t="shared" si="41"/>
        <v>0.69119471578101255</v>
      </c>
    </row>
    <row r="160" spans="1:32" x14ac:dyDescent="0.35">
      <c r="A160" s="4">
        <v>42766</v>
      </c>
      <c r="B160" s="5">
        <v>8.4499999999999993</v>
      </c>
      <c r="C160" s="5">
        <v>24.73</v>
      </c>
      <c r="D160" s="5">
        <v>115.75</v>
      </c>
      <c r="E160" s="1"/>
      <c r="F160" s="1"/>
      <c r="G160" s="1"/>
      <c r="H160" s="1"/>
      <c r="J160">
        <f t="shared" si="42"/>
        <v>3.5539215686274384E-2</v>
      </c>
      <c r="K160">
        <f t="shared" si="43"/>
        <v>1.8114450391107484E-2</v>
      </c>
      <c r="L160">
        <f t="shared" si="44"/>
        <v>-1.2372013651877123E-2</v>
      </c>
      <c r="N160">
        <f t="shared" si="51"/>
        <v>1.0419235511713933</v>
      </c>
      <c r="O160">
        <f t="shared" si="45"/>
        <v>1.5436953807740326</v>
      </c>
      <c r="P160">
        <f t="shared" si="46"/>
        <v>2.2047619047619049</v>
      </c>
      <c r="R160" s="20">
        <f t="shared" si="47"/>
        <v>228.78550000000001</v>
      </c>
      <c r="S160">
        <f t="shared" si="48"/>
        <v>49.643333333333338</v>
      </c>
      <c r="T160">
        <f t="shared" si="49"/>
        <v>206.96460592022612</v>
      </c>
      <c r="V160">
        <f t="shared" si="52"/>
        <v>178.54896360117377</v>
      </c>
      <c r="W160">
        <f t="shared" si="50"/>
        <v>194.34947148636306</v>
      </c>
      <c r="X160">
        <f t="shared" si="38"/>
        <v>206.96460592022612</v>
      </c>
      <c r="Z160">
        <f t="shared" si="53"/>
        <v>-6.0231089819939854E-3</v>
      </c>
      <c r="AA160">
        <f t="shared" si="54"/>
        <v>-9.6689720002686164E-3</v>
      </c>
      <c r="AB160">
        <f t="shared" si="55"/>
        <v>1.1264388536118775E-2</v>
      </c>
      <c r="AD160">
        <f t="shared" si="39"/>
        <v>0.14404321952221621</v>
      </c>
      <c r="AE160">
        <f t="shared" si="40"/>
        <v>0.17294802336686549</v>
      </c>
      <c r="AF160">
        <f t="shared" si="41"/>
        <v>0.68300875711091835</v>
      </c>
    </row>
    <row r="161" spans="1:32" x14ac:dyDescent="0.35">
      <c r="A161" s="4">
        <v>42794</v>
      </c>
      <c r="B161" s="5">
        <v>8.57</v>
      </c>
      <c r="C161" s="5">
        <v>25.77</v>
      </c>
      <c r="D161" s="5">
        <v>113.15</v>
      </c>
      <c r="E161" s="1"/>
      <c r="F161" s="1"/>
      <c r="G161" s="1"/>
      <c r="H161" s="1"/>
      <c r="J161">
        <f t="shared" si="42"/>
        <v>1.4201183431952868E-2</v>
      </c>
      <c r="K161">
        <f t="shared" si="43"/>
        <v>4.2054185200161687E-2</v>
      </c>
      <c r="L161">
        <f t="shared" si="44"/>
        <v>-2.2462203023758009E-2</v>
      </c>
      <c r="N161">
        <f t="shared" si="51"/>
        <v>1.05672009864365</v>
      </c>
      <c r="O161">
        <f t="shared" si="45"/>
        <v>1.6086142322097379</v>
      </c>
      <c r="P161">
        <f t="shared" si="46"/>
        <v>2.1552380952380954</v>
      </c>
      <c r="R161" s="20">
        <f t="shared" si="47"/>
        <v>227.40750000000003</v>
      </c>
      <c r="S161">
        <f t="shared" si="48"/>
        <v>49.163333333333334</v>
      </c>
      <c r="T161">
        <f t="shared" si="49"/>
        <v>209.29593565453627</v>
      </c>
      <c r="V161">
        <f t="shared" si="52"/>
        <v>177.4735437347818</v>
      </c>
      <c r="W161">
        <f t="shared" si="50"/>
        <v>192.47031188829439</v>
      </c>
      <c r="X161">
        <f t="shared" si="38"/>
        <v>209.29593565453627</v>
      </c>
      <c r="Z161">
        <f t="shared" si="53"/>
        <v>-4.0449413497795739E-2</v>
      </c>
      <c r="AA161">
        <f t="shared" si="54"/>
        <v>-3.7833073428707009E-2</v>
      </c>
      <c r="AB161">
        <f t="shared" si="55"/>
        <v>-4.276266608302326E-2</v>
      </c>
      <c r="AD161">
        <f t="shared" si="39"/>
        <v>0.14697404439167572</v>
      </c>
      <c r="AE161">
        <f t="shared" si="40"/>
        <v>0.18131328122423401</v>
      </c>
      <c r="AF161">
        <f t="shared" si="41"/>
        <v>0.67171267438409021</v>
      </c>
    </row>
    <row r="162" spans="1:32" x14ac:dyDescent="0.35">
      <c r="A162" s="4">
        <v>42825</v>
      </c>
      <c r="B162" s="5">
        <v>7.96</v>
      </c>
      <c r="C162" s="5">
        <v>25.33</v>
      </c>
      <c r="D162" s="5">
        <v>108.62</v>
      </c>
      <c r="E162" s="1"/>
      <c r="F162" s="1"/>
      <c r="G162" s="1"/>
      <c r="H162" s="1"/>
      <c r="J162">
        <f t="shared" si="42"/>
        <v>-7.1178529754959197E-2</v>
      </c>
      <c r="K162">
        <f t="shared" si="43"/>
        <v>-1.7074117190531646E-2</v>
      </c>
      <c r="L162">
        <f t="shared" si="44"/>
        <v>-4.0035351303579381E-2</v>
      </c>
      <c r="N162">
        <f t="shared" si="51"/>
        <v>0.98150431565967944</v>
      </c>
      <c r="O162">
        <f t="shared" si="45"/>
        <v>1.5811485642946317</v>
      </c>
      <c r="P162">
        <f t="shared" si="46"/>
        <v>2.0689523809523811</v>
      </c>
      <c r="R162" s="20">
        <f t="shared" si="47"/>
        <v>218.20900000000003</v>
      </c>
      <c r="S162">
        <f t="shared" si="48"/>
        <v>47.303333333333335</v>
      </c>
      <c r="T162">
        <f t="shared" si="49"/>
        <v>200.3458834456074</v>
      </c>
      <c r="V162">
        <f t="shared" si="52"/>
        <v>170.29484297933448</v>
      </c>
      <c r="W162">
        <f t="shared" si="50"/>
        <v>185.18856844577843</v>
      </c>
      <c r="X162">
        <f t="shared" si="38"/>
        <v>200.3458834456074</v>
      </c>
      <c r="Z162">
        <f t="shared" si="53"/>
        <v>-1.0260805008042939E-2</v>
      </c>
      <c r="AA162">
        <f t="shared" si="54"/>
        <v>-1.0288210837855138E-2</v>
      </c>
      <c r="AB162">
        <f t="shared" si="55"/>
        <v>-1.465662317318428E-2</v>
      </c>
      <c r="AD162">
        <f t="shared" si="39"/>
        <v>0.14226727586854804</v>
      </c>
      <c r="AE162">
        <f t="shared" si="40"/>
        <v>0.18573019444660849</v>
      </c>
      <c r="AF162">
        <f t="shared" si="41"/>
        <v>0.67200252968484342</v>
      </c>
    </row>
    <row r="163" spans="1:32" x14ac:dyDescent="0.35">
      <c r="A163" s="4">
        <v>42853</v>
      </c>
      <c r="B163" s="5">
        <v>7.95</v>
      </c>
      <c r="C163" s="5">
        <v>24.36</v>
      </c>
      <c r="D163" s="5">
        <v>108.14</v>
      </c>
      <c r="E163" s="1"/>
      <c r="F163" s="1"/>
      <c r="G163" s="1"/>
      <c r="H163" s="1"/>
      <c r="J163">
        <f t="shared" si="42"/>
        <v>-1.2562814070351536E-3</v>
      </c>
      <c r="K163">
        <f t="shared" si="43"/>
        <v>-3.8294512435846806E-2</v>
      </c>
      <c r="L163">
        <f t="shared" si="44"/>
        <v>-4.4190756766709915E-3</v>
      </c>
      <c r="N163">
        <f t="shared" si="51"/>
        <v>0.98027127003699144</v>
      </c>
      <c r="O163">
        <f t="shared" si="45"/>
        <v>1.5205992509363295</v>
      </c>
      <c r="P163">
        <f t="shared" si="46"/>
        <v>2.0598095238095238</v>
      </c>
      <c r="R163" s="20">
        <f t="shared" si="47"/>
        <v>215.97</v>
      </c>
      <c r="S163">
        <f t="shared" si="48"/>
        <v>46.816666666666663</v>
      </c>
      <c r="T163">
        <f t="shared" si="49"/>
        <v>197.40948932764644</v>
      </c>
      <c r="V163">
        <f t="shared" si="52"/>
        <v>168.54748080164825</v>
      </c>
      <c r="W163">
        <f t="shared" si="50"/>
        <v>183.28330940884769</v>
      </c>
      <c r="X163">
        <f t="shared" si="38"/>
        <v>197.40948932764644</v>
      </c>
      <c r="Z163">
        <f t="shared" si="53"/>
        <v>-1.5344723804231908E-2</v>
      </c>
      <c r="AA163">
        <f t="shared" si="54"/>
        <v>-1.2958348166607236E-2</v>
      </c>
      <c r="AB163">
        <f t="shared" si="55"/>
        <v>-2.5322309178533509E-2</v>
      </c>
      <c r="AD163">
        <f t="shared" si="39"/>
        <v>0.14356160577858035</v>
      </c>
      <c r="AE163">
        <f t="shared" si="40"/>
        <v>0.18046950965411862</v>
      </c>
      <c r="AF163">
        <f t="shared" si="41"/>
        <v>0.67596888456730109</v>
      </c>
    </row>
    <row r="164" spans="1:32" x14ac:dyDescent="0.35">
      <c r="A164" s="4">
        <v>42886</v>
      </c>
      <c r="B164" s="5">
        <v>7.71</v>
      </c>
      <c r="C164" s="5">
        <v>23.38</v>
      </c>
      <c r="D164" s="5">
        <v>107.54</v>
      </c>
      <c r="E164" s="1"/>
      <c r="F164" s="1"/>
      <c r="G164" s="1"/>
      <c r="H164" s="1"/>
      <c r="J164">
        <f t="shared" si="42"/>
        <v>-3.0188679245283012E-2</v>
      </c>
      <c r="K164">
        <f t="shared" si="43"/>
        <v>-4.0229885057471271E-2</v>
      </c>
      <c r="L164">
        <f t="shared" si="44"/>
        <v>-5.5483632328462429E-3</v>
      </c>
      <c r="N164">
        <f t="shared" si="51"/>
        <v>0.95067817509247854</v>
      </c>
      <c r="O164">
        <f t="shared" si="45"/>
        <v>1.4594257178526842</v>
      </c>
      <c r="P164">
        <f t="shared" si="46"/>
        <v>2.0483809523809526</v>
      </c>
      <c r="R164" s="20">
        <f t="shared" si="47"/>
        <v>212.65600000000003</v>
      </c>
      <c r="S164">
        <f t="shared" si="48"/>
        <v>46.21</v>
      </c>
      <c r="T164">
        <f t="shared" si="49"/>
        <v>192.41062520411538</v>
      </c>
      <c r="V164">
        <f t="shared" si="52"/>
        <v>165.9611662608479</v>
      </c>
      <c r="W164">
        <f t="shared" si="50"/>
        <v>180.90826047239986</v>
      </c>
      <c r="X164">
        <f t="shared" si="38"/>
        <v>192.41062520411538</v>
      </c>
      <c r="Z164">
        <f t="shared" si="53"/>
        <v>-1.8649838236400762E-2</v>
      </c>
      <c r="AA164">
        <f t="shared" si="54"/>
        <v>-2.1135396378850313E-2</v>
      </c>
      <c r="AB164">
        <f t="shared" si="55"/>
        <v>-1.2497431185974794E-2</v>
      </c>
      <c r="AD164">
        <f t="shared" si="39"/>
        <v>0.14139737416296738</v>
      </c>
      <c r="AE164">
        <f t="shared" si="40"/>
        <v>0.17590850951771875</v>
      </c>
      <c r="AF164">
        <f t="shared" si="41"/>
        <v>0.68269411631931387</v>
      </c>
    </row>
    <row r="165" spans="1:32" x14ac:dyDescent="0.35">
      <c r="A165" s="4">
        <v>42916</v>
      </c>
      <c r="B165" s="5">
        <v>7.75</v>
      </c>
      <c r="C165" s="5">
        <v>22.93</v>
      </c>
      <c r="D165" s="5">
        <v>105.02</v>
      </c>
      <c r="E165" s="1"/>
      <c r="F165" s="1"/>
      <c r="G165" s="1"/>
      <c r="H165" s="1"/>
      <c r="J165">
        <f t="shared" si="42"/>
        <v>5.188067444876765E-3</v>
      </c>
      <c r="K165">
        <f t="shared" si="43"/>
        <v>-1.9247219846022179E-2</v>
      </c>
      <c r="L165">
        <f t="shared" si="44"/>
        <v>-2.3433141156778969E-2</v>
      </c>
      <c r="N165">
        <f t="shared" si="51"/>
        <v>0.95561035758323065</v>
      </c>
      <c r="O165">
        <f t="shared" si="45"/>
        <v>1.4313358302122348</v>
      </c>
      <c r="P165">
        <f t="shared" si="46"/>
        <v>2.0003809523809521</v>
      </c>
      <c r="R165" s="20">
        <f t="shared" si="47"/>
        <v>208.69</v>
      </c>
      <c r="S165">
        <f t="shared" si="48"/>
        <v>45.233333333333327</v>
      </c>
      <c r="T165">
        <f t="shared" si="49"/>
        <v>190.00598665617656</v>
      </c>
      <c r="V165">
        <f t="shared" si="52"/>
        <v>162.86601735655864</v>
      </c>
      <c r="W165">
        <f t="shared" si="50"/>
        <v>177.08469267910738</v>
      </c>
      <c r="X165">
        <f t="shared" si="38"/>
        <v>190.00598665617656</v>
      </c>
      <c r="Z165">
        <f t="shared" si="53"/>
        <v>5.6892999185394588E-2</v>
      </c>
      <c r="AA165">
        <f t="shared" si="54"/>
        <v>6.2417096536477867E-2</v>
      </c>
      <c r="AB165">
        <f t="shared" si="55"/>
        <v>3.7686567629426238E-2</v>
      </c>
      <c r="AD165">
        <f t="shared" si="39"/>
        <v>0.14483204753462073</v>
      </c>
      <c r="AE165">
        <f t="shared" si="40"/>
        <v>0.17580142795534048</v>
      </c>
      <c r="AF165">
        <f t="shared" si="41"/>
        <v>0.67936652451003887</v>
      </c>
    </row>
    <row r="166" spans="1:32" x14ac:dyDescent="0.35">
      <c r="A166" s="4">
        <v>42947</v>
      </c>
      <c r="B166" s="5">
        <v>7.87</v>
      </c>
      <c r="C166" s="5">
        <v>23.46</v>
      </c>
      <c r="D166" s="5">
        <v>112.84</v>
      </c>
      <c r="E166" s="1"/>
      <c r="F166" s="1"/>
      <c r="G166" s="1"/>
      <c r="H166" s="1"/>
      <c r="J166">
        <f t="shared" si="42"/>
        <v>1.5483870967741842E-2</v>
      </c>
      <c r="K166">
        <f t="shared" si="43"/>
        <v>2.3113824683820283E-2</v>
      </c>
      <c r="L166">
        <f t="shared" si="44"/>
        <v>7.446200723671681E-2</v>
      </c>
      <c r="N166">
        <f t="shared" si="51"/>
        <v>0.9704069050554871</v>
      </c>
      <c r="O166">
        <f t="shared" si="45"/>
        <v>1.4644194756554307</v>
      </c>
      <c r="P166">
        <f t="shared" si="46"/>
        <v>2.1493333333333333</v>
      </c>
      <c r="R166" s="20">
        <f t="shared" si="47"/>
        <v>220.56299999999999</v>
      </c>
      <c r="S166">
        <f t="shared" si="48"/>
        <v>48.056666666666672</v>
      </c>
      <c r="T166">
        <f t="shared" si="49"/>
        <v>197.16666012229041</v>
      </c>
      <c r="V166">
        <f t="shared" si="52"/>
        <v>172.1319535493538</v>
      </c>
      <c r="W166">
        <f t="shared" si="50"/>
        <v>188.13780503719173</v>
      </c>
      <c r="X166">
        <f t="shared" si="38"/>
        <v>197.16666012229041</v>
      </c>
      <c r="Z166">
        <f t="shared" si="53"/>
        <v>-1.0065151453325649E-3</v>
      </c>
      <c r="AA166">
        <f t="shared" si="54"/>
        <v>4.8553790663796725E-4</v>
      </c>
      <c r="AB166">
        <f t="shared" si="55"/>
        <v>-4.2400616167757033E-3</v>
      </c>
      <c r="AD166">
        <f t="shared" si="39"/>
        <v>0.13915751962024456</v>
      </c>
      <c r="AE166">
        <f t="shared" si="40"/>
        <v>0.17018266889732186</v>
      </c>
      <c r="AF166">
        <f t="shared" si="41"/>
        <v>0.69065981148243361</v>
      </c>
    </row>
    <row r="167" spans="1:32" x14ac:dyDescent="0.35">
      <c r="A167" s="4">
        <v>42978</v>
      </c>
      <c r="B167" s="5">
        <v>7.74</v>
      </c>
      <c r="C167" s="5">
        <v>23.52</v>
      </c>
      <c r="D167" s="5">
        <v>112.98</v>
      </c>
      <c r="E167" s="1"/>
      <c r="F167" s="1"/>
      <c r="G167" s="1"/>
      <c r="H167" s="1"/>
      <c r="J167">
        <f t="shared" si="42"/>
        <v>-1.6518424396442133E-2</v>
      </c>
      <c r="K167">
        <f t="shared" si="43"/>
        <v>2.5575447570331811E-3</v>
      </c>
      <c r="L167">
        <f t="shared" si="44"/>
        <v>1.2406947890819531E-3</v>
      </c>
      <c r="N167">
        <f t="shared" si="51"/>
        <v>0.95437731196054265</v>
      </c>
      <c r="O167">
        <f t="shared" si="45"/>
        <v>1.4681647940074907</v>
      </c>
      <c r="P167">
        <f t="shared" si="46"/>
        <v>2.1520000000000001</v>
      </c>
      <c r="R167" s="20">
        <f t="shared" si="47"/>
        <v>220.34100000000001</v>
      </c>
      <c r="S167">
        <f t="shared" si="48"/>
        <v>48.080000000000005</v>
      </c>
      <c r="T167">
        <f t="shared" si="49"/>
        <v>196.33066133459803</v>
      </c>
      <c r="V167">
        <f t="shared" si="52"/>
        <v>171.9587001311107</v>
      </c>
      <c r="W167">
        <f t="shared" si="50"/>
        <v>188.22915307320895</v>
      </c>
      <c r="X167">
        <f t="shared" si="38"/>
        <v>196.33066133459803</v>
      </c>
      <c r="Z167">
        <f t="shared" si="53"/>
        <v>5.8538810298582655E-2</v>
      </c>
      <c r="AA167">
        <f t="shared" si="54"/>
        <v>5.6017748197448647E-2</v>
      </c>
      <c r="AB167">
        <f t="shared" si="55"/>
        <v>6.4118564776995735E-2</v>
      </c>
      <c r="AD167">
        <f t="shared" si="39"/>
        <v>0.13699674595286396</v>
      </c>
      <c r="AE167">
        <f t="shared" si="40"/>
        <v>0.17078982123163641</v>
      </c>
      <c r="AF167">
        <f t="shared" si="41"/>
        <v>0.69221343281549974</v>
      </c>
    </row>
    <row r="168" spans="1:32" x14ac:dyDescent="0.35">
      <c r="A168" s="4">
        <v>43007</v>
      </c>
      <c r="B168" s="5">
        <v>8.4</v>
      </c>
      <c r="C168" s="5">
        <v>24.75</v>
      </c>
      <c r="D168" s="5">
        <v>119.17</v>
      </c>
      <c r="E168" s="1"/>
      <c r="F168" s="1"/>
      <c r="G168" s="1"/>
      <c r="H168" s="1"/>
      <c r="J168">
        <f t="shared" si="42"/>
        <v>8.5271317829457294E-2</v>
      </c>
      <c r="K168">
        <f t="shared" si="43"/>
        <v>5.2295918367347038E-2</v>
      </c>
      <c r="L168">
        <f t="shared" si="44"/>
        <v>5.4788458134183093E-2</v>
      </c>
      <c r="N168">
        <f t="shared" si="51"/>
        <v>1.0357583230579532</v>
      </c>
      <c r="O168">
        <f t="shared" si="45"/>
        <v>1.5449438202247192</v>
      </c>
      <c r="P168">
        <f t="shared" si="46"/>
        <v>2.2699047619047619</v>
      </c>
      <c r="R168" s="20">
        <f t="shared" si="47"/>
        <v>233.23950000000002</v>
      </c>
      <c r="S168">
        <f t="shared" si="48"/>
        <v>50.773333333333333</v>
      </c>
      <c r="T168">
        <f t="shared" si="49"/>
        <v>208.91910156109088</v>
      </c>
      <c r="V168">
        <f t="shared" si="52"/>
        <v>182.02495785727666</v>
      </c>
      <c r="W168">
        <f t="shared" si="50"/>
        <v>198.77332637348297</v>
      </c>
      <c r="X168">
        <f t="shared" si="38"/>
        <v>208.91910156109088</v>
      </c>
      <c r="Z168">
        <f t="shared" si="53"/>
        <v>4.2087639529325038E-2</v>
      </c>
      <c r="AA168">
        <f t="shared" si="54"/>
        <v>4.2213760504201669E-2</v>
      </c>
      <c r="AB168">
        <f t="shared" si="55"/>
        <v>4.3447581542739755E-2</v>
      </c>
      <c r="AD168">
        <f t="shared" si="39"/>
        <v>0.1404564835716077</v>
      </c>
      <c r="AE168">
        <f t="shared" si="40"/>
        <v>0.16978256255908625</v>
      </c>
      <c r="AF168">
        <f t="shared" si="41"/>
        <v>0.68976095386930603</v>
      </c>
    </row>
    <row r="169" spans="1:32" x14ac:dyDescent="0.35">
      <c r="A169" s="4">
        <v>43039</v>
      </c>
      <c r="B169" s="5">
        <v>8.7200000000000006</v>
      </c>
      <c r="C169" s="5">
        <v>26.03</v>
      </c>
      <c r="D169" s="5">
        <v>124</v>
      </c>
      <c r="E169" s="1"/>
      <c r="F169" s="1"/>
      <c r="G169" s="1"/>
      <c r="H169" s="1"/>
      <c r="J169">
        <f t="shared" si="42"/>
        <v>3.8095238095238182E-2</v>
      </c>
      <c r="K169">
        <f t="shared" si="43"/>
        <v>5.1717171717171828E-2</v>
      </c>
      <c r="L169">
        <f t="shared" si="44"/>
        <v>4.0530334815809255E-2</v>
      </c>
      <c r="N169">
        <f t="shared" si="51"/>
        <v>1.0752157829839706</v>
      </c>
      <c r="O169">
        <f t="shared" si="45"/>
        <v>1.6248439450686643</v>
      </c>
      <c r="P169">
        <f t="shared" si="46"/>
        <v>2.361904761904762</v>
      </c>
      <c r="R169" s="20">
        <f t="shared" si="47"/>
        <v>243.05600000000001</v>
      </c>
      <c r="S169">
        <f t="shared" si="48"/>
        <v>52.916666666666664</v>
      </c>
      <c r="T169">
        <f t="shared" si="49"/>
        <v>217.99613126200231</v>
      </c>
      <c r="V169">
        <f t="shared" si="52"/>
        <v>189.68595866891428</v>
      </c>
      <c r="W169">
        <f t="shared" si="50"/>
        <v>207.16429596763669</v>
      </c>
      <c r="X169">
        <f t="shared" si="38"/>
        <v>217.99613126200231</v>
      </c>
      <c r="Z169">
        <f t="shared" si="53"/>
        <v>2.8260976894213696E-2</v>
      </c>
      <c r="AA169">
        <f t="shared" si="54"/>
        <v>2.7716535433070844E-2</v>
      </c>
      <c r="AB169">
        <f t="shared" si="55"/>
        <v>3.7245842029504983E-2</v>
      </c>
      <c r="AD169">
        <f t="shared" si="39"/>
        <v>0.13991837272068988</v>
      </c>
      <c r="AE169">
        <f t="shared" si="40"/>
        <v>0.1713514581001909</v>
      </c>
      <c r="AF169">
        <f t="shared" si="41"/>
        <v>0.68873016917911922</v>
      </c>
    </row>
    <row r="170" spans="1:32" x14ac:dyDescent="0.35">
      <c r="A170" s="4">
        <v>43069</v>
      </c>
      <c r="B170" s="5">
        <v>8.9</v>
      </c>
      <c r="C170" s="5">
        <v>27.91</v>
      </c>
      <c r="D170" s="5">
        <v>126.34</v>
      </c>
      <c r="E170" s="1"/>
      <c r="F170" s="1"/>
      <c r="G170" s="1"/>
      <c r="H170" s="1"/>
      <c r="J170">
        <f t="shared" si="42"/>
        <v>2.0642201834862428E-2</v>
      </c>
      <c r="K170">
        <f t="shared" si="43"/>
        <v>7.2224356511717103E-2</v>
      </c>
      <c r="L170">
        <f t="shared" si="44"/>
        <v>1.8870967741935418E-2</v>
      </c>
      <c r="N170">
        <f t="shared" si="51"/>
        <v>1.0974106041923553</v>
      </c>
      <c r="O170">
        <f t="shared" si="45"/>
        <v>1.7421972534332086</v>
      </c>
      <c r="P170">
        <f t="shared" si="46"/>
        <v>2.4064761904761904</v>
      </c>
      <c r="R170" s="20">
        <f t="shared" si="47"/>
        <v>249.92500000000004</v>
      </c>
      <c r="S170">
        <f t="shared" si="48"/>
        <v>54.383333333333333</v>
      </c>
      <c r="T170">
        <f t="shared" si="49"/>
        <v>226.11558073003008</v>
      </c>
      <c r="V170">
        <f t="shared" si="52"/>
        <v>195.04666916401328</v>
      </c>
      <c r="W170">
        <f t="shared" si="50"/>
        <v>212.90617251729088</v>
      </c>
      <c r="X170">
        <f t="shared" si="38"/>
        <v>226.11558073003008</v>
      </c>
      <c r="Z170">
        <f t="shared" si="53"/>
        <v>9.1647494248274786E-3</v>
      </c>
      <c r="AA170">
        <f t="shared" si="54"/>
        <v>9.7456328532026237E-3</v>
      </c>
      <c r="AB170">
        <f t="shared" si="55"/>
        <v>1.0756451855012727E-2</v>
      </c>
      <c r="AD170">
        <f t="shared" si="39"/>
        <v>0.1388816644993498</v>
      </c>
      <c r="AE170">
        <f t="shared" si="40"/>
        <v>0.17867760328098428</v>
      </c>
      <c r="AF170">
        <f t="shared" si="41"/>
        <v>0.68244073221966595</v>
      </c>
    </row>
    <row r="171" spans="1:32" x14ac:dyDescent="0.35">
      <c r="A171" s="4">
        <v>43098</v>
      </c>
      <c r="B171" s="5">
        <v>8.8800000000000008</v>
      </c>
      <c r="C171" s="5">
        <v>28.69</v>
      </c>
      <c r="D171" s="5">
        <v>127.17</v>
      </c>
      <c r="E171" s="1"/>
      <c r="F171" s="1"/>
      <c r="G171" s="1"/>
      <c r="H171" s="1"/>
      <c r="J171">
        <f t="shared" si="42"/>
        <v>-2.2471910112359383E-3</v>
      </c>
      <c r="K171">
        <f t="shared" si="43"/>
        <v>2.7946972411322157E-2</v>
      </c>
      <c r="L171">
        <f t="shared" si="44"/>
        <v>6.5695741649516304E-3</v>
      </c>
      <c r="N171">
        <f t="shared" si="51"/>
        <v>1.0949445129469793</v>
      </c>
      <c r="O171">
        <f t="shared" si="45"/>
        <v>1.7908863920099876</v>
      </c>
      <c r="P171">
        <f t="shared" si="46"/>
        <v>2.4222857142857142</v>
      </c>
      <c r="R171" s="20">
        <f t="shared" si="47"/>
        <v>252.21550000000002</v>
      </c>
      <c r="S171">
        <f t="shared" si="48"/>
        <v>54.913333333333334</v>
      </c>
      <c r="T171">
        <f t="shared" si="49"/>
        <v>228.54778208782088</v>
      </c>
      <c r="V171">
        <f t="shared" si="52"/>
        <v>196.83422301304864</v>
      </c>
      <c r="W171">
        <f t="shared" si="50"/>
        <v>214.98107790682499</v>
      </c>
      <c r="X171">
        <f t="shared" si="38"/>
        <v>228.54778208782088</v>
      </c>
      <c r="Z171">
        <f t="shared" si="53"/>
        <v>5.0248696055555708E-2</v>
      </c>
      <c r="AA171">
        <f t="shared" si="54"/>
        <v>6.6043462425640298E-2</v>
      </c>
      <c r="AB171">
        <f t="shared" si="55"/>
        <v>6.6199158691209181E-3</v>
      </c>
      <c r="AD171">
        <f t="shared" si="39"/>
        <v>0.13731114860109708</v>
      </c>
      <c r="AE171">
        <f t="shared" si="40"/>
        <v>0.18200308862857359</v>
      </c>
      <c r="AF171">
        <f t="shared" si="41"/>
        <v>0.68068576277032933</v>
      </c>
    </row>
    <row r="172" spans="1:32" x14ac:dyDescent="0.35">
      <c r="A172" s="4">
        <v>43131</v>
      </c>
      <c r="B172" s="5">
        <v>7.99</v>
      </c>
      <c r="C172" s="5">
        <v>29.71</v>
      </c>
      <c r="D172" s="5">
        <v>137.91999999999999</v>
      </c>
      <c r="E172" s="1"/>
      <c r="F172" s="1"/>
      <c r="G172" s="1"/>
      <c r="H172" s="1"/>
      <c r="J172">
        <f t="shared" si="42"/>
        <v>-0.10022522522522526</v>
      </c>
      <c r="K172">
        <f t="shared" si="43"/>
        <v>3.5552457302195917E-2</v>
      </c>
      <c r="L172">
        <f t="shared" si="44"/>
        <v>8.4532515530392205E-2</v>
      </c>
      <c r="N172">
        <f t="shared" si="51"/>
        <v>0.98520345252774366</v>
      </c>
      <c r="O172">
        <f t="shared" si="45"/>
        <v>1.8545568039950064</v>
      </c>
      <c r="P172">
        <f t="shared" si="46"/>
        <v>2.6270476190476186</v>
      </c>
      <c r="R172" s="20">
        <f t="shared" si="47"/>
        <v>264.88900000000001</v>
      </c>
      <c r="S172">
        <f t="shared" si="48"/>
        <v>58.54</v>
      </c>
      <c r="T172">
        <f t="shared" si="49"/>
        <v>230.06074917731644</v>
      </c>
      <c r="V172">
        <f t="shared" si="52"/>
        <v>206.72488605856279</v>
      </c>
      <c r="W172">
        <f t="shared" si="50"/>
        <v>229.17917264778808</v>
      </c>
      <c r="X172">
        <f t="shared" si="38"/>
        <v>230.06074917731644</v>
      </c>
      <c r="Z172">
        <f t="shared" si="53"/>
        <v>-1.6848566758151384E-2</v>
      </c>
      <c r="AA172">
        <f t="shared" si="54"/>
        <v>-1.6626807880651406E-2</v>
      </c>
      <c r="AB172">
        <f t="shared" si="55"/>
        <v>-1.1770945511918374E-2</v>
      </c>
      <c r="AD172">
        <f t="shared" si="39"/>
        <v>0.11763795401092533</v>
      </c>
      <c r="AE172">
        <f t="shared" si="40"/>
        <v>0.17945630056363232</v>
      </c>
      <c r="AF172">
        <f t="shared" si="41"/>
        <v>0.70290574542544237</v>
      </c>
    </row>
    <row r="173" spans="1:32" x14ac:dyDescent="0.35">
      <c r="A173" s="4">
        <v>43159</v>
      </c>
      <c r="B173" s="5">
        <v>7.72</v>
      </c>
      <c r="C173" s="5">
        <v>30.38</v>
      </c>
      <c r="D173" s="5">
        <v>134.6</v>
      </c>
      <c r="E173" s="1"/>
      <c r="F173" s="1"/>
      <c r="G173" s="1"/>
      <c r="H173" s="1"/>
      <c r="J173">
        <f t="shared" si="42"/>
        <v>-3.3792240300375531E-2</v>
      </c>
      <c r="K173">
        <f t="shared" si="43"/>
        <v>2.2551329518680552E-2</v>
      </c>
      <c r="L173">
        <f t="shared" si="44"/>
        <v>-2.4071925754060253E-2</v>
      </c>
      <c r="N173">
        <f t="shared" si="51"/>
        <v>0.95191122071516654</v>
      </c>
      <c r="O173">
        <f t="shared" si="45"/>
        <v>1.8963795255930087</v>
      </c>
      <c r="P173">
        <f t="shared" si="46"/>
        <v>2.5638095238095238</v>
      </c>
      <c r="R173" s="20">
        <f t="shared" si="47"/>
        <v>260.42600000000004</v>
      </c>
      <c r="S173">
        <f t="shared" si="48"/>
        <v>57.566666666666663</v>
      </c>
      <c r="T173">
        <f t="shared" si="49"/>
        <v>227.35271663431914</v>
      </c>
      <c r="V173">
        <f t="shared" si="52"/>
        <v>203.24186801523388</v>
      </c>
      <c r="W173">
        <f t="shared" si="50"/>
        <v>225.36865457392662</v>
      </c>
      <c r="X173">
        <f t="shared" si="38"/>
        <v>227.35271663431914</v>
      </c>
      <c r="Z173">
        <f t="shared" si="53"/>
        <v>-2.2645588382112503E-2</v>
      </c>
      <c r="AA173">
        <f t="shared" si="54"/>
        <v>-2.8083381586566092E-2</v>
      </c>
      <c r="AB173">
        <f t="shared" si="55"/>
        <v>-6.0061872549087569E-3</v>
      </c>
      <c r="AD173">
        <f t="shared" si="39"/>
        <v>0.1156105765169376</v>
      </c>
      <c r="AE173">
        <f t="shared" si="40"/>
        <v>0.18664803053458562</v>
      </c>
      <c r="AF173">
        <f t="shared" si="41"/>
        <v>0.69774139294847659</v>
      </c>
    </row>
    <row r="174" spans="1:32" x14ac:dyDescent="0.35">
      <c r="A174" s="4">
        <v>43188</v>
      </c>
      <c r="B174" s="5">
        <v>8.07</v>
      </c>
      <c r="C174" s="5">
        <v>29.41</v>
      </c>
      <c r="D174" s="5">
        <v>130.37</v>
      </c>
      <c r="E174" s="1"/>
      <c r="F174" s="1"/>
      <c r="G174" s="1"/>
      <c r="H174" s="1"/>
      <c r="J174">
        <f t="shared" si="42"/>
        <v>4.5336787564767E-2</v>
      </c>
      <c r="K174">
        <f t="shared" si="43"/>
        <v>-3.192890059249498E-2</v>
      </c>
      <c r="L174">
        <f t="shared" si="44"/>
        <v>-3.1426448736998402E-2</v>
      </c>
      <c r="N174">
        <f t="shared" si="51"/>
        <v>0.995067817509248</v>
      </c>
      <c r="O174">
        <f t="shared" si="45"/>
        <v>1.8358302122347068</v>
      </c>
      <c r="P174">
        <f t="shared" si="46"/>
        <v>2.4832380952380952</v>
      </c>
      <c r="R174" s="20">
        <f t="shared" si="47"/>
        <v>254.52850000000001</v>
      </c>
      <c r="S174">
        <f t="shared" si="48"/>
        <v>55.95000000000001</v>
      </c>
      <c r="T174">
        <f t="shared" si="49"/>
        <v>225.9871936453012</v>
      </c>
      <c r="V174">
        <f t="shared" si="52"/>
        <v>198.63933633014923</v>
      </c>
      <c r="W174">
        <f t="shared" si="50"/>
        <v>219.03954064987605</v>
      </c>
      <c r="X174">
        <f t="shared" si="38"/>
        <v>225.9871936453012</v>
      </c>
      <c r="Z174">
        <f t="shared" si="53"/>
        <v>4.6576316601087964E-3</v>
      </c>
      <c r="AA174">
        <f t="shared" si="54"/>
        <v>3.0980041703900785E-3</v>
      </c>
      <c r="AB174">
        <f t="shared" si="55"/>
        <v>7.133273444355881E-3</v>
      </c>
      <c r="AD174">
        <f t="shared" si="39"/>
        <v>0.12365216468882659</v>
      </c>
      <c r="AE174">
        <f t="shared" si="40"/>
        <v>0.18487517114979266</v>
      </c>
      <c r="AF174">
        <f t="shared" si="41"/>
        <v>0.69147266416138076</v>
      </c>
    </row>
    <row r="175" spans="1:32" x14ac:dyDescent="0.35">
      <c r="A175" s="4">
        <v>43220</v>
      </c>
      <c r="B175" s="5">
        <v>8.2899999999999991</v>
      </c>
      <c r="C175" s="5">
        <v>29.1</v>
      </c>
      <c r="D175" s="5">
        <v>130.97999999999999</v>
      </c>
      <c r="E175" s="1"/>
      <c r="F175" s="1"/>
      <c r="G175" s="1"/>
      <c r="H175" s="1"/>
      <c r="J175">
        <f t="shared" si="42"/>
        <v>2.7261462205699916E-2</v>
      </c>
      <c r="K175">
        <f t="shared" si="43"/>
        <v>-1.0540632437946229E-2</v>
      </c>
      <c r="L175">
        <f t="shared" si="44"/>
        <v>4.6789905653139563E-3</v>
      </c>
      <c r="N175">
        <f t="shared" si="51"/>
        <v>1.0221948212083847</v>
      </c>
      <c r="O175">
        <f t="shared" si="45"/>
        <v>1.8164794007490639</v>
      </c>
      <c r="P175">
        <f t="shared" si="46"/>
        <v>2.4948571428571427</v>
      </c>
      <c r="R175" s="20">
        <f t="shared" si="47"/>
        <v>255.714</v>
      </c>
      <c r="S175">
        <f t="shared" si="48"/>
        <v>56.123333333333335</v>
      </c>
      <c r="T175">
        <f t="shared" si="49"/>
        <v>227.59922209249575</v>
      </c>
      <c r="V175">
        <f t="shared" si="52"/>
        <v>199.56452519198353</v>
      </c>
      <c r="W175">
        <f t="shared" si="50"/>
        <v>219.71812606028971</v>
      </c>
      <c r="X175">
        <f t="shared" si="38"/>
        <v>227.59922209249575</v>
      </c>
      <c r="Z175">
        <f t="shared" si="53"/>
        <v>-2.6148353238383493E-2</v>
      </c>
      <c r="AA175">
        <f t="shared" si="54"/>
        <v>-2.9577715745085276E-2</v>
      </c>
      <c r="AB175">
        <f t="shared" si="55"/>
        <v>-2.3612570697250312E-2</v>
      </c>
      <c r="AD175">
        <f t="shared" si="39"/>
        <v>0.12643421947957481</v>
      </c>
      <c r="AE175">
        <f t="shared" si="40"/>
        <v>0.18207841573007344</v>
      </c>
      <c r="AF175">
        <f t="shared" si="41"/>
        <v>0.69148736479035178</v>
      </c>
    </row>
    <row r="176" spans="1:32" x14ac:dyDescent="0.35">
      <c r="A176" s="4">
        <v>43251</v>
      </c>
      <c r="B176" s="5">
        <v>8.52</v>
      </c>
      <c r="C176" s="5">
        <v>26.9</v>
      </c>
      <c r="D176" s="5">
        <v>127.97</v>
      </c>
      <c r="E176" s="1"/>
      <c r="F176" s="1"/>
      <c r="G176" s="1"/>
      <c r="H176" s="1"/>
      <c r="J176">
        <f t="shared" si="42"/>
        <v>2.7744270205066313E-2</v>
      </c>
      <c r="K176">
        <f t="shared" si="43"/>
        <v>-7.56013745704468E-2</v>
      </c>
      <c r="L176">
        <f t="shared" si="44"/>
        <v>-2.2980607726370339E-2</v>
      </c>
      <c r="N176">
        <f t="shared" si="51"/>
        <v>1.0505548705302097</v>
      </c>
      <c r="O176">
        <f t="shared" si="45"/>
        <v>1.679151061173533</v>
      </c>
      <c r="P176">
        <f t="shared" si="46"/>
        <v>2.4375238095238094</v>
      </c>
      <c r="R176" s="20">
        <f t="shared" si="47"/>
        <v>249.0275</v>
      </c>
      <c r="S176">
        <f t="shared" si="48"/>
        <v>54.463333333333331</v>
      </c>
      <c r="T176">
        <f t="shared" si="49"/>
        <v>222.22501937019751</v>
      </c>
      <c r="V176">
        <f t="shared" si="52"/>
        <v>194.34624149341326</v>
      </c>
      <c r="W176">
        <f t="shared" si="50"/>
        <v>213.21936578363565</v>
      </c>
      <c r="X176">
        <f t="shared" si="38"/>
        <v>222.22501937019751</v>
      </c>
      <c r="Z176">
        <f t="shared" si="53"/>
        <v>-1.4484344098543378E-2</v>
      </c>
      <c r="AA176">
        <f t="shared" si="54"/>
        <v>-9.9149274741414661E-3</v>
      </c>
      <c r="AB176">
        <f t="shared" si="55"/>
        <v>-3.765147849003303E-2</v>
      </c>
      <c r="AD176">
        <f t="shared" si="39"/>
        <v>0.13343104677194284</v>
      </c>
      <c r="AE176">
        <f t="shared" si="40"/>
        <v>0.1728323177159149</v>
      </c>
      <c r="AF176">
        <f t="shared" si="41"/>
        <v>0.69373663551214226</v>
      </c>
    </row>
    <row r="177" spans="1:32" x14ac:dyDescent="0.35">
      <c r="A177" s="4">
        <v>43280</v>
      </c>
      <c r="B177" s="5">
        <v>8.17</v>
      </c>
      <c r="C177" s="5">
        <v>24.79</v>
      </c>
      <c r="D177" s="5">
        <v>128.81</v>
      </c>
      <c r="E177" s="1"/>
      <c r="F177" s="1"/>
      <c r="G177" s="1"/>
      <c r="H177" s="1"/>
      <c r="J177">
        <f t="shared" si="42"/>
        <v>-4.1079812206572752E-2</v>
      </c>
      <c r="K177">
        <f t="shared" si="43"/>
        <v>-7.8438661710037105E-2</v>
      </c>
      <c r="L177">
        <f t="shared" si="44"/>
        <v>6.5640384465108781E-3</v>
      </c>
      <c r="N177">
        <f t="shared" si="51"/>
        <v>1.0073982737361282</v>
      </c>
      <c r="O177">
        <f t="shared" si="45"/>
        <v>1.5474406991260923</v>
      </c>
      <c r="P177">
        <f t="shared" si="46"/>
        <v>2.4535238095238094</v>
      </c>
      <c r="R177" s="20">
        <f t="shared" si="47"/>
        <v>245.4205</v>
      </c>
      <c r="S177">
        <f t="shared" si="48"/>
        <v>53.923333333333339</v>
      </c>
      <c r="T177">
        <f t="shared" si="49"/>
        <v>213.85791883343336</v>
      </c>
      <c r="V177">
        <f t="shared" si="52"/>
        <v>191.53126365736406</v>
      </c>
      <c r="W177">
        <f t="shared" si="50"/>
        <v>211.10531123580847</v>
      </c>
      <c r="X177">
        <f t="shared" si="38"/>
        <v>213.85791883343336</v>
      </c>
      <c r="Z177">
        <f t="shared" si="53"/>
        <v>1.3806915070257109E-2</v>
      </c>
      <c r="AA177">
        <f t="shared" si="54"/>
        <v>2.1882920195338995E-2</v>
      </c>
      <c r="AB177">
        <f t="shared" si="55"/>
        <v>-3.3546283841509039E-3</v>
      </c>
      <c r="AD177">
        <f t="shared" si="39"/>
        <v>0.12983023015599757</v>
      </c>
      <c r="AE177">
        <f t="shared" si="40"/>
        <v>0.16161649087993873</v>
      </c>
      <c r="AF177">
        <f t="shared" si="41"/>
        <v>0.70855327896406373</v>
      </c>
    </row>
    <row r="178" spans="1:32" x14ac:dyDescent="0.35">
      <c r="A178" s="4">
        <v>43312</v>
      </c>
      <c r="B178" s="5">
        <v>7.51</v>
      </c>
      <c r="C178" s="5">
        <v>25.96</v>
      </c>
      <c r="D178" s="5">
        <v>131.84</v>
      </c>
      <c r="E178" s="1"/>
      <c r="F178" s="1"/>
      <c r="G178" s="1"/>
      <c r="H178" s="1"/>
      <c r="J178">
        <f t="shared" si="42"/>
        <v>-8.0783353733170138E-2</v>
      </c>
      <c r="K178">
        <f t="shared" si="43"/>
        <v>4.7196450181524963E-2</v>
      </c>
      <c r="L178">
        <f t="shared" si="44"/>
        <v>2.3523018399192575E-2</v>
      </c>
      <c r="N178">
        <f t="shared" si="51"/>
        <v>0.92601726263871764</v>
      </c>
      <c r="O178">
        <f t="shared" si="45"/>
        <v>1.6204744069912611</v>
      </c>
      <c r="P178">
        <f t="shared" si="46"/>
        <v>2.5112380952380953</v>
      </c>
      <c r="R178" s="20">
        <f t="shared" si="47"/>
        <v>248.80900000000003</v>
      </c>
      <c r="S178">
        <f t="shared" si="48"/>
        <v>55.103333333333332</v>
      </c>
      <c r="T178">
        <f t="shared" si="49"/>
        <v>213.14050498873928</v>
      </c>
      <c r="V178">
        <f t="shared" si="52"/>
        <v>194.17571954798029</v>
      </c>
      <c r="W178">
        <f t="shared" si="50"/>
        <v>215.72491191439386</v>
      </c>
      <c r="X178">
        <f t="shared" si="38"/>
        <v>213.14050498873928</v>
      </c>
      <c r="Z178">
        <f t="shared" si="53"/>
        <v>-5.428260231744042E-2</v>
      </c>
      <c r="AA178">
        <f t="shared" si="54"/>
        <v>-5.4745629423507358E-2</v>
      </c>
      <c r="AB178">
        <f t="shared" si="55"/>
        <v>-4.9432584376571609E-2</v>
      </c>
      <c r="AD178">
        <f t="shared" si="39"/>
        <v>0.11771680284877152</v>
      </c>
      <c r="AE178">
        <f t="shared" si="40"/>
        <v>0.16693929881957645</v>
      </c>
      <c r="AF178">
        <f t="shared" si="41"/>
        <v>0.71534389833165191</v>
      </c>
    </row>
    <row r="179" spans="1:32" x14ac:dyDescent="0.35">
      <c r="A179" s="4">
        <v>43343</v>
      </c>
      <c r="B179" s="5">
        <v>7.09</v>
      </c>
      <c r="C179" s="5">
        <v>25.09</v>
      </c>
      <c r="D179" s="5">
        <v>124.08</v>
      </c>
      <c r="E179" s="1"/>
      <c r="F179" s="1"/>
      <c r="G179" s="1"/>
      <c r="H179" s="1"/>
      <c r="J179">
        <f t="shared" si="42"/>
        <v>-5.5925432756324889E-2</v>
      </c>
      <c r="K179">
        <f t="shared" si="43"/>
        <v>-3.3513097072419118E-2</v>
      </c>
      <c r="L179">
        <f t="shared" si="44"/>
        <v>-5.8859223300970931E-2</v>
      </c>
      <c r="N179">
        <f t="shared" si="51"/>
        <v>0.87422934648582007</v>
      </c>
      <c r="O179">
        <f t="shared" si="45"/>
        <v>1.5661672908863919</v>
      </c>
      <c r="P179">
        <f t="shared" si="46"/>
        <v>2.3634285714285714</v>
      </c>
      <c r="R179" s="20">
        <f t="shared" si="47"/>
        <v>235.303</v>
      </c>
      <c r="S179">
        <f t="shared" si="48"/>
        <v>52.086666666666666</v>
      </c>
      <c r="T179">
        <f t="shared" si="49"/>
        <v>202.60441899181833</v>
      </c>
      <c r="V179">
        <f t="shared" si="52"/>
        <v>183.63535618405444</v>
      </c>
      <c r="W179">
        <f t="shared" si="50"/>
        <v>203.91491582930965</v>
      </c>
      <c r="X179">
        <f t="shared" si="38"/>
        <v>202.60441899181833</v>
      </c>
      <c r="Z179">
        <f t="shared" si="53"/>
        <v>2.4712817091154804E-3</v>
      </c>
      <c r="AA179">
        <f t="shared" si="54"/>
        <v>4.1597337770382659E-3</v>
      </c>
      <c r="AB179">
        <f t="shared" si="55"/>
        <v>3.9888855635439313E-5</v>
      </c>
      <c r="AD179">
        <f t="shared" si="39"/>
        <v>0.11751231391014989</v>
      </c>
      <c r="AE179">
        <f t="shared" si="40"/>
        <v>0.17060555964012361</v>
      </c>
      <c r="AF179">
        <f t="shared" si="41"/>
        <v>0.71188212644972659</v>
      </c>
    </row>
    <row r="180" spans="1:32" x14ac:dyDescent="0.35">
      <c r="A180" s="4">
        <v>43371</v>
      </c>
      <c r="B180" s="5">
        <v>6.92</v>
      </c>
      <c r="C180" s="5">
        <v>25.64</v>
      </c>
      <c r="D180" s="5">
        <v>124.35</v>
      </c>
      <c r="E180" s="1"/>
      <c r="F180" s="1"/>
      <c r="G180" s="1"/>
      <c r="H180" s="1"/>
      <c r="J180">
        <f t="shared" si="42"/>
        <v>-2.3977433004231274E-2</v>
      </c>
      <c r="K180">
        <f t="shared" si="43"/>
        <v>2.192108409724991E-2</v>
      </c>
      <c r="L180">
        <f t="shared" si="44"/>
        <v>2.1760154738876825E-3</v>
      </c>
      <c r="N180">
        <f t="shared" si="51"/>
        <v>0.8532675709001234</v>
      </c>
      <c r="O180">
        <f t="shared" si="45"/>
        <v>1.6004993757802748</v>
      </c>
      <c r="P180">
        <f t="shared" si="46"/>
        <v>2.3685714285714283</v>
      </c>
      <c r="R180" s="20">
        <f t="shared" si="47"/>
        <v>235.8845</v>
      </c>
      <c r="S180">
        <f t="shared" si="48"/>
        <v>52.303333333333335</v>
      </c>
      <c r="T180">
        <f t="shared" si="49"/>
        <v>202.61250065023862</v>
      </c>
      <c r="V180">
        <f t="shared" si="52"/>
        <v>184.08917088093901</v>
      </c>
      <c r="W180">
        <f t="shared" si="50"/>
        <v>204.76314759232679</v>
      </c>
      <c r="X180">
        <f t="shared" si="38"/>
        <v>202.61250065023862</v>
      </c>
      <c r="Z180">
        <f t="shared" si="53"/>
        <v>-4.5149214975973351E-2</v>
      </c>
      <c r="AA180">
        <f t="shared" si="54"/>
        <v>-5.2896564909821087E-2</v>
      </c>
      <c r="AB180">
        <f t="shared" si="55"/>
        <v>-2.0259779597531002E-2</v>
      </c>
      <c r="AD180">
        <f t="shared" si="39"/>
        <v>0.11441192617573431</v>
      </c>
      <c r="AE180">
        <f t="shared" si="40"/>
        <v>0.1739156239600313</v>
      </c>
      <c r="AF180">
        <f t="shared" si="41"/>
        <v>0.71167244986423439</v>
      </c>
    </row>
    <row r="181" spans="1:32" x14ac:dyDescent="0.35">
      <c r="A181" s="4">
        <v>43404</v>
      </c>
      <c r="B181" s="5">
        <v>7.27</v>
      </c>
      <c r="C181" s="5">
        <v>24.29</v>
      </c>
      <c r="D181" s="5">
        <v>117.05</v>
      </c>
      <c r="E181" s="1"/>
      <c r="F181" s="1"/>
      <c r="G181" s="1"/>
      <c r="H181" s="1"/>
      <c r="J181">
        <f t="shared" si="42"/>
        <v>5.0578034682080775E-2</v>
      </c>
      <c r="K181">
        <f t="shared" si="43"/>
        <v>-5.2652106084243422E-2</v>
      </c>
      <c r="L181">
        <f t="shared" si="44"/>
        <v>-5.8705267390430249E-2</v>
      </c>
      <c r="N181">
        <f t="shared" si="51"/>
        <v>0.89642416769420474</v>
      </c>
      <c r="O181">
        <f t="shared" si="45"/>
        <v>1.5162297128589264</v>
      </c>
      <c r="P181">
        <f t="shared" si="46"/>
        <v>2.2295238095238097</v>
      </c>
      <c r="R181" s="20">
        <f t="shared" si="47"/>
        <v>225.23450000000003</v>
      </c>
      <c r="S181">
        <f t="shared" si="48"/>
        <v>49.536666666666662</v>
      </c>
      <c r="T181">
        <f t="shared" si="49"/>
        <v>198.50761604336017</v>
      </c>
      <c r="V181">
        <f t="shared" si="52"/>
        <v>175.77768933008682</v>
      </c>
      <c r="W181">
        <f t="shared" si="50"/>
        <v>193.93188046456999</v>
      </c>
      <c r="X181">
        <f t="shared" si="38"/>
        <v>198.50761604336017</v>
      </c>
      <c r="Z181">
        <f t="shared" si="53"/>
        <v>2.2831759788131789E-2</v>
      </c>
      <c r="AA181">
        <f t="shared" si="54"/>
        <v>2.725254020590806E-2</v>
      </c>
      <c r="AB181">
        <f t="shared" si="55"/>
        <v>4.1881793980367288E-3</v>
      </c>
      <c r="AD181">
        <f t="shared" si="39"/>
        <v>0.12588213617363234</v>
      </c>
      <c r="AE181">
        <f t="shared" si="40"/>
        <v>0.17254905442993856</v>
      </c>
      <c r="AF181">
        <f t="shared" si="41"/>
        <v>0.70156880939642907</v>
      </c>
    </row>
    <row r="182" spans="1:32" x14ac:dyDescent="0.35">
      <c r="A182" s="4">
        <v>43434</v>
      </c>
      <c r="B182" s="5">
        <v>7.17</v>
      </c>
      <c r="C182" s="5">
        <v>24.01</v>
      </c>
      <c r="D182" s="5">
        <v>121.48</v>
      </c>
      <c r="E182" s="1"/>
      <c r="F182" s="1"/>
      <c r="G182" s="1"/>
      <c r="H182" s="1"/>
      <c r="J182">
        <f t="shared" si="42"/>
        <v>-1.375515818431905E-2</v>
      </c>
      <c r="K182">
        <f t="shared" si="43"/>
        <v>-1.1527377521613702E-2</v>
      </c>
      <c r="L182">
        <f t="shared" si="44"/>
        <v>3.7847073900042716E-2</v>
      </c>
      <c r="N182">
        <f t="shared" si="51"/>
        <v>0.88409371146732429</v>
      </c>
      <c r="O182">
        <f t="shared" si="45"/>
        <v>1.4987515605493136</v>
      </c>
      <c r="P182">
        <f t="shared" si="46"/>
        <v>2.3139047619047619</v>
      </c>
      <c r="R182" s="20">
        <f t="shared" si="47"/>
        <v>230.37700000000001</v>
      </c>
      <c r="S182">
        <f t="shared" si="48"/>
        <v>50.886666666666663</v>
      </c>
      <c r="T182">
        <f t="shared" si="49"/>
        <v>199.33900155122635</v>
      </c>
      <c r="V182">
        <f t="shared" si="52"/>
        <v>179.79100330898422</v>
      </c>
      <c r="W182">
        <f t="shared" si="50"/>
        <v>199.21701683413806</v>
      </c>
      <c r="X182">
        <f t="shared" si="38"/>
        <v>199.33900155122635</v>
      </c>
      <c r="Z182">
        <f t="shared" si="53"/>
        <v>-6.3287567769352071E-2</v>
      </c>
      <c r="AA182">
        <f t="shared" si="54"/>
        <v>-5.2600550242368538E-2</v>
      </c>
      <c r="AB182">
        <f t="shared" si="55"/>
        <v>-9.502306459673604E-2</v>
      </c>
      <c r="AD182">
        <f t="shared" si="39"/>
        <v>0.12137930435763986</v>
      </c>
      <c r="AE182">
        <f t="shared" si="40"/>
        <v>0.1667527574367233</v>
      </c>
      <c r="AF182">
        <f t="shared" si="41"/>
        <v>0.71186793820563687</v>
      </c>
    </row>
    <row r="183" spans="1:32" x14ac:dyDescent="0.35">
      <c r="A183" s="4">
        <v>43465</v>
      </c>
      <c r="B183" s="5">
        <v>5.83</v>
      </c>
      <c r="C183" s="5">
        <v>22.72</v>
      </c>
      <c r="D183" s="5">
        <v>116.08</v>
      </c>
      <c r="E183" s="1"/>
      <c r="F183" s="1"/>
      <c r="G183" s="1"/>
      <c r="H183" s="1"/>
      <c r="J183">
        <f t="shared" si="42"/>
        <v>-0.1868898186889818</v>
      </c>
      <c r="K183">
        <f t="shared" si="43"/>
        <v>-5.3727613494377491E-2</v>
      </c>
      <c r="L183">
        <f t="shared" si="44"/>
        <v>-4.4451761606848939E-2</v>
      </c>
      <c r="N183">
        <f t="shared" si="51"/>
        <v>0.71886559802712702</v>
      </c>
      <c r="O183">
        <f t="shared" si="45"/>
        <v>1.4182272159800249</v>
      </c>
      <c r="P183">
        <f t="shared" si="46"/>
        <v>2.2110476190476192</v>
      </c>
      <c r="R183" s="20">
        <f t="shared" si="47"/>
        <v>215.797</v>
      </c>
      <c r="S183">
        <f t="shared" si="48"/>
        <v>48.21</v>
      </c>
      <c r="T183">
        <f t="shared" si="49"/>
        <v>180.39719873017529</v>
      </c>
      <c r="V183">
        <f t="shared" si="52"/>
        <v>168.41246800274709</v>
      </c>
      <c r="W183">
        <f t="shared" si="50"/>
        <v>188.73809213101919</v>
      </c>
      <c r="X183">
        <f t="shared" si="38"/>
        <v>180.39719873017529</v>
      </c>
      <c r="Z183">
        <f t="shared" si="53"/>
        <v>8.5304707665074364E-2</v>
      </c>
      <c r="AA183">
        <f t="shared" si="54"/>
        <v>7.7369840282099034E-2</v>
      </c>
      <c r="AB183">
        <f t="shared" si="55"/>
        <v>0.12259123002582539</v>
      </c>
      <c r="AD183">
        <f t="shared" si="39"/>
        <v>0.10536291051312112</v>
      </c>
      <c r="AE183">
        <f t="shared" si="40"/>
        <v>0.16845461243668816</v>
      </c>
      <c r="AF183">
        <f t="shared" si="41"/>
        <v>0.72618247705019068</v>
      </c>
    </row>
    <row r="184" spans="1:32" x14ac:dyDescent="0.35">
      <c r="A184" s="4">
        <v>43496</v>
      </c>
      <c r="B184" s="5">
        <v>6.82</v>
      </c>
      <c r="C184" s="5">
        <v>25.83</v>
      </c>
      <c r="D184" s="5">
        <v>123.17</v>
      </c>
      <c r="E184" s="1"/>
      <c r="F184" s="1"/>
      <c r="G184" s="1"/>
      <c r="H184" s="1"/>
      <c r="J184">
        <f t="shared" si="42"/>
        <v>0.16981132075471694</v>
      </c>
      <c r="K184">
        <f t="shared" si="43"/>
        <v>0.13688380281690149</v>
      </c>
      <c r="L184">
        <f t="shared" si="44"/>
        <v>6.1078566505857967E-2</v>
      </c>
      <c r="N184">
        <f t="shared" si="51"/>
        <v>0.84093711467324306</v>
      </c>
      <c r="O184">
        <f t="shared" si="45"/>
        <v>1.6123595505617976</v>
      </c>
      <c r="P184">
        <f t="shared" si="46"/>
        <v>2.3460952380952382</v>
      </c>
      <c r="R184" s="20">
        <f t="shared" si="47"/>
        <v>234.20550000000003</v>
      </c>
      <c r="S184">
        <f t="shared" si="48"/>
        <v>51.94</v>
      </c>
      <c r="T184">
        <f t="shared" si="49"/>
        <v>202.51231321572075</v>
      </c>
      <c r="V184">
        <f t="shared" si="52"/>
        <v>182.7788443528751</v>
      </c>
      <c r="W184">
        <f t="shared" si="50"/>
        <v>203.34072817434424</v>
      </c>
      <c r="X184">
        <f t="shared" si="38"/>
        <v>202.51231321572075</v>
      </c>
      <c r="Z184">
        <f t="shared" si="53"/>
        <v>-2.319971136459209E-2</v>
      </c>
      <c r="AA184">
        <f t="shared" si="54"/>
        <v>-2.3745347195481825E-2</v>
      </c>
      <c r="AB184">
        <f t="shared" si="55"/>
        <v>-2.6744488764288699E-2</v>
      </c>
      <c r="AD184">
        <f t="shared" si="39"/>
        <v>0.11356693160493667</v>
      </c>
      <c r="AE184">
        <f t="shared" si="40"/>
        <v>0.17646041617297628</v>
      </c>
      <c r="AF184">
        <f t="shared" si="41"/>
        <v>0.70997265222208694</v>
      </c>
    </row>
    <row r="185" spans="1:32" x14ac:dyDescent="0.35">
      <c r="A185" s="4">
        <v>43524</v>
      </c>
      <c r="B185" s="5">
        <v>6.8</v>
      </c>
      <c r="C185" s="5">
        <v>24.28</v>
      </c>
      <c r="D185" s="5">
        <v>121.04</v>
      </c>
      <c r="E185" s="1"/>
      <c r="F185" s="1"/>
      <c r="G185" s="1"/>
      <c r="H185" s="1"/>
      <c r="J185">
        <f t="shared" si="42"/>
        <v>-2.9325513196482023E-3</v>
      </c>
      <c r="K185">
        <f t="shared" si="43"/>
        <v>-6.0007742934572117E-2</v>
      </c>
      <c r="L185">
        <f t="shared" si="44"/>
        <v>-1.7293172038645777E-2</v>
      </c>
      <c r="N185">
        <f t="shared" si="51"/>
        <v>0.83847102342786684</v>
      </c>
      <c r="O185">
        <f t="shared" si="45"/>
        <v>1.5156054931335832</v>
      </c>
      <c r="P185">
        <f t="shared" si="46"/>
        <v>2.3055238095238098</v>
      </c>
      <c r="R185" s="20">
        <f t="shared" si="47"/>
        <v>228.77200000000005</v>
      </c>
      <c r="S185">
        <f t="shared" si="48"/>
        <v>50.706666666666671</v>
      </c>
      <c r="T185">
        <f t="shared" si="49"/>
        <v>197.09622493029281</v>
      </c>
      <c r="V185">
        <f t="shared" si="52"/>
        <v>178.5384279203347</v>
      </c>
      <c r="W185">
        <f t="shared" si="50"/>
        <v>198.51233198486233</v>
      </c>
      <c r="X185">
        <f t="shared" si="38"/>
        <v>197.09622493029281</v>
      </c>
      <c r="Z185">
        <f t="shared" si="53"/>
        <v>-2.3136572657493359E-2</v>
      </c>
      <c r="AA185">
        <f t="shared" si="54"/>
        <v>-2.4848803576124179E-2</v>
      </c>
      <c r="AB185">
        <f t="shared" si="55"/>
        <v>-1.8750637437286222E-2</v>
      </c>
      <c r="AD185">
        <f t="shared" si="39"/>
        <v>0.11592327732414803</v>
      </c>
      <c r="AE185">
        <f t="shared" si="40"/>
        <v>0.16981099085552426</v>
      </c>
      <c r="AF185">
        <f t="shared" si="41"/>
        <v>0.7142657318203276</v>
      </c>
    </row>
    <row r="186" spans="1:32" x14ac:dyDescent="0.35">
      <c r="A186" s="4">
        <v>43553</v>
      </c>
      <c r="B186" s="5">
        <v>6.8</v>
      </c>
      <c r="C186" s="5">
        <v>23.52</v>
      </c>
      <c r="D186" s="5">
        <v>118.02</v>
      </c>
      <c r="E186" s="1"/>
      <c r="F186" s="1"/>
      <c r="G186" s="1"/>
      <c r="H186" s="1"/>
      <c r="J186">
        <f t="shared" si="42"/>
        <v>0</v>
      </c>
      <c r="K186">
        <f t="shared" si="43"/>
        <v>-3.1301482701812211E-2</v>
      </c>
      <c r="L186">
        <f t="shared" si="44"/>
        <v>-2.4950429610046343E-2</v>
      </c>
      <c r="N186">
        <f t="shared" si="51"/>
        <v>0.83847102342786684</v>
      </c>
      <c r="O186">
        <f t="shared" si="45"/>
        <v>1.4681647940074907</v>
      </c>
      <c r="P186">
        <f t="shared" si="46"/>
        <v>2.2479999999999998</v>
      </c>
      <c r="R186" s="20">
        <f t="shared" si="47"/>
        <v>223.47899999999998</v>
      </c>
      <c r="S186">
        <f t="shared" si="48"/>
        <v>49.446666666666665</v>
      </c>
      <c r="T186">
        <f t="shared" si="49"/>
        <v>193.40054507636708</v>
      </c>
      <c r="V186">
        <f t="shared" si="52"/>
        <v>174.40766061060123</v>
      </c>
      <c r="W186">
        <f t="shared" si="50"/>
        <v>193.57953803993212</v>
      </c>
      <c r="X186">
        <f t="shared" si="38"/>
        <v>193.40054507636708</v>
      </c>
      <c r="Z186">
        <f t="shared" si="53"/>
        <v>6.3102125926820962E-2</v>
      </c>
      <c r="AA186">
        <f t="shared" si="54"/>
        <v>5.1435890521774441E-2</v>
      </c>
      <c r="AB186">
        <f t="shared" si="55"/>
        <v>9.4644927959321334E-2</v>
      </c>
      <c r="AD186">
        <f t="shared" si="39"/>
        <v>0.11866886821580552</v>
      </c>
      <c r="AE186">
        <f t="shared" si="40"/>
        <v>0.16839166096143263</v>
      </c>
      <c r="AF186">
        <f t="shared" si="41"/>
        <v>0.71293947082276188</v>
      </c>
    </row>
    <row r="187" spans="1:32" x14ac:dyDescent="0.35">
      <c r="A187" s="4">
        <v>43585</v>
      </c>
      <c r="B187" s="5">
        <v>8.23</v>
      </c>
      <c r="C187" s="5">
        <v>24.14</v>
      </c>
      <c r="D187" s="5">
        <v>123.6</v>
      </c>
      <c r="E187" s="1"/>
      <c r="F187" s="1"/>
      <c r="G187" s="1"/>
      <c r="H187" s="1"/>
      <c r="J187">
        <f t="shared" si="42"/>
        <v>0.21029411764705896</v>
      </c>
      <c r="K187">
        <f t="shared" si="43"/>
        <v>2.6360544217687076E-2</v>
      </c>
      <c r="L187">
        <f t="shared" si="44"/>
        <v>4.7280122013218184E-2</v>
      </c>
      <c r="N187">
        <f t="shared" si="51"/>
        <v>1.0147965474722567</v>
      </c>
      <c r="O187">
        <f t="shared" si="45"/>
        <v>1.5068664169787767</v>
      </c>
      <c r="P187">
        <f t="shared" si="46"/>
        <v>2.3542857142857141</v>
      </c>
      <c r="R187" s="20">
        <f t="shared" si="47"/>
        <v>237.58100000000002</v>
      </c>
      <c r="S187">
        <f t="shared" si="48"/>
        <v>51.99</v>
      </c>
      <c r="T187">
        <f t="shared" si="49"/>
        <v>211.70492573241333</v>
      </c>
      <c r="V187">
        <f t="shared" si="52"/>
        <v>185.41315477305363</v>
      </c>
      <c r="W187">
        <f t="shared" si="50"/>
        <v>203.53647396580973</v>
      </c>
      <c r="X187">
        <f t="shared" si="38"/>
        <v>211.70492573241333</v>
      </c>
      <c r="Z187">
        <f t="shared" si="53"/>
        <v>-6.5316670945908983E-2</v>
      </c>
      <c r="AA187">
        <f t="shared" si="54"/>
        <v>-6.148618324036681E-2</v>
      </c>
      <c r="AB187">
        <f t="shared" si="55"/>
        <v>-8.5017479644989957E-2</v>
      </c>
      <c r="AD187">
        <f t="shared" si="39"/>
        <v>0.13509918722456762</v>
      </c>
      <c r="AE187">
        <f t="shared" si="40"/>
        <v>0.16257192283894756</v>
      </c>
      <c r="AF187">
        <f t="shared" si="41"/>
        <v>0.70232888993648479</v>
      </c>
    </row>
    <row r="188" spans="1:32" x14ac:dyDescent="0.35">
      <c r="A188" s="4">
        <v>43616</v>
      </c>
      <c r="B188" s="5">
        <v>7.5</v>
      </c>
      <c r="C188" s="5">
        <v>21.3</v>
      </c>
      <c r="D188" s="5">
        <v>117.58</v>
      </c>
      <c r="E188" s="1"/>
      <c r="F188" s="1"/>
      <c r="G188" s="1"/>
      <c r="H188" s="1"/>
      <c r="J188">
        <f t="shared" si="42"/>
        <v>-8.8699878493317175E-2</v>
      </c>
      <c r="K188">
        <f t="shared" si="43"/>
        <v>-0.11764705882352944</v>
      </c>
      <c r="L188">
        <f t="shared" si="44"/>
        <v>-4.8705501618122926E-2</v>
      </c>
      <c r="N188">
        <f t="shared" si="51"/>
        <v>0.92478421701602964</v>
      </c>
      <c r="O188">
        <f t="shared" si="45"/>
        <v>1.3295880149812735</v>
      </c>
      <c r="P188">
        <f t="shared" si="46"/>
        <v>2.2396190476190476</v>
      </c>
      <c r="R188" s="20">
        <f t="shared" si="47"/>
        <v>222.06300000000002</v>
      </c>
      <c r="S188">
        <f t="shared" si="48"/>
        <v>48.793333333333329</v>
      </c>
      <c r="T188">
        <f t="shared" si="49"/>
        <v>193.70630651821378</v>
      </c>
      <c r="V188">
        <f t="shared" si="52"/>
        <v>173.30258475369922</v>
      </c>
      <c r="W188">
        <f t="shared" si="50"/>
        <v>191.02179303144982</v>
      </c>
      <c r="X188">
        <f t="shared" si="38"/>
        <v>193.70630651821378</v>
      </c>
      <c r="Z188">
        <f t="shared" si="53"/>
        <v>5.7634545151601158E-2</v>
      </c>
      <c r="AA188">
        <f t="shared" si="54"/>
        <v>5.6086897117092693E-2</v>
      </c>
      <c r="AB188">
        <f t="shared" si="55"/>
        <v>6.2178284501665182E-2</v>
      </c>
      <c r="AD188">
        <f t="shared" si="39"/>
        <v>0.13171937693357288</v>
      </c>
      <c r="AE188">
        <f t="shared" si="40"/>
        <v>0.15346996122721931</v>
      </c>
      <c r="AF188">
        <f t="shared" si="41"/>
        <v>0.71481066183920772</v>
      </c>
    </row>
    <row r="189" spans="1:32" x14ac:dyDescent="0.35">
      <c r="A189" s="4">
        <v>43644</v>
      </c>
      <c r="B189" s="5">
        <v>8.0500000000000007</v>
      </c>
      <c r="C189" s="5">
        <v>22.55</v>
      </c>
      <c r="D189" s="5">
        <v>123.99</v>
      </c>
      <c r="E189" s="1"/>
      <c r="F189" s="1"/>
      <c r="G189" s="1"/>
      <c r="H189" s="1"/>
      <c r="J189">
        <f t="shared" si="42"/>
        <v>7.3333333333333472E-2</v>
      </c>
      <c r="K189">
        <f t="shared" si="43"/>
        <v>5.8685446009389741E-2</v>
      </c>
      <c r="L189">
        <f t="shared" si="44"/>
        <v>5.4516074162272554E-2</v>
      </c>
      <c r="N189">
        <f t="shared" si="51"/>
        <v>0.99260172626387189</v>
      </c>
      <c r="O189">
        <f t="shared" si="45"/>
        <v>1.4076154806491885</v>
      </c>
      <c r="P189">
        <f t="shared" si="46"/>
        <v>2.3617142857142857</v>
      </c>
      <c r="R189" s="20">
        <f t="shared" si="47"/>
        <v>234.86150000000004</v>
      </c>
      <c r="S189">
        <f t="shared" si="48"/>
        <v>51.53</v>
      </c>
      <c r="T189">
        <f t="shared" si="49"/>
        <v>205.75063235467005</v>
      </c>
      <c r="V189">
        <f t="shared" si="52"/>
        <v>183.29080039957549</v>
      </c>
      <c r="W189">
        <f t="shared" si="50"/>
        <v>201.73561268432732</v>
      </c>
      <c r="X189">
        <f t="shared" si="38"/>
        <v>205.75063235467005</v>
      </c>
      <c r="Z189">
        <f t="shared" si="53"/>
        <v>1.6222326775567675E-2</v>
      </c>
      <c r="AA189">
        <f t="shared" si="54"/>
        <v>2.4516462901869707E-2</v>
      </c>
      <c r="AB189">
        <f t="shared" si="55"/>
        <v>-1.6618986890286958E-2</v>
      </c>
      <c r="AD189">
        <f t="shared" si="39"/>
        <v>0.13367452732780807</v>
      </c>
      <c r="AE189">
        <f t="shared" si="40"/>
        <v>0.15362245408464137</v>
      </c>
      <c r="AF189">
        <f t="shared" si="41"/>
        <v>0.71270301858755047</v>
      </c>
    </row>
    <row r="190" spans="1:32" x14ac:dyDescent="0.35">
      <c r="A190" s="4">
        <v>43677</v>
      </c>
      <c r="B190" s="5">
        <v>7.62</v>
      </c>
      <c r="C190" s="5">
        <v>21.71</v>
      </c>
      <c r="D190" s="5">
        <v>129.05000000000001</v>
      </c>
      <c r="E190" s="1"/>
      <c r="F190" s="1"/>
      <c r="G190" s="1"/>
      <c r="H190" s="1"/>
      <c r="J190">
        <f t="shared" si="42"/>
        <v>-5.3416149068323038E-2</v>
      </c>
      <c r="K190">
        <f t="shared" si="43"/>
        <v>-3.7250554323725038E-2</v>
      </c>
      <c r="L190">
        <f t="shared" si="44"/>
        <v>4.0809742721187314E-2</v>
      </c>
      <c r="N190">
        <f t="shared" si="51"/>
        <v>0.93958076448828609</v>
      </c>
      <c r="O190">
        <f t="shared" si="45"/>
        <v>1.3551810237203497</v>
      </c>
      <c r="P190">
        <f t="shared" si="46"/>
        <v>2.4580952380952383</v>
      </c>
      <c r="R190" s="20">
        <f t="shared" si="47"/>
        <v>238.67150000000004</v>
      </c>
      <c r="S190">
        <f t="shared" si="48"/>
        <v>52.793333333333344</v>
      </c>
      <c r="T190">
        <f t="shared" si="49"/>
        <v>202.33126529289953</v>
      </c>
      <c r="V190">
        <f t="shared" si="52"/>
        <v>186.26420365861276</v>
      </c>
      <c r="W190">
        <f t="shared" si="50"/>
        <v>206.68145634868856</v>
      </c>
      <c r="X190">
        <f t="shared" si="38"/>
        <v>202.33126529289953</v>
      </c>
      <c r="Z190">
        <f t="shared" si="53"/>
        <v>-2.9077623428017674E-3</v>
      </c>
      <c r="AA190">
        <f t="shared" si="54"/>
        <v>1.4522035610553541E-3</v>
      </c>
      <c r="AB190">
        <f t="shared" si="55"/>
        <v>-2.4879950769704173E-2</v>
      </c>
      <c r="AD190">
        <f t="shared" si="39"/>
        <v>0.12451423818931039</v>
      </c>
      <c r="AE190">
        <f t="shared" si="40"/>
        <v>0.14553895207429457</v>
      </c>
      <c r="AF190">
        <f t="shared" si="41"/>
        <v>0.72994680973639503</v>
      </c>
    </row>
    <row r="191" spans="1:32" x14ac:dyDescent="0.35">
      <c r="A191" s="4">
        <v>43707</v>
      </c>
      <c r="B191" s="5">
        <v>7.33</v>
      </c>
      <c r="C191" s="5">
        <v>20.65</v>
      </c>
      <c r="D191" s="5">
        <v>130.63</v>
      </c>
      <c r="E191" s="1"/>
      <c r="F191" s="1"/>
      <c r="G191" s="1"/>
      <c r="H191" s="1"/>
      <c r="J191">
        <f t="shared" si="42"/>
        <v>-3.8057742782152237E-2</v>
      </c>
      <c r="K191">
        <f t="shared" si="43"/>
        <v>-4.8825426070935207E-2</v>
      </c>
      <c r="L191">
        <f t="shared" si="44"/>
        <v>1.2243316543975036E-2</v>
      </c>
      <c r="N191">
        <f t="shared" si="51"/>
        <v>0.90382244143033297</v>
      </c>
      <c r="O191">
        <f t="shared" si="45"/>
        <v>1.2890137328339575</v>
      </c>
      <c r="P191">
        <f t="shared" si="46"/>
        <v>2.4881904761904763</v>
      </c>
      <c r="R191" s="20">
        <f t="shared" si="47"/>
        <v>237.97750000000002</v>
      </c>
      <c r="S191">
        <f t="shared" si="48"/>
        <v>52.87</v>
      </c>
      <c r="T191">
        <f t="shared" si="49"/>
        <v>197.29727337324024</v>
      </c>
      <c r="V191">
        <f t="shared" si="52"/>
        <v>185.72259162140227</v>
      </c>
      <c r="W191">
        <f t="shared" si="50"/>
        <v>206.98159989560224</v>
      </c>
      <c r="X191">
        <f t="shared" si="38"/>
        <v>197.29727337324024</v>
      </c>
      <c r="Z191">
        <f t="shared" si="53"/>
        <v>3.7062327320860122E-2</v>
      </c>
      <c r="AA191">
        <f t="shared" si="54"/>
        <v>3.8648256730344999E-2</v>
      </c>
      <c r="AB191">
        <f t="shared" si="55"/>
        <v>4.619882465463987E-2</v>
      </c>
      <c r="AD191">
        <f t="shared" si="39"/>
        <v>0.12012480171444778</v>
      </c>
      <c r="AE191">
        <f t="shared" si="40"/>
        <v>0.13883665472576187</v>
      </c>
      <c r="AF191">
        <f t="shared" si="41"/>
        <v>0.74103854355979026</v>
      </c>
    </row>
    <row r="192" spans="1:32" x14ac:dyDescent="0.35">
      <c r="A192" s="4">
        <v>43738</v>
      </c>
      <c r="B192" s="5">
        <v>7.32</v>
      </c>
      <c r="C192" s="5">
        <v>22.93</v>
      </c>
      <c r="D192" s="5">
        <v>134.49</v>
      </c>
      <c r="E192" s="1"/>
      <c r="F192" s="1"/>
      <c r="G192" s="1"/>
      <c r="H192" s="1"/>
      <c r="J192">
        <f t="shared" si="42"/>
        <v>-1.3642564802182067E-3</v>
      </c>
      <c r="K192">
        <f t="shared" si="43"/>
        <v>0.11041162227602919</v>
      </c>
      <c r="L192">
        <f t="shared" si="44"/>
        <v>2.9549108168108518E-2</v>
      </c>
      <c r="N192">
        <f t="shared" si="51"/>
        <v>0.90258939580764497</v>
      </c>
      <c r="O192">
        <f t="shared" si="45"/>
        <v>1.4313358302122348</v>
      </c>
      <c r="P192">
        <f t="shared" si="46"/>
        <v>2.5617142857142858</v>
      </c>
      <c r="R192" s="20">
        <f t="shared" si="47"/>
        <v>246.79750000000001</v>
      </c>
      <c r="S192">
        <f t="shared" si="48"/>
        <v>54.913333333333334</v>
      </c>
      <c r="T192">
        <f t="shared" si="49"/>
        <v>206.41217551064912</v>
      </c>
      <c r="V192">
        <f t="shared" si="52"/>
        <v>192.60590310295314</v>
      </c>
      <c r="W192">
        <f t="shared" si="50"/>
        <v>214.98107790682499</v>
      </c>
      <c r="X192">
        <f t="shared" si="38"/>
        <v>206.41217551064912</v>
      </c>
      <c r="Z192">
        <f t="shared" si="53"/>
        <v>2.1957272662810556E-2</v>
      </c>
      <c r="AA192">
        <f t="shared" si="54"/>
        <v>2.7376472016510833E-2</v>
      </c>
      <c r="AB192">
        <f t="shared" si="55"/>
        <v>6.0642375732942178E-3</v>
      </c>
      <c r="AD192">
        <f t="shared" si="39"/>
        <v>0.11567378113635673</v>
      </c>
      <c r="AE192">
        <f t="shared" si="40"/>
        <v>0.14865628703694325</v>
      </c>
      <c r="AF192">
        <f t="shared" si="41"/>
        <v>0.73566993182670004</v>
      </c>
    </row>
    <row r="193" spans="1:32" x14ac:dyDescent="0.35">
      <c r="A193" s="4">
        <v>43769</v>
      </c>
      <c r="B193" s="5">
        <v>6.98</v>
      </c>
      <c r="C193" s="5">
        <v>23.72</v>
      </c>
      <c r="D193" s="5">
        <v>138.55000000000001</v>
      </c>
      <c r="E193" s="1"/>
      <c r="F193" s="1"/>
      <c r="G193" s="1"/>
      <c r="H193" s="1"/>
      <c r="J193">
        <f t="shared" si="42"/>
        <v>-4.644808743169393E-2</v>
      </c>
      <c r="K193">
        <f t="shared" si="43"/>
        <v>3.4452682075883034E-2</v>
      </c>
      <c r="L193">
        <f t="shared" si="44"/>
        <v>3.0188118075693327E-2</v>
      </c>
      <c r="N193">
        <f t="shared" si="51"/>
        <v>0.86066584463625162</v>
      </c>
      <c r="O193">
        <f t="shared" si="45"/>
        <v>1.4806491885143571</v>
      </c>
      <c r="P193">
        <f t="shared" si="46"/>
        <v>2.6390476190476191</v>
      </c>
      <c r="R193" s="20">
        <f t="shared" si="47"/>
        <v>252.21650000000002</v>
      </c>
      <c r="S193">
        <f t="shared" si="48"/>
        <v>56.416666666666664</v>
      </c>
      <c r="T193">
        <f t="shared" si="49"/>
        <v>207.6639079809662</v>
      </c>
      <c r="V193">
        <f t="shared" si="52"/>
        <v>196.83500343385157</v>
      </c>
      <c r="W193">
        <f t="shared" si="50"/>
        <v>220.86650137022053</v>
      </c>
      <c r="X193">
        <f t="shared" si="38"/>
        <v>207.6639079809662</v>
      </c>
      <c r="Z193">
        <f t="shared" si="53"/>
        <v>2.1168321660161027E-2</v>
      </c>
      <c r="AA193">
        <f t="shared" si="54"/>
        <v>1.8020679468242262E-2</v>
      </c>
      <c r="AB193">
        <f t="shared" si="55"/>
        <v>3.6334198712300037E-2</v>
      </c>
      <c r="AD193">
        <f t="shared" si="39"/>
        <v>0.10793108301796274</v>
      </c>
      <c r="AE193">
        <f t="shared" si="40"/>
        <v>0.15047389841663805</v>
      </c>
      <c r="AF193">
        <f t="shared" si="41"/>
        <v>0.74159501856539922</v>
      </c>
    </row>
    <row r="194" spans="1:32" x14ac:dyDescent="0.35">
      <c r="A194" s="4">
        <v>43798</v>
      </c>
      <c r="B194" s="5">
        <v>7.36</v>
      </c>
      <c r="C194" s="5">
        <v>24.73</v>
      </c>
      <c r="D194" s="5">
        <v>140.21</v>
      </c>
      <c r="E194" s="1"/>
      <c r="F194" s="1"/>
      <c r="G194" s="1"/>
      <c r="H194" s="1"/>
      <c r="J194">
        <f t="shared" si="42"/>
        <v>5.4441260744985565E-2</v>
      </c>
      <c r="K194">
        <f t="shared" si="43"/>
        <v>4.2580101180438534E-2</v>
      </c>
      <c r="L194">
        <f t="shared" si="44"/>
        <v>1.1981234211476011E-2</v>
      </c>
      <c r="N194">
        <f t="shared" si="51"/>
        <v>0.90752157829839719</v>
      </c>
      <c r="O194">
        <f t="shared" si="45"/>
        <v>1.5436953807740326</v>
      </c>
      <c r="P194">
        <f t="shared" si="46"/>
        <v>2.670666666666667</v>
      </c>
      <c r="R194" s="20">
        <f t="shared" si="47"/>
        <v>257.55550000000005</v>
      </c>
      <c r="S194">
        <f t="shared" si="48"/>
        <v>57.433333333333337</v>
      </c>
      <c r="T194">
        <f t="shared" si="49"/>
        <v>215.20920967891942</v>
      </c>
      <c r="V194">
        <f t="shared" si="52"/>
        <v>201.00167010051825</v>
      </c>
      <c r="W194">
        <f t="shared" si="50"/>
        <v>224.84666579668539</v>
      </c>
      <c r="X194">
        <f t="shared" si="38"/>
        <v>215.20920967891942</v>
      </c>
      <c r="Z194">
        <f t="shared" si="53"/>
        <v>6.7189401895899614E-3</v>
      </c>
      <c r="AA194">
        <f t="shared" si="54"/>
        <v>4.9912942542076344E-3</v>
      </c>
      <c r="AB194">
        <f t="shared" si="55"/>
        <v>1.3972437817639793E-2</v>
      </c>
      <c r="AD194">
        <f t="shared" si="39"/>
        <v>0.11144782386708882</v>
      </c>
      <c r="AE194">
        <f t="shared" si="40"/>
        <v>0.15362902364733036</v>
      </c>
      <c r="AF194">
        <f t="shared" si="41"/>
        <v>0.73492315248558071</v>
      </c>
    </row>
    <row r="195" spans="1:32" x14ac:dyDescent="0.35">
      <c r="A195" s="4">
        <v>43830</v>
      </c>
      <c r="B195" s="5">
        <v>7.55</v>
      </c>
      <c r="C195" s="5">
        <v>25.07</v>
      </c>
      <c r="D195" s="5">
        <v>140.54</v>
      </c>
      <c r="E195" s="1"/>
      <c r="F195" s="1"/>
      <c r="G195" s="1"/>
      <c r="H195" s="1"/>
      <c r="J195">
        <f t="shared" si="42"/>
        <v>2.5815217391304213E-2</v>
      </c>
      <c r="K195">
        <f t="shared" si="43"/>
        <v>1.3748483623129859E-2</v>
      </c>
      <c r="L195">
        <f t="shared" si="44"/>
        <v>2.3536124384850865E-3</v>
      </c>
      <c r="N195">
        <f t="shared" si="51"/>
        <v>0.93094944512946987</v>
      </c>
      <c r="O195">
        <f t="shared" si="45"/>
        <v>1.5649188514357055</v>
      </c>
      <c r="P195">
        <f t="shared" si="46"/>
        <v>2.6769523809523808</v>
      </c>
      <c r="R195" s="20">
        <f t="shared" si="47"/>
        <v>259.286</v>
      </c>
      <c r="S195">
        <f t="shared" si="48"/>
        <v>57.72</v>
      </c>
      <c r="T195">
        <f t="shared" si="49"/>
        <v>218.21620697894153</v>
      </c>
      <c r="V195">
        <f t="shared" si="52"/>
        <v>202.35218829993133</v>
      </c>
      <c r="W195">
        <f t="shared" si="50"/>
        <v>225.96894166775411</v>
      </c>
      <c r="X195">
        <f t="shared" ref="X195:X243" si="56">T195</f>
        <v>218.21620697894153</v>
      </c>
      <c r="Z195">
        <f t="shared" si="53"/>
        <v>-2.7571870444219826E-2</v>
      </c>
      <c r="AA195">
        <f t="shared" si="54"/>
        <v>-2.5179025179025039E-2</v>
      </c>
      <c r="AB195">
        <f t="shared" si="55"/>
        <v>-4.7421745667069581E-2</v>
      </c>
      <c r="AD195">
        <f t="shared" ref="AD195:AD243" si="57">(B195*$F$3)/(B195*$F$3 + C195*$G$3 + D195*$H$3)</f>
        <v>0.11356185833404041</v>
      </c>
      <c r="AE195">
        <f t="shared" ref="AE195:AE243" si="58">(C195*$G$3 )/(B195*$F$3 + C195*$G$3 + D195*$H$3)</f>
        <v>0.15470175790439902</v>
      </c>
      <c r="AF195">
        <f t="shared" ref="AF195:AF243" si="59">(D195*$H$3 )/(B195*$F$3 + C195*$G$3 + D195*$H$3)</f>
        <v>0.73173638376156069</v>
      </c>
    </row>
    <row r="196" spans="1:32" x14ac:dyDescent="0.35">
      <c r="A196" s="4">
        <v>43861</v>
      </c>
      <c r="B196" s="5">
        <v>7.29</v>
      </c>
      <c r="C196" s="5">
        <v>22.67</v>
      </c>
      <c r="D196" s="5">
        <v>138.84</v>
      </c>
      <c r="E196" s="1"/>
      <c r="F196" s="1"/>
      <c r="G196" s="1"/>
      <c r="H196" s="1"/>
      <c r="J196">
        <f t="shared" ref="J196:J243" si="60">B196/B195-1</f>
        <v>-3.443708609271523E-2</v>
      </c>
      <c r="K196">
        <f t="shared" ref="K196:K243" si="61">C196/C195-1</f>
        <v>-9.573195053849215E-2</v>
      </c>
      <c r="L196">
        <f t="shared" ref="L196:L243" si="62">D196/D195-1</f>
        <v>-1.2096200370001364E-2</v>
      </c>
      <c r="N196">
        <f t="shared" si="51"/>
        <v>0.89889025893958086</v>
      </c>
      <c r="O196">
        <f t="shared" ref="O196:O242" si="63">C196/$C$3</f>
        <v>1.4151061173533086</v>
      </c>
      <c r="P196">
        <f t="shared" ref="P196:P242" si="64">D196/$D$3</f>
        <v>2.6445714285714286</v>
      </c>
      <c r="R196" s="20">
        <f t="shared" ref="R196:R240" si="65">B196*$F$3+C196*$G$3+D196*$H$3</f>
        <v>252.13700000000003</v>
      </c>
      <c r="S196">
        <f t="shared" ref="S196:S242" si="66">AVERAGE(B196:D196)</f>
        <v>56.266666666666673</v>
      </c>
      <c r="T196">
        <f t="shared" ref="T196:T243" si="67">T195*(1+AVERAGE(J196:L196))</f>
        <v>207.86801351115355</v>
      </c>
      <c r="V196">
        <f t="shared" si="52"/>
        <v>196.77295998002126</v>
      </c>
      <c r="W196">
        <f t="shared" ref="W196:W242" si="68">S196/$S$3*100</f>
        <v>220.27926399582412</v>
      </c>
      <c r="X196">
        <f t="shared" si="56"/>
        <v>207.86801351115355</v>
      </c>
      <c r="Z196">
        <f t="shared" si="53"/>
        <v>-6.6818832618774637E-2</v>
      </c>
      <c r="AA196">
        <f t="shared" si="54"/>
        <v>-5.6753554502369852E-2</v>
      </c>
      <c r="AB196">
        <f t="shared" si="55"/>
        <v>-8.9103745943961865E-2</v>
      </c>
      <c r="AD196">
        <f t="shared" si="57"/>
        <v>0.11276012643919772</v>
      </c>
      <c r="AE196">
        <f t="shared" si="58"/>
        <v>0.14385829925794311</v>
      </c>
      <c r="AF196">
        <f t="shared" si="59"/>
        <v>0.74338157430285923</v>
      </c>
    </row>
    <row r="197" spans="1:32" x14ac:dyDescent="0.35">
      <c r="A197" s="4">
        <v>43889</v>
      </c>
      <c r="B197" s="5">
        <v>5.75</v>
      </c>
      <c r="C197" s="5">
        <v>22.72</v>
      </c>
      <c r="D197" s="5">
        <v>130.75</v>
      </c>
      <c r="E197" s="1"/>
      <c r="F197" s="1"/>
      <c r="G197" s="1"/>
      <c r="H197" s="1"/>
      <c r="J197">
        <f t="shared" si="60"/>
        <v>-0.2112482853223594</v>
      </c>
      <c r="K197">
        <f t="shared" si="61"/>
        <v>2.2055580061755009E-3</v>
      </c>
      <c r="L197">
        <f t="shared" si="62"/>
        <v>-5.8268510515701588E-2</v>
      </c>
      <c r="N197">
        <f t="shared" ref="N197:N213" si="69">B197/$B$3</f>
        <v>0.70900123304562279</v>
      </c>
      <c r="O197">
        <f t="shared" si="63"/>
        <v>1.4182272159800249</v>
      </c>
      <c r="P197">
        <f t="shared" si="64"/>
        <v>2.4904761904761905</v>
      </c>
      <c r="R197" s="20">
        <f t="shared" si="65"/>
        <v>235.28950000000003</v>
      </c>
      <c r="S197">
        <f t="shared" si="66"/>
        <v>53.073333333333331</v>
      </c>
      <c r="T197">
        <f t="shared" si="67"/>
        <v>189.3461948453797</v>
      </c>
      <c r="V197">
        <f t="shared" ref="V197:V242" si="70">R197/$R$3*100</f>
        <v>183.62482050321535</v>
      </c>
      <c r="W197">
        <f t="shared" si="68"/>
        <v>207.7776327808952</v>
      </c>
      <c r="X197">
        <f t="shared" si="56"/>
        <v>189.3461948453797</v>
      </c>
      <c r="Z197">
        <f t="shared" ref="Z197:Z242" si="71">R198/R197-1</f>
        <v>-0.1091591422481667</v>
      </c>
      <c r="AA197">
        <f t="shared" si="54"/>
        <v>-9.5528199974877492E-2</v>
      </c>
      <c r="AB197">
        <f t="shared" si="55"/>
        <v>-0.1684415542915263</v>
      </c>
      <c r="AD197">
        <f t="shared" si="57"/>
        <v>9.5308120421863263E-2</v>
      </c>
      <c r="AE197">
        <f t="shared" si="58"/>
        <v>0.15449903204350382</v>
      </c>
      <c r="AF197">
        <f t="shared" si="59"/>
        <v>0.75019284753463289</v>
      </c>
    </row>
    <row r="198" spans="1:32" x14ac:dyDescent="0.35">
      <c r="A198" s="4">
        <v>43921</v>
      </c>
      <c r="B198" s="5">
        <v>3.99</v>
      </c>
      <c r="C198" s="5">
        <v>20.07</v>
      </c>
      <c r="D198" s="5">
        <v>119.95</v>
      </c>
      <c r="E198" s="1"/>
      <c r="F198" s="1"/>
      <c r="G198" s="1"/>
      <c r="H198" s="1"/>
      <c r="J198">
        <f t="shared" si="60"/>
        <v>-0.30608695652173912</v>
      </c>
      <c r="K198">
        <f t="shared" si="61"/>
        <v>-0.11663732394366189</v>
      </c>
      <c r="L198">
        <f t="shared" si="62"/>
        <v>-8.2600382409177775E-2</v>
      </c>
      <c r="N198">
        <f t="shared" si="69"/>
        <v>0.49198520345252783</v>
      </c>
      <c r="O198">
        <f t="shared" si="63"/>
        <v>1.252808988764045</v>
      </c>
      <c r="P198">
        <f t="shared" si="64"/>
        <v>2.284761904761905</v>
      </c>
      <c r="R198" s="20">
        <f t="shared" si="65"/>
        <v>209.60550000000001</v>
      </c>
      <c r="S198">
        <f t="shared" si="66"/>
        <v>48.00333333333333</v>
      </c>
      <c r="T198">
        <f t="shared" si="67"/>
        <v>157.45242748643776</v>
      </c>
      <c r="V198">
        <f t="shared" si="70"/>
        <v>163.58049260161081</v>
      </c>
      <c r="W198">
        <f t="shared" si="68"/>
        <v>187.92900952629518</v>
      </c>
      <c r="X198">
        <f t="shared" si="56"/>
        <v>157.45242748643776</v>
      </c>
      <c r="Z198">
        <f t="shared" si="71"/>
        <v>3.8190791749262321E-2</v>
      </c>
      <c r="AA198">
        <f t="shared" si="54"/>
        <v>3.6594680924935785E-2</v>
      </c>
      <c r="AB198">
        <f t="shared" si="55"/>
        <v>5.1243307718160658E-2</v>
      </c>
      <c r="AD198">
        <f t="shared" si="57"/>
        <v>7.423946413619871E-2</v>
      </c>
      <c r="AE198">
        <f t="shared" si="58"/>
        <v>0.15320208677730307</v>
      </c>
      <c r="AF198">
        <f t="shared" si="59"/>
        <v>0.77255844908649818</v>
      </c>
    </row>
    <row r="199" spans="1:32" x14ac:dyDescent="0.35">
      <c r="A199" s="4">
        <v>43951</v>
      </c>
      <c r="B199" s="5">
        <v>4.2</v>
      </c>
      <c r="C199" s="5">
        <v>21.49</v>
      </c>
      <c r="D199" s="5">
        <v>123.59</v>
      </c>
      <c r="E199" s="1"/>
      <c r="F199" s="1"/>
      <c r="G199" s="1"/>
      <c r="H199" s="1"/>
      <c r="J199">
        <f t="shared" si="60"/>
        <v>5.2631578947368363E-2</v>
      </c>
      <c r="K199">
        <f t="shared" si="61"/>
        <v>7.075236671649221E-2</v>
      </c>
      <c r="L199">
        <f t="shared" si="62"/>
        <v>3.0345977490621179E-2</v>
      </c>
      <c r="N199">
        <f t="shared" si="69"/>
        <v>0.51787916152897662</v>
      </c>
      <c r="O199">
        <f t="shared" si="63"/>
        <v>1.3414481897627963</v>
      </c>
      <c r="P199">
        <f t="shared" si="64"/>
        <v>2.3540952380952382</v>
      </c>
      <c r="R199" s="20">
        <f t="shared" si="65"/>
        <v>217.6105</v>
      </c>
      <c r="S199">
        <f t="shared" si="66"/>
        <v>49.76</v>
      </c>
      <c r="T199">
        <f t="shared" si="67"/>
        <v>165.52081067909666</v>
      </c>
      <c r="V199">
        <f t="shared" si="70"/>
        <v>169.82776112880066</v>
      </c>
      <c r="W199">
        <f t="shared" si="68"/>
        <v>194.80621166644914</v>
      </c>
      <c r="X199">
        <f t="shared" si="56"/>
        <v>165.52081067909666</v>
      </c>
      <c r="Z199">
        <f t="shared" si="71"/>
        <v>3.7420069344080487E-2</v>
      </c>
      <c r="AA199">
        <f t="shared" si="54"/>
        <v>3.1618435155412739E-2</v>
      </c>
      <c r="AB199">
        <f t="shared" si="55"/>
        <v>7.5406539647582482E-2</v>
      </c>
      <c r="AD199">
        <f t="shared" si="57"/>
        <v>7.5272103138405544E-2</v>
      </c>
      <c r="AE199">
        <f t="shared" si="58"/>
        <v>0.15800708145976411</v>
      </c>
      <c r="AF199">
        <f t="shared" si="59"/>
        <v>0.76672081540183046</v>
      </c>
    </row>
    <row r="200" spans="1:32" x14ac:dyDescent="0.35">
      <c r="A200" s="4">
        <v>43980</v>
      </c>
      <c r="B200" s="5">
        <v>4.72</v>
      </c>
      <c r="C200" s="5">
        <v>23.27</v>
      </c>
      <c r="D200" s="5">
        <v>126.01</v>
      </c>
      <c r="E200" s="1"/>
      <c r="F200" s="1"/>
      <c r="G200" s="1"/>
      <c r="H200" s="1"/>
      <c r="J200">
        <f t="shared" si="60"/>
        <v>0.12380952380952381</v>
      </c>
      <c r="K200">
        <f t="shared" si="61"/>
        <v>8.2829222894369448E-2</v>
      </c>
      <c r="L200">
        <f t="shared" si="62"/>
        <v>1.9580872238854186E-2</v>
      </c>
      <c r="N200">
        <f t="shared" si="69"/>
        <v>0.58199753390875464</v>
      </c>
      <c r="O200">
        <f t="shared" si="63"/>
        <v>1.4525593008739077</v>
      </c>
      <c r="P200">
        <f t="shared" si="64"/>
        <v>2.4001904761904762</v>
      </c>
      <c r="R200" s="20">
        <f t="shared" si="65"/>
        <v>225.75350000000003</v>
      </c>
      <c r="S200">
        <f t="shared" si="66"/>
        <v>51.333333333333336</v>
      </c>
      <c r="T200">
        <f t="shared" si="67"/>
        <v>178.00216225206995</v>
      </c>
      <c r="V200">
        <f t="shared" si="70"/>
        <v>176.18272772679032</v>
      </c>
      <c r="W200">
        <f t="shared" si="68"/>
        <v>200.96567923789638</v>
      </c>
      <c r="X200">
        <f t="shared" si="56"/>
        <v>178.00216225206995</v>
      </c>
      <c r="Z200">
        <f t="shared" si="71"/>
        <v>3.5879842394459516E-4</v>
      </c>
      <c r="AA200">
        <f t="shared" si="54"/>
        <v>-2.8571428571428914E-3</v>
      </c>
      <c r="AB200">
        <f t="shared" si="55"/>
        <v>1.502437513247834E-2</v>
      </c>
      <c r="AD200">
        <f t="shared" si="57"/>
        <v>8.1540264049062339E-2</v>
      </c>
      <c r="AE200">
        <f t="shared" si="58"/>
        <v>0.16492324592974192</v>
      </c>
      <c r="AF200">
        <f t="shared" si="59"/>
        <v>0.7535364900211956</v>
      </c>
    </row>
    <row r="201" spans="1:32" x14ac:dyDescent="0.35">
      <c r="A201" s="4">
        <v>44012</v>
      </c>
      <c r="B201" s="5">
        <v>5.0199999999999996</v>
      </c>
      <c r="C201" s="5">
        <v>22.91</v>
      </c>
      <c r="D201" s="5">
        <v>125.63</v>
      </c>
      <c r="E201" s="1"/>
      <c r="F201" s="1"/>
      <c r="G201" s="1"/>
      <c r="H201" s="1"/>
      <c r="J201">
        <f t="shared" si="60"/>
        <v>6.3559322033898358E-2</v>
      </c>
      <c r="K201">
        <f t="shared" si="61"/>
        <v>-1.5470562956596434E-2</v>
      </c>
      <c r="L201">
        <f t="shared" si="62"/>
        <v>-3.0156336798667915E-3</v>
      </c>
      <c r="N201">
        <f t="shared" si="69"/>
        <v>0.61898890258939576</v>
      </c>
      <c r="O201">
        <f t="shared" si="63"/>
        <v>1.4300873907615481</v>
      </c>
      <c r="P201">
        <f t="shared" si="64"/>
        <v>2.3929523809523809</v>
      </c>
      <c r="R201" s="20">
        <f t="shared" si="65"/>
        <v>225.83449999999999</v>
      </c>
      <c r="S201">
        <f t="shared" si="66"/>
        <v>51.186666666666667</v>
      </c>
      <c r="T201">
        <f t="shared" si="67"/>
        <v>180.67653351213733</v>
      </c>
      <c r="V201">
        <f t="shared" si="70"/>
        <v>176.24594181182493</v>
      </c>
      <c r="W201">
        <f t="shared" si="68"/>
        <v>200.39149158293097</v>
      </c>
      <c r="X201">
        <f t="shared" si="56"/>
        <v>180.67653351213733</v>
      </c>
      <c r="Z201">
        <f t="shared" si="71"/>
        <v>-3.7724528360370102E-2</v>
      </c>
      <c r="AA201">
        <f t="shared" si="54"/>
        <v>-4.5194060953373305E-2</v>
      </c>
      <c r="AB201">
        <f t="shared" si="55"/>
        <v>-3.3319112308169974E-3</v>
      </c>
      <c r="AD201">
        <f t="shared" si="57"/>
        <v>8.6691803068176032E-2</v>
      </c>
      <c r="AE201">
        <f t="shared" si="58"/>
        <v>0.16231355262371339</v>
      </c>
      <c r="AF201">
        <f t="shared" si="59"/>
        <v>0.75099464430811069</v>
      </c>
    </row>
    <row r="202" spans="1:32" x14ac:dyDescent="0.35">
      <c r="A202" s="4">
        <v>44043</v>
      </c>
      <c r="B202" s="5">
        <v>5.46</v>
      </c>
      <c r="C202" s="5">
        <v>21.82</v>
      </c>
      <c r="D202" s="5">
        <v>119.34</v>
      </c>
      <c r="E202" s="1"/>
      <c r="F202" s="1"/>
      <c r="G202" s="1"/>
      <c r="H202" s="1"/>
      <c r="J202">
        <f t="shared" si="60"/>
        <v>8.7649402390438391E-2</v>
      </c>
      <c r="K202">
        <f t="shared" si="61"/>
        <v>-4.7577477084242648E-2</v>
      </c>
      <c r="L202">
        <f t="shared" si="62"/>
        <v>-5.0067658998646736E-2</v>
      </c>
      <c r="N202">
        <f t="shared" si="69"/>
        <v>0.67324290998766956</v>
      </c>
      <c r="O202">
        <f t="shared" si="63"/>
        <v>1.3620474406991261</v>
      </c>
      <c r="P202">
        <f t="shared" si="64"/>
        <v>2.2731428571428571</v>
      </c>
      <c r="R202" s="20">
        <f t="shared" si="65"/>
        <v>217.315</v>
      </c>
      <c r="S202">
        <f t="shared" si="66"/>
        <v>48.873333333333335</v>
      </c>
      <c r="T202">
        <f t="shared" si="67"/>
        <v>180.07453534098315</v>
      </c>
      <c r="V202">
        <f t="shared" si="70"/>
        <v>169.59714678154461</v>
      </c>
      <c r="W202">
        <f t="shared" si="68"/>
        <v>191.33498629779459</v>
      </c>
      <c r="X202">
        <f t="shared" si="56"/>
        <v>180.07453534098315</v>
      </c>
      <c r="Z202">
        <f t="shared" si="71"/>
        <v>9.2467155971746262E-2</v>
      </c>
      <c r="AA202">
        <f t="shared" si="54"/>
        <v>9.7940253717091919E-2</v>
      </c>
      <c r="AB202">
        <f t="shared" si="55"/>
        <v>6.374486881666841E-2</v>
      </c>
      <c r="AD202">
        <f t="shared" si="57"/>
        <v>9.7986793364470928E-2</v>
      </c>
      <c r="AE202">
        <f t="shared" si="58"/>
        <v>0.16065158870763638</v>
      </c>
      <c r="AF202">
        <f t="shared" si="59"/>
        <v>0.74136161792789279</v>
      </c>
    </row>
    <row r="203" spans="1:32" x14ac:dyDescent="0.35">
      <c r="A203" s="4">
        <v>44074</v>
      </c>
      <c r="B203" s="5">
        <v>5.63</v>
      </c>
      <c r="C203" s="5">
        <v>22.92</v>
      </c>
      <c r="D203" s="5">
        <v>132.43</v>
      </c>
      <c r="E203" s="1"/>
      <c r="F203" s="1"/>
      <c r="G203" s="1"/>
      <c r="H203" s="1"/>
      <c r="J203">
        <f t="shared" si="60"/>
        <v>3.1135531135531025E-2</v>
      </c>
      <c r="K203">
        <f t="shared" si="61"/>
        <v>5.0412465627864389E-2</v>
      </c>
      <c r="L203">
        <f t="shared" si="62"/>
        <v>0.10968660968660982</v>
      </c>
      <c r="N203">
        <f t="shared" si="69"/>
        <v>0.69420468557336623</v>
      </c>
      <c r="O203">
        <f t="shared" si="63"/>
        <v>1.4307116104868915</v>
      </c>
      <c r="P203">
        <f t="shared" si="64"/>
        <v>2.5224761904761905</v>
      </c>
      <c r="R203" s="20">
        <f t="shared" si="65"/>
        <v>237.40950000000004</v>
      </c>
      <c r="S203">
        <f t="shared" si="66"/>
        <v>53.660000000000004</v>
      </c>
      <c r="T203">
        <f t="shared" si="67"/>
        <v>191.55336297351664</v>
      </c>
      <c r="V203">
        <f t="shared" si="70"/>
        <v>185.27931260535684</v>
      </c>
      <c r="W203">
        <f t="shared" si="68"/>
        <v>210.07438340075689</v>
      </c>
      <c r="X203">
        <f t="shared" si="56"/>
        <v>191.55336297351664</v>
      </c>
      <c r="Z203">
        <f t="shared" si="71"/>
        <v>-1.2457378495805971E-2</v>
      </c>
      <c r="AA203">
        <f t="shared" si="54"/>
        <v>-1.0311839980121862E-2</v>
      </c>
      <c r="AB203">
        <f t="shared" si="55"/>
        <v>-3.0068433810236717E-2</v>
      </c>
      <c r="AD203">
        <f t="shared" si="57"/>
        <v>9.2485768261168985E-2</v>
      </c>
      <c r="AE203">
        <f t="shared" si="58"/>
        <v>0.154467281216632</v>
      </c>
      <c r="AF203">
        <f t="shared" si="59"/>
        <v>0.75304695052219894</v>
      </c>
    </row>
    <row r="204" spans="1:32" x14ac:dyDescent="0.35">
      <c r="A204" s="4">
        <v>44104</v>
      </c>
      <c r="B204" s="5">
        <v>5.5</v>
      </c>
      <c r="C204" s="5">
        <v>21.38</v>
      </c>
      <c r="D204" s="5">
        <v>132.44</v>
      </c>
      <c r="E204" s="1"/>
      <c r="F204" s="1"/>
      <c r="G204" s="1"/>
      <c r="H204" s="1"/>
      <c r="J204">
        <f t="shared" si="60"/>
        <v>-2.3090586145648295E-2</v>
      </c>
      <c r="K204">
        <f t="shared" si="61"/>
        <v>-6.7190226876090886E-2</v>
      </c>
      <c r="L204">
        <f t="shared" si="62"/>
        <v>7.5511591029142622E-5</v>
      </c>
      <c r="N204">
        <f t="shared" si="69"/>
        <v>0.67817509247842178</v>
      </c>
      <c r="O204">
        <f t="shared" si="63"/>
        <v>1.3345817727840199</v>
      </c>
      <c r="P204">
        <f t="shared" si="64"/>
        <v>2.5226666666666668</v>
      </c>
      <c r="R204" s="20">
        <f t="shared" si="65"/>
        <v>234.452</v>
      </c>
      <c r="S204">
        <f t="shared" si="66"/>
        <v>53.106666666666662</v>
      </c>
      <c r="T204">
        <f t="shared" si="67"/>
        <v>185.79365335781921</v>
      </c>
      <c r="V204">
        <f t="shared" si="70"/>
        <v>182.97121808078916</v>
      </c>
      <c r="W204">
        <f t="shared" si="68"/>
        <v>207.90812997520553</v>
      </c>
      <c r="X204">
        <f t="shared" si="56"/>
        <v>185.79365335781921</v>
      </c>
      <c r="Z204">
        <f t="shared" si="71"/>
        <v>7.6369576715062948E-3</v>
      </c>
      <c r="AA204">
        <f t="shared" si="54"/>
        <v>-2.1340697966356625E-3</v>
      </c>
      <c r="AB204">
        <f t="shared" si="55"/>
        <v>4.9797729916728262E-2</v>
      </c>
      <c r="AD204">
        <f t="shared" si="57"/>
        <v>9.1489942504222613E-2</v>
      </c>
      <c r="AE204">
        <f t="shared" si="58"/>
        <v>0.1459061982836572</v>
      </c>
      <c r="AF204">
        <f t="shared" si="59"/>
        <v>0.76260385921212026</v>
      </c>
    </row>
    <row r="205" spans="1:32" x14ac:dyDescent="0.35">
      <c r="A205" s="4">
        <v>44134</v>
      </c>
      <c r="B205" s="5">
        <v>6.39</v>
      </c>
      <c r="C205" s="5">
        <v>21.3</v>
      </c>
      <c r="D205" s="5">
        <v>131.29</v>
      </c>
      <c r="E205" s="1"/>
      <c r="F205" s="1"/>
      <c r="G205" s="1"/>
      <c r="H205" s="1"/>
      <c r="J205">
        <f t="shared" si="60"/>
        <v>0.16181818181818186</v>
      </c>
      <c r="K205">
        <f t="shared" si="61"/>
        <v>-3.7418147801683288E-3</v>
      </c>
      <c r="L205">
        <f t="shared" si="62"/>
        <v>-8.6831772878285252E-3</v>
      </c>
      <c r="N205">
        <f t="shared" si="69"/>
        <v>0.78791615289765726</v>
      </c>
      <c r="O205">
        <f t="shared" si="63"/>
        <v>1.3295880149812735</v>
      </c>
      <c r="P205">
        <f t="shared" si="64"/>
        <v>2.5007619047619047</v>
      </c>
      <c r="R205" s="20">
        <f t="shared" si="65"/>
        <v>236.24250000000001</v>
      </c>
      <c r="S205">
        <f t="shared" si="66"/>
        <v>52.993333333333332</v>
      </c>
      <c r="T205">
        <f t="shared" si="67"/>
        <v>195.04575552797414</v>
      </c>
      <c r="V205">
        <f t="shared" si="70"/>
        <v>184.36856152837612</v>
      </c>
      <c r="W205">
        <f t="shared" si="68"/>
        <v>207.46443951455043</v>
      </c>
      <c r="X205">
        <f t="shared" si="56"/>
        <v>195.04575552797414</v>
      </c>
      <c r="Z205">
        <f t="shared" si="71"/>
        <v>6.1498248621649321E-2</v>
      </c>
      <c r="AA205">
        <f t="shared" si="54"/>
        <v>5.0194993080890704E-2</v>
      </c>
      <c r="AB205">
        <f t="shared" si="55"/>
        <v>0.12385428761497663</v>
      </c>
      <c r="AD205">
        <f t="shared" si="57"/>
        <v>0.10548906314486174</v>
      </c>
      <c r="AE205">
        <f t="shared" si="58"/>
        <v>0.14425854789040923</v>
      </c>
      <c r="AF205">
        <f t="shared" si="59"/>
        <v>0.75025238896472901</v>
      </c>
    </row>
    <row r="206" spans="1:32" x14ac:dyDescent="0.35">
      <c r="A206" s="4">
        <v>44165</v>
      </c>
      <c r="B206" s="5">
        <v>7.5</v>
      </c>
      <c r="C206" s="5">
        <v>25</v>
      </c>
      <c r="D206" s="5">
        <v>134.46</v>
      </c>
      <c r="E206" s="1"/>
      <c r="F206" s="1"/>
      <c r="G206" s="1"/>
      <c r="H206" s="1"/>
      <c r="J206">
        <f t="shared" si="60"/>
        <v>0.17370892018779349</v>
      </c>
      <c r="K206">
        <f t="shared" si="61"/>
        <v>0.17370892018779349</v>
      </c>
      <c r="L206">
        <f t="shared" si="62"/>
        <v>2.4145022469342692E-2</v>
      </c>
      <c r="N206">
        <f t="shared" si="69"/>
        <v>0.92478421701602964</v>
      </c>
      <c r="O206">
        <f t="shared" si="63"/>
        <v>1.5605493133583022</v>
      </c>
      <c r="P206">
        <f t="shared" si="64"/>
        <v>2.5611428571428574</v>
      </c>
      <c r="R206" s="20">
        <f t="shared" si="65"/>
        <v>250.77100000000002</v>
      </c>
      <c r="S206">
        <f t="shared" si="66"/>
        <v>55.653333333333336</v>
      </c>
      <c r="T206">
        <f t="shared" si="67"/>
        <v>219.20300863121628</v>
      </c>
      <c r="V206">
        <f t="shared" si="70"/>
        <v>195.70690516326405</v>
      </c>
      <c r="W206">
        <f t="shared" si="68"/>
        <v>217.87811562051417</v>
      </c>
      <c r="X206">
        <f t="shared" si="56"/>
        <v>219.20300863121628</v>
      </c>
      <c r="Z206">
        <f t="shared" si="71"/>
        <v>0.10867484677255335</v>
      </c>
      <c r="AA206">
        <f t="shared" si="54"/>
        <v>0.12290368950646857</v>
      </c>
      <c r="AB206">
        <f t="shared" si="55"/>
        <v>4.7853735931379759E-2</v>
      </c>
      <c r="AD206">
        <f t="shared" si="57"/>
        <v>0.11664028137224798</v>
      </c>
      <c r="AE206">
        <f t="shared" si="58"/>
        <v>0.15950807709025364</v>
      </c>
      <c r="AF206">
        <f t="shared" si="59"/>
        <v>0.72385164153749837</v>
      </c>
    </row>
    <row r="207" spans="1:32" x14ac:dyDescent="0.35">
      <c r="A207" s="4">
        <v>44196</v>
      </c>
      <c r="B207" s="5">
        <v>7.26</v>
      </c>
      <c r="C207" s="5">
        <v>25.65</v>
      </c>
      <c r="D207" s="5">
        <v>154.57</v>
      </c>
      <c r="E207" s="1"/>
      <c r="F207" s="1"/>
      <c r="G207" s="1"/>
      <c r="H207" s="1"/>
      <c r="J207">
        <f t="shared" si="60"/>
        <v>-3.2000000000000028E-2</v>
      </c>
      <c r="K207">
        <f t="shared" si="61"/>
        <v>2.6000000000000023E-2</v>
      </c>
      <c r="L207">
        <f t="shared" si="62"/>
        <v>0.14956120779413951</v>
      </c>
      <c r="N207">
        <f t="shared" si="69"/>
        <v>0.89519112207151663</v>
      </c>
      <c r="O207">
        <f t="shared" si="63"/>
        <v>1.601123595505618</v>
      </c>
      <c r="P207">
        <f t="shared" si="64"/>
        <v>2.9441904761904762</v>
      </c>
      <c r="R207" s="20">
        <f t="shared" si="65"/>
        <v>278.02350000000001</v>
      </c>
      <c r="S207">
        <f t="shared" si="66"/>
        <v>62.493333333333332</v>
      </c>
      <c r="T207">
        <f t="shared" si="67"/>
        <v>229.69269152161846</v>
      </c>
      <c r="V207">
        <f t="shared" si="70"/>
        <v>216.9753230942124</v>
      </c>
      <c r="W207">
        <f t="shared" si="68"/>
        <v>244.65613989299229</v>
      </c>
      <c r="X207">
        <f t="shared" si="56"/>
        <v>229.69269152161846</v>
      </c>
      <c r="Z207">
        <f t="shared" si="71"/>
        <v>-5.7288322749695642E-2</v>
      </c>
      <c r="AA207">
        <f t="shared" si="54"/>
        <v>-7.5848090462982798E-2</v>
      </c>
      <c r="AB207">
        <f t="shared" si="55"/>
        <v>1.4893916059169676E-2</v>
      </c>
      <c r="AD207">
        <f t="shared" si="57"/>
        <v>0.10184031205995177</v>
      </c>
      <c r="AE207">
        <f t="shared" si="58"/>
        <v>0.14761342116763509</v>
      </c>
      <c r="AF207">
        <f t="shared" si="59"/>
        <v>0.7505462667724131</v>
      </c>
    </row>
    <row r="208" spans="1:32" x14ac:dyDescent="0.35">
      <c r="A208" s="4">
        <v>44225</v>
      </c>
      <c r="B208" s="5">
        <v>8.6999999999999993</v>
      </c>
      <c r="C208" s="5">
        <v>24.04</v>
      </c>
      <c r="D208" s="5">
        <v>140.52000000000001</v>
      </c>
      <c r="E208" s="1"/>
      <c r="F208" s="1"/>
      <c r="G208" s="1"/>
      <c r="H208" s="1"/>
      <c r="J208">
        <f t="shared" si="60"/>
        <v>0.19834710743801653</v>
      </c>
      <c r="K208">
        <f t="shared" si="61"/>
        <v>-6.2768031189083806E-2</v>
      </c>
      <c r="L208">
        <f t="shared" si="62"/>
        <v>-9.0897328071423811E-2</v>
      </c>
      <c r="N208">
        <f t="shared" si="69"/>
        <v>1.0727496917385944</v>
      </c>
      <c r="O208">
        <f t="shared" si="63"/>
        <v>1.5006242197253432</v>
      </c>
      <c r="P208">
        <f t="shared" si="64"/>
        <v>2.6765714285714286</v>
      </c>
      <c r="R208" s="20">
        <f t="shared" si="65"/>
        <v>262.096</v>
      </c>
      <c r="S208">
        <f t="shared" si="66"/>
        <v>57.75333333333333</v>
      </c>
      <c r="T208">
        <f t="shared" si="67"/>
        <v>233.11371518854619</v>
      </c>
      <c r="V208">
        <f t="shared" si="70"/>
        <v>204.54517075607171</v>
      </c>
      <c r="W208">
        <f t="shared" si="68"/>
        <v>226.09943886206446</v>
      </c>
      <c r="X208">
        <f t="shared" si="56"/>
        <v>233.11371518854619</v>
      </c>
      <c r="Z208">
        <f t="shared" si="71"/>
        <v>5.9045159025700622E-2</v>
      </c>
      <c r="AA208">
        <f t="shared" si="54"/>
        <v>5.4542306360383375E-2</v>
      </c>
      <c r="AB208">
        <f t="shared" si="55"/>
        <v>6.9334219822059895E-2</v>
      </c>
      <c r="AD208">
        <f t="shared" si="57"/>
        <v>0.12945638239423723</v>
      </c>
      <c r="AE208">
        <f t="shared" si="58"/>
        <v>0.1467553873389903</v>
      </c>
      <c r="AF208">
        <f t="shared" si="59"/>
        <v>0.72378823026677253</v>
      </c>
    </row>
    <row r="209" spans="1:32" x14ac:dyDescent="0.35">
      <c r="A209" s="4">
        <v>44253</v>
      </c>
      <c r="B209" s="5">
        <v>9.66</v>
      </c>
      <c r="C209" s="5">
        <v>25.12</v>
      </c>
      <c r="D209" s="5">
        <v>147.93</v>
      </c>
      <c r="E209" s="1"/>
      <c r="F209" s="1"/>
      <c r="G209" s="1"/>
      <c r="H209" s="1"/>
      <c r="J209">
        <f t="shared" si="60"/>
        <v>0.1103448275862069</v>
      </c>
      <c r="K209">
        <f t="shared" si="61"/>
        <v>4.4925124792013493E-2</v>
      </c>
      <c r="L209">
        <f t="shared" si="62"/>
        <v>5.2732707087959074E-2</v>
      </c>
      <c r="N209">
        <f t="shared" si="69"/>
        <v>1.1911220715166462</v>
      </c>
      <c r="O209">
        <f t="shared" si="63"/>
        <v>1.568039950062422</v>
      </c>
      <c r="P209">
        <f t="shared" si="64"/>
        <v>2.8177142857142861</v>
      </c>
      <c r="R209" s="20">
        <f t="shared" si="65"/>
        <v>277.57150000000001</v>
      </c>
      <c r="S209">
        <f t="shared" si="66"/>
        <v>60.903333333333336</v>
      </c>
      <c r="T209">
        <f t="shared" si="67"/>
        <v>249.27647276096593</v>
      </c>
      <c r="V209">
        <f t="shared" si="70"/>
        <v>216.62257289130304</v>
      </c>
      <c r="W209">
        <f t="shared" si="68"/>
        <v>238.43142372438996</v>
      </c>
      <c r="X209">
        <f t="shared" si="56"/>
        <v>249.27647276096593</v>
      </c>
      <c r="Z209">
        <f t="shared" si="71"/>
        <v>6.1337349115452966E-2</v>
      </c>
      <c r="AA209">
        <f t="shared" si="54"/>
        <v>6.1572984510973594E-2</v>
      </c>
      <c r="AB209">
        <f t="shared" si="55"/>
        <v>6.9489731215657269E-2</v>
      </c>
      <c r="AD209">
        <f t="shared" si="57"/>
        <v>0.13572719101204553</v>
      </c>
      <c r="AE209">
        <f t="shared" si="58"/>
        <v>0.14479872753506756</v>
      </c>
      <c r="AF209">
        <f t="shared" si="59"/>
        <v>0.71947408145288694</v>
      </c>
    </row>
    <row r="210" spans="1:32" x14ac:dyDescent="0.35">
      <c r="A210" s="4">
        <v>44286</v>
      </c>
      <c r="B210" s="5">
        <v>10.119999999999999</v>
      </c>
      <c r="C210" s="5">
        <v>27.78</v>
      </c>
      <c r="D210" s="5">
        <v>156.06</v>
      </c>
      <c r="E210" s="1"/>
      <c r="F210" s="1"/>
      <c r="G210" s="1"/>
      <c r="H210" s="1"/>
      <c r="J210">
        <f t="shared" si="60"/>
        <v>4.761904761904745E-2</v>
      </c>
      <c r="K210">
        <f t="shared" si="61"/>
        <v>0.10589171974522293</v>
      </c>
      <c r="L210">
        <f t="shared" si="62"/>
        <v>5.49584262827012E-2</v>
      </c>
      <c r="N210">
        <f t="shared" si="69"/>
        <v>1.247842170160296</v>
      </c>
      <c r="O210">
        <f t="shared" si="63"/>
        <v>1.7340823970037453</v>
      </c>
      <c r="P210">
        <f t="shared" si="64"/>
        <v>2.9725714285714284</v>
      </c>
      <c r="R210" s="20">
        <f t="shared" si="65"/>
        <v>294.59699999999998</v>
      </c>
      <c r="S210">
        <f t="shared" si="66"/>
        <v>64.653333333333336</v>
      </c>
      <c r="T210">
        <f t="shared" si="67"/>
        <v>266.59862785151256</v>
      </c>
      <c r="V210">
        <f t="shared" si="70"/>
        <v>229.9096272710245</v>
      </c>
      <c r="W210">
        <f t="shared" si="68"/>
        <v>253.11235808430121</v>
      </c>
      <c r="X210">
        <f t="shared" si="56"/>
        <v>266.59862785151256</v>
      </c>
      <c r="Z210">
        <f t="shared" si="71"/>
        <v>-3.3953163134722852E-2</v>
      </c>
      <c r="AA210">
        <f t="shared" si="54"/>
        <v>-3.2120024747370524E-2</v>
      </c>
      <c r="AB210">
        <f t="shared" si="55"/>
        <v>-3.4932202118625577E-2</v>
      </c>
      <c r="AD210">
        <f t="shared" si="57"/>
        <v>0.13397285104736301</v>
      </c>
      <c r="AE210">
        <f t="shared" si="58"/>
        <v>0.1508773001761729</v>
      </c>
      <c r="AF210">
        <f t="shared" si="59"/>
        <v>0.71514984877646426</v>
      </c>
    </row>
    <row r="211" spans="1:32" x14ac:dyDescent="0.35">
      <c r="A211" s="4">
        <v>44316</v>
      </c>
      <c r="B211" s="5">
        <v>9.5299999999999994</v>
      </c>
      <c r="C211" s="5">
        <v>27.43</v>
      </c>
      <c r="D211" s="5">
        <v>150.77000000000001</v>
      </c>
      <c r="E211" s="1"/>
      <c r="F211" s="1"/>
      <c r="G211" s="1"/>
      <c r="H211" s="1"/>
      <c r="J211">
        <f t="shared" si="60"/>
        <v>-5.8300395256916993E-2</v>
      </c>
      <c r="K211">
        <f t="shared" si="61"/>
        <v>-1.2598992080633642E-2</v>
      </c>
      <c r="L211">
        <f t="shared" si="62"/>
        <v>-3.3897219018326208E-2</v>
      </c>
      <c r="N211">
        <f t="shared" si="69"/>
        <v>1.1750924784217016</v>
      </c>
      <c r="O211">
        <f t="shared" si="63"/>
        <v>1.7122347066167292</v>
      </c>
      <c r="P211">
        <f t="shared" si="64"/>
        <v>2.871809523809524</v>
      </c>
      <c r="R211" s="20">
        <f t="shared" si="65"/>
        <v>284.59450000000004</v>
      </c>
      <c r="S211">
        <f t="shared" si="66"/>
        <v>62.576666666666675</v>
      </c>
      <c r="T211">
        <f t="shared" si="67"/>
        <v>257.28575069885528</v>
      </c>
      <c r="V211">
        <f t="shared" si="70"/>
        <v>222.10346819004809</v>
      </c>
      <c r="W211">
        <f t="shared" si="68"/>
        <v>244.98238287876814</v>
      </c>
      <c r="X211">
        <f t="shared" si="56"/>
        <v>257.28575069885528</v>
      </c>
      <c r="Z211">
        <f t="shared" si="71"/>
        <v>0.1134192684679427</v>
      </c>
      <c r="AA211">
        <f t="shared" si="54"/>
        <v>0.10120918340169371</v>
      </c>
      <c r="AB211">
        <f t="shared" si="55"/>
        <v>0.13606205466025267</v>
      </c>
      <c r="AD211">
        <f t="shared" si="57"/>
        <v>0.13059633970438639</v>
      </c>
      <c r="AE211">
        <f t="shared" si="58"/>
        <v>0.15421239693669414</v>
      </c>
      <c r="AF211">
        <f t="shared" si="59"/>
        <v>0.71519126335891947</v>
      </c>
    </row>
    <row r="212" spans="1:32" x14ac:dyDescent="0.35">
      <c r="A212" s="4">
        <v>44344</v>
      </c>
      <c r="B212" s="5">
        <v>12</v>
      </c>
      <c r="C212" s="5">
        <v>28.75</v>
      </c>
      <c r="D212" s="5">
        <v>165.98</v>
      </c>
      <c r="E212" s="1"/>
      <c r="F212" s="1"/>
      <c r="G212" s="1"/>
      <c r="H212" s="1"/>
      <c r="J212">
        <f t="shared" si="60"/>
        <v>0.25918153200419725</v>
      </c>
      <c r="K212">
        <f t="shared" si="61"/>
        <v>4.8122493620123885E-2</v>
      </c>
      <c r="L212">
        <f t="shared" si="62"/>
        <v>0.10088213835643689</v>
      </c>
      <c r="N212">
        <f t="shared" si="69"/>
        <v>1.4796547472256474</v>
      </c>
      <c r="O212">
        <f t="shared" si="63"/>
        <v>1.7946317103620475</v>
      </c>
      <c r="P212">
        <f t="shared" si="64"/>
        <v>3.1615238095238092</v>
      </c>
      <c r="R212" s="20">
        <f t="shared" si="65"/>
        <v>316.87299999999999</v>
      </c>
      <c r="S212">
        <f t="shared" si="66"/>
        <v>68.91</v>
      </c>
      <c r="T212">
        <f t="shared" si="67"/>
        <v>292.29257857374705</v>
      </c>
      <c r="V212">
        <f t="shared" si="70"/>
        <v>247.29428107635636</v>
      </c>
      <c r="W212">
        <f t="shared" si="68"/>
        <v>269.77684979772937</v>
      </c>
      <c r="X212">
        <f t="shared" si="56"/>
        <v>292.29257857374705</v>
      </c>
      <c r="Z212">
        <f t="shared" si="71"/>
        <v>4.5485099708716392E-2</v>
      </c>
      <c r="AA212">
        <f t="shared" si="54"/>
        <v>4.8323900740095738E-2</v>
      </c>
      <c r="AB212">
        <f t="shared" si="55"/>
        <v>3.5426158672280605E-2</v>
      </c>
      <c r="AD212">
        <f t="shared" si="57"/>
        <v>0.1476932398784371</v>
      </c>
      <c r="AE212">
        <f t="shared" si="58"/>
        <v>0.14516856911128434</v>
      </c>
      <c r="AF212">
        <f t="shared" si="59"/>
        <v>0.70713819101027864</v>
      </c>
    </row>
    <row r="213" spans="1:32" x14ac:dyDescent="0.35">
      <c r="A213" s="4">
        <v>44377</v>
      </c>
      <c r="B213" s="5">
        <v>12.28</v>
      </c>
      <c r="C213" s="5">
        <v>29.6</v>
      </c>
      <c r="D213" s="5">
        <v>174.84</v>
      </c>
      <c r="E213" s="1"/>
      <c r="F213" s="1"/>
      <c r="G213" s="1"/>
      <c r="H213" s="1"/>
      <c r="J213">
        <f t="shared" si="60"/>
        <v>2.3333333333333206E-2</v>
      </c>
      <c r="K213">
        <f t="shared" si="61"/>
        <v>2.9565217391304355E-2</v>
      </c>
      <c r="L213">
        <f t="shared" si="62"/>
        <v>5.3379925292204033E-2</v>
      </c>
      <c r="N213">
        <f t="shared" si="69"/>
        <v>1.5141800246609125</v>
      </c>
      <c r="O213">
        <f t="shared" si="63"/>
        <v>1.8476903870162298</v>
      </c>
      <c r="P213">
        <f t="shared" si="64"/>
        <v>3.3302857142857145</v>
      </c>
      <c r="R213" s="20">
        <f t="shared" si="65"/>
        <v>331.28600000000006</v>
      </c>
      <c r="S213">
        <f t="shared" si="66"/>
        <v>72.239999999999995</v>
      </c>
      <c r="T213">
        <f t="shared" si="67"/>
        <v>302.64738184103066</v>
      </c>
      <c r="V213">
        <f t="shared" si="70"/>
        <v>258.54248610850976</v>
      </c>
      <c r="W213">
        <f t="shared" si="68"/>
        <v>282.81351950933049</v>
      </c>
      <c r="X213">
        <f t="shared" si="56"/>
        <v>302.64738184103066</v>
      </c>
      <c r="Z213">
        <f t="shared" si="71"/>
        <v>1.1090115489335473E-2</v>
      </c>
      <c r="AA213">
        <f t="shared" si="54"/>
        <v>1.9241417497231517E-2</v>
      </c>
      <c r="AB213">
        <f t="shared" si="55"/>
        <v>-1.1885513584516949E-2</v>
      </c>
      <c r="AD213">
        <f t="shared" si="57"/>
        <v>0.14456391154470755</v>
      </c>
      <c r="AE213">
        <f t="shared" si="58"/>
        <v>0.14295804833286041</v>
      </c>
      <c r="AF213">
        <f t="shared" si="59"/>
        <v>0.71247804012243188</v>
      </c>
    </row>
    <row r="214" spans="1:32" x14ac:dyDescent="0.35">
      <c r="A214" s="4">
        <v>44407</v>
      </c>
      <c r="B214" s="5">
        <v>11.52</v>
      </c>
      <c r="C214" s="5">
        <v>29.53</v>
      </c>
      <c r="D214" s="5">
        <v>179.84</v>
      </c>
      <c r="E214" s="1"/>
      <c r="F214" s="1"/>
      <c r="G214" s="1"/>
      <c r="H214" s="1"/>
      <c r="J214">
        <f t="shared" si="60"/>
        <v>-6.1889250814332275E-2</v>
      </c>
      <c r="K214">
        <f t="shared" si="61"/>
        <v>-2.3648648648648685E-3</v>
      </c>
      <c r="L214">
        <f t="shared" si="62"/>
        <v>2.8597574925646407E-2</v>
      </c>
      <c r="N214">
        <f>B214/$B$3</f>
        <v>1.4204685573366216</v>
      </c>
      <c r="O214">
        <f t="shared" si="63"/>
        <v>1.8433208489388266</v>
      </c>
      <c r="P214">
        <f t="shared" si="64"/>
        <v>3.4255238095238094</v>
      </c>
      <c r="R214" s="20">
        <f t="shared" si="65"/>
        <v>334.96000000000004</v>
      </c>
      <c r="S214">
        <f t="shared" si="66"/>
        <v>73.63</v>
      </c>
      <c r="T214">
        <f t="shared" si="67"/>
        <v>299.0502622728406</v>
      </c>
      <c r="V214">
        <f t="shared" si="70"/>
        <v>261.40975213835304</v>
      </c>
      <c r="W214">
        <f t="shared" si="68"/>
        <v>288.25525251207097</v>
      </c>
      <c r="X214">
        <f t="shared" si="56"/>
        <v>299.0502622728406</v>
      </c>
      <c r="Z214">
        <f t="shared" si="71"/>
        <v>-3.9579352758538522E-2</v>
      </c>
      <c r="AA214">
        <f t="shared" si="54"/>
        <v>-3.6534021458644594E-2</v>
      </c>
      <c r="AB214">
        <f t="shared" si="55"/>
        <v>-5.157839719040147E-2</v>
      </c>
      <c r="AD214">
        <f t="shared" si="57"/>
        <v>0.13412944829233339</v>
      </c>
      <c r="AE214">
        <f t="shared" si="58"/>
        <v>0.14105564843563412</v>
      </c>
      <c r="AF214">
        <f t="shared" si="59"/>
        <v>0.72481490327203246</v>
      </c>
    </row>
    <row r="215" spans="1:32" x14ac:dyDescent="0.35">
      <c r="A215" s="4">
        <v>44439</v>
      </c>
      <c r="B215" s="5">
        <v>10.76</v>
      </c>
      <c r="C215" s="5">
        <v>27.83</v>
      </c>
      <c r="D215" s="5">
        <v>174.23</v>
      </c>
      <c r="E215" s="1"/>
      <c r="F215" s="1"/>
      <c r="G215" s="1"/>
      <c r="H215" s="1"/>
      <c r="J215">
        <f t="shared" si="60"/>
        <v>-6.597222222222221E-2</v>
      </c>
      <c r="K215">
        <f t="shared" si="61"/>
        <v>-5.7568574331188671E-2</v>
      </c>
      <c r="L215">
        <f t="shared" si="62"/>
        <v>-3.1194395017793641E-2</v>
      </c>
      <c r="N215">
        <f>B215/$B$3</f>
        <v>1.3267570900123304</v>
      </c>
      <c r="O215">
        <f t="shared" si="63"/>
        <v>1.7372034956304618</v>
      </c>
      <c r="P215">
        <f t="shared" si="64"/>
        <v>3.3186666666666667</v>
      </c>
      <c r="R215" s="20">
        <f t="shared" si="65"/>
        <v>321.70249999999999</v>
      </c>
      <c r="S215">
        <f t="shared" si="66"/>
        <v>70.94</v>
      </c>
      <c r="T215">
        <f t="shared" si="67"/>
        <v>283.62572906543829</v>
      </c>
      <c r="V215">
        <f t="shared" si="70"/>
        <v>251.06332334394708</v>
      </c>
      <c r="W215">
        <f t="shared" si="68"/>
        <v>277.72412893122794</v>
      </c>
      <c r="X215">
        <f t="shared" si="56"/>
        <v>283.62572906543829</v>
      </c>
      <c r="Z215">
        <f t="shared" si="71"/>
        <v>2.9797716834653265E-2</v>
      </c>
      <c r="AA215">
        <f t="shared" si="54"/>
        <v>2.4386805751339224E-2</v>
      </c>
      <c r="AB215">
        <f t="shared" si="55"/>
        <v>4.4598153603421453E-2</v>
      </c>
      <c r="AD215">
        <f t="shared" si="57"/>
        <v>0.13044349981737785</v>
      </c>
      <c r="AE215">
        <f t="shared" si="58"/>
        <v>0.13841359641283485</v>
      </c>
      <c r="AF215">
        <f t="shared" si="59"/>
        <v>0.7311429037697873</v>
      </c>
    </row>
    <row r="216" spans="1:32" x14ac:dyDescent="0.35">
      <c r="A216" s="4">
        <v>44469</v>
      </c>
      <c r="B216" s="5">
        <v>11.7</v>
      </c>
      <c r="C216" s="5">
        <v>28.56</v>
      </c>
      <c r="D216" s="5">
        <v>177.75</v>
      </c>
      <c r="E216" s="1"/>
      <c r="F216" s="1"/>
      <c r="G216" s="1"/>
      <c r="H216" s="1"/>
      <c r="J216">
        <f t="shared" si="60"/>
        <v>8.7360594795538926E-2</v>
      </c>
      <c r="K216">
        <f t="shared" si="61"/>
        <v>2.6230686309737683E-2</v>
      </c>
      <c r="L216">
        <f t="shared" si="62"/>
        <v>2.020317970498775E-2</v>
      </c>
      <c r="N216">
        <f t="shared" ref="N216:N242" si="72">B216/$B$3</f>
        <v>1.4426633785450063</v>
      </c>
      <c r="O216">
        <f t="shared" si="63"/>
        <v>1.7827715355805243</v>
      </c>
      <c r="P216">
        <f t="shared" si="64"/>
        <v>3.3857142857142857</v>
      </c>
      <c r="R216" s="20">
        <f t="shared" si="65"/>
        <v>331.2885</v>
      </c>
      <c r="S216">
        <f t="shared" si="66"/>
        <v>72.67</v>
      </c>
      <c r="T216">
        <f t="shared" si="67"/>
        <v>296.27491289618109</v>
      </c>
      <c r="V216">
        <f t="shared" si="70"/>
        <v>258.54443716051696</v>
      </c>
      <c r="W216">
        <f t="shared" si="68"/>
        <v>284.49693331593375</v>
      </c>
      <c r="X216">
        <f t="shared" si="56"/>
        <v>296.27491289618109</v>
      </c>
      <c r="Z216">
        <f t="shared" si="71"/>
        <v>1.8684620806336705E-2</v>
      </c>
      <c r="AA216">
        <f t="shared" si="54"/>
        <v>1.0091280216502074E-3</v>
      </c>
      <c r="AB216">
        <f t="shared" si="55"/>
        <v>5.4660074351064569E-2</v>
      </c>
      <c r="AD216">
        <f t="shared" si="57"/>
        <v>0.13773493495850292</v>
      </c>
      <c r="AE216">
        <f t="shared" si="58"/>
        <v>0.13793415708664802</v>
      </c>
      <c r="AF216">
        <f t="shared" si="59"/>
        <v>0.724330907954849</v>
      </c>
    </row>
    <row r="217" spans="1:32" x14ac:dyDescent="0.35">
      <c r="A217" s="4">
        <v>44498</v>
      </c>
      <c r="B217" s="5">
        <v>14.11</v>
      </c>
      <c r="C217" s="5">
        <v>27.55</v>
      </c>
      <c r="D217" s="5">
        <v>176.57</v>
      </c>
      <c r="E217" s="1"/>
      <c r="F217" s="1"/>
      <c r="G217" s="1"/>
      <c r="H217" s="1"/>
      <c r="J217">
        <f t="shared" si="60"/>
        <v>0.20598290598290592</v>
      </c>
      <c r="K217">
        <f t="shared" si="61"/>
        <v>-3.5364145658263291E-2</v>
      </c>
      <c r="L217">
        <f t="shared" si="62"/>
        <v>-6.6385372714486968E-3</v>
      </c>
      <c r="N217">
        <f t="shared" si="72"/>
        <v>1.7398273736128238</v>
      </c>
      <c r="O217">
        <f t="shared" si="63"/>
        <v>1.719725343320849</v>
      </c>
      <c r="P217">
        <f t="shared" si="64"/>
        <v>3.3632380952380951</v>
      </c>
      <c r="R217" s="20">
        <f t="shared" si="65"/>
        <v>337.47850000000005</v>
      </c>
      <c r="S217">
        <f t="shared" si="66"/>
        <v>72.743333333333325</v>
      </c>
      <c r="T217">
        <f t="shared" si="67"/>
        <v>312.46932166344152</v>
      </c>
      <c r="V217">
        <f t="shared" si="70"/>
        <v>263.37524193044896</v>
      </c>
      <c r="W217">
        <f t="shared" si="68"/>
        <v>284.78402714341638</v>
      </c>
      <c r="X217">
        <f t="shared" si="56"/>
        <v>312.46932166344152</v>
      </c>
      <c r="Z217">
        <f t="shared" si="71"/>
        <v>1.6386229048665157E-2</v>
      </c>
      <c r="AA217">
        <f t="shared" si="54"/>
        <v>4.7656142601841811E-3</v>
      </c>
      <c r="AB217">
        <f t="shared" si="55"/>
        <v>2.0487548072088746E-2</v>
      </c>
      <c r="AD217">
        <f t="shared" si="57"/>
        <v>0.16305927636871678</v>
      </c>
      <c r="AE217">
        <f t="shared" si="58"/>
        <v>0.13061572811305017</v>
      </c>
      <c r="AF217">
        <f t="shared" si="59"/>
        <v>0.70632499551823291</v>
      </c>
    </row>
    <row r="218" spans="1:32" x14ac:dyDescent="0.35">
      <c r="A218" s="4">
        <v>44530</v>
      </c>
      <c r="B218" s="5">
        <v>15.93</v>
      </c>
      <c r="C218" s="5">
        <v>25.49</v>
      </c>
      <c r="D218" s="5">
        <v>177.85</v>
      </c>
      <c r="E218" s="1"/>
      <c r="F218" s="1"/>
      <c r="G218" s="1"/>
      <c r="H218" s="1"/>
      <c r="J218">
        <f t="shared" si="60"/>
        <v>0.12898653437278518</v>
      </c>
      <c r="K218">
        <f t="shared" si="61"/>
        <v>-7.4773139745916595E-2</v>
      </c>
      <c r="L218">
        <f t="shared" si="62"/>
        <v>7.249249589397877E-3</v>
      </c>
      <c r="N218">
        <f t="shared" si="72"/>
        <v>1.964241676942047</v>
      </c>
      <c r="O218">
        <f t="shared" si="63"/>
        <v>1.5911360799001248</v>
      </c>
      <c r="P218">
        <f t="shared" si="64"/>
        <v>3.3876190476190473</v>
      </c>
      <c r="R218" s="20">
        <f t="shared" si="65"/>
        <v>343.00850000000003</v>
      </c>
      <c r="S218">
        <f t="shared" si="66"/>
        <v>73.089999999999989</v>
      </c>
      <c r="T218">
        <f t="shared" si="67"/>
        <v>318.87105191207422</v>
      </c>
      <c r="V218">
        <f t="shared" si="70"/>
        <v>267.69096897046893</v>
      </c>
      <c r="W218">
        <f t="shared" si="68"/>
        <v>286.14119796424376</v>
      </c>
      <c r="X218">
        <f t="shared" si="56"/>
        <v>318.87105191207422</v>
      </c>
      <c r="Z218">
        <f t="shared" si="71"/>
        <v>4.8927358942999932E-2</v>
      </c>
      <c r="AA218">
        <f t="shared" si="54"/>
        <v>4.4556938933735024E-2</v>
      </c>
      <c r="AB218">
        <f t="shared" si="55"/>
        <v>5.4582463789216495E-2</v>
      </c>
      <c r="AD218">
        <f t="shared" si="57"/>
        <v>0.18112379139292464</v>
      </c>
      <c r="AE218">
        <f t="shared" si="58"/>
        <v>0.11890084356510114</v>
      </c>
      <c r="AF218">
        <f t="shared" si="59"/>
        <v>0.69997536504197411</v>
      </c>
    </row>
    <row r="219" spans="1:32" x14ac:dyDescent="0.35">
      <c r="A219" s="4">
        <v>44561</v>
      </c>
      <c r="B219" s="5">
        <v>17.239999999999998</v>
      </c>
      <c r="C219" s="5">
        <v>26.5</v>
      </c>
      <c r="D219" s="5">
        <v>185.3</v>
      </c>
      <c r="E219" s="1"/>
      <c r="F219" s="1"/>
      <c r="G219" s="1"/>
      <c r="H219" s="1"/>
      <c r="J219">
        <f t="shared" si="60"/>
        <v>8.2234777150031357E-2</v>
      </c>
      <c r="K219">
        <f t="shared" si="61"/>
        <v>3.9623381718320916E-2</v>
      </c>
      <c r="L219">
        <f t="shared" si="62"/>
        <v>4.1889232499297213E-2</v>
      </c>
      <c r="N219">
        <f t="shared" si="72"/>
        <v>2.1257706535141798</v>
      </c>
      <c r="O219">
        <f t="shared" si="63"/>
        <v>1.6541822721598003</v>
      </c>
      <c r="P219">
        <f t="shared" si="64"/>
        <v>3.52952380952381</v>
      </c>
      <c r="R219" s="20">
        <f t="shared" si="65"/>
        <v>359.79100000000005</v>
      </c>
      <c r="S219">
        <f t="shared" si="66"/>
        <v>76.346666666666678</v>
      </c>
      <c r="T219">
        <f t="shared" si="67"/>
        <v>336.27581955649441</v>
      </c>
      <c r="V219">
        <f t="shared" si="70"/>
        <v>280.78838109508649</v>
      </c>
      <c r="W219">
        <f t="shared" si="68"/>
        <v>298.8907738483623</v>
      </c>
      <c r="X219">
        <f t="shared" si="56"/>
        <v>336.27581955649441</v>
      </c>
      <c r="Z219">
        <f t="shared" si="71"/>
        <v>5.0625224088429066E-2</v>
      </c>
      <c r="AA219">
        <f t="shared" si="54"/>
        <v>6.0557107928745912E-2</v>
      </c>
      <c r="AB219">
        <f t="shared" si="55"/>
        <v>3.0685058335232718E-2</v>
      </c>
      <c r="AD219">
        <f t="shared" si="57"/>
        <v>0.18687515807788405</v>
      </c>
      <c r="AE219">
        <f t="shared" si="58"/>
        <v>0.11784619404042902</v>
      </c>
      <c r="AF219">
        <f t="shared" si="59"/>
        <v>0.69527864788168681</v>
      </c>
    </row>
    <row r="220" spans="1:32" x14ac:dyDescent="0.35">
      <c r="A220" s="4">
        <v>44592</v>
      </c>
      <c r="B220" s="5">
        <v>16.940000000000001</v>
      </c>
      <c r="C220" s="5">
        <v>27.52</v>
      </c>
      <c r="D220" s="5">
        <v>198.45</v>
      </c>
      <c r="E220" s="1"/>
      <c r="F220" s="1"/>
      <c r="G220" s="1"/>
      <c r="H220" s="1"/>
      <c r="J220">
        <f t="shared" si="60"/>
        <v>-1.7401392111368708E-2</v>
      </c>
      <c r="K220">
        <f t="shared" si="61"/>
        <v>3.8490566037735929E-2</v>
      </c>
      <c r="L220">
        <f t="shared" si="62"/>
        <v>7.0966001079330709E-2</v>
      </c>
      <c r="N220">
        <f t="shared" si="72"/>
        <v>2.0887792848335391</v>
      </c>
      <c r="O220">
        <f t="shared" si="63"/>
        <v>1.717852684144819</v>
      </c>
      <c r="P220">
        <f t="shared" si="64"/>
        <v>3.78</v>
      </c>
      <c r="R220" s="20">
        <f t="shared" si="65"/>
        <v>378.00550000000004</v>
      </c>
      <c r="S220">
        <f t="shared" si="66"/>
        <v>80.97</v>
      </c>
      <c r="T220">
        <f t="shared" si="67"/>
        <v>346.59446269631366</v>
      </c>
      <c r="V220">
        <f t="shared" si="70"/>
        <v>295.0033558094525</v>
      </c>
      <c r="W220">
        <f t="shared" si="68"/>
        <v>316.99073469920398</v>
      </c>
      <c r="X220">
        <f t="shared" si="56"/>
        <v>346.59446269631366</v>
      </c>
      <c r="Z220">
        <f t="shared" si="71"/>
        <v>-7.5004199674343464E-2</v>
      </c>
      <c r="AA220">
        <f t="shared" si="54"/>
        <v>-6.9367255362068225E-2</v>
      </c>
      <c r="AB220">
        <f t="shared" si="55"/>
        <v>-5.9710446091910119E-2</v>
      </c>
      <c r="AD220">
        <f t="shared" si="57"/>
        <v>0.17477523475187529</v>
      </c>
      <c r="AE220">
        <f t="shared" si="58"/>
        <v>0.11648507759807727</v>
      </c>
      <c r="AF220">
        <f t="shared" si="59"/>
        <v>0.70873968765004747</v>
      </c>
    </row>
    <row r="221" spans="1:32" x14ac:dyDescent="0.35">
      <c r="A221" s="4">
        <v>44620</v>
      </c>
      <c r="B221" s="5">
        <v>14.65</v>
      </c>
      <c r="C221" s="5">
        <v>28.46</v>
      </c>
      <c r="D221" s="5">
        <v>182.95</v>
      </c>
      <c r="E221" s="1"/>
      <c r="F221" s="1"/>
      <c r="G221" s="1"/>
      <c r="H221" s="1"/>
      <c r="J221">
        <f t="shared" si="60"/>
        <v>-0.13518299881936247</v>
      </c>
      <c r="K221">
        <f t="shared" si="61"/>
        <v>3.4156976744186052E-2</v>
      </c>
      <c r="L221">
        <f t="shared" si="62"/>
        <v>-7.8105316200554276E-2</v>
      </c>
      <c r="N221">
        <f t="shared" si="72"/>
        <v>1.806411837237978</v>
      </c>
      <c r="O221">
        <f t="shared" si="63"/>
        <v>1.7765293383270913</v>
      </c>
      <c r="P221">
        <f t="shared" si="64"/>
        <v>3.4847619047619047</v>
      </c>
      <c r="R221" s="20">
        <f t="shared" si="65"/>
        <v>349.65350000000001</v>
      </c>
      <c r="S221">
        <f t="shared" si="66"/>
        <v>75.353333333333339</v>
      </c>
      <c r="T221">
        <f t="shared" si="67"/>
        <v>325.89915271573085</v>
      </c>
      <c r="V221">
        <f t="shared" si="70"/>
        <v>272.8768652057189</v>
      </c>
      <c r="W221">
        <f t="shared" si="68"/>
        <v>295.00195745791467</v>
      </c>
      <c r="X221">
        <f t="shared" si="56"/>
        <v>325.89915271573085</v>
      </c>
      <c r="Z221">
        <f t="shared" si="71"/>
        <v>-2.4089562953037769E-2</v>
      </c>
      <c r="AA221">
        <f t="shared" ref="AA221:AA242" si="73">S222/S221-1</f>
        <v>-2.1719897372379116E-2</v>
      </c>
      <c r="AB221">
        <f t="shared" ref="AB221:AB242" si="74">T222/T221-1</f>
        <v>-3.6765682133814148E-2</v>
      </c>
      <c r="AD221">
        <f t="shared" si="57"/>
        <v>0.1634046277243042</v>
      </c>
      <c r="AE221">
        <f t="shared" si="58"/>
        <v>0.13023178661160262</v>
      </c>
      <c r="AF221">
        <f t="shared" si="59"/>
        <v>0.70636358566409307</v>
      </c>
    </row>
    <row r="222" spans="1:32" x14ac:dyDescent="0.35">
      <c r="A222" s="4">
        <v>44651</v>
      </c>
      <c r="B222" s="5">
        <v>14.11</v>
      </c>
      <c r="C222" s="5">
        <v>26.79</v>
      </c>
      <c r="D222" s="5">
        <v>180.25</v>
      </c>
      <c r="E222" s="1"/>
      <c r="F222" s="1"/>
      <c r="G222" s="1"/>
      <c r="H222" s="1"/>
      <c r="J222">
        <f t="shared" si="60"/>
        <v>-3.6860068259385703E-2</v>
      </c>
      <c r="K222">
        <f t="shared" si="61"/>
        <v>-5.8678847505270637E-2</v>
      </c>
      <c r="L222">
        <f t="shared" si="62"/>
        <v>-1.4758130636785993E-2</v>
      </c>
      <c r="N222">
        <f t="shared" si="72"/>
        <v>1.7398273736128238</v>
      </c>
      <c r="O222">
        <f t="shared" si="63"/>
        <v>1.6722846441947565</v>
      </c>
      <c r="P222">
        <f t="shared" si="64"/>
        <v>3.4333333333333331</v>
      </c>
      <c r="R222" s="20">
        <f t="shared" si="65"/>
        <v>341.23050000000001</v>
      </c>
      <c r="S222">
        <f t="shared" si="66"/>
        <v>73.716666666666669</v>
      </c>
      <c r="T222">
        <f t="shared" si="67"/>
        <v>313.91724805930494</v>
      </c>
      <c r="V222">
        <f t="shared" si="70"/>
        <v>266.30338078291817</v>
      </c>
      <c r="W222">
        <f t="shared" si="68"/>
        <v>288.59454521727781</v>
      </c>
      <c r="X222">
        <f t="shared" si="56"/>
        <v>313.91724805930494</v>
      </c>
      <c r="Z222">
        <f t="shared" si="71"/>
        <v>-7.0877310205271771E-2</v>
      </c>
      <c r="AA222">
        <f t="shared" si="73"/>
        <v>-6.0456703594845118E-2</v>
      </c>
      <c r="AB222">
        <f t="shared" si="74"/>
        <v>-9.3191607828645995E-2</v>
      </c>
      <c r="AD222">
        <f t="shared" si="57"/>
        <v>0.16126635807760442</v>
      </c>
      <c r="AE222">
        <f t="shared" si="58"/>
        <v>0.12561596926417776</v>
      </c>
      <c r="AF222">
        <f t="shared" si="59"/>
        <v>0.71311767265821779</v>
      </c>
    </row>
    <row r="223" spans="1:32" x14ac:dyDescent="0.35">
      <c r="A223" s="4">
        <v>44680</v>
      </c>
      <c r="B223" s="5">
        <v>11.89</v>
      </c>
      <c r="C223" s="5">
        <v>24.89</v>
      </c>
      <c r="D223" s="5">
        <v>171</v>
      </c>
      <c r="E223" s="1"/>
      <c r="F223" s="1"/>
      <c r="G223" s="1"/>
      <c r="H223" s="1"/>
      <c r="J223">
        <f t="shared" si="60"/>
        <v>-0.15733522324592475</v>
      </c>
      <c r="K223">
        <f t="shared" si="61"/>
        <v>-7.0921985815602828E-2</v>
      </c>
      <c r="L223">
        <f t="shared" si="62"/>
        <v>-5.1317614424410518E-2</v>
      </c>
      <c r="N223">
        <f t="shared" si="72"/>
        <v>1.466091245376079</v>
      </c>
      <c r="O223">
        <f t="shared" si="63"/>
        <v>1.5536828963795257</v>
      </c>
      <c r="P223">
        <f t="shared" si="64"/>
        <v>3.2571428571428571</v>
      </c>
      <c r="R223" s="20">
        <f t="shared" si="65"/>
        <v>317.04500000000002</v>
      </c>
      <c r="S223">
        <f t="shared" si="66"/>
        <v>69.260000000000005</v>
      </c>
      <c r="T223">
        <f t="shared" si="67"/>
        <v>284.66279498751442</v>
      </c>
      <c r="V223">
        <f t="shared" si="70"/>
        <v>247.42851345445467</v>
      </c>
      <c r="W223">
        <f t="shared" si="68"/>
        <v>271.14707033798777</v>
      </c>
      <c r="X223">
        <f t="shared" si="56"/>
        <v>284.66279498751442</v>
      </c>
      <c r="Z223">
        <f t="shared" si="71"/>
        <v>-3.1094954974845823E-2</v>
      </c>
      <c r="AA223">
        <f t="shared" si="73"/>
        <v>-3.0368659158725664E-2</v>
      </c>
      <c r="AB223">
        <f t="shared" si="74"/>
        <v>-3.7381338244003581E-2</v>
      </c>
      <c r="AD223">
        <f t="shared" si="57"/>
        <v>0.14625999463798514</v>
      </c>
      <c r="AE223">
        <f t="shared" si="58"/>
        <v>0.12560992918986263</v>
      </c>
      <c r="AF223">
        <f t="shared" si="59"/>
        <v>0.72813007617215231</v>
      </c>
    </row>
    <row r="224" spans="1:32" x14ac:dyDescent="0.35">
      <c r="A224" s="4">
        <v>44712</v>
      </c>
      <c r="B224" s="5">
        <v>11.49</v>
      </c>
      <c r="C224" s="5">
        <v>23.61</v>
      </c>
      <c r="D224" s="5">
        <v>166.37</v>
      </c>
      <c r="E224" s="1"/>
      <c r="F224" s="1"/>
      <c r="G224" s="1"/>
      <c r="H224" s="1"/>
      <c r="J224">
        <f t="shared" si="60"/>
        <v>-3.3641715727502186E-2</v>
      </c>
      <c r="K224">
        <f t="shared" si="61"/>
        <v>-5.142627561269586E-2</v>
      </c>
      <c r="L224">
        <f t="shared" si="62"/>
        <v>-2.7076023391812809E-2</v>
      </c>
      <c r="N224">
        <f t="shared" si="72"/>
        <v>1.4167694204685575</v>
      </c>
      <c r="O224">
        <f t="shared" si="63"/>
        <v>1.4737827715355805</v>
      </c>
      <c r="P224">
        <f t="shared" si="64"/>
        <v>3.1689523809523812</v>
      </c>
      <c r="R224" s="20">
        <f t="shared" si="65"/>
        <v>307.18650000000002</v>
      </c>
      <c r="S224">
        <f t="shared" si="66"/>
        <v>67.156666666666666</v>
      </c>
      <c r="T224">
        <f t="shared" si="67"/>
        <v>274.02171876260269</v>
      </c>
      <c r="V224">
        <f t="shared" si="70"/>
        <v>239.73473496909534</v>
      </c>
      <c r="W224">
        <f t="shared" si="68"/>
        <v>262.9126973770064</v>
      </c>
      <c r="X224">
        <f t="shared" si="56"/>
        <v>274.02171876260269</v>
      </c>
      <c r="Z224">
        <f t="shared" si="71"/>
        <v>-8.4534964915450428E-2</v>
      </c>
      <c r="AA224">
        <f t="shared" si="73"/>
        <v>-7.4750583213381683E-2</v>
      </c>
      <c r="AB224">
        <f t="shared" si="74"/>
        <v>-9.6691664389938481E-2</v>
      </c>
      <c r="AD224">
        <f t="shared" si="57"/>
        <v>0.14587555117168233</v>
      </c>
      <c r="AE224">
        <f t="shared" si="58"/>
        <v>0.122974154137633</v>
      </c>
      <c r="AF224">
        <f t="shared" si="59"/>
        <v>0.73115029469068471</v>
      </c>
    </row>
    <row r="225" spans="1:32" x14ac:dyDescent="0.35">
      <c r="A225" s="4">
        <v>44742</v>
      </c>
      <c r="B225" s="5">
        <v>9.35</v>
      </c>
      <c r="C225" s="5">
        <v>22.89</v>
      </c>
      <c r="D225" s="5">
        <v>154.16999999999999</v>
      </c>
      <c r="E225" s="1"/>
      <c r="F225" s="1"/>
      <c r="G225" s="1"/>
      <c r="H225" s="1"/>
      <c r="J225">
        <f t="shared" si="60"/>
        <v>-0.18624891209747607</v>
      </c>
      <c r="K225">
        <f t="shared" si="61"/>
        <v>-3.0495552731893194E-2</v>
      </c>
      <c r="L225">
        <f t="shared" si="62"/>
        <v>-7.3330528340446066E-2</v>
      </c>
      <c r="N225">
        <f t="shared" si="72"/>
        <v>1.1528976572133169</v>
      </c>
      <c r="O225">
        <f t="shared" si="63"/>
        <v>1.4288389513108615</v>
      </c>
      <c r="P225">
        <f t="shared" si="64"/>
        <v>2.9365714285714284</v>
      </c>
      <c r="R225" s="20">
        <f t="shared" si="65"/>
        <v>281.21850000000001</v>
      </c>
      <c r="S225">
        <f t="shared" si="66"/>
        <v>62.136666666666663</v>
      </c>
      <c r="T225">
        <f t="shared" si="67"/>
        <v>247.52610269645501</v>
      </c>
      <c r="V225">
        <f t="shared" si="70"/>
        <v>219.46876755946806</v>
      </c>
      <c r="W225">
        <f t="shared" si="68"/>
        <v>243.25981991387184</v>
      </c>
      <c r="X225">
        <f t="shared" si="56"/>
        <v>247.52610269645501</v>
      </c>
      <c r="Z225">
        <f t="shared" si="71"/>
        <v>9.0363898534413734E-2</v>
      </c>
      <c r="AA225">
        <f t="shared" si="73"/>
        <v>6.9202296014162501E-2</v>
      </c>
      <c r="AB225">
        <f t="shared" si="74"/>
        <v>0.14649835302884018</v>
      </c>
      <c r="AD225">
        <f t="shared" si="57"/>
        <v>0.12966785613322024</v>
      </c>
      <c r="AE225">
        <f t="shared" si="58"/>
        <v>0.13023325279097925</v>
      </c>
      <c r="AF225">
        <f t="shared" si="59"/>
        <v>0.74009889107580051</v>
      </c>
    </row>
    <row r="226" spans="1:32" x14ac:dyDescent="0.35">
      <c r="A226" s="4">
        <v>44771</v>
      </c>
      <c r="B226" s="5">
        <v>12.34</v>
      </c>
      <c r="C226" s="5">
        <v>24.38</v>
      </c>
      <c r="D226" s="5">
        <v>162.59</v>
      </c>
      <c r="E226" s="1"/>
      <c r="F226" s="1"/>
      <c r="G226" s="1"/>
      <c r="H226" s="1"/>
      <c r="J226">
        <f t="shared" si="60"/>
        <v>0.31978609625668453</v>
      </c>
      <c r="K226">
        <f t="shared" si="61"/>
        <v>6.5093927479248581E-2</v>
      </c>
      <c r="L226">
        <f t="shared" si="62"/>
        <v>5.4615035350587204E-2</v>
      </c>
      <c r="N226">
        <f t="shared" si="72"/>
        <v>1.5215782983970407</v>
      </c>
      <c r="O226">
        <f t="shared" si="63"/>
        <v>1.5218476903870162</v>
      </c>
      <c r="P226">
        <f t="shared" si="64"/>
        <v>3.0969523809523811</v>
      </c>
      <c r="R226" s="20">
        <f t="shared" si="65"/>
        <v>306.63050000000004</v>
      </c>
      <c r="S226">
        <f t="shared" si="66"/>
        <v>66.436666666666667</v>
      </c>
      <c r="T226">
        <f t="shared" si="67"/>
        <v>283.78826907313322</v>
      </c>
      <c r="V226">
        <f t="shared" si="70"/>
        <v>239.3008210026847</v>
      </c>
      <c r="W226">
        <f t="shared" si="68"/>
        <v>260.09395797990345</v>
      </c>
      <c r="X226">
        <f t="shared" si="56"/>
        <v>283.78826907313322</v>
      </c>
      <c r="Z226">
        <f t="shared" si="71"/>
        <v>-4.6733772406854501E-2</v>
      </c>
      <c r="AA226">
        <f t="shared" si="73"/>
        <v>-5.955546635893838E-2</v>
      </c>
      <c r="AB226">
        <f t="shared" si="74"/>
        <v>-7.7457578807316185E-4</v>
      </c>
      <c r="AD226">
        <f t="shared" si="57"/>
        <v>0.15695111869171524</v>
      </c>
      <c r="AE226">
        <f t="shared" si="58"/>
        <v>0.12721500307373207</v>
      </c>
      <c r="AF226">
        <f t="shared" si="59"/>
        <v>0.71583387823455269</v>
      </c>
    </row>
    <row r="227" spans="1:32" x14ac:dyDescent="0.35">
      <c r="A227" s="4">
        <v>44804</v>
      </c>
      <c r="B227" s="5">
        <v>12.93</v>
      </c>
      <c r="C227" s="5">
        <v>25.14</v>
      </c>
      <c r="D227" s="5">
        <v>149.37</v>
      </c>
      <c r="E227" s="1"/>
      <c r="F227" s="1"/>
      <c r="G227" s="1"/>
      <c r="H227" s="1"/>
      <c r="J227">
        <f t="shared" si="60"/>
        <v>4.7811993517017815E-2</v>
      </c>
      <c r="K227">
        <f t="shared" si="61"/>
        <v>3.1173092698933536E-2</v>
      </c>
      <c r="L227">
        <f t="shared" si="62"/>
        <v>-8.1308813580170947E-2</v>
      </c>
      <c r="N227">
        <f t="shared" si="72"/>
        <v>1.5943279901356351</v>
      </c>
      <c r="O227">
        <f t="shared" si="63"/>
        <v>1.5692883895131087</v>
      </c>
      <c r="P227">
        <f t="shared" si="64"/>
        <v>2.8451428571428572</v>
      </c>
      <c r="R227" s="20">
        <f t="shared" si="65"/>
        <v>292.30050000000006</v>
      </c>
      <c r="S227">
        <f t="shared" si="66"/>
        <v>62.48</v>
      </c>
      <c r="T227">
        <f t="shared" si="67"/>
        <v>283.56845355096999</v>
      </c>
      <c r="V227">
        <f t="shared" si="70"/>
        <v>228.11739089717182</v>
      </c>
      <c r="W227">
        <f t="shared" si="68"/>
        <v>244.60394101526813</v>
      </c>
      <c r="X227">
        <f t="shared" si="56"/>
        <v>283.56845355096999</v>
      </c>
      <c r="Z227">
        <f t="shared" si="71"/>
        <v>-0.15725939572460546</v>
      </c>
      <c r="AA227">
        <f t="shared" si="73"/>
        <v>-0.14287238583013229</v>
      </c>
      <c r="AB227">
        <f t="shared" si="74"/>
        <v>-0.18761996500977451</v>
      </c>
      <c r="AD227">
        <f t="shared" si="57"/>
        <v>0.17251766589520029</v>
      </c>
      <c r="AE227">
        <f t="shared" si="58"/>
        <v>0.13761180702735712</v>
      </c>
      <c r="AF227">
        <f t="shared" si="59"/>
        <v>0.68987052707744245</v>
      </c>
    </row>
    <row r="228" spans="1:32" x14ac:dyDescent="0.35">
      <c r="A228" s="4">
        <v>44834</v>
      </c>
      <c r="B228" s="5">
        <v>9.5</v>
      </c>
      <c r="C228" s="5">
        <v>20.87</v>
      </c>
      <c r="D228" s="5">
        <v>130.29</v>
      </c>
      <c r="E228" s="1"/>
      <c r="F228" s="1"/>
      <c r="G228" s="1"/>
      <c r="H228" s="1"/>
      <c r="J228">
        <f t="shared" si="60"/>
        <v>-0.26527455529775712</v>
      </c>
      <c r="K228">
        <f t="shared" si="61"/>
        <v>-0.16984884645982501</v>
      </c>
      <c r="L228">
        <f t="shared" si="62"/>
        <v>-0.12773649327174141</v>
      </c>
      <c r="N228">
        <f t="shared" si="72"/>
        <v>1.1713933415536375</v>
      </c>
      <c r="O228">
        <f t="shared" si="63"/>
        <v>1.3027465667915108</v>
      </c>
      <c r="P228">
        <f t="shared" si="64"/>
        <v>2.4817142857142858</v>
      </c>
      <c r="R228" s="20">
        <f t="shared" si="65"/>
        <v>246.33350000000002</v>
      </c>
      <c r="S228">
        <f t="shared" si="66"/>
        <v>53.553333333333335</v>
      </c>
      <c r="T228">
        <f t="shared" si="67"/>
        <v>230.36535021786113</v>
      </c>
      <c r="V228">
        <f t="shared" si="70"/>
        <v>192.24378785040898</v>
      </c>
      <c r="W228">
        <f t="shared" si="68"/>
        <v>209.65679237896384</v>
      </c>
      <c r="X228">
        <f t="shared" si="56"/>
        <v>230.36535021786113</v>
      </c>
      <c r="Z228">
        <f t="shared" si="71"/>
        <v>8.3553394077541254E-2</v>
      </c>
      <c r="AA228">
        <f t="shared" si="73"/>
        <v>7.1890949831943329E-2</v>
      </c>
      <c r="AB228">
        <f t="shared" si="74"/>
        <v>0.10536548057352468</v>
      </c>
      <c r="AD228">
        <f t="shared" si="57"/>
        <v>0.15040585222878738</v>
      </c>
      <c r="AE228">
        <f t="shared" si="58"/>
        <v>0.13555606525300051</v>
      </c>
      <c r="AF228">
        <f t="shared" si="59"/>
        <v>0.7140380825182121</v>
      </c>
    </row>
    <row r="229" spans="1:32" x14ac:dyDescent="0.35">
      <c r="A229" s="4">
        <v>44865</v>
      </c>
      <c r="B229" s="5">
        <v>11.34</v>
      </c>
      <c r="C229" s="5">
        <v>22.06</v>
      </c>
      <c r="D229" s="5">
        <v>138.81</v>
      </c>
      <c r="E229" s="1"/>
      <c r="F229" s="1"/>
      <c r="G229" s="1"/>
      <c r="H229" s="1"/>
      <c r="J229">
        <f t="shared" si="60"/>
        <v>0.19368421052631568</v>
      </c>
      <c r="K229">
        <f t="shared" si="61"/>
        <v>5.7019645424053467E-2</v>
      </c>
      <c r="L229">
        <f t="shared" si="62"/>
        <v>6.5392585770204903E-2</v>
      </c>
      <c r="N229">
        <f t="shared" si="72"/>
        <v>1.3982737361282369</v>
      </c>
      <c r="O229">
        <f t="shared" si="63"/>
        <v>1.3770287141073658</v>
      </c>
      <c r="P229">
        <f t="shared" si="64"/>
        <v>2.6440000000000001</v>
      </c>
      <c r="R229" s="20">
        <f t="shared" si="65"/>
        <v>266.91550000000001</v>
      </c>
      <c r="S229">
        <f t="shared" si="66"/>
        <v>57.403333333333336</v>
      </c>
      <c r="T229">
        <f t="shared" si="67"/>
        <v>254.63790605105439</v>
      </c>
      <c r="V229">
        <f t="shared" si="70"/>
        <v>208.3064088156334</v>
      </c>
      <c r="W229">
        <f t="shared" si="68"/>
        <v>224.72921832180612</v>
      </c>
      <c r="X229">
        <f t="shared" si="56"/>
        <v>254.63790605105439</v>
      </c>
      <c r="Z229">
        <f t="shared" si="71"/>
        <v>6.3158565163881519E-2</v>
      </c>
      <c r="AA229">
        <f t="shared" si="73"/>
        <v>6.4398118576157071E-2</v>
      </c>
      <c r="AB229">
        <f t="shared" si="74"/>
        <v>6.3002704444153013E-2</v>
      </c>
      <c r="AD229">
        <f t="shared" si="57"/>
        <v>0.16569288782404917</v>
      </c>
      <c r="AE229">
        <f t="shared" si="58"/>
        <v>0.13223660671635779</v>
      </c>
      <c r="AF229">
        <f t="shared" si="59"/>
        <v>0.70207050545959304</v>
      </c>
    </row>
    <row r="230" spans="1:32" x14ac:dyDescent="0.35">
      <c r="A230" s="4">
        <v>44895</v>
      </c>
      <c r="B230" s="5">
        <v>11.92</v>
      </c>
      <c r="C230" s="5">
        <v>23.69</v>
      </c>
      <c r="D230" s="5">
        <v>147.69</v>
      </c>
      <c r="E230" s="1"/>
      <c r="F230" s="1"/>
      <c r="G230" s="1"/>
      <c r="H230" s="1"/>
      <c r="J230">
        <f t="shared" si="60"/>
        <v>5.1146384479717755E-2</v>
      </c>
      <c r="K230">
        <f t="shared" si="61"/>
        <v>7.3889392565730017E-2</v>
      </c>
      <c r="L230">
        <f t="shared" si="62"/>
        <v>6.3972336287011045E-2</v>
      </c>
      <c r="N230">
        <f t="shared" si="72"/>
        <v>1.4697903822441432</v>
      </c>
      <c r="O230">
        <f t="shared" si="63"/>
        <v>1.4787765293383273</v>
      </c>
      <c r="P230" s="22">
        <f t="shared" si="64"/>
        <v>2.8131428571428572</v>
      </c>
      <c r="R230" s="20">
        <f t="shared" si="65"/>
        <v>283.77350000000001</v>
      </c>
      <c r="S230">
        <f t="shared" si="66"/>
        <v>61.1</v>
      </c>
      <c r="T230">
        <f t="shared" si="67"/>
        <v>270.68078278626695</v>
      </c>
      <c r="V230">
        <f t="shared" si="70"/>
        <v>221.46274271086969</v>
      </c>
      <c r="W230">
        <f t="shared" si="68"/>
        <v>239.20135717082081</v>
      </c>
      <c r="X230">
        <f t="shared" si="56"/>
        <v>270.68078278626695</v>
      </c>
      <c r="Z230">
        <f t="shared" si="71"/>
        <v>-8.8618211355182885E-2</v>
      </c>
      <c r="AA230">
        <f t="shared" si="73"/>
        <v>-7.9923622476813949E-2</v>
      </c>
      <c r="AB230">
        <f t="shared" si="74"/>
        <v>-0.10197755490876659</v>
      </c>
      <c r="AD230">
        <f t="shared" si="57"/>
        <v>0.16382079369638108</v>
      </c>
      <c r="AE230">
        <f t="shared" si="58"/>
        <v>0.13357131656056678</v>
      </c>
      <c r="AF230">
        <f t="shared" si="59"/>
        <v>0.70260788974305211</v>
      </c>
    </row>
    <row r="231" spans="1:32" x14ac:dyDescent="0.35">
      <c r="A231" s="4">
        <v>44925</v>
      </c>
      <c r="B231" s="5">
        <v>9.9700000000000006</v>
      </c>
      <c r="C231" s="5">
        <v>22.1</v>
      </c>
      <c r="D231" s="5">
        <v>136.58000000000001</v>
      </c>
      <c r="E231" s="1"/>
      <c r="F231" s="1"/>
      <c r="G231" s="1"/>
      <c r="H231" s="1"/>
      <c r="J231">
        <f t="shared" si="60"/>
        <v>-0.16359060402684555</v>
      </c>
      <c r="K231">
        <f t="shared" si="61"/>
        <v>-6.7116926973406543E-2</v>
      </c>
      <c r="L231">
        <f t="shared" si="62"/>
        <v>-7.5225133726047666E-2</v>
      </c>
      <c r="N231">
        <f t="shared" si="72"/>
        <v>1.2293464858199754</v>
      </c>
      <c r="O231">
        <f t="shared" si="63"/>
        <v>1.3795255930087391</v>
      </c>
      <c r="P231">
        <f t="shared" si="64"/>
        <v>2.6015238095238096</v>
      </c>
      <c r="R231" s="20">
        <f t="shared" si="65"/>
        <v>258.62600000000003</v>
      </c>
      <c r="S231">
        <f t="shared" si="66"/>
        <v>56.216666666666669</v>
      </c>
      <c r="T231">
        <f t="shared" si="67"/>
        <v>243.07741839693247</v>
      </c>
      <c r="V231">
        <f t="shared" si="70"/>
        <v>201.83711057001941</v>
      </c>
      <c r="W231">
        <f t="shared" si="68"/>
        <v>220.0835182043586</v>
      </c>
      <c r="X231">
        <f t="shared" si="56"/>
        <v>243.07741839693247</v>
      </c>
      <c r="Z231">
        <f t="shared" si="71"/>
        <v>9.0998198170330946E-2</v>
      </c>
      <c r="AA231">
        <f t="shared" si="73"/>
        <v>8.3249332938037268E-2</v>
      </c>
      <c r="AB231">
        <f t="shared" si="74"/>
        <v>0.10818499191101938</v>
      </c>
      <c r="AD231">
        <f t="shared" si="57"/>
        <v>0.15034451292600123</v>
      </c>
      <c r="AE231">
        <f t="shared" si="58"/>
        <v>0.13672252596413353</v>
      </c>
      <c r="AF231">
        <f t="shared" si="59"/>
        <v>0.71293296110986526</v>
      </c>
    </row>
    <row r="232" spans="1:32" x14ac:dyDescent="0.35">
      <c r="A232" s="4">
        <v>44957</v>
      </c>
      <c r="B232" s="5">
        <v>11.58</v>
      </c>
      <c r="C232" s="5">
        <v>24</v>
      </c>
      <c r="D232" s="5">
        <v>147.11000000000001</v>
      </c>
      <c r="E232" s="1"/>
      <c r="F232" s="1"/>
      <c r="G232" s="1"/>
      <c r="H232" s="1"/>
      <c r="J232">
        <f t="shared" si="60"/>
        <v>0.1614844533600801</v>
      </c>
      <c r="K232">
        <f t="shared" si="61"/>
        <v>8.5972850678732948E-2</v>
      </c>
      <c r="L232">
        <f t="shared" si="62"/>
        <v>7.7097671694245085E-2</v>
      </c>
      <c r="N232">
        <f t="shared" si="72"/>
        <v>1.4278668310727498</v>
      </c>
      <c r="O232">
        <f t="shared" si="63"/>
        <v>1.4981273408239701</v>
      </c>
      <c r="P232">
        <f t="shared" si="64"/>
        <v>2.8020952380952382</v>
      </c>
      <c r="R232" s="20">
        <f t="shared" si="65"/>
        <v>282.16050000000007</v>
      </c>
      <c r="S232">
        <f t="shared" si="66"/>
        <v>60.896666666666668</v>
      </c>
      <c r="T232">
        <f t="shared" si="67"/>
        <v>269.37474693995608</v>
      </c>
      <c r="V232">
        <f t="shared" si="70"/>
        <v>220.20392395579705</v>
      </c>
      <c r="W232">
        <f t="shared" si="68"/>
        <v>238.40532428552788</v>
      </c>
      <c r="X232">
        <f t="shared" si="56"/>
        <v>269.37474693995608</v>
      </c>
      <c r="Z232">
        <f t="shared" si="71"/>
        <v>-5.5261101394419421E-2</v>
      </c>
      <c r="AA232">
        <f t="shared" si="73"/>
        <v>-5.8350210739504194E-2</v>
      </c>
      <c r="AB232">
        <f t="shared" si="74"/>
        <v>-2.6633961660559091E-2</v>
      </c>
      <c r="AD232">
        <f t="shared" si="57"/>
        <v>0.16005783942118046</v>
      </c>
      <c r="AE232">
        <f t="shared" si="58"/>
        <v>0.1360927557188196</v>
      </c>
      <c r="AF232">
        <f t="shared" si="59"/>
        <v>0.70384940485999981</v>
      </c>
    </row>
    <row r="233" spans="1:32" x14ac:dyDescent="0.35">
      <c r="A233" s="4">
        <v>44985</v>
      </c>
      <c r="B233" s="5">
        <v>11</v>
      </c>
      <c r="C233" s="5">
        <v>25.11</v>
      </c>
      <c r="D233" s="5">
        <v>135.91999999999999</v>
      </c>
      <c r="E233" s="1"/>
      <c r="F233" s="1"/>
      <c r="G233" s="1"/>
      <c r="H233" s="1"/>
      <c r="J233">
        <f t="shared" si="60"/>
        <v>-5.0086355785837644E-2</v>
      </c>
      <c r="K233">
        <f t="shared" si="61"/>
        <v>4.6249999999999902E-2</v>
      </c>
      <c r="L233">
        <f t="shared" si="62"/>
        <v>-7.6065529195839976E-2</v>
      </c>
      <c r="N233">
        <f t="shared" si="72"/>
        <v>1.3563501849568436</v>
      </c>
      <c r="O233">
        <f t="shared" si="63"/>
        <v>1.5674157303370786</v>
      </c>
      <c r="P233">
        <f t="shared" si="64"/>
        <v>2.5889523809523807</v>
      </c>
      <c r="R233" s="20">
        <f t="shared" si="65"/>
        <v>266.56799999999998</v>
      </c>
      <c r="S233">
        <f t="shared" si="66"/>
        <v>57.343333333333327</v>
      </c>
      <c r="T233">
        <f t="shared" si="67"/>
        <v>262.20023025763447</v>
      </c>
      <c r="V233">
        <f t="shared" si="70"/>
        <v>208.03521258662673</v>
      </c>
      <c r="W233">
        <f t="shared" si="68"/>
        <v>224.49432337204746</v>
      </c>
      <c r="X233">
        <f t="shared" si="56"/>
        <v>262.20023025763447</v>
      </c>
      <c r="Z233">
        <f t="shared" si="71"/>
        <v>4.1826100657243348E-2</v>
      </c>
      <c r="AA233">
        <f t="shared" si="73"/>
        <v>4.173690635354288E-2</v>
      </c>
      <c r="AB233">
        <f t="shared" si="74"/>
        <v>4.1041614232707024E-2</v>
      </c>
      <c r="AD233">
        <f t="shared" si="57"/>
        <v>0.16093454578193933</v>
      </c>
      <c r="AE233">
        <f t="shared" si="58"/>
        <v>0.15071576483298824</v>
      </c>
      <c r="AF233">
        <f t="shared" si="59"/>
        <v>0.68834968938507246</v>
      </c>
    </row>
    <row r="234" spans="1:32" x14ac:dyDescent="0.35">
      <c r="A234" s="4">
        <v>45016</v>
      </c>
      <c r="B234" s="5">
        <v>11.48</v>
      </c>
      <c r="C234" s="5">
        <v>26.04</v>
      </c>
      <c r="D234" s="5">
        <v>141.69</v>
      </c>
      <c r="E234" s="1"/>
      <c r="F234" s="1"/>
      <c r="G234" s="1"/>
      <c r="H234" s="1"/>
      <c r="J234">
        <f t="shared" si="60"/>
        <v>4.3636363636363695E-2</v>
      </c>
      <c r="K234">
        <f t="shared" si="61"/>
        <v>3.7037037037036979E-2</v>
      </c>
      <c r="L234">
        <f t="shared" si="62"/>
        <v>4.2451442024720398E-2</v>
      </c>
      <c r="N234">
        <f t="shared" si="72"/>
        <v>1.4155363748458694</v>
      </c>
      <c r="O234">
        <f t="shared" si="63"/>
        <v>1.6254681647940075</v>
      </c>
      <c r="P234">
        <f t="shared" si="64"/>
        <v>2.6988571428571428</v>
      </c>
      <c r="R234" s="20">
        <f t="shared" si="65"/>
        <v>277.71750000000003</v>
      </c>
      <c r="S234">
        <f t="shared" si="66"/>
        <v>59.736666666666657</v>
      </c>
      <c r="T234">
        <f t="shared" si="67"/>
        <v>272.96135095959528</v>
      </c>
      <c r="V234">
        <f t="shared" si="70"/>
        <v>216.736514328526</v>
      </c>
      <c r="W234">
        <f t="shared" si="68"/>
        <v>233.86402192352861</v>
      </c>
      <c r="X234">
        <f t="shared" si="56"/>
        <v>272.96135095959528</v>
      </c>
      <c r="Z234">
        <f t="shared" si="71"/>
        <v>-2.7978071241459568E-2</v>
      </c>
      <c r="AA234">
        <f t="shared" si="73"/>
        <v>-2.6728419173036921E-2</v>
      </c>
      <c r="AB234">
        <f t="shared" si="74"/>
        <v>-2.4203782802162954E-2</v>
      </c>
      <c r="AD234">
        <f t="shared" si="57"/>
        <v>0.16121418347781466</v>
      </c>
      <c r="AE234">
        <f t="shared" si="58"/>
        <v>0.15002295498123092</v>
      </c>
      <c r="AF234">
        <f t="shared" si="59"/>
        <v>0.68876286154095434</v>
      </c>
    </row>
    <row r="235" spans="1:32" x14ac:dyDescent="0.35">
      <c r="A235" s="4">
        <v>45044</v>
      </c>
      <c r="B235" s="5">
        <v>10.96</v>
      </c>
      <c r="C235" s="5">
        <v>26.13</v>
      </c>
      <c r="D235" s="5">
        <v>137.33000000000001</v>
      </c>
      <c r="E235" s="1"/>
      <c r="F235" s="1"/>
      <c r="G235" s="1"/>
      <c r="H235" s="1"/>
      <c r="J235">
        <f t="shared" si="60"/>
        <v>-4.5296167247386721E-2</v>
      </c>
      <c r="K235">
        <f t="shared" si="61"/>
        <v>3.4562211981565838E-3</v>
      </c>
      <c r="L235">
        <f t="shared" si="62"/>
        <v>-3.0771402357258726E-2</v>
      </c>
      <c r="N235">
        <f t="shared" si="72"/>
        <v>1.3514180024660913</v>
      </c>
      <c r="O235">
        <f t="shared" si="63"/>
        <v>1.6310861423220973</v>
      </c>
      <c r="P235">
        <f t="shared" si="64"/>
        <v>2.6158095238095243</v>
      </c>
      <c r="R235" s="20">
        <f t="shared" si="65"/>
        <v>269.94749999999999</v>
      </c>
      <c r="S235">
        <f t="shared" si="66"/>
        <v>58.140000000000008</v>
      </c>
      <c r="T235">
        <f t="shared" si="67"/>
        <v>266.35465370758425</v>
      </c>
      <c r="V235">
        <f t="shared" si="70"/>
        <v>210.67264469001685</v>
      </c>
      <c r="W235">
        <f t="shared" si="68"/>
        <v>227.61320631606426</v>
      </c>
      <c r="X235">
        <f t="shared" si="56"/>
        <v>266.35465370758425</v>
      </c>
      <c r="Z235">
        <f t="shared" si="71"/>
        <v>6.2567721501403106E-3</v>
      </c>
      <c r="AA235">
        <f t="shared" si="73"/>
        <v>4.0706341015936953E-3</v>
      </c>
      <c r="AB235">
        <f t="shared" si="74"/>
        <v>2.3394919242173851E-2</v>
      </c>
      <c r="AD235">
        <f t="shared" si="57"/>
        <v>0.15834189981385269</v>
      </c>
      <c r="AE235">
        <f t="shared" si="58"/>
        <v>0.15487455894201652</v>
      </c>
      <c r="AF235">
        <f t="shared" si="59"/>
        <v>0.68678354124413088</v>
      </c>
    </row>
    <row r="236" spans="1:32" x14ac:dyDescent="0.35">
      <c r="A236" s="4">
        <v>45077</v>
      </c>
      <c r="B236" s="5">
        <v>11.07</v>
      </c>
      <c r="C236" s="5">
        <v>27.93</v>
      </c>
      <c r="D236" s="5">
        <v>136.13</v>
      </c>
      <c r="E236" s="1"/>
      <c r="F236" s="1"/>
      <c r="G236" s="1"/>
      <c r="H236" s="1"/>
      <c r="J236">
        <f t="shared" si="60"/>
        <v>1.0036496350364965E-2</v>
      </c>
      <c r="K236">
        <f t="shared" si="61"/>
        <v>6.8886337543053955E-2</v>
      </c>
      <c r="L236">
        <f t="shared" si="62"/>
        <v>-8.7380761668973683E-3</v>
      </c>
      <c r="N236">
        <f t="shared" si="72"/>
        <v>1.3649815043156599</v>
      </c>
      <c r="O236">
        <f t="shared" si="63"/>
        <v>1.7434456928838951</v>
      </c>
      <c r="P236">
        <f t="shared" si="64"/>
        <v>2.5929523809523807</v>
      </c>
      <c r="R236" s="20">
        <f t="shared" si="65"/>
        <v>271.63650000000001</v>
      </c>
      <c r="S236">
        <f t="shared" si="66"/>
        <v>58.376666666666665</v>
      </c>
      <c r="T236">
        <f t="shared" si="67"/>
        <v>272.58599932085036</v>
      </c>
      <c r="V236">
        <f t="shared" si="70"/>
        <v>211.99077542610976</v>
      </c>
      <c r="W236">
        <f t="shared" si="68"/>
        <v>228.53973639566746</v>
      </c>
      <c r="X236">
        <f t="shared" si="56"/>
        <v>272.58599932085036</v>
      </c>
      <c r="Z236">
        <f t="shared" si="71"/>
        <v>0.17486604340727396</v>
      </c>
      <c r="AA236">
        <f t="shared" si="73"/>
        <v>0.16776109176040666</v>
      </c>
      <c r="AB236">
        <f t="shared" si="74"/>
        <v>0.169625191738771</v>
      </c>
      <c r="AD236">
        <f t="shared" si="57"/>
        <v>0.15893666720046828</v>
      </c>
      <c r="AE236">
        <f t="shared" si="58"/>
        <v>0.16451397363756343</v>
      </c>
      <c r="AF236">
        <f t="shared" si="59"/>
        <v>0.67654935916196823</v>
      </c>
    </row>
    <row r="237" spans="1:32" x14ac:dyDescent="0.35">
      <c r="A237" s="4">
        <v>45107</v>
      </c>
      <c r="B237" s="5">
        <v>13.96</v>
      </c>
      <c r="C237" s="5">
        <v>29.8</v>
      </c>
      <c r="D237" s="5">
        <v>160.75</v>
      </c>
      <c r="E237" s="1"/>
      <c r="F237" s="1"/>
      <c r="G237" s="1"/>
      <c r="H237" s="1"/>
      <c r="J237">
        <f t="shared" si="60"/>
        <v>0.26106594399277339</v>
      </c>
      <c r="K237">
        <f t="shared" si="61"/>
        <v>6.6953097028285002E-2</v>
      </c>
      <c r="L237">
        <f t="shared" si="62"/>
        <v>0.1808565341952546</v>
      </c>
      <c r="N237">
        <f t="shared" si="72"/>
        <v>1.7213316892725032</v>
      </c>
      <c r="O237">
        <f t="shared" si="63"/>
        <v>1.8601747815230962</v>
      </c>
      <c r="P237">
        <f t="shared" si="64"/>
        <v>3.0619047619047617</v>
      </c>
      <c r="R237" s="20">
        <f t="shared" si="65"/>
        <v>319.13650000000001</v>
      </c>
      <c r="S237">
        <f t="shared" si="66"/>
        <v>68.17</v>
      </c>
      <c r="T237">
        <f t="shared" si="67"/>
        <v>318.8234517209541</v>
      </c>
      <c r="V237">
        <f t="shared" si="70"/>
        <v>249.06076356371355</v>
      </c>
      <c r="W237">
        <f>S237/$S$3*100</f>
        <v>266.87981208404017</v>
      </c>
      <c r="X237">
        <f t="shared" si="56"/>
        <v>318.8234517209541</v>
      </c>
      <c r="Z237">
        <f t="shared" si="71"/>
        <v>1.9563728999973273E-2</v>
      </c>
      <c r="AA237">
        <f t="shared" si="73"/>
        <v>3.6330741773018316E-2</v>
      </c>
      <c r="AB237">
        <f t="shared" si="74"/>
        <v>-5.9547618660960033E-3</v>
      </c>
      <c r="AD237">
        <f t="shared" si="57"/>
        <v>0.17059784762946262</v>
      </c>
      <c r="AE237">
        <f t="shared" si="58"/>
        <v>0.14940315507627616</v>
      </c>
      <c r="AF237">
        <f t="shared" si="59"/>
        <v>0.67999899729426128</v>
      </c>
    </row>
    <row r="238" spans="1:32" x14ac:dyDescent="0.35">
      <c r="A238" s="4">
        <v>45138</v>
      </c>
      <c r="B238" s="5">
        <v>12.32</v>
      </c>
      <c r="C238" s="5">
        <v>31.38</v>
      </c>
      <c r="D238" s="5">
        <v>168.24</v>
      </c>
      <c r="E238" s="1"/>
      <c r="F238" s="1"/>
      <c r="G238" s="1"/>
      <c r="H238" s="1"/>
      <c r="J238">
        <f t="shared" si="60"/>
        <v>-0.11747851002865328</v>
      </c>
      <c r="K238">
        <f t="shared" si="61"/>
        <v>5.3020134228187965E-2</v>
      </c>
      <c r="L238">
        <f t="shared" si="62"/>
        <v>4.6594090202177307E-2</v>
      </c>
      <c r="N238">
        <f t="shared" si="72"/>
        <v>1.5191122071516647</v>
      </c>
      <c r="O238">
        <f t="shared" si="63"/>
        <v>1.9588014981273407</v>
      </c>
      <c r="P238">
        <f t="shared" si="64"/>
        <v>3.2045714285714286</v>
      </c>
      <c r="R238" s="20">
        <f t="shared" si="65"/>
        <v>325.38</v>
      </c>
      <c r="S238">
        <f t="shared" si="66"/>
        <v>70.646666666666661</v>
      </c>
      <c r="T238">
        <f t="shared" si="67"/>
        <v>316.92493398862905</v>
      </c>
      <c r="V238">
        <f t="shared" si="70"/>
        <v>253.93332084660051</v>
      </c>
      <c r="W238">
        <f t="shared" si="68"/>
        <v>276.57575362129711</v>
      </c>
      <c r="X238">
        <f t="shared" si="56"/>
        <v>316.92493398862905</v>
      </c>
      <c r="Z238">
        <f t="shared" si="71"/>
        <v>6.000676132522198E-3</v>
      </c>
      <c r="AA238">
        <f t="shared" si="73"/>
        <v>1.5476078135321369E-2</v>
      </c>
      <c r="AB238">
        <f t="shared" si="74"/>
        <v>-1.5370605341945121E-2</v>
      </c>
      <c r="AD238">
        <f t="shared" si="57"/>
        <v>0.14766734279918864</v>
      </c>
      <c r="AE238">
        <f t="shared" si="58"/>
        <v>0.15430573483311819</v>
      </c>
      <c r="AF238">
        <f t="shared" si="59"/>
        <v>0.69802692236769326</v>
      </c>
    </row>
    <row r="239" spans="1:32" x14ac:dyDescent="0.35">
      <c r="A239" s="4">
        <v>45169</v>
      </c>
      <c r="B239" s="5">
        <v>11.31</v>
      </c>
      <c r="C239" s="5">
        <v>31.78</v>
      </c>
      <c r="D239" s="5">
        <v>172.13</v>
      </c>
      <c r="E239" s="1"/>
      <c r="F239" s="1"/>
      <c r="G239" s="1"/>
      <c r="H239" s="1"/>
      <c r="J239">
        <f t="shared" si="60"/>
        <v>-8.1980519480519431E-2</v>
      </c>
      <c r="K239">
        <f t="shared" si="61"/>
        <v>1.2746972594009032E-2</v>
      </c>
      <c r="L239">
        <f t="shared" si="62"/>
        <v>2.3121730860675038E-2</v>
      </c>
      <c r="N239">
        <f t="shared" si="72"/>
        <v>1.3945745992601728</v>
      </c>
      <c r="O239">
        <f t="shared" si="63"/>
        <v>1.9837702871410738</v>
      </c>
      <c r="P239">
        <f t="shared" si="64"/>
        <v>3.2786666666666666</v>
      </c>
      <c r="R239" s="20">
        <f t="shared" si="65"/>
        <v>327.33250000000004</v>
      </c>
      <c r="S239">
        <f t="shared" si="66"/>
        <v>71.739999999999995</v>
      </c>
      <c r="T239">
        <f t="shared" si="67"/>
        <v>312.05360590526783</v>
      </c>
      <c r="V239">
        <f t="shared" si="70"/>
        <v>255.45709246425679</v>
      </c>
      <c r="W239">
        <f t="shared" si="68"/>
        <v>280.85606159467574</v>
      </c>
      <c r="X239">
        <f t="shared" si="56"/>
        <v>312.05360590526783</v>
      </c>
      <c r="Z239">
        <f t="shared" si="71"/>
        <v>4.3735345558415295E-2</v>
      </c>
      <c r="AA239">
        <f t="shared" si="73"/>
        <v>4.5302481182046384E-2</v>
      </c>
      <c r="AB239">
        <f t="shared" si="74"/>
        <v>4.2222973769144634E-2</v>
      </c>
      <c r="AD239">
        <f t="shared" si="57"/>
        <v>0.13475288888209999</v>
      </c>
      <c r="AE239">
        <f t="shared" si="58"/>
        <v>0.15534051766934234</v>
      </c>
      <c r="AF239">
        <f t="shared" si="59"/>
        <v>0.70990659344855767</v>
      </c>
    </row>
    <row r="240" spans="1:32" x14ac:dyDescent="0.35">
      <c r="A240" s="4">
        <v>45198</v>
      </c>
      <c r="B240" s="5">
        <v>11.58</v>
      </c>
      <c r="C240" s="5">
        <v>33.64</v>
      </c>
      <c r="D240" s="5">
        <v>179.75</v>
      </c>
      <c r="E240" s="1"/>
      <c r="F240" s="1"/>
      <c r="G240" s="1"/>
      <c r="H240" s="1"/>
      <c r="J240">
        <f t="shared" si="60"/>
        <v>2.3872679045092715E-2</v>
      </c>
      <c r="K240">
        <f t="shared" si="61"/>
        <v>5.8527375707992491E-2</v>
      </c>
      <c r="L240">
        <f t="shared" si="62"/>
        <v>4.4268866554348474E-2</v>
      </c>
      <c r="N240">
        <f t="shared" si="72"/>
        <v>1.4278668310727498</v>
      </c>
      <c r="O240">
        <f t="shared" si="63"/>
        <v>2.0998751560549316</v>
      </c>
      <c r="P240">
        <f t="shared" si="64"/>
        <v>3.4238095238095236</v>
      </c>
      <c r="R240" s="20">
        <f t="shared" si="65"/>
        <v>341.64850000000001</v>
      </c>
      <c r="S240">
        <f t="shared" si="66"/>
        <v>74.989999999999995</v>
      </c>
      <c r="T240">
        <f t="shared" si="67"/>
        <v>325.22943712197298</v>
      </c>
      <c r="V240">
        <f t="shared" si="70"/>
        <v>266.62959667852908</v>
      </c>
      <c r="W240">
        <f t="shared" si="68"/>
        <v>293.57953803993212</v>
      </c>
      <c r="X240">
        <f t="shared" si="56"/>
        <v>325.22943712197298</v>
      </c>
      <c r="Z240">
        <f t="shared" si="71"/>
        <v>-5.8304075680121414E-2</v>
      </c>
      <c r="AA240">
        <f t="shared" si="73"/>
        <v>-4.356136373738706E-2</v>
      </c>
      <c r="AB240">
        <f t="shared" si="74"/>
        <v>-0.10446879017648958</v>
      </c>
      <c r="AD240">
        <f t="shared" si="57"/>
        <v>0.13218849197347565</v>
      </c>
      <c r="AE240">
        <f t="shared" si="58"/>
        <v>0.1575420351618696</v>
      </c>
      <c r="AF240">
        <f t="shared" si="59"/>
        <v>0.71026947286465481</v>
      </c>
    </row>
    <row r="241" spans="1:32" x14ac:dyDescent="0.35">
      <c r="A241" s="4">
        <v>45230</v>
      </c>
      <c r="B241" s="5">
        <v>9.24</v>
      </c>
      <c r="C241" s="5">
        <v>30.75</v>
      </c>
      <c r="D241" s="5">
        <v>175.18</v>
      </c>
      <c r="E241" s="1"/>
      <c r="F241" s="1"/>
      <c r="G241" s="1"/>
      <c r="H241" s="1"/>
      <c r="J241">
        <f t="shared" si="60"/>
        <v>-0.20207253886010357</v>
      </c>
      <c r="K241">
        <f t="shared" si="61"/>
        <v>-8.5909631391201002E-2</v>
      </c>
      <c r="L241">
        <f t="shared" si="62"/>
        <v>-2.5424200278164055E-2</v>
      </c>
      <c r="N241">
        <f t="shared" si="72"/>
        <v>1.1393341553637486</v>
      </c>
      <c r="O241">
        <f t="shared" si="63"/>
        <v>1.9194756554307117</v>
      </c>
      <c r="P241">
        <f t="shared" si="64"/>
        <v>3.336761904761905</v>
      </c>
      <c r="R241" s="20">
        <f>B241*$F$3+C241*$G$3+D241*$H$3</f>
        <v>321.72900000000004</v>
      </c>
      <c r="S241">
        <f t="shared" si="66"/>
        <v>71.723333333333343</v>
      </c>
      <c r="T241">
        <f t="shared" si="67"/>
        <v>291.25311129605979</v>
      </c>
      <c r="V241">
        <f t="shared" si="70"/>
        <v>251.08400449522387</v>
      </c>
      <c r="W241">
        <f t="shared" si="68"/>
        <v>280.79081299752062</v>
      </c>
      <c r="X241">
        <f t="shared" si="56"/>
        <v>291.25311129605979</v>
      </c>
      <c r="Z241">
        <f t="shared" si="71"/>
        <v>6.6633719683335979E-2</v>
      </c>
      <c r="AA241">
        <f t="shared" si="73"/>
        <v>6.9665845610447308E-2</v>
      </c>
      <c r="AB241">
        <f t="shared" si="74"/>
        <v>4.4121356678921142E-2</v>
      </c>
      <c r="AD241">
        <f t="shared" si="57"/>
        <v>0.11200731050045223</v>
      </c>
      <c r="AE241">
        <f t="shared" si="58"/>
        <v>0.15292373395000139</v>
      </c>
      <c r="AF241">
        <f t="shared" si="59"/>
        <v>0.73506895554954632</v>
      </c>
    </row>
    <row r="242" spans="1:32" x14ac:dyDescent="0.35">
      <c r="A242" s="4">
        <v>45260</v>
      </c>
      <c r="B242" s="5">
        <v>9.7200000000000006</v>
      </c>
      <c r="C242" s="5">
        <v>30.66</v>
      </c>
      <c r="D242" s="5">
        <v>189.78</v>
      </c>
      <c r="E242" s="1"/>
      <c r="F242" s="1"/>
      <c r="G242" s="1"/>
      <c r="H242" s="1"/>
      <c r="J242">
        <f t="shared" si="60"/>
        <v>5.1948051948051965E-2</v>
      </c>
      <c r="K242">
        <f t="shared" si="61"/>
        <v>-2.9268292682926855E-3</v>
      </c>
      <c r="L242">
        <f t="shared" si="62"/>
        <v>8.3342847357004146E-2</v>
      </c>
      <c r="N242">
        <f t="shared" si="72"/>
        <v>1.1985203452527746</v>
      </c>
      <c r="O242">
        <f t="shared" si="63"/>
        <v>1.9138576779026217</v>
      </c>
      <c r="P242">
        <f t="shared" si="64"/>
        <v>3.6148571428571428</v>
      </c>
      <c r="R242" s="20">
        <f t="shared" ref="R242" si="75">B242*$F$3+C242*$G$3+D242*$H$3</f>
        <v>343.16700000000003</v>
      </c>
      <c r="S242">
        <f t="shared" si="66"/>
        <v>76.72</v>
      </c>
      <c r="T242">
        <f t="shared" si="67"/>
        <v>304.10359370339876</v>
      </c>
      <c r="V242">
        <f t="shared" si="70"/>
        <v>267.81466566772809</v>
      </c>
      <c r="W242">
        <f t="shared" si="68"/>
        <v>300.35234242463787</v>
      </c>
      <c r="X242">
        <f t="shared" si="56"/>
        <v>304.10359370339876</v>
      </c>
      <c r="Z242">
        <f t="shared" si="71"/>
        <v>-3.2141785194963468E-3</v>
      </c>
      <c r="AA242">
        <f t="shared" si="73"/>
        <v>-1.8769551616266922E-2</v>
      </c>
      <c r="AB242">
        <f t="shared" si="74"/>
        <v>5.4234097646176149E-2</v>
      </c>
      <c r="AD242">
        <f t="shared" si="57"/>
        <v>0.11046516710522865</v>
      </c>
      <c r="AE242">
        <f t="shared" si="58"/>
        <v>0.14295080820708284</v>
      </c>
      <c r="AF242">
        <f t="shared" si="59"/>
        <v>0.74658402468768847</v>
      </c>
    </row>
    <row r="243" spans="1:32" x14ac:dyDescent="0.35">
      <c r="A243" s="4">
        <v>45289</v>
      </c>
      <c r="B243" s="5">
        <v>11.55</v>
      </c>
      <c r="C243" s="5">
        <v>30.91</v>
      </c>
      <c r="D243" s="5">
        <v>183.38</v>
      </c>
      <c r="E243" s="1"/>
      <c r="F243" s="1"/>
      <c r="G243" s="1"/>
      <c r="H243" s="1"/>
      <c r="J243">
        <f t="shared" si="60"/>
        <v>0.18827160493827155</v>
      </c>
      <c r="K243">
        <f t="shared" si="61"/>
        <v>8.15394651011081E-3</v>
      </c>
      <c r="L243">
        <f t="shared" si="62"/>
        <v>-3.3723258509853582E-2</v>
      </c>
      <c r="N243">
        <f t="shared" ref="N243" si="76">B243/$B$3</f>
        <v>1.4241676942046857</v>
      </c>
      <c r="O243">
        <f t="shared" ref="O243" si="77">C243/$C$3</f>
        <v>1.9294631710362049</v>
      </c>
      <c r="P243">
        <f t="shared" ref="P243" si="78">D243/$D$3</f>
        <v>3.492952380952381</v>
      </c>
      <c r="R243" s="20">
        <f t="shared" ref="R243" si="79">B243*$F$3+C243*$G$3+D243*$H$3</f>
        <v>342.06400000000002</v>
      </c>
      <c r="S243">
        <f t="shared" ref="S243" si="80">AVERAGE(B243:D243)</f>
        <v>75.28</v>
      </c>
      <c r="T243">
        <f t="shared" si="67"/>
        <v>320.59637769886194</v>
      </c>
      <c r="V243">
        <f t="shared" ref="V243" si="81">R243/$R$3*100</f>
        <v>266.95386152213274</v>
      </c>
      <c r="W243">
        <f t="shared" ref="W243" si="82">S243/$S$3*100</f>
        <v>294.71486363043192</v>
      </c>
      <c r="X243">
        <f t="shared" si="56"/>
        <v>320.59637769886194</v>
      </c>
      <c r="Z243">
        <f t="shared" ref="Z243" si="83">R244/R243-1</f>
        <v>-1</v>
      </c>
      <c r="AA243">
        <f t="shared" ref="AA243" si="84">S244/S243-1</f>
        <v>-1</v>
      </c>
      <c r="AB243">
        <f t="shared" ref="AB243" si="85">T244/T243-1</f>
        <v>-1</v>
      </c>
      <c r="AD243">
        <f t="shared" si="57"/>
        <v>0.1316858833434679</v>
      </c>
      <c r="AE243">
        <f t="shared" si="58"/>
        <v>0.14458113101641798</v>
      </c>
      <c r="AF243">
        <f t="shared" si="59"/>
        <v>0.72373298564011412</v>
      </c>
    </row>
    <row r="244" spans="1:32" x14ac:dyDescent="0.35">
      <c r="R244" s="20"/>
    </row>
    <row r="245" spans="1:32" x14ac:dyDescent="0.35">
      <c r="I245" s="19" t="s">
        <v>20</v>
      </c>
      <c r="J245" s="21">
        <f>AVERAGE(J4:J243)</f>
        <v>1.0204663708744883E-2</v>
      </c>
      <c r="K245" s="21">
        <f t="shared" ref="K245" si="86">AVERAGE(K4:K243)</f>
        <v>4.8225238063330737E-3</v>
      </c>
      <c r="L245" s="21">
        <f>AVERAGE(L4:L243)</f>
        <v>6.8654737928512495E-3</v>
      </c>
      <c r="R245" s="20"/>
    </row>
    <row r="246" spans="1:32" x14ac:dyDescent="0.35">
      <c r="I246" s="19" t="s">
        <v>51</v>
      </c>
      <c r="J246" s="21">
        <f>STDEV(J4:J243)</f>
        <v>0.14081122045744707</v>
      </c>
      <c r="K246" s="21">
        <f t="shared" ref="K246" si="87">STDEV(K4:K243)</f>
        <v>6.4613155735524938E-2</v>
      </c>
      <c r="L246" s="21">
        <f>STDEV(L4:L243)</f>
        <v>5.7837037989954397E-2</v>
      </c>
      <c r="R246" s="20"/>
      <c r="Y246" s="19" t="s">
        <v>20</v>
      </c>
      <c r="Z246">
        <f>AVERAGE(Z3:Z242)</f>
        <v>5.6786813143749372E-3</v>
      </c>
      <c r="AA246">
        <f>AVERAGE(AA3:AA242)</f>
        <v>6.0466466999888361E-3</v>
      </c>
      <c r="AB246">
        <f>AVERAGE(AB3:AB242)</f>
        <v>7.2975537693097349E-3</v>
      </c>
    </row>
    <row r="247" spans="1:32" x14ac:dyDescent="0.35">
      <c r="I247" s="19" t="s">
        <v>25</v>
      </c>
      <c r="J247" s="21">
        <f>MIN(J4:J243)</f>
        <v>-0.57731958762886593</v>
      </c>
      <c r="K247" s="21">
        <f t="shared" ref="K247:L247" si="88">MIN(K4:K243)</f>
        <v>-0.18389662027833009</v>
      </c>
      <c r="L247" s="21">
        <f t="shared" si="88"/>
        <v>-0.17068178239647291</v>
      </c>
      <c r="R247" s="20"/>
      <c r="Y247" s="19" t="s">
        <v>51</v>
      </c>
      <c r="Z247">
        <f>MIN(Z3:Z242)</f>
        <v>-0.16589888885810078</v>
      </c>
      <c r="AA247">
        <f>MIN(AA3:AA242)</f>
        <v>-0.15094113415657584</v>
      </c>
      <c r="AB247">
        <f>MIN(AB3:AB242)</f>
        <v>-0.28936305112882277</v>
      </c>
    </row>
    <row r="248" spans="1:32" x14ac:dyDescent="0.35">
      <c r="I248" s="19" t="s">
        <v>28</v>
      </c>
      <c r="J248" s="21">
        <f>MAX(J4:J243)</f>
        <v>1.2789115646258504</v>
      </c>
      <c r="K248" s="21">
        <f t="shared" ref="K248" si="89">MAX(K4:K243)</f>
        <v>0.22580645161290325</v>
      </c>
      <c r="L248" s="21">
        <f>MAX(L4:L243)</f>
        <v>0.25042111173498038</v>
      </c>
      <c r="R248" s="20"/>
      <c r="Y248" s="19" t="s">
        <v>25</v>
      </c>
      <c r="Z248">
        <f>MAX(Z3:Z242)</f>
        <v>0.29907672685838627</v>
      </c>
      <c r="AA248">
        <f>MAX(AA3:AA242)</f>
        <v>0.26509330406147091</v>
      </c>
      <c r="AB248">
        <f>MAX(AB3:AB242)</f>
        <v>0.58504637599124454</v>
      </c>
    </row>
    <row r="249" spans="1:32" x14ac:dyDescent="0.35">
      <c r="R249" s="20"/>
      <c r="Y249" s="19" t="s">
        <v>28</v>
      </c>
      <c r="Z249">
        <f>_xlfn.STDEV.S(Z3:Z243)</f>
        <v>8.604258722712213E-2</v>
      </c>
      <c r="AA249">
        <f>_xlfn.STDEV.S(AA3:AA243)</f>
        <v>8.5468501455246329E-2</v>
      </c>
      <c r="AB249">
        <f>_xlfn.STDEV.S(AB3:AB243)</f>
        <v>9.6874547262359056E-2</v>
      </c>
    </row>
    <row r="250" spans="1:32" x14ac:dyDescent="0.35">
      <c r="J250" s="2" t="s">
        <v>3</v>
      </c>
      <c r="K250" s="2" t="s">
        <v>4</v>
      </c>
      <c r="L250" s="2" t="s">
        <v>5</v>
      </c>
      <c r="R250" s="20"/>
    </row>
    <row r="251" spans="1:32" x14ac:dyDescent="0.35">
      <c r="I251" s="19" t="s">
        <v>3</v>
      </c>
      <c r="J251" s="23">
        <f>CORREL(J4:J243,J4:J243)</f>
        <v>0.99999999999999978</v>
      </c>
      <c r="K251" s="21"/>
      <c r="L251" s="21"/>
      <c r="R251" s="20"/>
      <c r="Z251" s="19" t="s">
        <v>7</v>
      </c>
      <c r="AA251" s="19" t="s">
        <v>8</v>
      </c>
      <c r="AB251" s="19" t="s">
        <v>9</v>
      </c>
    </row>
    <row r="252" spans="1:32" x14ac:dyDescent="0.35">
      <c r="I252" s="19" t="s">
        <v>4</v>
      </c>
      <c r="J252" s="21">
        <f>CORREL(J4:J243,K4:K243)</f>
        <v>0.42519845841478188</v>
      </c>
      <c r="K252" s="24">
        <f>CORREL(K4:K243,K4:K243)</f>
        <v>0.99999999999999978</v>
      </c>
      <c r="L252" s="21"/>
      <c r="R252" s="20"/>
      <c r="Y252" s="19" t="s">
        <v>7</v>
      </c>
      <c r="Z252">
        <v>1</v>
      </c>
    </row>
    <row r="253" spans="1:32" x14ac:dyDescent="0.35">
      <c r="I253" s="19" t="s">
        <v>5</v>
      </c>
      <c r="J253" s="21">
        <f>CORREL(J4:J243,L4:L243)</f>
        <v>0.40418429393734007</v>
      </c>
      <c r="K253" s="21">
        <f>CORREL(K4:K243,L4:L243)</f>
        <v>0.68198136993812852</v>
      </c>
      <c r="L253" s="24">
        <f>CORREL(L4:L243,L4:L243)</f>
        <v>1.0000000000000002</v>
      </c>
      <c r="R253" s="20"/>
      <c r="Y253" s="19" t="s">
        <v>8</v>
      </c>
      <c r="Z253">
        <f>CORREL(Z4:Z243,AA4:AA243)</f>
        <v>0.99501954076501198</v>
      </c>
      <c r="AA253">
        <v>1</v>
      </c>
    </row>
    <row r="254" spans="1:32" x14ac:dyDescent="0.35">
      <c r="I254" s="19"/>
      <c r="R254" s="20"/>
      <c r="Y254" s="19" t="s">
        <v>9</v>
      </c>
      <c r="Z254">
        <f>CORREL(Z4:Z243,AB4:AB243)</f>
        <v>0.94284775176417435</v>
      </c>
      <c r="AA254">
        <f>CORREL(AA4:AA243,AB4:AB243)</f>
        <v>0.9107964250491154</v>
      </c>
      <c r="AB254">
        <v>1</v>
      </c>
    </row>
    <row r="255" spans="1:32" x14ac:dyDescent="0.35">
      <c r="R255" s="20"/>
    </row>
    <row r="256" spans="1:32" x14ac:dyDescent="0.35">
      <c r="J256" t="s">
        <v>52</v>
      </c>
      <c r="R256" s="20"/>
    </row>
    <row r="257" spans="18:18" x14ac:dyDescent="0.35">
      <c r="R257" s="20"/>
    </row>
    <row r="258" spans="18:18" x14ac:dyDescent="0.35">
      <c r="R258" s="20"/>
    </row>
    <row r="259" spans="18:18" x14ac:dyDescent="0.35">
      <c r="R259" s="20"/>
    </row>
    <row r="260" spans="18:18" x14ac:dyDescent="0.35">
      <c r="R260" s="20"/>
    </row>
    <row r="261" spans="18:18" x14ac:dyDescent="0.35">
      <c r="R261" s="20"/>
    </row>
    <row r="262" spans="18:18" x14ac:dyDescent="0.35">
      <c r="R262" s="20"/>
    </row>
    <row r="263" spans="18:18" x14ac:dyDescent="0.35">
      <c r="R263" s="20"/>
    </row>
    <row r="264" spans="18:18" x14ac:dyDescent="0.35">
      <c r="R264" s="20"/>
    </row>
    <row r="265" spans="18:18" x14ac:dyDescent="0.35">
      <c r="R265" s="20"/>
    </row>
    <row r="266" spans="18:18" x14ac:dyDescent="0.35">
      <c r="R266" s="20"/>
    </row>
    <row r="267" spans="18:18" x14ac:dyDescent="0.35">
      <c r="R267" s="20"/>
    </row>
    <row r="268" spans="18:18" x14ac:dyDescent="0.35">
      <c r="R268" s="20"/>
    </row>
    <row r="269" spans="18:18" x14ac:dyDescent="0.35">
      <c r="R269" s="20"/>
    </row>
    <row r="270" spans="18:18" x14ac:dyDescent="0.35">
      <c r="R270" s="20"/>
    </row>
    <row r="271" spans="18:18" x14ac:dyDescent="0.35">
      <c r="R271" s="20"/>
    </row>
    <row r="272" spans="18:18" x14ac:dyDescent="0.35">
      <c r="R272" s="20"/>
    </row>
    <row r="273" spans="18:18" x14ac:dyDescent="0.35">
      <c r="R273" s="20"/>
    </row>
    <row r="274" spans="18:18" x14ac:dyDescent="0.35">
      <c r="R274" s="20"/>
    </row>
    <row r="275" spans="18:18" x14ac:dyDescent="0.35">
      <c r="R275" s="20"/>
    </row>
    <row r="276" spans="18:18" x14ac:dyDescent="0.35">
      <c r="R276" s="20"/>
    </row>
    <row r="277" spans="18:18" x14ac:dyDescent="0.35">
      <c r="R277" s="20"/>
    </row>
    <row r="278" spans="18:18" x14ac:dyDescent="0.35">
      <c r="R278" s="20"/>
    </row>
    <row r="279" spans="18:18" x14ac:dyDescent="0.35">
      <c r="R279" s="20"/>
    </row>
    <row r="280" spans="18:18" x14ac:dyDescent="0.35">
      <c r="R280" s="20"/>
    </row>
    <row r="281" spans="18:18" x14ac:dyDescent="0.35">
      <c r="R281" s="20"/>
    </row>
    <row r="282" spans="18:18" x14ac:dyDescent="0.35">
      <c r="R282" s="20"/>
    </row>
    <row r="283" spans="18:18" x14ac:dyDescent="0.35">
      <c r="R283" s="20"/>
    </row>
    <row r="284" spans="18:18" x14ac:dyDescent="0.35">
      <c r="R284" s="20"/>
    </row>
    <row r="285" spans="18:18" x14ac:dyDescent="0.35">
      <c r="R285" s="20"/>
    </row>
    <row r="286" spans="18:18" x14ac:dyDescent="0.35">
      <c r="R286" s="20"/>
    </row>
    <row r="287" spans="18:18" x14ac:dyDescent="0.35">
      <c r="R287" s="20"/>
    </row>
    <row r="288" spans="18:18" x14ac:dyDescent="0.35">
      <c r="R288" s="20"/>
    </row>
    <row r="289" spans="18:18" x14ac:dyDescent="0.35">
      <c r="R289" s="20"/>
    </row>
    <row r="290" spans="18:18" x14ac:dyDescent="0.35">
      <c r="R290" s="20"/>
    </row>
    <row r="291" spans="18:18" x14ac:dyDescent="0.35">
      <c r="R291" s="20"/>
    </row>
    <row r="292" spans="18:18" x14ac:dyDescent="0.35">
      <c r="R292" s="20"/>
    </row>
    <row r="293" spans="18:18" x14ac:dyDescent="0.35">
      <c r="R293" s="20"/>
    </row>
    <row r="294" spans="18:18" x14ac:dyDescent="0.35">
      <c r="R294" s="20"/>
    </row>
    <row r="295" spans="18:18" x14ac:dyDescent="0.35">
      <c r="R295" s="20"/>
    </row>
    <row r="296" spans="18:18" x14ac:dyDescent="0.35">
      <c r="R296" s="20"/>
    </row>
    <row r="297" spans="18:18" x14ac:dyDescent="0.35">
      <c r="R297" s="20"/>
    </row>
    <row r="298" spans="18:18" x14ac:dyDescent="0.35">
      <c r="R298" s="20"/>
    </row>
    <row r="299" spans="18:18" x14ac:dyDescent="0.35">
      <c r="R299" s="20"/>
    </row>
    <row r="300" spans="18:18" x14ac:dyDescent="0.35">
      <c r="R300" s="20"/>
    </row>
    <row r="301" spans="18:18" x14ac:dyDescent="0.35">
      <c r="R301" s="20"/>
    </row>
    <row r="302" spans="18:18" x14ac:dyDescent="0.35">
      <c r="R302" s="20"/>
    </row>
    <row r="303" spans="18:18" x14ac:dyDescent="0.35">
      <c r="R303" s="20"/>
    </row>
    <row r="304" spans="18:18" x14ac:dyDescent="0.35">
      <c r="R304" s="20"/>
    </row>
    <row r="305" spans="18:18" x14ac:dyDescent="0.35">
      <c r="R305" s="20"/>
    </row>
    <row r="306" spans="18:18" x14ac:dyDescent="0.35">
      <c r="R306" s="20"/>
    </row>
    <row r="307" spans="18:18" x14ac:dyDescent="0.35">
      <c r="R307" s="20"/>
    </row>
    <row r="308" spans="18:18" x14ac:dyDescent="0.35">
      <c r="R308" s="20"/>
    </row>
    <row r="309" spans="18:18" x14ac:dyDescent="0.35">
      <c r="R309" s="20"/>
    </row>
    <row r="310" spans="18:18" x14ac:dyDescent="0.35">
      <c r="R310" s="20"/>
    </row>
    <row r="311" spans="18:18" x14ac:dyDescent="0.35">
      <c r="R311" s="20"/>
    </row>
    <row r="312" spans="18:18" x14ac:dyDescent="0.35">
      <c r="R312" s="20"/>
    </row>
    <row r="313" spans="18:18" x14ac:dyDescent="0.35">
      <c r="R313" s="20"/>
    </row>
    <row r="314" spans="18:18" x14ac:dyDescent="0.35">
      <c r="R314" s="20"/>
    </row>
    <row r="315" spans="18:18" x14ac:dyDescent="0.35">
      <c r="R315" s="20"/>
    </row>
    <row r="316" spans="18:18" x14ac:dyDescent="0.35">
      <c r="R316" s="20"/>
    </row>
    <row r="317" spans="18:18" x14ac:dyDescent="0.35">
      <c r="R317" s="20"/>
    </row>
    <row r="318" spans="18:18" x14ac:dyDescent="0.35">
      <c r="R318" s="20"/>
    </row>
    <row r="319" spans="18:18" x14ac:dyDescent="0.35">
      <c r="R319" s="20"/>
    </row>
    <row r="320" spans="18:18" x14ac:dyDescent="0.35">
      <c r="R320" s="20"/>
    </row>
    <row r="321" spans="18:18" x14ac:dyDescent="0.35">
      <c r="R321" s="20"/>
    </row>
    <row r="322" spans="18:18" x14ac:dyDescent="0.35">
      <c r="R322" s="20"/>
    </row>
    <row r="323" spans="18:18" x14ac:dyDescent="0.35">
      <c r="R323" s="20"/>
    </row>
    <row r="324" spans="18:18" x14ac:dyDescent="0.35">
      <c r="R324" s="20"/>
    </row>
    <row r="325" spans="18:18" x14ac:dyDescent="0.35">
      <c r="R325" s="20"/>
    </row>
    <row r="326" spans="18:18" x14ac:dyDescent="0.35">
      <c r="R326" s="20"/>
    </row>
    <row r="327" spans="18:18" x14ac:dyDescent="0.35">
      <c r="R327" s="20"/>
    </row>
    <row r="328" spans="18:18" x14ac:dyDescent="0.35">
      <c r="R328" s="20"/>
    </row>
    <row r="329" spans="18:18" x14ac:dyDescent="0.35">
      <c r="R329" s="20"/>
    </row>
    <row r="330" spans="18:18" x14ac:dyDescent="0.35">
      <c r="R330" s="20"/>
    </row>
    <row r="331" spans="18:18" x14ac:dyDescent="0.35">
      <c r="R331" s="20"/>
    </row>
    <row r="332" spans="18:18" x14ac:dyDescent="0.35">
      <c r="R332" s="20"/>
    </row>
    <row r="333" spans="18:18" x14ac:dyDescent="0.35">
      <c r="R333" s="20"/>
    </row>
    <row r="334" spans="18:18" x14ac:dyDescent="0.35">
      <c r="R334" s="20"/>
    </row>
    <row r="335" spans="18:18" x14ac:dyDescent="0.35">
      <c r="R335" s="20"/>
    </row>
    <row r="336" spans="18:18" x14ac:dyDescent="0.35">
      <c r="R336" s="20"/>
    </row>
    <row r="337" spans="18:18" x14ac:dyDescent="0.35">
      <c r="R337" s="20"/>
    </row>
    <row r="338" spans="18:18" x14ac:dyDescent="0.35">
      <c r="R338" s="20"/>
    </row>
    <row r="339" spans="18:18" x14ac:dyDescent="0.35">
      <c r="R339" s="20"/>
    </row>
    <row r="340" spans="18:18" x14ac:dyDescent="0.35">
      <c r="R340" s="20"/>
    </row>
    <row r="341" spans="18:18" x14ac:dyDescent="0.35">
      <c r="R341" s="20"/>
    </row>
    <row r="342" spans="18:18" x14ac:dyDescent="0.35">
      <c r="R342" s="20"/>
    </row>
    <row r="343" spans="18:18" x14ac:dyDescent="0.35">
      <c r="R343" s="20"/>
    </row>
    <row r="344" spans="18:18" x14ac:dyDescent="0.35">
      <c r="R344" s="20"/>
    </row>
    <row r="345" spans="18:18" x14ac:dyDescent="0.35">
      <c r="R345" s="20"/>
    </row>
    <row r="346" spans="18:18" x14ac:dyDescent="0.35">
      <c r="R346" s="20"/>
    </row>
    <row r="347" spans="18:18" x14ac:dyDescent="0.35">
      <c r="R347" s="20"/>
    </row>
    <row r="348" spans="18:18" x14ac:dyDescent="0.35">
      <c r="R348" s="20"/>
    </row>
    <row r="349" spans="18:18" x14ac:dyDescent="0.35">
      <c r="R349" s="20"/>
    </row>
    <row r="350" spans="18:18" x14ac:dyDescent="0.35">
      <c r="R350" s="20"/>
    </row>
    <row r="351" spans="18:18" x14ac:dyDescent="0.35">
      <c r="R351" s="20"/>
    </row>
    <row r="352" spans="18:18" x14ac:dyDescent="0.35">
      <c r="R352" s="20"/>
    </row>
    <row r="353" spans="18:18" x14ac:dyDescent="0.35">
      <c r="R353" s="20"/>
    </row>
    <row r="354" spans="18:18" x14ac:dyDescent="0.35">
      <c r="R354" s="20"/>
    </row>
    <row r="355" spans="18:18" x14ac:dyDescent="0.35">
      <c r="R355" s="20"/>
    </row>
    <row r="356" spans="18:18" x14ac:dyDescent="0.35">
      <c r="R356" s="20"/>
    </row>
    <row r="357" spans="18:18" x14ac:dyDescent="0.35">
      <c r="R357" s="20"/>
    </row>
    <row r="358" spans="18:18" x14ac:dyDescent="0.35">
      <c r="R358" s="20"/>
    </row>
    <row r="359" spans="18:18" x14ac:dyDescent="0.35">
      <c r="R359" s="20"/>
    </row>
    <row r="360" spans="18:18" x14ac:dyDescent="0.35">
      <c r="R360" s="20"/>
    </row>
    <row r="361" spans="18:18" x14ac:dyDescent="0.35">
      <c r="R361" s="20"/>
    </row>
    <row r="362" spans="18:18" x14ac:dyDescent="0.35">
      <c r="R362" s="20"/>
    </row>
    <row r="363" spans="18:18" x14ac:dyDescent="0.35">
      <c r="R363" s="20"/>
    </row>
    <row r="364" spans="18:18" x14ac:dyDescent="0.35">
      <c r="R364" s="20"/>
    </row>
    <row r="365" spans="18:18" x14ac:dyDescent="0.35">
      <c r="R365" s="20"/>
    </row>
    <row r="366" spans="18:18" x14ac:dyDescent="0.35">
      <c r="R366" s="20"/>
    </row>
    <row r="367" spans="18:18" x14ac:dyDescent="0.35">
      <c r="R367" s="20"/>
    </row>
    <row r="368" spans="18:18" x14ac:dyDescent="0.35">
      <c r="R368" s="20"/>
    </row>
    <row r="369" spans="18:18" x14ac:dyDescent="0.35">
      <c r="R369" s="20"/>
    </row>
    <row r="370" spans="18:18" x14ac:dyDescent="0.35">
      <c r="R370" s="20"/>
    </row>
    <row r="371" spans="18:18" x14ac:dyDescent="0.35">
      <c r="R371" s="20"/>
    </row>
    <row r="372" spans="18:18" x14ac:dyDescent="0.35">
      <c r="R372" s="20"/>
    </row>
    <row r="373" spans="18:18" x14ac:dyDescent="0.35">
      <c r="R373" s="20"/>
    </row>
    <row r="374" spans="18:18" x14ac:dyDescent="0.35">
      <c r="R374" s="20"/>
    </row>
    <row r="375" spans="18:18" x14ac:dyDescent="0.35">
      <c r="R375" s="20"/>
    </row>
    <row r="376" spans="18:18" x14ac:dyDescent="0.35">
      <c r="R376" s="20"/>
    </row>
    <row r="377" spans="18:18" x14ac:dyDescent="0.35">
      <c r="R377" s="20"/>
    </row>
    <row r="378" spans="18:18" x14ac:dyDescent="0.35">
      <c r="R378" s="20"/>
    </row>
    <row r="379" spans="18:18" x14ac:dyDescent="0.35">
      <c r="R379" s="20"/>
    </row>
    <row r="380" spans="18:18" x14ac:dyDescent="0.35">
      <c r="R380" s="20"/>
    </row>
    <row r="381" spans="18:18" x14ac:dyDescent="0.35">
      <c r="R381" s="20"/>
    </row>
    <row r="382" spans="18:18" x14ac:dyDescent="0.35">
      <c r="R382" s="20"/>
    </row>
    <row r="383" spans="18:18" x14ac:dyDescent="0.35">
      <c r="R383" s="20"/>
    </row>
    <row r="384" spans="18:18" x14ac:dyDescent="0.35">
      <c r="R384" s="20"/>
    </row>
    <row r="385" spans="18:18" x14ac:dyDescent="0.35">
      <c r="R385" s="20"/>
    </row>
    <row r="386" spans="18:18" x14ac:dyDescent="0.35">
      <c r="R386" s="20"/>
    </row>
    <row r="387" spans="18:18" x14ac:dyDescent="0.35">
      <c r="R387" s="20"/>
    </row>
    <row r="388" spans="18:18" x14ac:dyDescent="0.35">
      <c r="R388" s="20"/>
    </row>
    <row r="389" spans="18:18" x14ac:dyDescent="0.35">
      <c r="R389" s="20"/>
    </row>
    <row r="390" spans="18:18" x14ac:dyDescent="0.35">
      <c r="R390" s="20"/>
    </row>
    <row r="391" spans="18:18" x14ac:dyDescent="0.35">
      <c r="R391" s="20"/>
    </row>
    <row r="392" spans="18:18" x14ac:dyDescent="0.35">
      <c r="R392" s="20"/>
    </row>
    <row r="393" spans="18:18" x14ac:dyDescent="0.35">
      <c r="R393" s="20"/>
    </row>
    <row r="394" spans="18:18" x14ac:dyDescent="0.35">
      <c r="R394" s="20"/>
    </row>
    <row r="395" spans="18:18" x14ac:dyDescent="0.35">
      <c r="R395" s="20"/>
    </row>
    <row r="396" spans="18:18" x14ac:dyDescent="0.35">
      <c r="R396" s="20"/>
    </row>
    <row r="397" spans="18:18" x14ac:dyDescent="0.35">
      <c r="R397" s="20"/>
    </row>
    <row r="398" spans="18:18" x14ac:dyDescent="0.35">
      <c r="R398" s="20"/>
    </row>
    <row r="399" spans="18:18" x14ac:dyDescent="0.35">
      <c r="R399" s="20"/>
    </row>
    <row r="400" spans="18:18" x14ac:dyDescent="0.35">
      <c r="R400" s="20"/>
    </row>
    <row r="401" spans="18:18" x14ac:dyDescent="0.35">
      <c r="R401" s="20"/>
    </row>
    <row r="402" spans="18:18" x14ac:dyDescent="0.35">
      <c r="R402" s="20"/>
    </row>
    <row r="403" spans="18:18" x14ac:dyDescent="0.35">
      <c r="R403" s="20"/>
    </row>
    <row r="404" spans="18:18" x14ac:dyDescent="0.35">
      <c r="R404" s="20"/>
    </row>
    <row r="405" spans="18:18" x14ac:dyDescent="0.35">
      <c r="R405" s="20"/>
    </row>
    <row r="406" spans="18:18" x14ac:dyDescent="0.35">
      <c r="R406" s="20"/>
    </row>
    <row r="407" spans="18:18" x14ac:dyDescent="0.35">
      <c r="R407" s="20"/>
    </row>
    <row r="408" spans="18:18" x14ac:dyDescent="0.35">
      <c r="R408" s="20"/>
    </row>
    <row r="409" spans="18:18" x14ac:dyDescent="0.35">
      <c r="R409" s="20"/>
    </row>
    <row r="410" spans="18:18" x14ac:dyDescent="0.35">
      <c r="R410" s="20"/>
    </row>
    <row r="411" spans="18:18" x14ac:dyDescent="0.35">
      <c r="R411" s="20"/>
    </row>
    <row r="412" spans="18:18" x14ac:dyDescent="0.35">
      <c r="R412" s="20"/>
    </row>
    <row r="413" spans="18:18" x14ac:dyDescent="0.35">
      <c r="R413" s="20"/>
    </row>
    <row r="414" spans="18:18" x14ac:dyDescent="0.35">
      <c r="R414" s="20"/>
    </row>
    <row r="415" spans="18:18" x14ac:dyDescent="0.35">
      <c r="R415" s="20"/>
    </row>
    <row r="416" spans="18:18" x14ac:dyDescent="0.35">
      <c r="R416" s="20"/>
    </row>
    <row r="417" spans="18:18" x14ac:dyDescent="0.35">
      <c r="R417" s="20"/>
    </row>
    <row r="418" spans="18:18" x14ac:dyDescent="0.35">
      <c r="R418" s="20"/>
    </row>
    <row r="419" spans="18:18" x14ac:dyDescent="0.35">
      <c r="R419" s="20"/>
    </row>
    <row r="420" spans="18:18" x14ac:dyDescent="0.35">
      <c r="R420" s="20"/>
    </row>
    <row r="421" spans="18:18" x14ac:dyDescent="0.35">
      <c r="R421" s="20"/>
    </row>
    <row r="422" spans="18:18" x14ac:dyDescent="0.35">
      <c r="R422" s="20"/>
    </row>
    <row r="423" spans="18:18" x14ac:dyDescent="0.35">
      <c r="R423" s="20"/>
    </row>
    <row r="424" spans="18:18" x14ac:dyDescent="0.35">
      <c r="R424" s="20"/>
    </row>
    <row r="425" spans="18:18" x14ac:dyDescent="0.35">
      <c r="R425" s="20"/>
    </row>
    <row r="426" spans="18:18" x14ac:dyDescent="0.35">
      <c r="R426" s="20"/>
    </row>
    <row r="427" spans="18:18" x14ac:dyDescent="0.35">
      <c r="R427" s="20"/>
    </row>
    <row r="428" spans="18:18" x14ac:dyDescent="0.35">
      <c r="R428" s="20"/>
    </row>
    <row r="429" spans="18:18" x14ac:dyDescent="0.35">
      <c r="R429" s="20"/>
    </row>
    <row r="430" spans="18:18" x14ac:dyDescent="0.35">
      <c r="R430" s="20"/>
    </row>
    <row r="431" spans="18:18" x14ac:dyDescent="0.35">
      <c r="R431" s="20"/>
    </row>
    <row r="432" spans="18:18" x14ac:dyDescent="0.35">
      <c r="R432" s="20"/>
    </row>
    <row r="433" spans="18:18" x14ac:dyDescent="0.35">
      <c r="R433" s="20"/>
    </row>
    <row r="434" spans="18:18" x14ac:dyDescent="0.35">
      <c r="R434" s="20"/>
    </row>
    <row r="435" spans="18:18" x14ac:dyDescent="0.35">
      <c r="R435" s="20"/>
    </row>
    <row r="436" spans="18:18" x14ac:dyDescent="0.35">
      <c r="R436" s="20"/>
    </row>
    <row r="437" spans="18:18" x14ac:dyDescent="0.35">
      <c r="R437" s="20"/>
    </row>
    <row r="438" spans="18:18" x14ac:dyDescent="0.35">
      <c r="R438" s="20"/>
    </row>
    <row r="439" spans="18:18" x14ac:dyDescent="0.35">
      <c r="R439" s="20"/>
    </row>
    <row r="440" spans="18:18" x14ac:dyDescent="0.35">
      <c r="R440" s="20"/>
    </row>
    <row r="441" spans="18:18" x14ac:dyDescent="0.35">
      <c r="R441" s="20"/>
    </row>
    <row r="442" spans="18:18" x14ac:dyDescent="0.35">
      <c r="R442" s="20"/>
    </row>
    <row r="443" spans="18:18" x14ac:dyDescent="0.35">
      <c r="R443" s="20"/>
    </row>
    <row r="444" spans="18:18" x14ac:dyDescent="0.35">
      <c r="R444" s="20"/>
    </row>
    <row r="445" spans="18:18" x14ac:dyDescent="0.35">
      <c r="R445" s="20"/>
    </row>
    <row r="446" spans="18:18" x14ac:dyDescent="0.35">
      <c r="R446" s="20"/>
    </row>
    <row r="447" spans="18:18" x14ac:dyDescent="0.35">
      <c r="R447" s="20"/>
    </row>
    <row r="448" spans="18:18" x14ac:dyDescent="0.35">
      <c r="R448" s="20"/>
    </row>
    <row r="449" spans="18:18" x14ac:dyDescent="0.35">
      <c r="R449" s="20"/>
    </row>
    <row r="450" spans="18:18" x14ac:dyDescent="0.35">
      <c r="R450" s="20"/>
    </row>
    <row r="451" spans="18:18" x14ac:dyDescent="0.35">
      <c r="R451" s="20"/>
    </row>
    <row r="452" spans="18:18" x14ac:dyDescent="0.35">
      <c r="R452" s="20"/>
    </row>
    <row r="453" spans="18:18" x14ac:dyDescent="0.35">
      <c r="R453" s="20"/>
    </row>
    <row r="454" spans="18:18" x14ac:dyDescent="0.35">
      <c r="R454" s="20"/>
    </row>
    <row r="455" spans="18:18" x14ac:dyDescent="0.35">
      <c r="R455" s="20"/>
    </row>
    <row r="456" spans="18:18" x14ac:dyDescent="0.35">
      <c r="R456" s="20"/>
    </row>
    <row r="457" spans="18:18" x14ac:dyDescent="0.35">
      <c r="R457" s="20"/>
    </row>
    <row r="458" spans="18:18" x14ac:dyDescent="0.35">
      <c r="R458" s="20"/>
    </row>
    <row r="459" spans="18:18" x14ac:dyDescent="0.35">
      <c r="R459" s="20"/>
    </row>
    <row r="460" spans="18:18" x14ac:dyDescent="0.35">
      <c r="R460" s="20"/>
    </row>
    <row r="461" spans="18:18" x14ac:dyDescent="0.35">
      <c r="R461" s="20"/>
    </row>
    <row r="462" spans="18:18" x14ac:dyDescent="0.35">
      <c r="R462" s="20"/>
    </row>
    <row r="463" spans="18:18" x14ac:dyDescent="0.35">
      <c r="R463" s="20"/>
    </row>
    <row r="464" spans="18:18" x14ac:dyDescent="0.35">
      <c r="R464" s="20"/>
    </row>
    <row r="465" spans="18:18" x14ac:dyDescent="0.35">
      <c r="R465" s="20"/>
    </row>
    <row r="466" spans="18:18" x14ac:dyDescent="0.35">
      <c r="R466" s="20"/>
    </row>
    <row r="467" spans="18:18" x14ac:dyDescent="0.35">
      <c r="R467" s="20"/>
    </row>
    <row r="468" spans="18:18" x14ac:dyDescent="0.35">
      <c r="R468" s="20"/>
    </row>
    <row r="469" spans="18:18" x14ac:dyDescent="0.35">
      <c r="R469" s="20"/>
    </row>
    <row r="470" spans="18:18" x14ac:dyDescent="0.35">
      <c r="R470" s="20"/>
    </row>
    <row r="471" spans="18:18" x14ac:dyDescent="0.35">
      <c r="R471" s="20"/>
    </row>
    <row r="472" spans="18:18" x14ac:dyDescent="0.35">
      <c r="R472" s="20"/>
    </row>
    <row r="473" spans="18:18" x14ac:dyDescent="0.35">
      <c r="R473" s="20"/>
    </row>
    <row r="474" spans="18:18" x14ac:dyDescent="0.35">
      <c r="R474" s="20"/>
    </row>
    <row r="475" spans="18:18" x14ac:dyDescent="0.35">
      <c r="R475" s="20"/>
    </row>
    <row r="476" spans="18:18" x14ac:dyDescent="0.35">
      <c r="R476" s="20"/>
    </row>
    <row r="477" spans="18:18" x14ac:dyDescent="0.35">
      <c r="R477" s="20"/>
    </row>
    <row r="478" spans="18:18" x14ac:dyDescent="0.35">
      <c r="R478"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9B7E0-EE2A-466C-9BAD-1520A037F14B}">
  <dimension ref="A1:M255"/>
  <sheetViews>
    <sheetView workbookViewId="0">
      <pane ySplit="2" topLeftCell="A238" activePane="bottomLeft" state="frozen"/>
      <selection pane="bottomLeft" activeCell="M8" sqref="M8"/>
    </sheetView>
  </sheetViews>
  <sheetFormatPr defaultRowHeight="14.5" x14ac:dyDescent="0.35"/>
  <cols>
    <col min="5" max="5" width="11" customWidth="1"/>
  </cols>
  <sheetData>
    <row r="1" spans="1:13" x14ac:dyDescent="0.35">
      <c r="A1" s="27"/>
      <c r="B1" s="27"/>
      <c r="C1" s="27" t="s">
        <v>53</v>
      </c>
      <c r="D1" s="27"/>
      <c r="E1" s="26"/>
      <c r="F1" s="26"/>
      <c r="G1" s="26" t="s">
        <v>48</v>
      </c>
      <c r="H1" s="26"/>
      <c r="I1" s="26"/>
      <c r="J1" s="26"/>
      <c r="K1" s="26"/>
      <c r="L1" s="26" t="s">
        <v>54</v>
      </c>
      <c r="M1" s="26"/>
    </row>
    <row r="2" spans="1:13" x14ac:dyDescent="0.35">
      <c r="A2" s="27" t="s">
        <v>50</v>
      </c>
      <c r="B2" s="27" t="s">
        <v>11</v>
      </c>
      <c r="C2" s="27" t="s">
        <v>12</v>
      </c>
      <c r="D2" s="27" t="s">
        <v>13</v>
      </c>
      <c r="E2" s="26"/>
      <c r="F2" s="27" t="s">
        <v>11</v>
      </c>
      <c r="G2" s="27" t="s">
        <v>12</v>
      </c>
      <c r="H2" s="27" t="s">
        <v>13</v>
      </c>
      <c r="I2" s="26"/>
      <c r="J2" s="27"/>
      <c r="K2" s="27" t="s">
        <v>11</v>
      </c>
      <c r="L2" s="27" t="s">
        <v>12</v>
      </c>
      <c r="M2" s="27" t="s">
        <v>13</v>
      </c>
    </row>
    <row r="3" spans="1:13" x14ac:dyDescent="0.35">
      <c r="A3" s="4">
        <v>37986</v>
      </c>
      <c r="B3" s="1">
        <v>1111.92</v>
      </c>
      <c r="C3" s="1">
        <v>1467.92</v>
      </c>
      <c r="D3" s="1">
        <v>556.91</v>
      </c>
      <c r="J3" s="4"/>
      <c r="K3">
        <f t="shared" ref="K3:K66" si="0">B3/B$3</f>
        <v>1</v>
      </c>
      <c r="L3">
        <f t="shared" ref="L3" si="1">C3/C$3</f>
        <v>1</v>
      </c>
      <c r="M3">
        <f>D3/D$3</f>
        <v>1</v>
      </c>
    </row>
    <row r="4" spans="1:13" x14ac:dyDescent="0.35">
      <c r="A4" s="4">
        <v>38016</v>
      </c>
      <c r="B4" s="1">
        <v>1131.1300000000001</v>
      </c>
      <c r="C4" s="1">
        <v>1493.08</v>
      </c>
      <c r="D4" s="1">
        <v>580.76</v>
      </c>
      <c r="F4">
        <f>(B4-B3)/B3</f>
        <v>1.7276422764227674E-2</v>
      </c>
      <c r="G4">
        <f t="shared" ref="G4:H4" si="2">(C4-C3)/C3</f>
        <v>1.7139898632077943E-2</v>
      </c>
      <c r="H4">
        <f t="shared" si="2"/>
        <v>4.2825591208633398E-2</v>
      </c>
      <c r="J4" s="4"/>
      <c r="K4">
        <f t="shared" si="0"/>
        <v>1.0172764227642277</v>
      </c>
      <c r="L4">
        <f t="shared" ref="L4:L67" si="3">C4/C$3</f>
        <v>1.0171398986320779</v>
      </c>
      <c r="M4">
        <f t="shared" ref="M4:M67" si="4">D4/D$3</f>
        <v>1.0428255912086335</v>
      </c>
    </row>
    <row r="5" spans="1:13" x14ac:dyDescent="0.35">
      <c r="A5" s="4">
        <v>38044</v>
      </c>
      <c r="B5" s="1">
        <v>1144.94</v>
      </c>
      <c r="C5" s="1">
        <v>1470.38</v>
      </c>
      <c r="D5" s="1">
        <v>585.55999999999995</v>
      </c>
      <c r="F5">
        <f t="shared" ref="F5:F68" si="5">(B5-B4)/B4</f>
        <v>1.2209029908144903E-2</v>
      </c>
      <c r="G5">
        <f t="shared" ref="G5:G68" si="6">(C5-C4)/C4</f>
        <v>-1.5203472017574288E-2</v>
      </c>
      <c r="H5">
        <f t="shared" ref="H5:H68" si="7">(D5-D4)/D4</f>
        <v>8.2650320269990266E-3</v>
      </c>
      <c r="J5" s="4"/>
      <c r="K5">
        <f t="shared" si="0"/>
        <v>1.0296963810346067</v>
      </c>
      <c r="L5">
        <f t="shared" si="3"/>
        <v>1.0016758406452668</v>
      </c>
      <c r="M5">
        <f t="shared" si="4"/>
        <v>1.0514445781185469</v>
      </c>
    </row>
    <row r="6" spans="1:13" x14ac:dyDescent="0.35">
      <c r="A6" s="4">
        <v>38077</v>
      </c>
      <c r="B6" s="1">
        <v>1126.21</v>
      </c>
      <c r="C6" s="1">
        <v>1438.41</v>
      </c>
      <c r="D6" s="1">
        <v>590.30999999999995</v>
      </c>
      <c r="F6">
        <f t="shared" si="5"/>
        <v>-1.635893583943265E-2</v>
      </c>
      <c r="G6">
        <f t="shared" si="6"/>
        <v>-2.17426787633129E-2</v>
      </c>
      <c r="H6">
        <f t="shared" si="7"/>
        <v>8.1118928888585292E-3</v>
      </c>
      <c r="J6" s="4"/>
      <c r="K6">
        <f t="shared" si="0"/>
        <v>1.0128516440031656</v>
      </c>
      <c r="L6">
        <f t="shared" si="3"/>
        <v>0.97989672461714539</v>
      </c>
      <c r="M6">
        <f t="shared" si="4"/>
        <v>1.0599737839148156</v>
      </c>
    </row>
    <row r="7" spans="1:13" x14ac:dyDescent="0.35">
      <c r="A7" s="4">
        <v>38107</v>
      </c>
      <c r="B7" s="1">
        <v>1107.3</v>
      </c>
      <c r="C7" s="1">
        <v>1401.36</v>
      </c>
      <c r="D7" s="1">
        <v>559.79999999999995</v>
      </c>
      <c r="F7">
        <f t="shared" si="5"/>
        <v>-1.6790829419024943E-2</v>
      </c>
      <c r="G7">
        <f t="shared" si="6"/>
        <v>-2.5757607358124719E-2</v>
      </c>
      <c r="H7">
        <f t="shared" si="7"/>
        <v>-5.1684708034761384E-2</v>
      </c>
      <c r="J7" s="4"/>
      <c r="K7">
        <f t="shared" si="0"/>
        <v>0.99584502482192949</v>
      </c>
      <c r="L7">
        <f t="shared" si="3"/>
        <v>0.95465692953294445</v>
      </c>
      <c r="M7">
        <f t="shared" si="4"/>
        <v>1.0051893483686771</v>
      </c>
    </row>
    <row r="8" spans="1:13" x14ac:dyDescent="0.35">
      <c r="A8" s="4">
        <v>38135</v>
      </c>
      <c r="B8" s="1">
        <v>1120.68</v>
      </c>
      <c r="C8" s="1">
        <v>1466.22</v>
      </c>
      <c r="D8" s="1">
        <v>568.28</v>
      </c>
      <c r="F8">
        <f t="shared" si="5"/>
        <v>1.208344622053654E-2</v>
      </c>
      <c r="G8">
        <f t="shared" si="6"/>
        <v>4.6283610207227356E-2</v>
      </c>
      <c r="H8">
        <f t="shared" si="7"/>
        <v>1.5148267238299427E-2</v>
      </c>
      <c r="J8" s="4"/>
      <c r="K8">
        <f t="shared" si="0"/>
        <v>1.0078782646233542</v>
      </c>
      <c r="L8">
        <f t="shared" si="3"/>
        <v>0.99884189874107576</v>
      </c>
      <c r="M8">
        <f t="shared" si="4"/>
        <v>1.0204162252428579</v>
      </c>
    </row>
    <row r="9" spans="1:13" x14ac:dyDescent="0.35">
      <c r="A9" s="4">
        <v>38168</v>
      </c>
      <c r="B9" s="1">
        <v>1140.8399999999999</v>
      </c>
      <c r="C9" s="1">
        <v>1516.64</v>
      </c>
      <c r="D9" s="1">
        <v>591.52</v>
      </c>
      <c r="F9">
        <f t="shared" si="5"/>
        <v>1.7989078059749308E-2</v>
      </c>
      <c r="G9">
        <f t="shared" si="6"/>
        <v>3.4387745358813872E-2</v>
      </c>
      <c r="H9">
        <f t="shared" si="7"/>
        <v>4.0895333286408125E-2</v>
      </c>
      <c r="J9" s="4"/>
      <c r="K9">
        <f t="shared" si="0"/>
        <v>1.0260090654003884</v>
      </c>
      <c r="L9">
        <f t="shared" si="3"/>
        <v>1.0331898196086979</v>
      </c>
      <c r="M9">
        <f t="shared" si="4"/>
        <v>1.062146486865023</v>
      </c>
    </row>
    <row r="10" spans="1:13" x14ac:dyDescent="0.35">
      <c r="A10" s="4">
        <v>38198</v>
      </c>
      <c r="B10" s="1">
        <v>1101.72</v>
      </c>
      <c r="C10" s="1">
        <v>1400.39</v>
      </c>
      <c r="D10" s="1">
        <v>551.29</v>
      </c>
      <c r="F10">
        <f t="shared" si="5"/>
        <v>-3.4290522772693711E-2</v>
      </c>
      <c r="G10">
        <f t="shared" si="6"/>
        <v>-7.6649699335372926E-2</v>
      </c>
      <c r="H10">
        <f t="shared" si="7"/>
        <v>-6.8011225317825302E-2</v>
      </c>
      <c r="J10" s="4"/>
      <c r="K10">
        <f t="shared" si="0"/>
        <v>0.99082667817828618</v>
      </c>
      <c r="L10">
        <f t="shared" si="3"/>
        <v>0.9539961305793232</v>
      </c>
      <c r="M10">
        <f t="shared" si="4"/>
        <v>0.98990860282630944</v>
      </c>
    </row>
    <row r="11" spans="1:13" x14ac:dyDescent="0.35">
      <c r="A11" s="4">
        <v>38230</v>
      </c>
      <c r="B11" s="1">
        <v>1104.24</v>
      </c>
      <c r="C11" s="1">
        <v>1368.68</v>
      </c>
      <c r="D11" s="1">
        <v>547.92999999999995</v>
      </c>
      <c r="F11">
        <f t="shared" si="5"/>
        <v>2.287332534582273E-3</v>
      </c>
      <c r="G11">
        <f t="shared" si="6"/>
        <v>-2.26436921143396E-2</v>
      </c>
      <c r="H11">
        <f t="shared" si="7"/>
        <v>-6.0947958424785757E-3</v>
      </c>
      <c r="J11" s="4"/>
      <c r="K11">
        <f t="shared" si="0"/>
        <v>0.99309302827541546</v>
      </c>
      <c r="L11">
        <f t="shared" si="3"/>
        <v>0.93239413592021358</v>
      </c>
      <c r="M11">
        <f t="shared" si="4"/>
        <v>0.98387531198936984</v>
      </c>
    </row>
    <row r="12" spans="1:13" x14ac:dyDescent="0.35">
      <c r="A12" s="4">
        <v>38260</v>
      </c>
      <c r="B12" s="1">
        <v>1114.58</v>
      </c>
      <c r="C12" s="1">
        <v>1412.74</v>
      </c>
      <c r="D12" s="1">
        <v>572.94000000000005</v>
      </c>
      <c r="F12">
        <f t="shared" si="5"/>
        <v>9.3639063971599629E-3</v>
      </c>
      <c r="G12">
        <f t="shared" si="6"/>
        <v>3.2191600666335404E-2</v>
      </c>
      <c r="H12">
        <f t="shared" si="7"/>
        <v>4.5644516635336828E-2</v>
      </c>
      <c r="J12" s="4"/>
      <c r="K12">
        <f t="shared" si="0"/>
        <v>1.0023922584358587</v>
      </c>
      <c r="L12">
        <f t="shared" si="3"/>
        <v>0.96240939560739003</v>
      </c>
      <c r="M12">
        <f t="shared" si="4"/>
        <v>1.0287838250345658</v>
      </c>
    </row>
    <row r="13" spans="1:13" x14ac:dyDescent="0.35">
      <c r="A13" s="4">
        <v>38289</v>
      </c>
      <c r="B13" s="1">
        <v>1130.2</v>
      </c>
      <c r="C13" s="1">
        <v>1486.72</v>
      </c>
      <c r="D13" s="1">
        <v>583.79</v>
      </c>
      <c r="F13">
        <f t="shared" si="5"/>
        <v>1.4014247519245024E-2</v>
      </c>
      <c r="G13">
        <f t="shared" si="6"/>
        <v>5.2366323598114314E-2</v>
      </c>
      <c r="H13">
        <f t="shared" si="7"/>
        <v>1.8937410549097478E-2</v>
      </c>
      <c r="J13" s="4"/>
      <c r="K13">
        <f t="shared" si="0"/>
        <v>1.0164400316569537</v>
      </c>
      <c r="L13">
        <f t="shared" si="3"/>
        <v>1.0128072374516321</v>
      </c>
      <c r="M13">
        <f t="shared" si="4"/>
        <v>1.0482663266955163</v>
      </c>
    </row>
    <row r="14" spans="1:13" x14ac:dyDescent="0.35">
      <c r="A14" s="4">
        <v>38321</v>
      </c>
      <c r="B14" s="1">
        <v>1173.82</v>
      </c>
      <c r="C14" s="1">
        <v>1571.5</v>
      </c>
      <c r="D14" s="1">
        <v>633.77</v>
      </c>
      <c r="F14">
        <f t="shared" si="5"/>
        <v>3.8594938948858508E-2</v>
      </c>
      <c r="G14">
        <f t="shared" si="6"/>
        <v>5.7024860094705102E-2</v>
      </c>
      <c r="H14">
        <f t="shared" si="7"/>
        <v>8.5612977269223553E-2</v>
      </c>
      <c r="J14" s="4"/>
      <c r="K14">
        <f t="shared" si="0"/>
        <v>1.0556694726239297</v>
      </c>
      <c r="L14">
        <f t="shared" si="3"/>
        <v>1.0705624284702162</v>
      </c>
      <c r="M14">
        <f t="shared" si="4"/>
        <v>1.138011527894992</v>
      </c>
    </row>
    <row r="15" spans="1:13" x14ac:dyDescent="0.35">
      <c r="A15" s="4">
        <v>38352</v>
      </c>
      <c r="B15" s="1">
        <v>1211.92</v>
      </c>
      <c r="C15" s="1">
        <v>1621.12</v>
      </c>
      <c r="D15" s="1">
        <v>651.57000000000005</v>
      </c>
      <c r="F15">
        <f t="shared" si="5"/>
        <v>3.2458128162750795E-2</v>
      </c>
      <c r="G15">
        <f t="shared" si="6"/>
        <v>3.1574928412344827E-2</v>
      </c>
      <c r="H15">
        <f t="shared" si="7"/>
        <v>2.8085898669864572E-2</v>
      </c>
      <c r="J15" s="4"/>
      <c r="K15">
        <f t="shared" si="0"/>
        <v>1.0899345276638608</v>
      </c>
      <c r="L15">
        <f t="shared" si="3"/>
        <v>1.1043653605101094</v>
      </c>
      <c r="M15">
        <f t="shared" si="4"/>
        <v>1.1699736043525886</v>
      </c>
    </row>
    <row r="16" spans="1:13" x14ac:dyDescent="0.35">
      <c r="A16" s="4">
        <v>38383</v>
      </c>
      <c r="B16" s="1">
        <v>1181.27</v>
      </c>
      <c r="C16" s="1">
        <v>1519.63</v>
      </c>
      <c r="D16" s="1">
        <v>624.02</v>
      </c>
      <c r="F16">
        <f t="shared" si="5"/>
        <v>-2.5290448214403665E-2</v>
      </c>
      <c r="G16">
        <f t="shared" si="6"/>
        <v>-6.2604865771811943E-2</v>
      </c>
      <c r="H16">
        <f t="shared" si="7"/>
        <v>-4.2282486916217853E-2</v>
      </c>
      <c r="J16" s="4"/>
      <c r="K16">
        <f t="shared" si="0"/>
        <v>1.0623695949348873</v>
      </c>
      <c r="L16">
        <f t="shared" si="3"/>
        <v>1.0352267153523353</v>
      </c>
      <c r="M16">
        <f t="shared" si="4"/>
        <v>1.12050421073423</v>
      </c>
    </row>
    <row r="17" spans="1:13" x14ac:dyDescent="0.35">
      <c r="A17" s="4">
        <v>38411</v>
      </c>
      <c r="B17" s="1">
        <v>1203.5999999999999</v>
      </c>
      <c r="C17" s="1">
        <v>1511.02</v>
      </c>
      <c r="D17" s="1">
        <v>634.05999999999995</v>
      </c>
      <c r="F17">
        <f t="shared" si="5"/>
        <v>1.890338364641439E-2</v>
      </c>
      <c r="G17">
        <f t="shared" si="6"/>
        <v>-5.6658528720807877E-3</v>
      </c>
      <c r="H17">
        <f t="shared" si="7"/>
        <v>1.6089227909361823E-2</v>
      </c>
      <c r="J17" s="4"/>
      <c r="K17">
        <f t="shared" si="0"/>
        <v>1.0824519749622274</v>
      </c>
      <c r="L17">
        <f t="shared" si="3"/>
        <v>1.0293612730939015</v>
      </c>
      <c r="M17">
        <f t="shared" si="4"/>
        <v>1.1385322583541326</v>
      </c>
    </row>
    <row r="18" spans="1:13" x14ac:dyDescent="0.35">
      <c r="A18" s="4">
        <v>38442</v>
      </c>
      <c r="B18" s="1">
        <v>1180.5899999999999</v>
      </c>
      <c r="C18" s="1">
        <v>1482.53</v>
      </c>
      <c r="D18" s="1">
        <v>615.07000000000005</v>
      </c>
      <c r="F18">
        <f t="shared" si="5"/>
        <v>-1.9117647058823524E-2</v>
      </c>
      <c r="G18">
        <f t="shared" si="6"/>
        <v>-1.8854813304919862E-2</v>
      </c>
      <c r="H18">
        <f>(D18-D17)/D17</f>
        <v>-2.9949847017632238E-2</v>
      </c>
      <c r="J18" s="4"/>
      <c r="K18">
        <f t="shared" si="0"/>
        <v>1.061758040146773</v>
      </c>
      <c r="L18">
        <f t="shared" si="3"/>
        <v>1.0099528584664013</v>
      </c>
      <c r="M18">
        <f t="shared" si="4"/>
        <v>1.104433391391787</v>
      </c>
    </row>
    <row r="19" spans="1:13" x14ac:dyDescent="0.35">
      <c r="A19" s="4">
        <v>38471</v>
      </c>
      <c r="B19" s="1">
        <v>1156.8499999999999</v>
      </c>
      <c r="C19" s="1">
        <v>1420.79</v>
      </c>
      <c r="D19" s="1">
        <v>579.38</v>
      </c>
      <c r="F19">
        <f t="shared" si="5"/>
        <v>-2.0108589772910163E-2</v>
      </c>
      <c r="G19">
        <f t="shared" si="6"/>
        <v>-4.1645025733037452E-2</v>
      </c>
      <c r="H19">
        <f t="shared" si="7"/>
        <v>-5.8025915749426976E-2</v>
      </c>
      <c r="J19" s="4"/>
      <c r="K19">
        <f t="shared" si="0"/>
        <v>1.0404075832793724</v>
      </c>
      <c r="L19">
        <f t="shared" si="3"/>
        <v>0.96789334568641339</v>
      </c>
      <c r="M19">
        <f t="shared" si="4"/>
        <v>1.0403476324720333</v>
      </c>
    </row>
    <row r="20" spans="1:13" x14ac:dyDescent="0.35">
      <c r="A20" s="4">
        <v>38503</v>
      </c>
      <c r="B20" s="1">
        <v>1191.5</v>
      </c>
      <c r="C20" s="1">
        <v>1542.63</v>
      </c>
      <c r="D20" s="1">
        <v>616.71</v>
      </c>
      <c r="F20">
        <f t="shared" si="5"/>
        <v>2.9952024895189604E-2</v>
      </c>
      <c r="G20">
        <f t="shared" si="6"/>
        <v>8.5755108073677422E-2</v>
      </c>
      <c r="H20">
        <f t="shared" si="7"/>
        <v>6.4430943422279063E-2</v>
      </c>
      <c r="J20" s="4"/>
      <c r="K20">
        <f t="shared" si="0"/>
        <v>1.0715698971149004</v>
      </c>
      <c r="L20">
        <f t="shared" si="3"/>
        <v>1.0508951441495449</v>
      </c>
      <c r="M20">
        <f t="shared" si="4"/>
        <v>1.1073782119193407</v>
      </c>
    </row>
    <row r="21" spans="1:13" x14ac:dyDescent="0.35">
      <c r="A21" s="4">
        <v>38533</v>
      </c>
      <c r="B21" s="1">
        <v>1191.33</v>
      </c>
      <c r="C21" s="1">
        <v>1493.52</v>
      </c>
      <c r="D21" s="1">
        <v>639.66</v>
      </c>
      <c r="F21">
        <f t="shared" si="5"/>
        <v>-1.4267729752419031E-4</v>
      </c>
      <c r="G21">
        <f t="shared" si="6"/>
        <v>-3.1835242410688323E-2</v>
      </c>
      <c r="H21">
        <f t="shared" si="7"/>
        <v>3.7213601206401596E-2</v>
      </c>
      <c r="J21" s="4"/>
      <c r="K21">
        <f t="shared" si="0"/>
        <v>1.0714170084178716</v>
      </c>
      <c r="L21">
        <f t="shared" si="3"/>
        <v>1.0174396424873289</v>
      </c>
      <c r="M21">
        <f t="shared" si="4"/>
        <v>1.1485877430823652</v>
      </c>
    </row>
    <row r="22" spans="1:13" x14ac:dyDescent="0.35">
      <c r="A22" s="4">
        <v>38562</v>
      </c>
      <c r="B22" s="1">
        <v>1234.18</v>
      </c>
      <c r="C22" s="1">
        <v>1605.14</v>
      </c>
      <c r="D22" s="1">
        <v>679.75</v>
      </c>
      <c r="F22">
        <f t="shared" si="5"/>
        <v>3.5968203604375061E-2</v>
      </c>
      <c r="G22">
        <f t="shared" si="6"/>
        <v>7.4736193690074532E-2</v>
      </c>
      <c r="H22">
        <f t="shared" si="7"/>
        <v>6.2673920520276455E-2</v>
      </c>
      <c r="J22" s="4"/>
      <c r="K22">
        <f t="shared" si="0"/>
        <v>1.1099539535218361</v>
      </c>
      <c r="L22">
        <f t="shared" si="3"/>
        <v>1.0934792086762222</v>
      </c>
      <c r="M22">
        <f t="shared" si="4"/>
        <v>1.220574240002873</v>
      </c>
    </row>
    <row r="23" spans="1:13" x14ac:dyDescent="0.35">
      <c r="A23" s="4">
        <v>38595</v>
      </c>
      <c r="B23" s="1">
        <v>1220.33</v>
      </c>
      <c r="C23" s="1">
        <v>1581.71</v>
      </c>
      <c r="D23" s="1">
        <v>666.51</v>
      </c>
      <c r="F23">
        <f>(B23-B22)/B22</f>
        <v>-1.1222025960556917E-2</v>
      </c>
      <c r="G23">
        <f t="shared" si="6"/>
        <v>-1.4596857594976177E-2</v>
      </c>
      <c r="H23">
        <f t="shared" si="7"/>
        <v>-1.94777491724899E-2</v>
      </c>
      <c r="J23" s="4"/>
      <c r="K23">
        <f t="shared" si="0"/>
        <v>1.0974980214403913</v>
      </c>
      <c r="L23">
        <f t="shared" si="3"/>
        <v>1.0775178483841081</v>
      </c>
      <c r="M23">
        <f t="shared" si="4"/>
        <v>1.1968002011096945</v>
      </c>
    </row>
    <row r="24" spans="1:13" x14ac:dyDescent="0.35">
      <c r="A24" s="4">
        <v>38625</v>
      </c>
      <c r="B24" s="1">
        <v>1228.81</v>
      </c>
      <c r="C24" s="1">
        <v>1601.66</v>
      </c>
      <c r="D24" s="1">
        <v>667.8</v>
      </c>
      <c r="F24">
        <f t="shared" si="5"/>
        <v>6.9489400408086488E-3</v>
      </c>
      <c r="G24">
        <f t="shared" si="6"/>
        <v>1.2612931574055955E-2</v>
      </c>
      <c r="H24">
        <f t="shared" si="7"/>
        <v>1.9354548318854384E-3</v>
      </c>
      <c r="J24" s="4"/>
      <c r="K24">
        <f t="shared" si="0"/>
        <v>1.1051244693862867</v>
      </c>
      <c r="L24">
        <f t="shared" si="3"/>
        <v>1.0911085072756008</v>
      </c>
      <c r="M24">
        <f t="shared" si="4"/>
        <v>1.1991165538417339</v>
      </c>
    </row>
    <row r="25" spans="1:13" x14ac:dyDescent="0.35">
      <c r="A25" s="4">
        <v>38656</v>
      </c>
      <c r="B25" s="1">
        <v>1207.01</v>
      </c>
      <c r="C25" s="1">
        <v>1579.18</v>
      </c>
      <c r="D25" s="1">
        <v>646.61</v>
      </c>
      <c r="F25">
        <f t="shared" si="5"/>
        <v>-1.774074104214643E-2</v>
      </c>
      <c r="G25">
        <f t="shared" si="6"/>
        <v>-1.4035438232833446E-2</v>
      </c>
      <c r="H25">
        <f t="shared" si="7"/>
        <v>-3.1731057202755229E-2</v>
      </c>
      <c r="J25" s="4"/>
      <c r="K25">
        <f t="shared" si="0"/>
        <v>1.085518742355565</v>
      </c>
      <c r="L25">
        <f t="shared" si="3"/>
        <v>1.0757943212164152</v>
      </c>
      <c r="M25">
        <f t="shared" si="4"/>
        <v>1.161067317879011</v>
      </c>
    </row>
    <row r="26" spans="1:13" x14ac:dyDescent="0.35">
      <c r="A26" s="4">
        <v>38686</v>
      </c>
      <c r="B26" s="1">
        <v>1249.48</v>
      </c>
      <c r="C26" s="1">
        <v>1672.56</v>
      </c>
      <c r="D26" s="1">
        <v>677.29</v>
      </c>
      <c r="F26">
        <f t="shared" si="5"/>
        <v>3.5186121076047447E-2</v>
      </c>
      <c r="G26">
        <f t="shared" si="6"/>
        <v>5.9131954558694945E-2</v>
      </c>
      <c r="H26">
        <f t="shared" si="7"/>
        <v>4.7447456735899458E-2</v>
      </c>
      <c r="J26" s="4"/>
      <c r="K26">
        <f t="shared" si="0"/>
        <v>1.1237139362544066</v>
      </c>
      <c r="L26">
        <f t="shared" si="3"/>
        <v>1.1394081421330862</v>
      </c>
      <c r="M26">
        <f t="shared" si="4"/>
        <v>1.2161570092115424</v>
      </c>
    </row>
    <row r="27" spans="1:13" x14ac:dyDescent="0.35">
      <c r="A27" s="4">
        <v>38716</v>
      </c>
      <c r="B27" s="1">
        <v>1248.29</v>
      </c>
      <c r="C27" s="1">
        <v>1645.2</v>
      </c>
      <c r="D27" s="1">
        <v>673.22</v>
      </c>
      <c r="F27">
        <f t="shared" si="5"/>
        <v>-9.5239619681791992E-4</v>
      </c>
      <c r="G27">
        <f t="shared" si="6"/>
        <v>-1.6358157554885865E-2</v>
      </c>
      <c r="H27">
        <f t="shared" si="7"/>
        <v>-6.0092427172997332E-3</v>
      </c>
      <c r="J27" s="4"/>
      <c r="K27">
        <f t="shared" si="0"/>
        <v>1.1226437153752067</v>
      </c>
      <c r="L27">
        <f t="shared" si="3"/>
        <v>1.1207695242247533</v>
      </c>
      <c r="M27">
        <f t="shared" si="4"/>
        <v>1.2088488265608448</v>
      </c>
    </row>
    <row r="28" spans="1:13" x14ac:dyDescent="0.35">
      <c r="A28" s="4">
        <v>38748</v>
      </c>
      <c r="B28" s="1">
        <v>1280.08</v>
      </c>
      <c r="C28" s="1">
        <v>1710.75</v>
      </c>
      <c r="D28" s="1">
        <v>733.2</v>
      </c>
      <c r="F28">
        <f t="shared" si="5"/>
        <v>2.5466838635252998E-2</v>
      </c>
      <c r="G28">
        <f t="shared" si="6"/>
        <v>3.9843180160466785E-2</v>
      </c>
      <c r="H28">
        <f t="shared" si="7"/>
        <v>8.9094203974926497E-2</v>
      </c>
      <c r="J28" s="4"/>
      <c r="K28">
        <f t="shared" si="0"/>
        <v>1.1512339017195481</v>
      </c>
      <c r="L28">
        <f t="shared" si="3"/>
        <v>1.1654245462968009</v>
      </c>
      <c r="M28">
        <f t="shared" si="4"/>
        <v>1.3165502504893072</v>
      </c>
    </row>
    <row r="29" spans="1:13" x14ac:dyDescent="0.35">
      <c r="A29" s="4">
        <v>38776</v>
      </c>
      <c r="B29" s="1">
        <v>1280.6600000000001</v>
      </c>
      <c r="C29" s="1">
        <v>1670.57</v>
      </c>
      <c r="D29" s="1">
        <v>730.64</v>
      </c>
      <c r="F29">
        <f t="shared" si="5"/>
        <v>4.5309668145752973E-4</v>
      </c>
      <c r="G29">
        <f t="shared" si="6"/>
        <v>-2.3486774806371513E-2</v>
      </c>
      <c r="H29">
        <f t="shared" si="7"/>
        <v>-3.4915439170759123E-3</v>
      </c>
      <c r="J29" s="4"/>
      <c r="K29">
        <f t="shared" si="0"/>
        <v>1.1517555219799986</v>
      </c>
      <c r="L29">
        <f t="shared" si="3"/>
        <v>1.1380524824241103</v>
      </c>
      <c r="M29">
        <f t="shared" si="4"/>
        <v>1.3119534574706866</v>
      </c>
    </row>
    <row r="30" spans="1:13" x14ac:dyDescent="0.35">
      <c r="A30" s="4">
        <v>38807</v>
      </c>
      <c r="B30" s="1">
        <v>1294.8699999999999</v>
      </c>
      <c r="C30" s="1">
        <v>1703.66</v>
      </c>
      <c r="D30" s="1">
        <v>765.14</v>
      </c>
      <c r="F30">
        <f t="shared" si="5"/>
        <v>1.1095841206877554E-2</v>
      </c>
      <c r="G30">
        <f t="shared" si="6"/>
        <v>1.9807610576031025E-2</v>
      </c>
      <c r="H30">
        <f t="shared" si="7"/>
        <v>4.7218876601335814E-2</v>
      </c>
      <c r="J30" s="4"/>
      <c r="K30">
        <f t="shared" si="0"/>
        <v>1.1645352183610329</v>
      </c>
      <c r="L30">
        <f t="shared" si="3"/>
        <v>1.1605945828110524</v>
      </c>
      <c r="M30">
        <f t="shared" si="4"/>
        <v>1.3739024258856907</v>
      </c>
    </row>
    <row r="31" spans="1:13" x14ac:dyDescent="0.35">
      <c r="A31" s="4">
        <v>38835</v>
      </c>
      <c r="B31" s="1">
        <v>1310.6099999999999</v>
      </c>
      <c r="C31" s="1">
        <v>1700.71</v>
      </c>
      <c r="D31" s="1">
        <v>764.54</v>
      </c>
      <c r="F31">
        <f t="shared" si="5"/>
        <v>1.2155660413786721E-2</v>
      </c>
      <c r="G31">
        <f t="shared" si="6"/>
        <v>-1.7315661575666773E-3</v>
      </c>
      <c r="H31">
        <f t="shared" si="7"/>
        <v>-7.8417021721517992E-4</v>
      </c>
      <c r="J31" s="4"/>
      <c r="K31">
        <f t="shared" si="0"/>
        <v>1.1786909130153247</v>
      </c>
      <c r="L31">
        <f t="shared" si="3"/>
        <v>1.1585849365088015</v>
      </c>
      <c r="M31">
        <f t="shared" si="4"/>
        <v>1.3728250525219514</v>
      </c>
    </row>
    <row r="32" spans="1:13" x14ac:dyDescent="0.35">
      <c r="A32" s="4">
        <v>38868</v>
      </c>
      <c r="B32" s="1">
        <v>1270.0899999999999</v>
      </c>
      <c r="C32" s="1">
        <v>1579.58</v>
      </c>
      <c r="D32" s="1">
        <v>721.01</v>
      </c>
      <c r="F32">
        <f t="shared" si="5"/>
        <v>-3.0916901290238885E-2</v>
      </c>
      <c r="G32">
        <f t="shared" si="6"/>
        <v>-7.1223195018551136E-2</v>
      </c>
      <c r="H32">
        <f t="shared" si="7"/>
        <v>-5.6936196928872231E-2</v>
      </c>
      <c r="J32" s="4"/>
      <c r="K32">
        <f t="shared" si="0"/>
        <v>1.1422494424059284</v>
      </c>
      <c r="L32">
        <f t="shared" si="3"/>
        <v>1.0760668156302795</v>
      </c>
      <c r="M32">
        <f t="shared" si="4"/>
        <v>1.2946616149826724</v>
      </c>
    </row>
    <row r="33" spans="1:13" x14ac:dyDescent="0.35">
      <c r="A33" s="4">
        <v>38898</v>
      </c>
      <c r="B33" s="1">
        <v>1270.2</v>
      </c>
      <c r="C33" s="1">
        <v>1575.23</v>
      </c>
      <c r="D33" s="1">
        <v>724.67</v>
      </c>
      <c r="F33">
        <f t="shared" si="5"/>
        <v>8.6608035651117117E-5</v>
      </c>
      <c r="G33">
        <f t="shared" si="6"/>
        <v>-2.7538966054267014E-3</v>
      </c>
      <c r="H33">
        <f t="shared" si="7"/>
        <v>5.076212535193643E-3</v>
      </c>
      <c r="J33" s="4"/>
      <c r="K33">
        <f t="shared" si="0"/>
        <v>1.1423483703863586</v>
      </c>
      <c r="L33">
        <f t="shared" si="3"/>
        <v>1.0731034388795029</v>
      </c>
      <c r="M33">
        <f t="shared" si="4"/>
        <v>1.3012335925014813</v>
      </c>
    </row>
    <row r="34" spans="1:13" x14ac:dyDescent="0.35">
      <c r="A34" s="4">
        <v>38929</v>
      </c>
      <c r="B34" s="1">
        <v>1276.6600000000001</v>
      </c>
      <c r="C34" s="1">
        <v>1509.43</v>
      </c>
      <c r="D34" s="1">
        <v>700.56</v>
      </c>
      <c r="F34">
        <f t="shared" si="5"/>
        <v>5.0858132577547123E-3</v>
      </c>
      <c r="G34">
        <f t="shared" si="6"/>
        <v>-4.1771677786735878E-2</v>
      </c>
      <c r="H34">
        <f t="shared" si="7"/>
        <v>-3.3270316143900004E-2</v>
      </c>
      <c r="J34" s="4"/>
      <c r="K34">
        <f t="shared" si="0"/>
        <v>1.148158140873444</v>
      </c>
      <c r="L34">
        <f t="shared" si="3"/>
        <v>1.0282781077987901</v>
      </c>
      <c r="M34">
        <f t="shared" si="4"/>
        <v>1.2579411395018945</v>
      </c>
    </row>
    <row r="35" spans="1:13" x14ac:dyDescent="0.35">
      <c r="A35" s="4">
        <v>38960</v>
      </c>
      <c r="B35" s="1">
        <v>1303.82</v>
      </c>
      <c r="C35" s="1">
        <v>1579.73</v>
      </c>
      <c r="D35" s="1">
        <v>720.53</v>
      </c>
      <c r="F35">
        <f t="shared" si="5"/>
        <v>2.1274262528785937E-2</v>
      </c>
      <c r="G35">
        <f t="shared" si="6"/>
        <v>4.6573872256414642E-2</v>
      </c>
      <c r="H35">
        <f t="shared" si="7"/>
        <v>2.8505766815119373E-2</v>
      </c>
      <c r="J35" s="4"/>
      <c r="K35">
        <f t="shared" si="0"/>
        <v>1.1725843585869486</v>
      </c>
      <c r="L35">
        <f t="shared" si="3"/>
        <v>1.0761690010354787</v>
      </c>
      <c r="M35">
        <f t="shared" si="4"/>
        <v>1.293799716291681</v>
      </c>
    </row>
    <row r="36" spans="1:13" x14ac:dyDescent="0.35">
      <c r="A36" s="4">
        <v>38989</v>
      </c>
      <c r="B36" s="1">
        <v>1335.85</v>
      </c>
      <c r="C36" s="1">
        <v>1654.13</v>
      </c>
      <c r="D36" s="1">
        <v>725.59</v>
      </c>
      <c r="F36">
        <f t="shared" si="5"/>
        <v>2.4566274485741876E-2</v>
      </c>
      <c r="G36">
        <f t="shared" si="6"/>
        <v>4.7096655757629523E-2</v>
      </c>
      <c r="H36">
        <f t="shared" si="7"/>
        <v>7.0226083577367487E-3</v>
      </c>
      <c r="J36" s="4"/>
      <c r="K36">
        <f t="shared" si="0"/>
        <v>1.201390387797683</v>
      </c>
      <c r="L36">
        <f t="shared" si="3"/>
        <v>1.1268529620142786</v>
      </c>
      <c r="M36">
        <f t="shared" si="4"/>
        <v>1.3028855649925484</v>
      </c>
    </row>
    <row r="37" spans="1:13" x14ac:dyDescent="0.35">
      <c r="A37" s="4">
        <v>39021</v>
      </c>
      <c r="B37" s="1">
        <v>1377.94</v>
      </c>
      <c r="C37" s="1">
        <v>1732.54</v>
      </c>
      <c r="D37" s="1">
        <v>766.84</v>
      </c>
      <c r="F37">
        <f t="shared" si="5"/>
        <v>3.1508028596025112E-2</v>
      </c>
      <c r="G37">
        <f t="shared" si="6"/>
        <v>4.7402562071904776E-2</v>
      </c>
      <c r="H37">
        <f t="shared" si="7"/>
        <v>5.6850287352361521E-2</v>
      </c>
      <c r="J37" s="4"/>
      <c r="K37">
        <f t="shared" si="0"/>
        <v>1.2392438304914022</v>
      </c>
      <c r="L37">
        <f t="shared" si="3"/>
        <v>1.1802686794920703</v>
      </c>
      <c r="M37">
        <f t="shared" si="4"/>
        <v>1.3769549837496187</v>
      </c>
    </row>
    <row r="38" spans="1:13" x14ac:dyDescent="0.35">
      <c r="A38" s="4">
        <v>39051</v>
      </c>
      <c r="B38" s="1">
        <v>1400.63</v>
      </c>
      <c r="C38" s="1">
        <v>1791.25</v>
      </c>
      <c r="D38" s="1">
        <v>786.12</v>
      </c>
      <c r="F38">
        <f t="shared" si="5"/>
        <v>1.6466609576614406E-2</v>
      </c>
      <c r="G38">
        <f t="shared" si="6"/>
        <v>3.3886663511376383E-2</v>
      </c>
      <c r="H38">
        <f t="shared" si="7"/>
        <v>2.5142141776641765E-2</v>
      </c>
      <c r="J38" s="4"/>
      <c r="K38">
        <f t="shared" si="0"/>
        <v>1.2596499748183323</v>
      </c>
      <c r="L38">
        <f t="shared" si="3"/>
        <v>1.2202640470870347</v>
      </c>
      <c r="M38">
        <f t="shared" si="4"/>
        <v>1.4115745811711049</v>
      </c>
    </row>
    <row r="39" spans="1:13" x14ac:dyDescent="0.35">
      <c r="A39" s="4">
        <v>39080</v>
      </c>
      <c r="B39" s="1">
        <v>1418.3</v>
      </c>
      <c r="C39" s="1">
        <v>1756.9</v>
      </c>
      <c r="D39" s="1">
        <v>787.66</v>
      </c>
      <c r="F39">
        <f t="shared" si="5"/>
        <v>1.2615751483260993E-2</v>
      </c>
      <c r="G39">
        <f t="shared" si="6"/>
        <v>-1.9176552686671268E-2</v>
      </c>
      <c r="H39">
        <f t="shared" si="7"/>
        <v>1.9589884496005235E-3</v>
      </c>
      <c r="J39" s="4"/>
      <c r="K39">
        <f t="shared" si="0"/>
        <v>1.2755414058565364</v>
      </c>
      <c r="L39">
        <f t="shared" si="3"/>
        <v>1.1968635892964195</v>
      </c>
      <c r="M39">
        <f t="shared" si="4"/>
        <v>1.4143398394713689</v>
      </c>
    </row>
    <row r="40" spans="1:13" x14ac:dyDescent="0.35">
      <c r="A40" s="4">
        <v>39113</v>
      </c>
      <c r="B40" s="1">
        <v>1438.24</v>
      </c>
      <c r="C40" s="1">
        <v>1792.28</v>
      </c>
      <c r="D40" s="1">
        <v>800.34</v>
      </c>
      <c r="F40">
        <f t="shared" si="5"/>
        <v>1.4059084819854795E-2</v>
      </c>
      <c r="G40">
        <f t="shared" si="6"/>
        <v>2.0137742614832876E-2</v>
      </c>
      <c r="H40">
        <f t="shared" si="7"/>
        <v>1.6098316532514111E-2</v>
      </c>
      <c r="J40" s="4"/>
      <c r="K40">
        <f t="shared" si="0"/>
        <v>1.2934743506727102</v>
      </c>
      <c r="L40">
        <f t="shared" si="3"/>
        <v>1.2209657202027357</v>
      </c>
      <c r="M40">
        <f t="shared" si="4"/>
        <v>1.4371083298917242</v>
      </c>
    </row>
    <row r="41" spans="1:13" x14ac:dyDescent="0.35">
      <c r="A41" s="4">
        <v>39141</v>
      </c>
      <c r="B41" s="1">
        <v>1406.82</v>
      </c>
      <c r="C41" s="1">
        <v>1761.6</v>
      </c>
      <c r="D41" s="1">
        <v>793.3</v>
      </c>
      <c r="F41">
        <f t="shared" si="5"/>
        <v>-2.1846145288686222E-2</v>
      </c>
      <c r="G41">
        <f t="shared" si="6"/>
        <v>-1.7117861048496923E-2</v>
      </c>
      <c r="H41">
        <f t="shared" si="7"/>
        <v>-8.7962615888248462E-3</v>
      </c>
      <c r="J41" s="4"/>
      <c r="K41">
        <f t="shared" si="0"/>
        <v>1.265216922080725</v>
      </c>
      <c r="L41">
        <f t="shared" si="3"/>
        <v>1.2000653986593273</v>
      </c>
      <c r="M41">
        <f t="shared" si="4"/>
        <v>1.4244671490905174</v>
      </c>
    </row>
    <row r="42" spans="1:13" x14ac:dyDescent="0.35">
      <c r="A42" s="4">
        <v>39171</v>
      </c>
      <c r="B42" s="1">
        <v>1420.86</v>
      </c>
      <c r="C42" s="1">
        <v>1772.36</v>
      </c>
      <c r="D42" s="1">
        <v>800.71</v>
      </c>
      <c r="F42">
        <f t="shared" si="5"/>
        <v>9.9799547916577559E-3</v>
      </c>
      <c r="G42">
        <f t="shared" si="6"/>
        <v>6.1080835603996315E-3</v>
      </c>
      <c r="H42">
        <f t="shared" si="7"/>
        <v>9.3407286020422056E-3</v>
      </c>
      <c r="J42" s="4"/>
      <c r="K42">
        <f t="shared" si="0"/>
        <v>1.2778437297647312</v>
      </c>
      <c r="L42">
        <f t="shared" si="3"/>
        <v>1.2073954983922828</v>
      </c>
      <c r="M42">
        <f t="shared" si="4"/>
        <v>1.4377727101326967</v>
      </c>
    </row>
    <row r="43" spans="1:13" x14ac:dyDescent="0.35">
      <c r="A43" s="4">
        <v>39202</v>
      </c>
      <c r="B43" s="1">
        <v>1482.37</v>
      </c>
      <c r="C43" s="1">
        <v>1867.75</v>
      </c>
      <c r="D43" s="1">
        <v>814.57</v>
      </c>
      <c r="F43">
        <f t="shared" si="5"/>
        <v>4.3290683107413817E-2</v>
      </c>
      <c r="G43">
        <f t="shared" si="6"/>
        <v>5.3820894174998364E-2</v>
      </c>
      <c r="H43">
        <f t="shared" si="7"/>
        <v>1.7309637696544332E-2</v>
      </c>
      <c r="J43" s="4"/>
      <c r="K43">
        <f t="shared" si="0"/>
        <v>1.3331624577307719</v>
      </c>
      <c r="L43">
        <f t="shared" si="3"/>
        <v>1.2723786037386233</v>
      </c>
      <c r="M43">
        <f t="shared" si="4"/>
        <v>1.4626600348350722</v>
      </c>
    </row>
    <row r="44" spans="1:13" x14ac:dyDescent="0.35">
      <c r="A44" s="4">
        <v>39233</v>
      </c>
      <c r="B44" s="1">
        <v>1530.62</v>
      </c>
      <c r="C44" s="1">
        <v>1928.19</v>
      </c>
      <c r="D44" s="1">
        <v>847.18</v>
      </c>
      <c r="F44">
        <f t="shared" si="5"/>
        <v>3.2549228600147063E-2</v>
      </c>
      <c r="G44">
        <f t="shared" si="6"/>
        <v>3.235979119261146E-2</v>
      </c>
      <c r="H44">
        <f t="shared" si="7"/>
        <v>4.0033391850915083E-2</v>
      </c>
      <c r="J44" s="4"/>
      <c r="K44">
        <f t="shared" si="0"/>
        <v>1.3765558673285847</v>
      </c>
      <c r="L44">
        <f t="shared" si="3"/>
        <v>1.3135525096735516</v>
      </c>
      <c r="M44">
        <f t="shared" si="4"/>
        <v>1.5212152771542977</v>
      </c>
    </row>
    <row r="45" spans="1:13" x14ac:dyDescent="0.35">
      <c r="A45" s="4">
        <v>39262</v>
      </c>
      <c r="B45" s="1">
        <v>1503.35</v>
      </c>
      <c r="C45" s="1">
        <v>1934.1</v>
      </c>
      <c r="D45" s="1">
        <v>833.7</v>
      </c>
      <c r="F45">
        <f t="shared" si="5"/>
        <v>-1.7816309730697352E-2</v>
      </c>
      <c r="G45">
        <f t="shared" si="6"/>
        <v>3.0650506433493869E-3</v>
      </c>
      <c r="H45">
        <f t="shared" si="7"/>
        <v>-1.5911612644302162E-2</v>
      </c>
      <c r="J45" s="4"/>
      <c r="K45">
        <f t="shared" si="0"/>
        <v>1.3520307216346499</v>
      </c>
      <c r="L45">
        <f t="shared" si="3"/>
        <v>1.3175786146383999</v>
      </c>
      <c r="M45">
        <f t="shared" si="4"/>
        <v>1.4970102889156238</v>
      </c>
    </row>
    <row r="46" spans="1:13" x14ac:dyDescent="0.35">
      <c r="A46" s="4">
        <v>39294</v>
      </c>
      <c r="B46" s="1">
        <v>1455.27</v>
      </c>
      <c r="C46" s="1">
        <v>1932.06</v>
      </c>
      <c r="D46" s="1">
        <v>776.12</v>
      </c>
      <c r="F46">
        <f t="shared" si="5"/>
        <v>-3.1981907074200906E-2</v>
      </c>
      <c r="G46">
        <f t="shared" si="6"/>
        <v>-1.0547541492166711E-3</v>
      </c>
      <c r="H46">
        <f t="shared" si="7"/>
        <v>-6.9065611131102364E-2</v>
      </c>
      <c r="J46" s="4"/>
      <c r="K46">
        <f t="shared" si="0"/>
        <v>1.3087902007338656</v>
      </c>
      <c r="L46">
        <f t="shared" si="3"/>
        <v>1.3161888931276908</v>
      </c>
      <c r="M46">
        <f t="shared" si="4"/>
        <v>1.3936183584421182</v>
      </c>
    </row>
    <row r="47" spans="1:13" x14ac:dyDescent="0.35">
      <c r="A47" s="4">
        <v>39325</v>
      </c>
      <c r="B47" s="1">
        <v>1473.99</v>
      </c>
      <c r="C47" s="1">
        <v>1988.73</v>
      </c>
      <c r="D47" s="1">
        <v>792.86</v>
      </c>
      <c r="F47">
        <f t="shared" si="5"/>
        <v>1.2863592323074088E-2</v>
      </c>
      <c r="G47">
        <f t="shared" si="6"/>
        <v>2.9331387223999292E-2</v>
      </c>
      <c r="H47">
        <f t="shared" si="7"/>
        <v>2.1568829562438809E-2</v>
      </c>
      <c r="J47" s="4"/>
      <c r="K47">
        <f t="shared" si="0"/>
        <v>1.3256259443125404</v>
      </c>
      <c r="L47">
        <f t="shared" si="3"/>
        <v>1.354794539211946</v>
      </c>
      <c r="M47">
        <f t="shared" si="4"/>
        <v>1.423677075290442</v>
      </c>
    </row>
    <row r="48" spans="1:13" x14ac:dyDescent="0.35">
      <c r="A48" s="4">
        <v>39353</v>
      </c>
      <c r="B48" s="1">
        <v>1526.75</v>
      </c>
      <c r="C48" s="1">
        <v>2091.11</v>
      </c>
      <c r="D48" s="1">
        <v>805.45</v>
      </c>
      <c r="F48">
        <f t="shared" si="5"/>
        <v>3.5794001316155462E-2</v>
      </c>
      <c r="G48">
        <f t="shared" si="6"/>
        <v>5.1480090308890655E-2</v>
      </c>
      <c r="H48">
        <f t="shared" si="7"/>
        <v>1.5879222056857493E-2</v>
      </c>
      <c r="J48" s="4"/>
      <c r="K48">
        <f t="shared" si="0"/>
        <v>1.3730754011079933</v>
      </c>
      <c r="L48">
        <f t="shared" si="3"/>
        <v>1.424539484440569</v>
      </c>
      <c r="M48">
        <f t="shared" si="4"/>
        <v>1.4462839597062365</v>
      </c>
    </row>
    <row r="49" spans="1:13" x14ac:dyDescent="0.35">
      <c r="A49" s="4">
        <v>39386</v>
      </c>
      <c r="B49" s="1">
        <v>1549.38</v>
      </c>
      <c r="C49" s="1">
        <v>2238.98</v>
      </c>
      <c r="D49" s="1">
        <v>828.02</v>
      </c>
      <c r="F49">
        <f t="shared" si="5"/>
        <v>1.4822335025380782E-2</v>
      </c>
      <c r="G49">
        <f t="shared" si="6"/>
        <v>7.0713640124144536E-2</v>
      </c>
      <c r="H49">
        <f t="shared" si="7"/>
        <v>2.8021602830715669E-2</v>
      </c>
      <c r="J49" s="4"/>
      <c r="K49">
        <f t="shared" si="0"/>
        <v>1.3934275847183251</v>
      </c>
      <c r="L49">
        <f t="shared" si="3"/>
        <v>1.5252738568859339</v>
      </c>
      <c r="M49">
        <f t="shared" si="4"/>
        <v>1.4868111544055593</v>
      </c>
    </row>
    <row r="50" spans="1:13" x14ac:dyDescent="0.35">
      <c r="A50" s="4">
        <v>39416</v>
      </c>
      <c r="B50" s="1">
        <v>1481.14</v>
      </c>
      <c r="C50" s="1">
        <v>2089.1</v>
      </c>
      <c r="D50" s="1">
        <v>767.77</v>
      </c>
      <c r="F50">
        <f t="shared" si="5"/>
        <v>-4.4043423821141361E-2</v>
      </c>
      <c r="G50">
        <f t="shared" si="6"/>
        <v>-6.6941196437663622E-2</v>
      </c>
      <c r="H50">
        <f t="shared" si="7"/>
        <v>-7.2763942899929948E-2</v>
      </c>
      <c r="J50" s="4"/>
      <c r="K50">
        <f t="shared" si="0"/>
        <v>1.3320562630405066</v>
      </c>
      <c r="L50">
        <f t="shared" si="3"/>
        <v>1.4231702000108997</v>
      </c>
      <c r="M50">
        <f t="shared" si="4"/>
        <v>1.3786249124634142</v>
      </c>
    </row>
    <row r="51" spans="1:13" x14ac:dyDescent="0.35">
      <c r="A51" s="4">
        <v>39447</v>
      </c>
      <c r="B51" s="1">
        <v>1468.36</v>
      </c>
      <c r="C51" s="1">
        <v>2084.9299999999998</v>
      </c>
      <c r="D51" s="1">
        <v>766.03</v>
      </c>
      <c r="F51">
        <f t="shared" si="5"/>
        <v>-8.6284888666839053E-3</v>
      </c>
      <c r="G51">
        <f t="shared" si="6"/>
        <v>-1.9960748647743398E-3</v>
      </c>
      <c r="H51">
        <f t="shared" si="7"/>
        <v>-2.2663037107467201E-3</v>
      </c>
      <c r="J51" s="4"/>
      <c r="K51">
        <f t="shared" si="0"/>
        <v>1.3205626304050648</v>
      </c>
      <c r="L51">
        <f t="shared" si="3"/>
        <v>1.420329445746362</v>
      </c>
      <c r="M51">
        <f t="shared" si="4"/>
        <v>1.3755005297085705</v>
      </c>
    </row>
    <row r="52" spans="1:13" x14ac:dyDescent="0.35">
      <c r="A52" s="4">
        <v>39478</v>
      </c>
      <c r="B52" s="1">
        <v>1378.55</v>
      </c>
      <c r="C52" s="1">
        <v>1841.42</v>
      </c>
      <c r="D52" s="1">
        <v>713.3</v>
      </c>
      <c r="F52">
        <f t="shared" si="5"/>
        <v>-6.1163474897164151E-2</v>
      </c>
      <c r="G52">
        <f t="shared" si="6"/>
        <v>-0.11679528809120679</v>
      </c>
      <c r="H52">
        <f t="shared" si="7"/>
        <v>-6.8835424200096626E-2</v>
      </c>
      <c r="J52" s="4"/>
      <c r="K52">
        <f t="shared" si="0"/>
        <v>1.2397924311101516</v>
      </c>
      <c r="L52">
        <f t="shared" si="3"/>
        <v>1.2544416589459917</v>
      </c>
      <c r="M52">
        <f t="shared" si="4"/>
        <v>1.2808173672586234</v>
      </c>
    </row>
    <row r="53" spans="1:13" x14ac:dyDescent="0.35">
      <c r="A53" s="4">
        <v>39507</v>
      </c>
      <c r="B53" s="1">
        <v>1330.63</v>
      </c>
      <c r="C53" s="1">
        <v>1745.27</v>
      </c>
      <c r="D53" s="1">
        <v>686.18</v>
      </c>
      <c r="F53">
        <f t="shared" si="5"/>
        <v>-3.4761162090602336E-2</v>
      </c>
      <c r="G53">
        <f t="shared" si="6"/>
        <v>-5.2215138317168321E-2</v>
      </c>
      <c r="H53">
        <f t="shared" si="7"/>
        <v>-3.8020468246179738E-2</v>
      </c>
      <c r="J53" s="4"/>
      <c r="K53">
        <f t="shared" si="0"/>
        <v>1.1966958054536299</v>
      </c>
      <c r="L53">
        <f t="shared" si="3"/>
        <v>1.1889408142133087</v>
      </c>
      <c r="M53">
        <f t="shared" si="4"/>
        <v>1.2321200912176113</v>
      </c>
    </row>
    <row r="54" spans="1:13" x14ac:dyDescent="0.35">
      <c r="A54" s="4">
        <v>39538</v>
      </c>
      <c r="B54" s="1">
        <v>1322.7</v>
      </c>
      <c r="C54" s="1">
        <v>1781.93</v>
      </c>
      <c r="D54" s="1">
        <v>687.97</v>
      </c>
      <c r="F54">
        <f t="shared" si="5"/>
        <v>-5.9595830546433368E-3</v>
      </c>
      <c r="G54">
        <f t="shared" si="6"/>
        <v>2.1005345877715242E-2</v>
      </c>
      <c r="H54">
        <f t="shared" si="7"/>
        <v>2.6086449619634462E-3</v>
      </c>
      <c r="J54" s="4"/>
      <c r="K54">
        <f t="shared" si="0"/>
        <v>1.1895639974098855</v>
      </c>
      <c r="L54">
        <f t="shared" si="3"/>
        <v>1.2139149272439915</v>
      </c>
      <c r="M54">
        <f t="shared" si="4"/>
        <v>1.2353342550861002</v>
      </c>
    </row>
    <row r="55" spans="1:13" x14ac:dyDescent="0.35">
      <c r="A55" s="4">
        <v>39568</v>
      </c>
      <c r="B55" s="1">
        <v>1385.59</v>
      </c>
      <c r="C55" s="1">
        <v>1917.7</v>
      </c>
      <c r="D55" s="1">
        <v>716.18</v>
      </c>
      <c r="F55">
        <f t="shared" si="5"/>
        <v>4.7546684811370581E-2</v>
      </c>
      <c r="G55">
        <f t="shared" si="6"/>
        <v>7.6192667500968037E-2</v>
      </c>
      <c r="H55">
        <f t="shared" si="7"/>
        <v>4.1004694972164371E-2</v>
      </c>
      <c r="J55" s="4"/>
      <c r="K55">
        <f t="shared" si="0"/>
        <v>1.2461238218576876</v>
      </c>
      <c r="L55">
        <f t="shared" si="3"/>
        <v>1.3064063436699547</v>
      </c>
      <c r="M55">
        <f t="shared" si="4"/>
        <v>1.2859887594045716</v>
      </c>
    </row>
    <row r="56" spans="1:13" x14ac:dyDescent="0.35">
      <c r="A56" s="4">
        <v>39598</v>
      </c>
      <c r="B56" s="1">
        <v>1400.38</v>
      </c>
      <c r="C56" s="1">
        <v>2032.57</v>
      </c>
      <c r="D56" s="1">
        <v>748.28</v>
      </c>
      <c r="F56">
        <f t="shared" si="5"/>
        <v>1.067415324879668E-2</v>
      </c>
      <c r="G56">
        <f t="shared" si="6"/>
        <v>5.9899880064660731E-2</v>
      </c>
      <c r="H56">
        <f t="shared" si="7"/>
        <v>4.4821134351699328E-2</v>
      </c>
      <c r="J56" s="4"/>
      <c r="K56">
        <f t="shared" si="0"/>
        <v>1.2594251384991726</v>
      </c>
      <c r="L56">
        <f t="shared" si="3"/>
        <v>1.384659926971497</v>
      </c>
      <c r="M56">
        <f t="shared" si="4"/>
        <v>1.3436282343646191</v>
      </c>
    </row>
    <row r="57" spans="1:13" x14ac:dyDescent="0.35">
      <c r="A57" s="4">
        <v>39629</v>
      </c>
      <c r="B57" s="1">
        <v>1280</v>
      </c>
      <c r="C57" s="1">
        <v>1837.09</v>
      </c>
      <c r="D57" s="1">
        <v>689.66</v>
      </c>
      <c r="F57">
        <f t="shared" si="5"/>
        <v>-8.5962381639269406E-2</v>
      </c>
      <c r="G57">
        <f t="shared" si="6"/>
        <v>-9.6173809512095532E-2</v>
      </c>
      <c r="H57">
        <f t="shared" si="7"/>
        <v>-7.8339658951194754E-2</v>
      </c>
      <c r="J57" s="4"/>
      <c r="K57">
        <f t="shared" si="0"/>
        <v>1.151161954097417</v>
      </c>
      <c r="L57">
        <f t="shared" si="3"/>
        <v>1.2514919069159081</v>
      </c>
      <c r="M57">
        <f t="shared" si="4"/>
        <v>1.2383688567272988</v>
      </c>
    </row>
    <row r="58" spans="1:13" x14ac:dyDescent="0.35">
      <c r="A58" s="4">
        <v>39660</v>
      </c>
      <c r="B58" s="1">
        <v>1267.3800000000001</v>
      </c>
      <c r="C58" s="1">
        <v>1849.15</v>
      </c>
      <c r="D58" s="1">
        <v>714.52</v>
      </c>
      <c r="F58">
        <f t="shared" si="5"/>
        <v>-9.8593749999999151E-3</v>
      </c>
      <c r="G58">
        <f t="shared" si="6"/>
        <v>6.5647300894350162E-3</v>
      </c>
      <c r="H58">
        <f t="shared" si="7"/>
        <v>3.6046747672766312E-2</v>
      </c>
      <c r="J58" s="4"/>
      <c r="K58">
        <f t="shared" si="0"/>
        <v>1.1398122167062379</v>
      </c>
      <c r="L58">
        <f t="shared" si="3"/>
        <v>1.2597076134939234</v>
      </c>
      <c r="M58">
        <f t="shared" si="4"/>
        <v>1.28300802643156</v>
      </c>
    </row>
    <row r="59" spans="1:13" x14ac:dyDescent="0.35">
      <c r="A59" s="4">
        <v>39689</v>
      </c>
      <c r="B59" s="1">
        <v>1282.83</v>
      </c>
      <c r="C59" s="1">
        <v>1872.54</v>
      </c>
      <c r="D59" s="1">
        <v>739.5</v>
      </c>
      <c r="F59">
        <f t="shared" si="5"/>
        <v>1.2190503242910426E-2</v>
      </c>
      <c r="G59">
        <f t="shared" si="6"/>
        <v>1.2649054971202915E-2</v>
      </c>
      <c r="H59">
        <f t="shared" si="7"/>
        <v>3.4960532945194002E-2</v>
      </c>
      <c r="J59" s="4"/>
      <c r="K59">
        <f t="shared" si="0"/>
        <v>1.1537071012303042</v>
      </c>
      <c r="L59">
        <f t="shared" si="3"/>
        <v>1.275641724344651</v>
      </c>
      <c r="M59">
        <f t="shared" si="4"/>
        <v>1.3278626708085688</v>
      </c>
    </row>
    <row r="60" spans="1:13" x14ac:dyDescent="0.35">
      <c r="A60" s="4">
        <v>39721</v>
      </c>
      <c r="B60" s="1">
        <v>1166.3599999999999</v>
      </c>
      <c r="C60" s="1">
        <v>1594.63</v>
      </c>
      <c r="D60" s="1">
        <v>679.58</v>
      </c>
      <c r="F60">
        <f t="shared" si="5"/>
        <v>-9.0791453271283046E-2</v>
      </c>
      <c r="G60">
        <f t="shared" si="6"/>
        <v>-0.14841338502782309</v>
      </c>
      <c r="H60">
        <f t="shared" si="7"/>
        <v>-8.1027721433400896E-2</v>
      </c>
      <c r="J60" s="4"/>
      <c r="K60">
        <f t="shared" si="0"/>
        <v>1.0489603568602055</v>
      </c>
      <c r="L60">
        <f t="shared" si="3"/>
        <v>1.086319417951932</v>
      </c>
      <c r="M60">
        <f t="shared" si="4"/>
        <v>1.2202689842164804</v>
      </c>
    </row>
    <row r="61" spans="1:13" x14ac:dyDescent="0.35">
      <c r="A61" s="4">
        <v>39752</v>
      </c>
      <c r="B61" s="1">
        <v>968.75</v>
      </c>
      <c r="C61" s="1">
        <v>1334.78</v>
      </c>
      <c r="D61" s="1">
        <v>537.52</v>
      </c>
      <c r="F61">
        <f t="shared" si="5"/>
        <v>-0.16942453444905511</v>
      </c>
      <c r="G61">
        <f t="shared" si="6"/>
        <v>-0.16295316154844705</v>
      </c>
      <c r="H61">
        <f t="shared" si="7"/>
        <v>-0.20904087818947004</v>
      </c>
      <c r="J61" s="4"/>
      <c r="K61">
        <f t="shared" si="0"/>
        <v>0.87124073674365055</v>
      </c>
      <c r="L61">
        <f t="shared" si="3"/>
        <v>0.90930023434519591</v>
      </c>
      <c r="M61">
        <f t="shared" si="4"/>
        <v>0.96518288412849473</v>
      </c>
    </row>
    <row r="62" spans="1:13" x14ac:dyDescent="0.35">
      <c r="A62" s="4">
        <v>39780</v>
      </c>
      <c r="B62" s="1">
        <v>896.24</v>
      </c>
      <c r="C62" s="1">
        <v>1185.75</v>
      </c>
      <c r="D62" s="1">
        <v>473.14</v>
      </c>
      <c r="F62">
        <f t="shared" si="5"/>
        <v>-7.484903225806451E-2</v>
      </c>
      <c r="G62">
        <f t="shared" si="6"/>
        <v>-0.11165135827627024</v>
      </c>
      <c r="H62">
        <f t="shared" si="7"/>
        <v>-0.1197722875427891</v>
      </c>
      <c r="J62" s="4"/>
      <c r="K62">
        <f t="shared" si="0"/>
        <v>0.80602921073458522</v>
      </c>
      <c r="L62">
        <f t="shared" si="3"/>
        <v>0.80777562809962389</v>
      </c>
      <c r="M62">
        <f t="shared" si="4"/>
        <v>0.84958072219927816</v>
      </c>
    </row>
    <row r="63" spans="1:13" x14ac:dyDescent="0.35">
      <c r="A63" s="4">
        <v>39813</v>
      </c>
      <c r="B63" s="1">
        <v>903.25</v>
      </c>
      <c r="C63" s="1">
        <v>1211.6500000000001</v>
      </c>
      <c r="D63" s="1">
        <v>499.45</v>
      </c>
      <c r="F63">
        <f t="shared" si="5"/>
        <v>7.8215656520574748E-3</v>
      </c>
      <c r="G63">
        <f t="shared" si="6"/>
        <v>2.1842715580856074E-2</v>
      </c>
      <c r="H63">
        <f t="shared" si="7"/>
        <v>5.560721985036142E-2</v>
      </c>
      <c r="J63" s="4"/>
      <c r="K63">
        <f t="shared" si="0"/>
        <v>0.81233362112382179</v>
      </c>
      <c r="L63">
        <f t="shared" si="3"/>
        <v>0.82541964139735136</v>
      </c>
      <c r="M63">
        <f t="shared" si="4"/>
        <v>0.89682354419924226</v>
      </c>
    </row>
    <row r="64" spans="1:13" x14ac:dyDescent="0.35">
      <c r="A64" s="4">
        <v>39843</v>
      </c>
      <c r="B64" s="1">
        <v>825.88</v>
      </c>
      <c r="C64" s="1">
        <v>1180.25</v>
      </c>
      <c r="D64" s="1">
        <v>443.53</v>
      </c>
      <c r="F64">
        <f t="shared" si="5"/>
        <v>-8.5657348463880442E-2</v>
      </c>
      <c r="G64">
        <f t="shared" si="6"/>
        <v>-2.5915074485206198E-2</v>
      </c>
      <c r="H64">
        <f t="shared" si="7"/>
        <v>-0.111963159475423</v>
      </c>
      <c r="J64" s="4"/>
      <c r="K64">
        <f t="shared" si="0"/>
        <v>0.74275127707029276</v>
      </c>
      <c r="L64">
        <f t="shared" si="3"/>
        <v>0.80402882990898683</v>
      </c>
      <c r="M64">
        <f t="shared" si="4"/>
        <v>0.7964123466987485</v>
      </c>
    </row>
    <row r="65" spans="1:13" x14ac:dyDescent="0.35">
      <c r="A65" s="4">
        <v>39871</v>
      </c>
      <c r="B65" s="1">
        <v>735.09</v>
      </c>
      <c r="C65" s="1">
        <v>1116.99</v>
      </c>
      <c r="D65" s="1">
        <v>389.02</v>
      </c>
      <c r="F65">
        <f t="shared" si="5"/>
        <v>-0.10993122487528451</v>
      </c>
      <c r="G65">
        <f t="shared" si="6"/>
        <v>-5.3598813810633333E-2</v>
      </c>
      <c r="H65">
        <f t="shared" si="7"/>
        <v>-0.12290036750614387</v>
      </c>
      <c r="J65" s="4"/>
      <c r="K65">
        <f t="shared" si="0"/>
        <v>0.6610997194042737</v>
      </c>
      <c r="L65">
        <f t="shared" si="3"/>
        <v>0.76093383835631367</v>
      </c>
      <c r="M65">
        <f t="shared" si="4"/>
        <v>0.69853297660304181</v>
      </c>
    </row>
    <row r="66" spans="1:13" x14ac:dyDescent="0.35">
      <c r="A66" s="4">
        <v>39903</v>
      </c>
      <c r="B66" s="1">
        <v>797.87</v>
      </c>
      <c r="C66" s="1">
        <v>1237.01</v>
      </c>
      <c r="D66" s="1">
        <v>422.75</v>
      </c>
      <c r="F66">
        <f t="shared" si="5"/>
        <v>8.5404508291501674E-2</v>
      </c>
      <c r="G66">
        <f t="shared" si="6"/>
        <v>0.1074494847760499</v>
      </c>
      <c r="H66">
        <f t="shared" si="7"/>
        <v>8.6705053724744283E-2</v>
      </c>
      <c r="J66" s="4"/>
      <c r="K66">
        <f t="shared" si="0"/>
        <v>0.71756061587164544</v>
      </c>
      <c r="L66">
        <f t="shared" si="3"/>
        <v>0.84269578723636163</v>
      </c>
      <c r="M66">
        <f t="shared" si="4"/>
        <v>0.75909931586791402</v>
      </c>
    </row>
    <row r="67" spans="1:13" x14ac:dyDescent="0.35">
      <c r="A67" s="4">
        <v>39933</v>
      </c>
      <c r="B67" s="1">
        <v>872.81</v>
      </c>
      <c r="C67" s="1">
        <v>1394.33</v>
      </c>
      <c r="D67" s="1">
        <v>487.56</v>
      </c>
      <c r="F67">
        <f t="shared" si="5"/>
        <v>9.3925075513554765E-2</v>
      </c>
      <c r="G67">
        <f t="shared" si="6"/>
        <v>0.12717762993023496</v>
      </c>
      <c r="H67">
        <f t="shared" si="7"/>
        <v>0.15330573625073921</v>
      </c>
      <c r="J67" s="4"/>
      <c r="K67">
        <f t="shared" ref="K67:K130" si="8">B67/B$3</f>
        <v>0.7849575509029425</v>
      </c>
      <c r="L67">
        <f t="shared" si="3"/>
        <v>0.94986784020927562</v>
      </c>
      <c r="M67">
        <f t="shared" si="4"/>
        <v>0.87547359537447711</v>
      </c>
    </row>
    <row r="68" spans="1:13" x14ac:dyDescent="0.35">
      <c r="A68" s="4">
        <v>39962</v>
      </c>
      <c r="B68" s="1">
        <v>919.14</v>
      </c>
      <c r="C68" s="1">
        <v>1435.57</v>
      </c>
      <c r="D68" s="1">
        <v>501.58</v>
      </c>
      <c r="F68">
        <f t="shared" si="5"/>
        <v>5.3081426656431577E-2</v>
      </c>
      <c r="G68">
        <f t="shared" si="6"/>
        <v>2.9576929421299126E-2</v>
      </c>
      <c r="H68">
        <f t="shared" si="7"/>
        <v>2.8755435228484661E-2</v>
      </c>
      <c r="J68" s="4"/>
      <c r="K68">
        <f t="shared" si="8"/>
        <v>0.82662421756960924</v>
      </c>
      <c r="L68">
        <f t="shared" ref="L68:L131" si="9">C68/C$3</f>
        <v>0.97796201427870721</v>
      </c>
      <c r="M68">
        <f t="shared" ref="M68:M131" si="10">D68/D$3</f>
        <v>0.90064821964051645</v>
      </c>
    </row>
    <row r="69" spans="1:13" x14ac:dyDescent="0.35">
      <c r="A69" s="4">
        <v>39994</v>
      </c>
      <c r="B69" s="1">
        <v>919.32</v>
      </c>
      <c r="C69" s="1">
        <v>1477.25</v>
      </c>
      <c r="D69" s="1">
        <v>508.28</v>
      </c>
      <c r="F69">
        <f t="shared" ref="F69:F132" si="11">(B69-B68)/B68</f>
        <v>1.9583523728709844E-4</v>
      </c>
      <c r="G69">
        <f t="shared" ref="G69:G132" si="12">(C69-C68)/C68</f>
        <v>2.9033763592162046E-2</v>
      </c>
      <c r="H69">
        <f t="shared" ref="H69:H132" si="13">(D69-D68)/D68</f>
        <v>1.3357789385541666E-2</v>
      </c>
      <c r="J69" s="4"/>
      <c r="K69">
        <f t="shared" si="8"/>
        <v>0.82678609971940431</v>
      </c>
      <c r="L69">
        <f t="shared" si="9"/>
        <v>1.0063559322033897</v>
      </c>
      <c r="M69">
        <f t="shared" si="10"/>
        <v>0.91267888886893755</v>
      </c>
    </row>
    <row r="70" spans="1:13" x14ac:dyDescent="0.35">
      <c r="A70" s="4">
        <v>40025</v>
      </c>
      <c r="B70" s="1">
        <v>987.48</v>
      </c>
      <c r="C70" s="1">
        <v>1603.36</v>
      </c>
      <c r="D70" s="1">
        <v>556.71</v>
      </c>
      <c r="F70">
        <f t="shared" si="11"/>
        <v>7.4141756950789672E-2</v>
      </c>
      <c r="G70">
        <f t="shared" si="12"/>
        <v>8.5368082585885866E-2</v>
      </c>
      <c r="H70">
        <f t="shared" si="13"/>
        <v>9.5282127960966523E-2</v>
      </c>
      <c r="J70" s="4"/>
      <c r="K70">
        <f t="shared" si="8"/>
        <v>0.88808547377509173</v>
      </c>
      <c r="L70">
        <f t="shared" si="9"/>
        <v>1.092266608534525</v>
      </c>
      <c r="M70">
        <f t="shared" si="10"/>
        <v>0.99964087554542036</v>
      </c>
    </row>
    <row r="71" spans="1:13" x14ac:dyDescent="0.35">
      <c r="A71" s="4">
        <v>40056</v>
      </c>
      <c r="B71" s="1">
        <v>1020.62</v>
      </c>
      <c r="C71" s="1">
        <v>1625.19</v>
      </c>
      <c r="D71" s="1">
        <v>572.07000000000005</v>
      </c>
      <c r="F71">
        <f t="shared" si="11"/>
        <v>3.3560173370599897E-2</v>
      </c>
      <c r="G71">
        <f t="shared" si="12"/>
        <v>1.3615158167847618E-2</v>
      </c>
      <c r="H71">
        <f t="shared" si="13"/>
        <v>2.7590666594815995E-2</v>
      </c>
      <c r="J71" s="4"/>
      <c r="K71">
        <f t="shared" si="8"/>
        <v>0.91788977624289514</v>
      </c>
      <c r="L71">
        <f t="shared" si="9"/>
        <v>1.1071379911711809</v>
      </c>
      <c r="M71">
        <f t="shared" si="10"/>
        <v>1.027221633657144</v>
      </c>
    </row>
    <row r="72" spans="1:13" x14ac:dyDescent="0.35">
      <c r="A72" s="4">
        <v>40086</v>
      </c>
      <c r="B72" s="1">
        <v>1057.08</v>
      </c>
      <c r="C72" s="1">
        <v>1718.99</v>
      </c>
      <c r="D72" s="1">
        <v>604.28</v>
      </c>
      <c r="F72">
        <f t="shared" si="11"/>
        <v>3.5723383825517749E-2</v>
      </c>
      <c r="G72">
        <f t="shared" si="12"/>
        <v>5.7716328552353847E-2</v>
      </c>
      <c r="H72">
        <f t="shared" si="13"/>
        <v>5.6304298425017781E-2</v>
      </c>
      <c r="J72" s="4"/>
      <c r="K72">
        <f t="shared" si="8"/>
        <v>0.95067990502913868</v>
      </c>
      <c r="L72">
        <f t="shared" si="9"/>
        <v>1.17103793122241</v>
      </c>
      <c r="M72">
        <f t="shared" si="10"/>
        <v>1.0850586270672102</v>
      </c>
    </row>
    <row r="73" spans="1:13" x14ac:dyDescent="0.35">
      <c r="A73" s="4">
        <v>40116</v>
      </c>
      <c r="B73" s="1">
        <v>1036.19</v>
      </c>
      <c r="C73" s="1">
        <v>1667.13</v>
      </c>
      <c r="D73" s="1">
        <v>562.77</v>
      </c>
      <c r="F73">
        <f t="shared" si="11"/>
        <v>-1.976198584780705E-2</v>
      </c>
      <c r="G73">
        <f t="shared" si="12"/>
        <v>-3.0168878236638899E-2</v>
      </c>
      <c r="H73">
        <f t="shared" si="13"/>
        <v>-6.86933209770305E-2</v>
      </c>
      <c r="J73" s="4"/>
      <c r="K73">
        <f t="shared" si="8"/>
        <v>0.93189258220015825</v>
      </c>
      <c r="L73">
        <f t="shared" si="9"/>
        <v>1.1357090304648756</v>
      </c>
      <c r="M73">
        <f t="shared" si="10"/>
        <v>1.0105223465191862</v>
      </c>
    </row>
    <row r="74" spans="1:13" x14ac:dyDescent="0.35">
      <c r="A74" s="4">
        <v>40147</v>
      </c>
      <c r="B74" s="1">
        <v>1095.6300000000001</v>
      </c>
      <c r="C74" s="1">
        <v>1767.43</v>
      </c>
      <c r="D74" s="1">
        <v>579.73</v>
      </c>
      <c r="F74">
        <f t="shared" si="11"/>
        <v>5.7363996950366293E-2</v>
      </c>
      <c r="G74">
        <f t="shared" si="12"/>
        <v>6.0163274609658486E-2</v>
      </c>
      <c r="H74">
        <f t="shared" si="13"/>
        <v>3.0136645521260972E-2</v>
      </c>
      <c r="J74" s="4"/>
      <c r="K74">
        <f t="shared" si="8"/>
        <v>0.98534966544355718</v>
      </c>
      <c r="L74">
        <f t="shared" si="9"/>
        <v>1.2040370047414028</v>
      </c>
      <c r="M74">
        <f t="shared" si="10"/>
        <v>1.0409761002675477</v>
      </c>
    </row>
    <row r="75" spans="1:13" x14ac:dyDescent="0.35">
      <c r="A75" s="4">
        <v>40178</v>
      </c>
      <c r="B75" s="1">
        <v>1115.0999999999999</v>
      </c>
      <c r="C75" s="1">
        <v>1860.31</v>
      </c>
      <c r="D75" s="1">
        <v>625.39</v>
      </c>
      <c r="F75">
        <f t="shared" si="11"/>
        <v>1.7770597738287375E-2</v>
      </c>
      <c r="G75">
        <f t="shared" si="12"/>
        <v>5.255087895984558E-2</v>
      </c>
      <c r="H75">
        <f t="shared" si="13"/>
        <v>7.8760802442516292E-2</v>
      </c>
      <c r="J75" s="4"/>
      <c r="K75">
        <f t="shared" si="8"/>
        <v>1.0028599179797106</v>
      </c>
      <c r="L75">
        <f t="shared" si="9"/>
        <v>1.2673102076407432</v>
      </c>
      <c r="M75">
        <f t="shared" si="10"/>
        <v>1.1229642132481013</v>
      </c>
    </row>
    <row r="76" spans="1:13" x14ac:dyDescent="0.35">
      <c r="A76" s="4">
        <v>40207</v>
      </c>
      <c r="B76" s="1">
        <v>1073.8699999999999</v>
      </c>
      <c r="C76" s="1">
        <v>1741.04</v>
      </c>
      <c r="D76" s="1">
        <v>602.04</v>
      </c>
      <c r="F76">
        <f t="shared" si="11"/>
        <v>-3.6974262397991231E-2</v>
      </c>
      <c r="G76">
        <f t="shared" si="12"/>
        <v>-6.4112970418908663E-2</v>
      </c>
      <c r="H76">
        <f t="shared" si="13"/>
        <v>-3.7336701898015676E-2</v>
      </c>
      <c r="J76" s="4"/>
      <c r="K76">
        <f t="shared" si="8"/>
        <v>0.9657799122239008</v>
      </c>
      <c r="L76">
        <f t="shared" si="9"/>
        <v>1.1860591857866913</v>
      </c>
      <c r="M76">
        <f t="shared" si="10"/>
        <v>1.081036433175917</v>
      </c>
    </row>
    <row r="77" spans="1:13" x14ac:dyDescent="0.35">
      <c r="A77" s="4">
        <v>40235</v>
      </c>
      <c r="B77" s="1">
        <v>1104.49</v>
      </c>
      <c r="C77" s="1">
        <v>1818.68</v>
      </c>
      <c r="D77" s="1">
        <v>628.55999999999995</v>
      </c>
      <c r="F77">
        <f t="shared" si="11"/>
        <v>2.8513693463827205E-2</v>
      </c>
      <c r="G77">
        <f t="shared" si="12"/>
        <v>4.4594035748747936E-2</v>
      </c>
      <c r="H77">
        <f t="shared" si="13"/>
        <v>4.4050229220649766E-2</v>
      </c>
      <c r="J77" s="4"/>
      <c r="K77">
        <f t="shared" si="8"/>
        <v>0.99331786459457505</v>
      </c>
      <c r="L77">
        <f t="shared" si="9"/>
        <v>1.2389503515177938</v>
      </c>
      <c r="M77">
        <f t="shared" si="10"/>
        <v>1.1286563358531898</v>
      </c>
    </row>
    <row r="78" spans="1:13" x14ac:dyDescent="0.35">
      <c r="A78" s="4">
        <v>40268</v>
      </c>
      <c r="B78" s="1">
        <v>1169.43</v>
      </c>
      <c r="C78" s="1">
        <v>1958.34</v>
      </c>
      <c r="D78" s="1">
        <v>678.64</v>
      </c>
      <c r="F78">
        <f t="shared" si="11"/>
        <v>5.8796367554255859E-2</v>
      </c>
      <c r="G78">
        <f t="shared" si="12"/>
        <v>7.6791959003233032E-2</v>
      </c>
      <c r="H78">
        <f t="shared" si="13"/>
        <v>7.9674175894107233E-2</v>
      </c>
      <c r="J78" s="4"/>
      <c r="K78">
        <f t="shared" si="8"/>
        <v>1.0517213468594864</v>
      </c>
      <c r="L78">
        <f t="shared" si="9"/>
        <v>1.3340917761185895</v>
      </c>
      <c r="M78">
        <f t="shared" si="10"/>
        <v>1.2185810992799555</v>
      </c>
    </row>
    <row r="79" spans="1:13" x14ac:dyDescent="0.35">
      <c r="A79" s="4">
        <v>40298</v>
      </c>
      <c r="B79" s="1">
        <v>1186.69</v>
      </c>
      <c r="C79" s="1">
        <v>2000.63</v>
      </c>
      <c r="D79" s="1">
        <v>716.6</v>
      </c>
      <c r="F79">
        <f t="shared" si="11"/>
        <v>1.475932719359003E-2</v>
      </c>
      <c r="G79">
        <f t="shared" si="12"/>
        <v>2.1594820102740175E-2</v>
      </c>
      <c r="H79">
        <f t="shared" si="13"/>
        <v>5.5935400212189137E-2</v>
      </c>
      <c r="J79" s="4"/>
      <c r="K79">
        <f t="shared" si="8"/>
        <v>1.0672440463342687</v>
      </c>
      <c r="L79">
        <f t="shared" si="9"/>
        <v>1.3629012480244156</v>
      </c>
      <c r="M79">
        <f t="shared" si="10"/>
        <v>1.2867429207591892</v>
      </c>
    </row>
    <row r="80" spans="1:13" x14ac:dyDescent="0.35">
      <c r="A80" s="4">
        <v>40326</v>
      </c>
      <c r="B80" s="1">
        <v>1089.4100000000001</v>
      </c>
      <c r="C80" s="1">
        <v>1852.39</v>
      </c>
      <c r="D80" s="1">
        <v>661.61</v>
      </c>
      <c r="F80">
        <f t="shared" si="11"/>
        <v>-8.1975916203894841E-2</v>
      </c>
      <c r="G80">
        <f t="shared" si="12"/>
        <v>-7.409665955224104E-2</v>
      </c>
      <c r="H80">
        <f t="shared" si="13"/>
        <v>-7.6737370918224967E-2</v>
      </c>
      <c r="J80" s="4"/>
      <c r="K80">
        <f t="shared" si="8"/>
        <v>0.97975573782286496</v>
      </c>
      <c r="L80">
        <f t="shared" si="9"/>
        <v>1.2619148182462259</v>
      </c>
      <c r="M80">
        <f t="shared" si="10"/>
        <v>1.1880016519724912</v>
      </c>
    </row>
    <row r="81" spans="1:13" x14ac:dyDescent="0.35">
      <c r="A81" s="4">
        <v>40359</v>
      </c>
      <c r="B81" s="1">
        <v>1030.71</v>
      </c>
      <c r="C81" s="1">
        <v>1739.14</v>
      </c>
      <c r="D81" s="1">
        <v>609.49</v>
      </c>
      <c r="F81">
        <f t="shared" si="11"/>
        <v>-5.3882376699314345E-2</v>
      </c>
      <c r="G81">
        <f t="shared" si="12"/>
        <v>-6.1137233519939105E-2</v>
      </c>
      <c r="H81">
        <f t="shared" si="13"/>
        <v>-7.8777527546439755E-2</v>
      </c>
      <c r="J81" s="4"/>
      <c r="K81">
        <f t="shared" si="8"/>
        <v>0.92696417008417864</v>
      </c>
      <c r="L81">
        <f t="shared" si="9"/>
        <v>1.184764837320835</v>
      </c>
      <c r="M81">
        <f t="shared" si="10"/>
        <v>1.0944138191090123</v>
      </c>
    </row>
    <row r="82" spans="1:13" x14ac:dyDescent="0.35">
      <c r="A82" s="4">
        <v>40389</v>
      </c>
      <c r="B82" s="1">
        <v>1101.5999999999999</v>
      </c>
      <c r="C82" s="1">
        <v>1864</v>
      </c>
      <c r="D82" s="1">
        <v>650.89</v>
      </c>
      <c r="F82">
        <f t="shared" si="11"/>
        <v>6.8777832756061225E-2</v>
      </c>
      <c r="G82">
        <f t="shared" si="12"/>
        <v>7.1794105132421709E-2</v>
      </c>
      <c r="H82">
        <f t="shared" si="13"/>
        <v>6.7925642750496285E-2</v>
      </c>
      <c r="J82" s="4"/>
      <c r="K82">
        <f t="shared" si="8"/>
        <v>0.99071875674508947</v>
      </c>
      <c r="L82">
        <f t="shared" si="9"/>
        <v>1.2698239686086434</v>
      </c>
      <c r="M82">
        <f t="shared" si="10"/>
        <v>1.1687525812070174</v>
      </c>
    </row>
    <row r="83" spans="1:13" x14ac:dyDescent="0.35">
      <c r="A83" s="4">
        <v>40421</v>
      </c>
      <c r="B83" s="1">
        <v>1049.33</v>
      </c>
      <c r="C83" s="1">
        <v>1767.43</v>
      </c>
      <c r="D83" s="1">
        <v>602.05999999999995</v>
      </c>
      <c r="F83">
        <f t="shared" si="11"/>
        <v>-4.7449164851125623E-2</v>
      </c>
      <c r="G83">
        <f t="shared" si="12"/>
        <v>-5.1807939914163055E-2</v>
      </c>
      <c r="H83">
        <f t="shared" si="13"/>
        <v>-7.5020356742306754E-2</v>
      </c>
      <c r="J83" s="4"/>
      <c r="K83">
        <f t="shared" si="8"/>
        <v>0.9437099791351895</v>
      </c>
      <c r="L83">
        <f t="shared" si="9"/>
        <v>1.2040370047414028</v>
      </c>
      <c r="M83">
        <f t="shared" si="10"/>
        <v>1.0810723456213751</v>
      </c>
    </row>
    <row r="84" spans="1:13" x14ac:dyDescent="0.35">
      <c r="A84" s="4">
        <v>40451</v>
      </c>
      <c r="B84" s="1">
        <v>1141.2</v>
      </c>
      <c r="C84" s="1">
        <v>1998.04</v>
      </c>
      <c r="D84" s="1">
        <v>676.14</v>
      </c>
      <c r="F84">
        <f t="shared" si="11"/>
        <v>8.7551104037814728E-2</v>
      </c>
      <c r="G84">
        <f t="shared" si="12"/>
        <v>0.13047758609959087</v>
      </c>
      <c r="H84">
        <f t="shared" si="13"/>
        <v>0.12304421486230616</v>
      </c>
      <c r="J84" s="4"/>
      <c r="K84">
        <f t="shared" si="8"/>
        <v>1.0263328296999783</v>
      </c>
      <c r="L84">
        <f t="shared" si="9"/>
        <v>1.3611368466946427</v>
      </c>
      <c r="M84">
        <f t="shared" si="10"/>
        <v>1.2140920435977087</v>
      </c>
    </row>
    <row r="85" spans="1:13" x14ac:dyDescent="0.35">
      <c r="A85" s="4">
        <v>40480</v>
      </c>
      <c r="B85" s="1">
        <v>1183.26</v>
      </c>
      <c r="C85" s="1">
        <v>2124.4499999999998</v>
      </c>
      <c r="D85" s="1">
        <v>703.35</v>
      </c>
      <c r="F85">
        <f t="shared" si="11"/>
        <v>3.6855941114616146E-2</v>
      </c>
      <c r="G85">
        <f t="shared" si="12"/>
        <v>6.3267001661628325E-2</v>
      </c>
      <c r="H85">
        <f t="shared" si="13"/>
        <v>4.024314491081734E-2</v>
      </c>
      <c r="J85" s="4"/>
      <c r="K85">
        <f t="shared" si="8"/>
        <v>1.0641592920353982</v>
      </c>
      <c r="L85">
        <f t="shared" si="9"/>
        <v>1.4472518938361763</v>
      </c>
      <c r="M85">
        <f t="shared" si="10"/>
        <v>1.2629509256432818</v>
      </c>
    </row>
    <row r="86" spans="1:13" x14ac:dyDescent="0.35">
      <c r="A86" s="4">
        <v>40512</v>
      </c>
      <c r="B86" s="1">
        <v>1180.55</v>
      </c>
      <c r="C86" s="1">
        <v>2117.33</v>
      </c>
      <c r="D86" s="1">
        <v>727.01</v>
      </c>
      <c r="F86">
        <f t="shared" si="11"/>
        <v>-2.290282778087687E-3</v>
      </c>
      <c r="G86">
        <f t="shared" si="12"/>
        <v>-3.3514556708794706E-3</v>
      </c>
      <c r="H86">
        <f t="shared" si="13"/>
        <v>3.3639013293523805E-2</v>
      </c>
      <c r="J86" s="4"/>
      <c r="K86">
        <f t="shared" si="8"/>
        <v>1.0617220663357074</v>
      </c>
      <c r="L86">
        <f t="shared" si="9"/>
        <v>1.4424014932693878</v>
      </c>
      <c r="M86">
        <f t="shared" si="10"/>
        <v>1.3054353486200643</v>
      </c>
    </row>
    <row r="87" spans="1:13" x14ac:dyDescent="0.35">
      <c r="A87" s="4">
        <v>40543</v>
      </c>
      <c r="B87" s="1">
        <v>1257.6400000000001</v>
      </c>
      <c r="C87" s="1">
        <v>2217.86</v>
      </c>
      <c r="D87" s="1">
        <v>783.65</v>
      </c>
      <c r="F87">
        <f t="shared" si="11"/>
        <v>6.5300072000338952E-2</v>
      </c>
      <c r="G87">
        <f t="shared" si="12"/>
        <v>4.7479608752532765E-2</v>
      </c>
      <c r="H87">
        <f t="shared" si="13"/>
        <v>7.7908144317134553E-2</v>
      </c>
      <c r="J87" s="4"/>
      <c r="K87">
        <f t="shared" si="8"/>
        <v>1.1310525937117779</v>
      </c>
      <c r="L87">
        <f t="shared" si="9"/>
        <v>1.5108861518338874</v>
      </c>
      <c r="M87">
        <f t="shared" si="10"/>
        <v>1.4071393941570451</v>
      </c>
    </row>
    <row r="88" spans="1:13" x14ac:dyDescent="0.35">
      <c r="A88" s="4">
        <v>40574</v>
      </c>
      <c r="B88" s="1">
        <v>1286.1199999999999</v>
      </c>
      <c r="C88" s="1">
        <v>2281.91</v>
      </c>
      <c r="D88" s="1">
        <v>781.25</v>
      </c>
      <c r="F88">
        <f t="shared" si="11"/>
        <v>2.2645590152984788E-2</v>
      </c>
      <c r="G88">
        <f t="shared" si="12"/>
        <v>2.8879189849674788E-2</v>
      </c>
      <c r="H88">
        <f t="shared" si="13"/>
        <v>-3.062591718241533E-3</v>
      </c>
      <c r="J88" s="4"/>
      <c r="K88">
        <f t="shared" si="8"/>
        <v>1.1566659471904452</v>
      </c>
      <c r="L88">
        <f t="shared" si="9"/>
        <v>1.5545193198539429</v>
      </c>
      <c r="M88">
        <f t="shared" si="10"/>
        <v>1.4028299007020884</v>
      </c>
    </row>
    <row r="89" spans="1:13" x14ac:dyDescent="0.35">
      <c r="A89" s="4">
        <v>40602</v>
      </c>
      <c r="B89" s="1">
        <v>1327.22</v>
      </c>
      <c r="C89" s="1">
        <v>2350.9899999999998</v>
      </c>
      <c r="D89" s="1">
        <v>823.45</v>
      </c>
      <c r="F89">
        <f t="shared" si="11"/>
        <v>3.195658258949409E-2</v>
      </c>
      <c r="G89">
        <f t="shared" si="12"/>
        <v>3.0272885433693674E-2</v>
      </c>
      <c r="H89">
        <f t="shared" si="13"/>
        <v>5.4016000000000057E-2</v>
      </c>
      <c r="J89" s="4"/>
      <c r="K89">
        <f t="shared" si="8"/>
        <v>1.1936290380602921</v>
      </c>
      <c r="L89">
        <f t="shared" si="9"/>
        <v>1.6015791051283446</v>
      </c>
      <c r="M89">
        <f t="shared" si="10"/>
        <v>1.4786051606184125</v>
      </c>
    </row>
    <row r="90" spans="1:13" x14ac:dyDescent="0.35">
      <c r="A90" s="4">
        <v>40633</v>
      </c>
      <c r="B90" s="1">
        <v>1325.83</v>
      </c>
      <c r="C90" s="1">
        <v>2338.9899999999998</v>
      </c>
      <c r="D90" s="1">
        <v>843.55</v>
      </c>
      <c r="F90">
        <f t="shared" si="11"/>
        <v>-1.047301879115821E-3</v>
      </c>
      <c r="G90">
        <f t="shared" si="12"/>
        <v>-5.1042326849539982E-3</v>
      </c>
      <c r="H90">
        <f t="shared" si="13"/>
        <v>2.4409496630032071E-2</v>
      </c>
      <c r="J90" s="4"/>
      <c r="K90">
        <f t="shared" si="8"/>
        <v>1.1923789481257643</v>
      </c>
      <c r="L90">
        <f t="shared" si="9"/>
        <v>1.5934042727124091</v>
      </c>
      <c r="M90">
        <f t="shared" si="10"/>
        <v>1.5146971683036756</v>
      </c>
    </row>
    <row r="91" spans="1:13" x14ac:dyDescent="0.35">
      <c r="A91" s="4">
        <v>40662</v>
      </c>
      <c r="B91" s="1">
        <v>1363.61</v>
      </c>
      <c r="C91" s="1">
        <v>2404.08</v>
      </c>
      <c r="D91" s="1">
        <v>865.29</v>
      </c>
      <c r="F91">
        <f t="shared" si="11"/>
        <v>2.8495357625034863E-2</v>
      </c>
      <c r="G91">
        <f t="shared" si="12"/>
        <v>2.7828250655197395E-2</v>
      </c>
      <c r="H91">
        <f t="shared" si="13"/>
        <v>2.5772034852705839E-2</v>
      </c>
      <c r="J91" s="4"/>
      <c r="K91">
        <f t="shared" si="8"/>
        <v>1.2263562126771708</v>
      </c>
      <c r="L91">
        <f t="shared" si="9"/>
        <v>1.6377459262085126</v>
      </c>
      <c r="M91">
        <f t="shared" si="10"/>
        <v>1.5537339965164929</v>
      </c>
    </row>
    <row r="92" spans="1:13" x14ac:dyDescent="0.35">
      <c r="A92" s="4">
        <v>40694</v>
      </c>
      <c r="B92" s="1">
        <v>1345.2</v>
      </c>
      <c r="C92" s="1">
        <v>2372.54</v>
      </c>
      <c r="D92" s="1">
        <v>848.3</v>
      </c>
      <c r="F92">
        <f t="shared" si="11"/>
        <v>-1.3500927684601796E-2</v>
      </c>
      <c r="G92">
        <f t="shared" si="12"/>
        <v>-1.3119363748294552E-2</v>
      </c>
      <c r="H92">
        <f t="shared" si="13"/>
        <v>-1.9635035652786938E-2</v>
      </c>
      <c r="J92" s="4"/>
      <c r="K92">
        <f t="shared" si="8"/>
        <v>1.2097992661342543</v>
      </c>
      <c r="L92">
        <f t="shared" si="9"/>
        <v>1.6162597416752955</v>
      </c>
      <c r="M92">
        <f t="shared" si="10"/>
        <v>1.5232263740999443</v>
      </c>
    </row>
    <row r="93" spans="1:13" x14ac:dyDescent="0.35">
      <c r="A93" s="4">
        <v>40724</v>
      </c>
      <c r="B93" s="1">
        <v>1320.64</v>
      </c>
      <c r="C93" s="1">
        <v>2325.0700000000002</v>
      </c>
      <c r="D93" s="1">
        <v>827.43</v>
      </c>
      <c r="F93">
        <f t="shared" si="11"/>
        <v>-1.8257508177222676E-2</v>
      </c>
      <c r="G93">
        <f t="shared" si="12"/>
        <v>-2.0008092592748616E-2</v>
      </c>
      <c r="H93">
        <f t="shared" si="13"/>
        <v>-2.4602145467405405E-2</v>
      </c>
      <c r="J93" s="4"/>
      <c r="K93">
        <f t="shared" si="8"/>
        <v>1.1877113461400102</v>
      </c>
      <c r="L93">
        <f t="shared" si="9"/>
        <v>1.5839214671099242</v>
      </c>
      <c r="M93">
        <f t="shared" si="10"/>
        <v>1.485751737264549</v>
      </c>
    </row>
    <row r="94" spans="1:13" x14ac:dyDescent="0.35">
      <c r="A94" s="4">
        <v>40753</v>
      </c>
      <c r="B94" s="1">
        <v>1292.28</v>
      </c>
      <c r="C94" s="1">
        <v>2362.81</v>
      </c>
      <c r="D94" s="1">
        <v>797.03</v>
      </c>
      <c r="F94">
        <f t="shared" si="11"/>
        <v>-2.1474436636782262E-2</v>
      </c>
      <c r="G94">
        <f t="shared" si="12"/>
        <v>1.6231769366083507E-2</v>
      </c>
      <c r="H94">
        <f t="shared" si="13"/>
        <v>-3.674026805892943E-2</v>
      </c>
      <c r="J94" s="4"/>
      <c r="K94">
        <f t="shared" si="8"/>
        <v>1.1622059140945391</v>
      </c>
      <c r="L94">
        <f t="shared" si="9"/>
        <v>1.6096313150580412</v>
      </c>
      <c r="M94">
        <f t="shared" si="10"/>
        <v>1.4311648201684295</v>
      </c>
    </row>
    <row r="95" spans="1:13" x14ac:dyDescent="0.35">
      <c r="A95" s="4">
        <v>40786</v>
      </c>
      <c r="B95" s="1">
        <v>1218.8900000000001</v>
      </c>
      <c r="C95" s="1">
        <v>2241.0100000000002</v>
      </c>
      <c r="D95" s="1">
        <v>726.81</v>
      </c>
      <c r="F95">
        <f t="shared" si="11"/>
        <v>-5.679109790447881E-2</v>
      </c>
      <c r="G95">
        <f t="shared" si="12"/>
        <v>-5.154879148132932E-2</v>
      </c>
      <c r="H95">
        <f t="shared" si="13"/>
        <v>-8.8102078968169364E-2</v>
      </c>
      <c r="J95" s="4"/>
      <c r="K95">
        <f t="shared" si="8"/>
        <v>1.0962029642420319</v>
      </c>
      <c r="L95">
        <f t="shared" si="9"/>
        <v>1.5266567660362964</v>
      </c>
      <c r="M95">
        <f t="shared" si="10"/>
        <v>1.3050762241654845</v>
      </c>
    </row>
    <row r="96" spans="1:13" x14ac:dyDescent="0.35">
      <c r="A96" s="4">
        <v>40816</v>
      </c>
      <c r="B96" s="1">
        <v>1131.42</v>
      </c>
      <c r="C96" s="1">
        <v>2139.1799999999998</v>
      </c>
      <c r="D96" s="1">
        <v>644.16</v>
      </c>
      <c r="F96">
        <f t="shared" si="11"/>
        <v>-7.1762012979021919E-2</v>
      </c>
      <c r="G96">
        <f t="shared" si="12"/>
        <v>-4.5439333157817403E-2</v>
      </c>
      <c r="H96">
        <f t="shared" si="13"/>
        <v>-0.11371610186981465</v>
      </c>
      <c r="J96" s="4"/>
      <c r="K96">
        <f t="shared" si="8"/>
        <v>1.0175372328944527</v>
      </c>
      <c r="L96">
        <f t="shared" si="9"/>
        <v>1.457286500626737</v>
      </c>
      <c r="M96">
        <f t="shared" si="10"/>
        <v>1.1566680433104093</v>
      </c>
    </row>
    <row r="97" spans="1:13" x14ac:dyDescent="0.35">
      <c r="A97" s="4">
        <v>40847</v>
      </c>
      <c r="B97" s="1">
        <v>1253.3</v>
      </c>
      <c r="C97" s="1">
        <v>2360.08</v>
      </c>
      <c r="D97" s="1">
        <v>741.06</v>
      </c>
      <c r="F97">
        <f t="shared" si="11"/>
        <v>0.10772303830584563</v>
      </c>
      <c r="G97">
        <f t="shared" si="12"/>
        <v>0.10326386746323363</v>
      </c>
      <c r="H97">
        <f t="shared" si="13"/>
        <v>0.15042846497764528</v>
      </c>
      <c r="J97" s="4"/>
      <c r="K97">
        <f t="shared" si="8"/>
        <v>1.1271494352111662</v>
      </c>
      <c r="L97">
        <f t="shared" si="9"/>
        <v>1.6077715406834159</v>
      </c>
      <c r="M97">
        <f t="shared" si="10"/>
        <v>1.3306638415542906</v>
      </c>
    </row>
    <row r="98" spans="1:13" x14ac:dyDescent="0.35">
      <c r="A98" s="4">
        <v>40877</v>
      </c>
      <c r="B98" s="1">
        <v>1246.96</v>
      </c>
      <c r="C98" s="1">
        <v>2295.1999999999998</v>
      </c>
      <c r="D98" s="1">
        <v>737.42</v>
      </c>
      <c r="F98">
        <f t="shared" si="11"/>
        <v>-5.0586451767333585E-3</v>
      </c>
      <c r="G98">
        <f t="shared" si="12"/>
        <v>-2.7490593539202107E-2</v>
      </c>
      <c r="H98">
        <f t="shared" si="13"/>
        <v>-4.9118829784362758E-3</v>
      </c>
      <c r="J98" s="4"/>
      <c r="K98">
        <f t="shared" si="8"/>
        <v>1.1214475861572775</v>
      </c>
      <c r="L98">
        <f t="shared" si="9"/>
        <v>1.5635729467545914</v>
      </c>
      <c r="M98">
        <f t="shared" si="10"/>
        <v>1.3241277764809394</v>
      </c>
    </row>
    <row r="99" spans="1:13" x14ac:dyDescent="0.35">
      <c r="A99" s="4">
        <v>40907</v>
      </c>
      <c r="B99" s="1">
        <v>1257.5999999999999</v>
      </c>
      <c r="C99" s="1">
        <v>2277.83</v>
      </c>
      <c r="D99" s="1">
        <v>740.92</v>
      </c>
      <c r="F99">
        <f t="shared" si="11"/>
        <v>8.5327516520176047E-3</v>
      </c>
      <c r="G99">
        <f t="shared" si="12"/>
        <v>-7.5679679330776803E-3</v>
      </c>
      <c r="H99">
        <f t="shared" si="13"/>
        <v>4.7462775623118439E-3</v>
      </c>
      <c r="J99" s="4"/>
      <c r="K99">
        <f t="shared" si="8"/>
        <v>1.1310166199007121</v>
      </c>
      <c r="L99">
        <f t="shared" si="9"/>
        <v>1.5517398768325248</v>
      </c>
      <c r="M99">
        <f t="shared" si="10"/>
        <v>1.3304124544360849</v>
      </c>
    </row>
    <row r="100" spans="1:13" x14ac:dyDescent="0.35">
      <c r="A100" s="4">
        <v>40939</v>
      </c>
      <c r="B100" s="1">
        <v>1312.41</v>
      </c>
      <c r="C100" s="1">
        <v>2467.9499999999998</v>
      </c>
      <c r="D100" s="1">
        <v>792.82</v>
      </c>
      <c r="F100">
        <f t="shared" si="11"/>
        <v>4.3583015267175715E-2</v>
      </c>
      <c r="G100">
        <f t="shared" si="12"/>
        <v>8.3465403476115377E-2</v>
      </c>
      <c r="H100">
        <f t="shared" si="13"/>
        <v>7.0048048372294031E-2</v>
      </c>
      <c r="J100" s="4"/>
      <c r="K100">
        <f t="shared" si="8"/>
        <v>1.1803097345132743</v>
      </c>
      <c r="L100">
        <f t="shared" si="9"/>
        <v>1.6812564717423291</v>
      </c>
      <c r="M100">
        <f t="shared" si="10"/>
        <v>1.4236052503995262</v>
      </c>
    </row>
    <row r="101" spans="1:13" x14ac:dyDescent="0.35">
      <c r="A101" s="4">
        <v>40968</v>
      </c>
      <c r="B101" s="1">
        <v>1365.68</v>
      </c>
      <c r="C101" s="1">
        <v>2623.1</v>
      </c>
      <c r="D101" s="1">
        <v>810.94</v>
      </c>
      <c r="F101">
        <f t="shared" si="11"/>
        <v>4.0589449943234185E-2</v>
      </c>
      <c r="G101">
        <f t="shared" si="12"/>
        <v>6.2865941368342185E-2</v>
      </c>
      <c r="H101">
        <f t="shared" si="13"/>
        <v>2.2855124744582633E-2</v>
      </c>
      <c r="J101" s="4"/>
      <c r="K101">
        <f t="shared" si="8"/>
        <v>1.2282178573998128</v>
      </c>
      <c r="L101">
        <f t="shared" si="9"/>
        <v>1.7869502425200281</v>
      </c>
      <c r="M101">
        <f t="shared" si="10"/>
        <v>1.4561419259844501</v>
      </c>
    </row>
    <row r="102" spans="1:13" x14ac:dyDescent="0.35">
      <c r="A102" s="4">
        <v>40998</v>
      </c>
      <c r="B102" s="1">
        <v>1408.47</v>
      </c>
      <c r="C102" s="1">
        <v>2755.27</v>
      </c>
      <c r="D102" s="1">
        <v>830.3</v>
      </c>
      <c r="F102">
        <f t="shared" si="11"/>
        <v>3.1332376545017838E-2</v>
      </c>
      <c r="G102">
        <f t="shared" si="12"/>
        <v>5.0386946742404057E-2</v>
      </c>
      <c r="H102">
        <f t="shared" si="13"/>
        <v>2.3873529484302044E-2</v>
      </c>
      <c r="J102" s="4"/>
      <c r="K102">
        <f t="shared" si="8"/>
        <v>1.2667008417871788</v>
      </c>
      <c r="L102">
        <f t="shared" si="9"/>
        <v>1.8769892092212108</v>
      </c>
      <c r="M102">
        <f t="shared" si="10"/>
        <v>1.4909051731877683</v>
      </c>
    </row>
    <row r="103" spans="1:13" x14ac:dyDescent="0.35">
      <c r="A103" s="4">
        <v>41029</v>
      </c>
      <c r="B103" s="1">
        <v>1397.91</v>
      </c>
      <c r="C103" s="1">
        <v>2723.68</v>
      </c>
      <c r="D103" s="1">
        <v>816.88</v>
      </c>
      <c r="F103">
        <f t="shared" si="11"/>
        <v>-7.4974972842871664E-3</v>
      </c>
      <c r="G103">
        <f t="shared" si="12"/>
        <v>-1.1465301041277314E-2</v>
      </c>
      <c r="H103">
        <f t="shared" si="13"/>
        <v>-1.6162832711068241E-2</v>
      </c>
      <c r="J103" s="4"/>
      <c r="K103">
        <f t="shared" si="8"/>
        <v>1.2572037556658753</v>
      </c>
      <c r="L103">
        <f t="shared" si="9"/>
        <v>1.8554689628862606</v>
      </c>
      <c r="M103">
        <f t="shared" si="10"/>
        <v>1.4668079222854682</v>
      </c>
    </row>
    <row r="104" spans="1:13" x14ac:dyDescent="0.35">
      <c r="A104" s="4">
        <v>41060</v>
      </c>
      <c r="B104" s="1">
        <v>1310.33</v>
      </c>
      <c r="C104" s="1">
        <v>2524.87</v>
      </c>
      <c r="D104" s="1">
        <v>761.82</v>
      </c>
      <c r="F104">
        <f t="shared" si="11"/>
        <v>-6.2650671359386623E-2</v>
      </c>
      <c r="G104">
        <f t="shared" si="12"/>
        <v>-7.2993156317922789E-2</v>
      </c>
      <c r="H104">
        <f t="shared" si="13"/>
        <v>-6.740280090098906E-2</v>
      </c>
      <c r="J104" s="4"/>
      <c r="K104">
        <f t="shared" si="8"/>
        <v>1.1784390963378659</v>
      </c>
      <c r="L104">
        <f t="shared" si="9"/>
        <v>1.7200324268352498</v>
      </c>
      <c r="M104">
        <f t="shared" si="10"/>
        <v>1.3679409599396672</v>
      </c>
    </row>
    <row r="105" spans="1:13" x14ac:dyDescent="0.35">
      <c r="A105" s="4">
        <v>41089</v>
      </c>
      <c r="B105" s="1">
        <v>1362.16</v>
      </c>
      <c r="C105" s="1">
        <v>2615.7199999999998</v>
      </c>
      <c r="D105" s="1">
        <v>798.49</v>
      </c>
      <c r="F105">
        <f t="shared" si="11"/>
        <v>3.955492127937249E-2</v>
      </c>
      <c r="G105">
        <f t="shared" si="12"/>
        <v>3.5982050561018948E-2</v>
      </c>
      <c r="H105">
        <f t="shared" si="13"/>
        <v>4.813472998871119E-2</v>
      </c>
      <c r="J105" s="4"/>
      <c r="K105">
        <f t="shared" si="8"/>
        <v>1.2250521620260451</v>
      </c>
      <c r="L105">
        <f t="shared" si="9"/>
        <v>1.7819227205842278</v>
      </c>
      <c r="M105">
        <f t="shared" si="10"/>
        <v>1.4337864286868616</v>
      </c>
    </row>
    <row r="106" spans="1:13" x14ac:dyDescent="0.35">
      <c r="A106" s="4">
        <v>41121</v>
      </c>
      <c r="B106" s="1">
        <v>1379.32</v>
      </c>
      <c r="C106" s="1">
        <v>2642.53</v>
      </c>
      <c r="D106" s="1">
        <v>786.94</v>
      </c>
      <c r="F106">
        <f t="shared" si="11"/>
        <v>1.259763904387139E-2</v>
      </c>
      <c r="G106">
        <f t="shared" si="12"/>
        <v>1.0249567996574711E-2</v>
      </c>
      <c r="H106">
        <f t="shared" si="13"/>
        <v>-1.4464802314368313E-2</v>
      </c>
      <c r="J106" s="4"/>
      <c r="K106">
        <f t="shared" si="8"/>
        <v>1.2404849269731635</v>
      </c>
      <c r="L106">
        <f t="shared" si="9"/>
        <v>1.8001866586734971</v>
      </c>
      <c r="M106">
        <f t="shared" si="10"/>
        <v>1.413046991434882</v>
      </c>
    </row>
    <row r="107" spans="1:13" x14ac:dyDescent="0.35">
      <c r="A107" s="4">
        <v>41152</v>
      </c>
      <c r="B107" s="1">
        <v>1406.58</v>
      </c>
      <c r="C107" s="1">
        <v>2772.24</v>
      </c>
      <c r="D107" s="1">
        <v>812.09</v>
      </c>
      <c r="F107">
        <f t="shared" si="11"/>
        <v>1.9763361656468401E-2</v>
      </c>
      <c r="G107">
        <f t="shared" si="12"/>
        <v>4.9085535452766692E-2</v>
      </c>
      <c r="H107">
        <f t="shared" si="13"/>
        <v>3.1959234503265786E-2</v>
      </c>
      <c r="J107" s="4"/>
      <c r="K107">
        <f t="shared" si="8"/>
        <v>1.2650010792143318</v>
      </c>
      <c r="L107">
        <f t="shared" si="9"/>
        <v>1.8885497847294128</v>
      </c>
      <c r="M107">
        <f t="shared" si="10"/>
        <v>1.4582068915982835</v>
      </c>
    </row>
    <row r="108" spans="1:13" x14ac:dyDescent="0.35">
      <c r="A108" s="4">
        <v>41180</v>
      </c>
      <c r="B108" s="1">
        <v>1440.67</v>
      </c>
      <c r="C108" s="1">
        <v>2799.19</v>
      </c>
      <c r="D108" s="1">
        <v>837.45</v>
      </c>
      <c r="F108">
        <f t="shared" si="11"/>
        <v>2.4236090375236493E-2</v>
      </c>
      <c r="G108">
        <f t="shared" si="12"/>
        <v>9.7213805442531217E-3</v>
      </c>
      <c r="H108">
        <f t="shared" si="13"/>
        <v>3.1228065854769806E-2</v>
      </c>
      <c r="J108" s="4"/>
      <c r="K108">
        <f t="shared" si="8"/>
        <v>1.295659759694942</v>
      </c>
      <c r="L108">
        <f t="shared" si="9"/>
        <v>1.9069090958635346</v>
      </c>
      <c r="M108">
        <f t="shared" si="10"/>
        <v>1.503743872438994</v>
      </c>
    </row>
    <row r="109" spans="1:13" x14ac:dyDescent="0.35">
      <c r="A109" s="4">
        <v>41213</v>
      </c>
      <c r="B109" s="1">
        <v>1412.16</v>
      </c>
      <c r="C109" s="1">
        <v>2647.92</v>
      </c>
      <c r="D109" s="1">
        <v>818.73</v>
      </c>
      <c r="F109">
        <f t="shared" si="11"/>
        <v>-1.9789403541407811E-2</v>
      </c>
      <c r="G109">
        <f t="shared" si="12"/>
        <v>-5.4040633183170837E-2</v>
      </c>
      <c r="H109">
        <f t="shared" si="13"/>
        <v>-2.2353573347662577E-2</v>
      </c>
      <c r="J109" s="4"/>
      <c r="K109">
        <f t="shared" si="8"/>
        <v>1.2700194258579753</v>
      </c>
      <c r="L109">
        <f t="shared" si="9"/>
        <v>1.8038585209003215</v>
      </c>
      <c r="M109">
        <f t="shared" si="10"/>
        <v>1.4701298234903306</v>
      </c>
    </row>
    <row r="110" spans="1:13" x14ac:dyDescent="0.35">
      <c r="A110" s="4">
        <v>41243</v>
      </c>
      <c r="B110" s="1">
        <v>1416.18</v>
      </c>
      <c r="C110" s="1">
        <v>2677.88</v>
      </c>
      <c r="D110" s="1">
        <v>821.92</v>
      </c>
      <c r="F110">
        <f t="shared" si="11"/>
        <v>2.8467029231814961E-3</v>
      </c>
      <c r="G110">
        <f t="shared" si="12"/>
        <v>1.131454122481043E-2</v>
      </c>
      <c r="H110">
        <f t="shared" si="13"/>
        <v>3.896278382372627E-3</v>
      </c>
      <c r="J110" s="4"/>
      <c r="K110">
        <f t="shared" si="8"/>
        <v>1.2736347938700625</v>
      </c>
      <c r="L110">
        <f t="shared" si="9"/>
        <v>1.8242683524987737</v>
      </c>
      <c r="M110">
        <f t="shared" si="10"/>
        <v>1.4758578585408773</v>
      </c>
    </row>
    <row r="111" spans="1:13" x14ac:dyDescent="0.35">
      <c r="A111" s="4">
        <v>41274</v>
      </c>
      <c r="B111" s="1">
        <v>1426.19</v>
      </c>
      <c r="C111" s="1">
        <v>2660.93</v>
      </c>
      <c r="D111" s="1">
        <v>849.35</v>
      </c>
      <c r="F111">
        <f t="shared" si="11"/>
        <v>7.0683105254981645E-3</v>
      </c>
      <c r="G111">
        <f t="shared" si="12"/>
        <v>-6.3296338894947768E-3</v>
      </c>
      <c r="H111">
        <f t="shared" si="13"/>
        <v>3.3373077671792956E-2</v>
      </c>
      <c r="J111" s="4"/>
      <c r="K111">
        <f t="shared" si="8"/>
        <v>1.282637240089215</v>
      </c>
      <c r="L111">
        <f t="shared" si="9"/>
        <v>1.8127214017112647</v>
      </c>
      <c r="M111">
        <f t="shared" si="10"/>
        <v>1.525111777486488</v>
      </c>
    </row>
    <row r="112" spans="1:13" x14ac:dyDescent="0.35">
      <c r="A112" s="4">
        <v>41305</v>
      </c>
      <c r="B112" s="1">
        <v>1498.11</v>
      </c>
      <c r="C112" s="1">
        <v>2731.53</v>
      </c>
      <c r="D112" s="1">
        <v>902.09</v>
      </c>
      <c r="F112">
        <f t="shared" si="11"/>
        <v>5.0428063581991069E-2</v>
      </c>
      <c r="G112">
        <f t="shared" si="12"/>
        <v>2.6532077130928047E-2</v>
      </c>
      <c r="H112">
        <f t="shared" si="13"/>
        <v>6.2094542885736161E-2</v>
      </c>
      <c r="J112" s="4"/>
      <c r="K112">
        <f t="shared" si="8"/>
        <v>1.3473181523850635</v>
      </c>
      <c r="L112">
        <f t="shared" si="9"/>
        <v>1.860816665758352</v>
      </c>
      <c r="M112">
        <f t="shared" si="10"/>
        <v>1.619812896159164</v>
      </c>
    </row>
    <row r="113" spans="1:13" x14ac:dyDescent="0.35">
      <c r="A113" s="4">
        <v>41333</v>
      </c>
      <c r="B113" s="1">
        <v>1514.68</v>
      </c>
      <c r="C113" s="1">
        <v>2738.58</v>
      </c>
      <c r="D113" s="1">
        <v>911.11</v>
      </c>
      <c r="F113">
        <f t="shared" si="11"/>
        <v>1.1060603026480141E-2</v>
      </c>
      <c r="G113">
        <f t="shared" si="12"/>
        <v>2.5809711041063898E-3</v>
      </c>
      <c r="H113">
        <f t="shared" si="13"/>
        <v>9.9990023168419796E-3</v>
      </c>
      <c r="J113" s="4"/>
      <c r="K113">
        <f t="shared" si="8"/>
        <v>1.3622203036189653</v>
      </c>
      <c r="L113">
        <f t="shared" si="9"/>
        <v>1.8656193798027139</v>
      </c>
      <c r="M113">
        <f t="shared" si="10"/>
        <v>1.63600940906071</v>
      </c>
    </row>
    <row r="114" spans="1:13" x14ac:dyDescent="0.35">
      <c r="A114" s="4">
        <v>41361</v>
      </c>
      <c r="B114" s="1">
        <v>1569.19</v>
      </c>
      <c r="C114" s="1">
        <v>2818.69</v>
      </c>
      <c r="D114" s="1">
        <v>951.54</v>
      </c>
      <c r="F114">
        <f t="shared" si="11"/>
        <v>3.5987799403174259E-2</v>
      </c>
      <c r="G114">
        <f t="shared" si="12"/>
        <v>2.9252386273178117E-2</v>
      </c>
      <c r="H114">
        <f t="shared" si="13"/>
        <v>4.4374444359078433E-2</v>
      </c>
      <c r="J114" s="4"/>
      <c r="K114">
        <f t="shared" si="8"/>
        <v>1.4112436146485359</v>
      </c>
      <c r="L114">
        <f t="shared" si="9"/>
        <v>1.9201931985394298</v>
      </c>
      <c r="M114">
        <f t="shared" si="10"/>
        <v>1.7086064175540034</v>
      </c>
    </row>
    <row r="115" spans="1:13" x14ac:dyDescent="0.35">
      <c r="A115" s="4">
        <v>41394</v>
      </c>
      <c r="B115" s="1">
        <v>1597.57</v>
      </c>
      <c r="C115" s="1">
        <v>2887.44</v>
      </c>
      <c r="D115" s="1">
        <v>947.46</v>
      </c>
      <c r="F115">
        <f t="shared" si="11"/>
        <v>1.8085763992887974E-2</v>
      </c>
      <c r="G115">
        <f t="shared" si="12"/>
        <v>2.4390763084979193E-2</v>
      </c>
      <c r="H115">
        <f t="shared" si="13"/>
        <v>-4.2877861151395923E-3</v>
      </c>
      <c r="J115" s="4"/>
      <c r="K115">
        <f t="shared" si="8"/>
        <v>1.4367670335995393</v>
      </c>
      <c r="L115">
        <f t="shared" si="9"/>
        <v>1.9670281759223935</v>
      </c>
      <c r="M115">
        <f t="shared" si="10"/>
        <v>1.701280278680577</v>
      </c>
    </row>
    <row r="116" spans="1:13" x14ac:dyDescent="0.35">
      <c r="A116" s="4">
        <v>41425</v>
      </c>
      <c r="B116" s="1">
        <v>1630.74</v>
      </c>
      <c r="C116" s="1">
        <v>2981.76</v>
      </c>
      <c r="D116" s="1">
        <v>984.15</v>
      </c>
      <c r="F116">
        <f t="shared" si="11"/>
        <v>2.0762783477406357E-2</v>
      </c>
      <c r="G116">
        <f t="shared" si="12"/>
        <v>3.2665613830936802E-2</v>
      </c>
      <c r="H116">
        <f t="shared" si="13"/>
        <v>3.8724589956304158E-2</v>
      </c>
      <c r="J116" s="4"/>
      <c r="K116">
        <f t="shared" si="8"/>
        <v>1.466598316425642</v>
      </c>
      <c r="L116">
        <f t="shared" si="9"/>
        <v>2.0312823587116466</v>
      </c>
      <c r="M116">
        <f t="shared" si="10"/>
        <v>1.7671616598732292</v>
      </c>
    </row>
    <row r="117" spans="1:13" x14ac:dyDescent="0.35">
      <c r="A117" s="4">
        <v>41453</v>
      </c>
      <c r="B117" s="1">
        <v>1606.28</v>
      </c>
      <c r="C117" s="1">
        <v>2909.6</v>
      </c>
      <c r="D117" s="1">
        <v>977.48</v>
      </c>
      <c r="F117">
        <f t="shared" si="11"/>
        <v>-1.4999325459607317E-2</v>
      </c>
      <c r="G117">
        <f t="shared" si="12"/>
        <v>-2.4200472204335795E-2</v>
      </c>
      <c r="H117">
        <f t="shared" si="13"/>
        <v>-6.7774221409337594E-3</v>
      </c>
      <c r="J117" s="4"/>
      <c r="K117">
        <f t="shared" si="8"/>
        <v>1.4446003309590616</v>
      </c>
      <c r="L117">
        <f t="shared" si="9"/>
        <v>1.9821243664504875</v>
      </c>
      <c r="M117">
        <f t="shared" si="10"/>
        <v>1.7551848593129951</v>
      </c>
    </row>
    <row r="118" spans="1:13" x14ac:dyDescent="0.35">
      <c r="A118" s="4">
        <v>41486</v>
      </c>
      <c r="B118" s="1">
        <v>1685.73</v>
      </c>
      <c r="C118" s="1">
        <v>3090.19</v>
      </c>
      <c r="D118" s="1">
        <v>1045.26</v>
      </c>
      <c r="F118">
        <f t="shared" si="11"/>
        <v>4.9462111213487092E-2</v>
      </c>
      <c r="G118">
        <f t="shared" si="12"/>
        <v>6.206695078361292E-2</v>
      </c>
      <c r="H118">
        <f t="shared" si="13"/>
        <v>6.934157220608092E-2</v>
      </c>
      <c r="J118" s="4"/>
      <c r="K118">
        <f t="shared" si="8"/>
        <v>1.516053313187999</v>
      </c>
      <c r="L118">
        <f t="shared" si="9"/>
        <v>2.1051487819499699</v>
      </c>
      <c r="M118">
        <f t="shared" si="10"/>
        <v>1.8768921369700671</v>
      </c>
    </row>
    <row r="119" spans="1:13" x14ac:dyDescent="0.35">
      <c r="A119" s="4">
        <v>41516</v>
      </c>
      <c r="B119" s="1">
        <v>1632.97</v>
      </c>
      <c r="C119" s="1">
        <v>3073.81</v>
      </c>
      <c r="D119" s="1">
        <v>1010.9</v>
      </c>
      <c r="F119">
        <f t="shared" si="11"/>
        <v>-3.1298013323604608E-2</v>
      </c>
      <c r="G119">
        <f t="shared" si="12"/>
        <v>-5.3006449441620447E-3</v>
      </c>
      <c r="H119">
        <f t="shared" si="13"/>
        <v>-3.2872204044926634E-2</v>
      </c>
      <c r="J119" s="4"/>
      <c r="K119">
        <f t="shared" si="8"/>
        <v>1.4686038563925461</v>
      </c>
      <c r="L119">
        <f t="shared" si="9"/>
        <v>2.0939901357022181</v>
      </c>
      <c r="M119">
        <f t="shared" si="10"/>
        <v>1.8151945556732687</v>
      </c>
    </row>
    <row r="120" spans="1:13" x14ac:dyDescent="0.35">
      <c r="A120" s="4">
        <v>41547</v>
      </c>
      <c r="B120" s="1">
        <v>1681.55</v>
      </c>
      <c r="C120" s="1">
        <v>3218.2</v>
      </c>
      <c r="D120" s="1">
        <v>1073.79</v>
      </c>
      <c r="F120">
        <f t="shared" si="11"/>
        <v>2.9749474883188257E-2</v>
      </c>
      <c r="G120">
        <f t="shared" si="12"/>
        <v>4.697427622396956E-2</v>
      </c>
      <c r="H120">
        <f t="shared" si="13"/>
        <v>6.221189039469778E-2</v>
      </c>
      <c r="J120" s="4"/>
      <c r="K120">
        <f t="shared" si="8"/>
        <v>1.5122940499316495</v>
      </c>
      <c r="L120">
        <f t="shared" si="9"/>
        <v>2.1923538067469615</v>
      </c>
      <c r="M120">
        <f t="shared" si="10"/>
        <v>1.9281212404158661</v>
      </c>
    </row>
    <row r="121" spans="1:13" x14ac:dyDescent="0.35">
      <c r="A121" s="4">
        <v>41578</v>
      </c>
      <c r="B121" s="1">
        <v>1756.54</v>
      </c>
      <c r="C121" s="1">
        <v>3377.73</v>
      </c>
      <c r="D121" s="1">
        <v>1100.1500000000001</v>
      </c>
      <c r="F121">
        <f t="shared" si="11"/>
        <v>4.4595759864410819E-2</v>
      </c>
      <c r="G121">
        <f t="shared" si="12"/>
        <v>4.9571188863339818E-2</v>
      </c>
      <c r="H121">
        <f t="shared" si="13"/>
        <v>2.4548561636819236E-2</v>
      </c>
      <c r="J121" s="4"/>
      <c r="K121">
        <f t="shared" si="8"/>
        <v>1.5797359522267789</v>
      </c>
      <c r="L121">
        <f t="shared" si="9"/>
        <v>2.3010313913564771</v>
      </c>
      <c r="M121">
        <f t="shared" si="10"/>
        <v>1.9754538435294755</v>
      </c>
    </row>
    <row r="122" spans="1:13" x14ac:dyDescent="0.35">
      <c r="A122" s="4">
        <v>41607</v>
      </c>
      <c r="B122" s="1">
        <v>1805.81</v>
      </c>
      <c r="C122" s="1">
        <v>3487.82</v>
      </c>
      <c r="D122" s="1">
        <v>1142.8900000000001</v>
      </c>
      <c r="F122">
        <f t="shared" si="11"/>
        <v>2.804946087194142E-2</v>
      </c>
      <c r="G122">
        <f t="shared" si="12"/>
        <v>3.2592895228452289E-2</v>
      </c>
      <c r="H122">
        <f t="shared" si="13"/>
        <v>3.8849247829841393E-2</v>
      </c>
      <c r="J122" s="4"/>
      <c r="K122">
        <f t="shared" si="8"/>
        <v>1.6240466940067628</v>
      </c>
      <c r="L122">
        <f t="shared" si="9"/>
        <v>2.3760286664123385</v>
      </c>
      <c r="M122">
        <f t="shared" si="10"/>
        <v>2.0521987394731647</v>
      </c>
    </row>
    <row r="123" spans="1:13" x14ac:dyDescent="0.35">
      <c r="A123" s="4">
        <v>41639</v>
      </c>
      <c r="B123" s="1">
        <v>1848.36</v>
      </c>
      <c r="C123" s="1">
        <v>3592</v>
      </c>
      <c r="D123" s="1">
        <v>1163.6400000000001</v>
      </c>
      <c r="F123">
        <f t="shared" si="11"/>
        <v>2.3562833299184276E-2</v>
      </c>
      <c r="G123">
        <f t="shared" si="12"/>
        <v>2.9869660704967525E-2</v>
      </c>
      <c r="H123">
        <f t="shared" si="13"/>
        <v>1.8155728022819343E-2</v>
      </c>
      <c r="J123" s="4"/>
      <c r="K123">
        <f t="shared" si="8"/>
        <v>1.6623138355277356</v>
      </c>
      <c r="L123">
        <f t="shared" si="9"/>
        <v>2.4469998365033514</v>
      </c>
      <c r="M123">
        <f t="shared" si="10"/>
        <v>2.0894579016358121</v>
      </c>
    </row>
    <row r="124" spans="1:13" x14ac:dyDescent="0.35">
      <c r="A124" s="4">
        <v>41670</v>
      </c>
      <c r="B124" s="1">
        <v>1782.59</v>
      </c>
      <c r="C124" s="1">
        <v>3521.92</v>
      </c>
      <c r="D124" s="1">
        <v>1130.8800000000001</v>
      </c>
      <c r="F124">
        <f t="shared" si="11"/>
        <v>-3.5582895107013776E-2</v>
      </c>
      <c r="G124">
        <f t="shared" si="12"/>
        <v>-1.9510022271714902E-2</v>
      </c>
      <c r="H124">
        <f t="shared" si="13"/>
        <v>-2.8153037021759298E-2</v>
      </c>
      <c r="J124" s="4"/>
      <c r="K124">
        <f t="shared" si="8"/>
        <v>1.6031638966832145</v>
      </c>
      <c r="L124">
        <f t="shared" si="9"/>
        <v>2.3992588151942886</v>
      </c>
      <c r="M124">
        <f t="shared" si="10"/>
        <v>2.0306333159756518</v>
      </c>
    </row>
    <row r="125" spans="1:13" x14ac:dyDescent="0.35">
      <c r="A125" s="4">
        <v>41698</v>
      </c>
      <c r="B125" s="1">
        <v>1859.45</v>
      </c>
      <c r="C125" s="1">
        <v>3696.1</v>
      </c>
      <c r="D125" s="1">
        <v>1183.03</v>
      </c>
      <c r="F125">
        <f t="shared" si="11"/>
        <v>4.3117037568930677E-2</v>
      </c>
      <c r="G125">
        <f t="shared" si="12"/>
        <v>4.9455978557150594E-2</v>
      </c>
      <c r="H125">
        <f t="shared" si="13"/>
        <v>4.6114530277306047E-2</v>
      </c>
      <c r="J125" s="4"/>
      <c r="K125">
        <f t="shared" si="8"/>
        <v>1.6722875746456578</v>
      </c>
      <c r="L125">
        <f t="shared" si="9"/>
        <v>2.5179165077115919</v>
      </c>
      <c r="M125">
        <f t="shared" si="10"/>
        <v>2.1242750175073173</v>
      </c>
    </row>
    <row r="126" spans="1:13" x14ac:dyDescent="0.35">
      <c r="A126" s="4">
        <v>41729</v>
      </c>
      <c r="B126" s="1">
        <v>1872.34</v>
      </c>
      <c r="C126" s="1">
        <v>3595.74</v>
      </c>
      <c r="D126" s="1">
        <v>1173.04</v>
      </c>
      <c r="F126">
        <f t="shared" si="11"/>
        <v>6.9321573583585854E-3</v>
      </c>
      <c r="G126">
        <f t="shared" si="12"/>
        <v>-2.715294499607698E-2</v>
      </c>
      <c r="H126">
        <f t="shared" si="13"/>
        <v>-8.4444181466235089E-3</v>
      </c>
      <c r="J126" s="4"/>
      <c r="K126">
        <f t="shared" si="8"/>
        <v>1.6838801352615294</v>
      </c>
      <c r="L126">
        <f t="shared" si="9"/>
        <v>2.4495476592729846</v>
      </c>
      <c r="M126">
        <f t="shared" si="10"/>
        <v>2.1063367510010593</v>
      </c>
    </row>
    <row r="127" spans="1:13" x14ac:dyDescent="0.35">
      <c r="A127" s="4">
        <v>41759</v>
      </c>
      <c r="B127" s="1">
        <v>1883.95</v>
      </c>
      <c r="C127" s="1">
        <v>3582.02</v>
      </c>
      <c r="D127" s="1">
        <v>1126.8599999999999</v>
      </c>
      <c r="F127">
        <f t="shared" si="11"/>
        <v>6.2007968638175372E-3</v>
      </c>
      <c r="G127">
        <f t="shared" si="12"/>
        <v>-3.8156262688625433E-3</v>
      </c>
      <c r="H127">
        <f t="shared" si="13"/>
        <v>-3.9367796494578243E-2</v>
      </c>
      <c r="J127" s="4"/>
      <c r="K127">
        <f t="shared" si="8"/>
        <v>1.6943215339233038</v>
      </c>
      <c r="L127">
        <f t="shared" si="9"/>
        <v>2.4402011008774318</v>
      </c>
      <c r="M127">
        <f t="shared" si="10"/>
        <v>2.0234149144385984</v>
      </c>
    </row>
    <row r="128" spans="1:13" x14ac:dyDescent="0.35">
      <c r="A128" s="4">
        <v>41789</v>
      </c>
      <c r="B128" s="1">
        <v>1923.57</v>
      </c>
      <c r="C128" s="1">
        <v>3736.82</v>
      </c>
      <c r="D128" s="1">
        <v>1134.5</v>
      </c>
      <c r="F128">
        <f t="shared" si="11"/>
        <v>2.1030282120013743E-2</v>
      </c>
      <c r="G128">
        <f t="shared" si="12"/>
        <v>4.3215839107542724E-2</v>
      </c>
      <c r="H128">
        <f t="shared" si="13"/>
        <v>6.7799016736773869E-3</v>
      </c>
      <c r="J128" s="4"/>
      <c r="K128">
        <f t="shared" si="8"/>
        <v>1.7299535937837254</v>
      </c>
      <c r="L128">
        <f t="shared" si="9"/>
        <v>2.5456564390429994</v>
      </c>
      <c r="M128">
        <f t="shared" si="10"/>
        <v>2.0371334686035447</v>
      </c>
    </row>
    <row r="129" spans="1:13" x14ac:dyDescent="0.35">
      <c r="A129" s="4">
        <v>41820</v>
      </c>
      <c r="B129" s="1">
        <v>1960.23</v>
      </c>
      <c r="C129" s="1">
        <v>3849.48</v>
      </c>
      <c r="D129" s="1">
        <v>1192.96</v>
      </c>
      <c r="F129">
        <f t="shared" si="11"/>
        <v>1.9058313448431865E-2</v>
      </c>
      <c r="G129">
        <f t="shared" si="12"/>
        <v>3.0148629048228133E-2</v>
      </c>
      <c r="H129">
        <f t="shared" si="13"/>
        <v>5.1529308065227007E-2</v>
      </c>
      <c r="J129" s="4"/>
      <c r="K129">
        <f t="shared" si="8"/>
        <v>1.7629235916252968</v>
      </c>
      <c r="L129">
        <f t="shared" si="9"/>
        <v>2.6224044907079405</v>
      </c>
      <c r="M129">
        <f t="shared" si="10"/>
        <v>2.1421055466772012</v>
      </c>
    </row>
    <row r="130" spans="1:13" x14ac:dyDescent="0.35">
      <c r="A130" s="4">
        <v>41851</v>
      </c>
      <c r="B130" s="1">
        <v>1930.67</v>
      </c>
      <c r="C130" s="1">
        <v>3892.5</v>
      </c>
      <c r="D130" s="1">
        <v>1120.07</v>
      </c>
      <c r="F130">
        <f t="shared" si="11"/>
        <v>-1.5079863077291922E-2</v>
      </c>
      <c r="G130">
        <f t="shared" si="12"/>
        <v>1.117553539698868E-2</v>
      </c>
      <c r="H130">
        <f t="shared" si="13"/>
        <v>-6.1100120708154591E-2</v>
      </c>
      <c r="J130" s="4"/>
      <c r="K130">
        <f t="shared" si="8"/>
        <v>1.7363389452478595</v>
      </c>
      <c r="L130">
        <f t="shared" si="9"/>
        <v>2.6517112649190691</v>
      </c>
      <c r="M130">
        <f t="shared" si="10"/>
        <v>2.0112226392056165</v>
      </c>
    </row>
    <row r="131" spans="1:13" x14ac:dyDescent="0.35">
      <c r="A131" s="4">
        <v>41880</v>
      </c>
      <c r="B131" s="1">
        <v>2003.37</v>
      </c>
      <c r="C131" s="1">
        <v>4082.56</v>
      </c>
      <c r="D131" s="1">
        <v>1174.3499999999999</v>
      </c>
      <c r="F131">
        <f t="shared" si="11"/>
        <v>3.7655321727690289E-2</v>
      </c>
      <c r="G131">
        <f t="shared" si="12"/>
        <v>4.8827231856133579E-2</v>
      </c>
      <c r="H131">
        <f t="shared" si="13"/>
        <v>4.8461256885730337E-2</v>
      </c>
      <c r="J131" s="4"/>
      <c r="K131">
        <f t="shared" ref="K131:K194" si="14">B131/B$3</f>
        <v>1.8017213468594862</v>
      </c>
      <c r="L131">
        <f t="shared" si="9"/>
        <v>2.7811869856667935</v>
      </c>
      <c r="M131">
        <f t="shared" si="10"/>
        <v>2.1086890161785568</v>
      </c>
    </row>
    <row r="132" spans="1:13" x14ac:dyDescent="0.35">
      <c r="A132" s="4">
        <v>41912</v>
      </c>
      <c r="B132" s="1">
        <v>1972.29</v>
      </c>
      <c r="C132" s="1">
        <v>4049.45</v>
      </c>
      <c r="D132" s="1">
        <v>1101.68</v>
      </c>
      <c r="F132">
        <f t="shared" si="11"/>
        <v>-1.5513859147336702E-2</v>
      </c>
      <c r="G132">
        <f t="shared" si="12"/>
        <v>-8.1101073836024763E-3</v>
      </c>
      <c r="H132">
        <f t="shared" si="13"/>
        <v>-6.188104057563746E-2</v>
      </c>
      <c r="J132" s="4"/>
      <c r="K132">
        <f t="shared" si="14"/>
        <v>1.7737696956615583</v>
      </c>
      <c r="L132">
        <f t="shared" ref="L132:L195" si="15">C132/C$3</f>
        <v>2.7586312605591581</v>
      </c>
      <c r="M132">
        <f t="shared" ref="M132:M195" si="16">D132/D$3</f>
        <v>1.9782011456070103</v>
      </c>
    </row>
    <row r="133" spans="1:13" x14ac:dyDescent="0.35">
      <c r="A133" s="4">
        <v>41943</v>
      </c>
      <c r="B133" s="1">
        <v>2018.05</v>
      </c>
      <c r="C133" s="1">
        <v>4158.21</v>
      </c>
      <c r="D133" s="1">
        <v>1173.51</v>
      </c>
      <c r="F133">
        <f t="shared" ref="F133:F196" si="17">(B133-B132)/B132</f>
        <v>2.3201456175308902E-2</v>
      </c>
      <c r="G133">
        <f t="shared" ref="G133:G196" si="18">(C133-C132)/C132</f>
        <v>2.6857968366074462E-2</v>
      </c>
      <c r="H133">
        <f t="shared" ref="H133:H196" si="19">(D133-D132)/D132</f>
        <v>6.5200421174932757E-2</v>
      </c>
      <c r="J133" s="4"/>
      <c r="K133">
        <f t="shared" si="14"/>
        <v>1.814923735520541</v>
      </c>
      <c r="L133">
        <f t="shared" si="15"/>
        <v>2.8327224916889202</v>
      </c>
      <c r="M133">
        <f t="shared" si="16"/>
        <v>2.107180693469322</v>
      </c>
    </row>
    <row r="134" spans="1:13" x14ac:dyDescent="0.35">
      <c r="A134" s="4">
        <v>41971</v>
      </c>
      <c r="B134" s="1">
        <v>2067.56</v>
      </c>
      <c r="C134" s="1">
        <v>4337.79</v>
      </c>
      <c r="D134" s="1">
        <v>1173.23</v>
      </c>
      <c r="F134">
        <f t="shared" si="17"/>
        <v>2.4533584400782932E-2</v>
      </c>
      <c r="G134">
        <f t="shared" si="18"/>
        <v>4.3186852034889991E-2</v>
      </c>
      <c r="H134">
        <f t="shared" si="19"/>
        <v>-2.3860043800220937E-4</v>
      </c>
      <c r="J134" s="4"/>
      <c r="K134">
        <f t="shared" si="14"/>
        <v>1.8594503201669184</v>
      </c>
      <c r="L134">
        <f t="shared" si="15"/>
        <v>2.9550588587933944</v>
      </c>
      <c r="M134">
        <f t="shared" si="16"/>
        <v>2.1066779192329101</v>
      </c>
    </row>
    <row r="135" spans="1:13" x14ac:dyDescent="0.35">
      <c r="A135" s="4">
        <v>42004</v>
      </c>
      <c r="B135" s="1">
        <v>2058.9</v>
      </c>
      <c r="C135" s="1">
        <v>4236.28</v>
      </c>
      <c r="D135" s="1">
        <v>1204.7</v>
      </c>
      <c r="F135">
        <f t="shared" si="17"/>
        <v>-4.1885120625277401E-3</v>
      </c>
      <c r="G135">
        <f t="shared" si="18"/>
        <v>-2.340131726063277E-2</v>
      </c>
      <c r="H135">
        <f t="shared" si="19"/>
        <v>2.6823385014021144E-2</v>
      </c>
      <c r="J135" s="4"/>
      <c r="K135">
        <f t="shared" si="14"/>
        <v>1.8516619900712281</v>
      </c>
      <c r="L135">
        <f t="shared" si="15"/>
        <v>2.8859065889149269</v>
      </c>
      <c r="M135">
        <f t="shared" si="16"/>
        <v>2.1631861521610318</v>
      </c>
    </row>
    <row r="136" spans="1:13" x14ac:dyDescent="0.35">
      <c r="A136" s="4">
        <v>42034</v>
      </c>
      <c r="B136" s="1">
        <v>1994.99</v>
      </c>
      <c r="C136" s="1">
        <v>4148.43</v>
      </c>
      <c r="D136" s="1">
        <v>1165.3900000000001</v>
      </c>
      <c r="F136">
        <f t="shared" si="17"/>
        <v>-3.1040847054252307E-2</v>
      </c>
      <c r="G136">
        <f t="shared" si="18"/>
        <v>-2.0737533874059189E-2</v>
      </c>
      <c r="H136">
        <f t="shared" si="19"/>
        <v>-3.263053042251178E-2</v>
      </c>
      <c r="J136" s="4"/>
      <c r="K136">
        <f t="shared" si="14"/>
        <v>1.7941848334412547</v>
      </c>
      <c r="L136">
        <f t="shared" si="15"/>
        <v>2.8260600032699332</v>
      </c>
      <c r="M136">
        <f t="shared" si="16"/>
        <v>2.0926002406133848</v>
      </c>
    </row>
    <row r="137" spans="1:13" x14ac:dyDescent="0.35">
      <c r="A137" s="4">
        <v>42062</v>
      </c>
      <c r="B137" s="1">
        <v>2104.5</v>
      </c>
      <c r="C137" s="1">
        <v>4440.67</v>
      </c>
      <c r="D137" s="1">
        <v>1233.3699999999999</v>
      </c>
      <c r="F137">
        <f t="shared" si="17"/>
        <v>5.4892505726845744E-2</v>
      </c>
      <c r="G137">
        <f t="shared" si="18"/>
        <v>7.044592773651713E-2</v>
      </c>
      <c r="H137">
        <f t="shared" si="19"/>
        <v>5.8332403744668984E-2</v>
      </c>
      <c r="J137" s="4"/>
      <c r="K137">
        <f t="shared" si="14"/>
        <v>1.8926721346859485</v>
      </c>
      <c r="L137">
        <f t="shared" si="15"/>
        <v>3.025144422039348</v>
      </c>
      <c r="M137">
        <f t="shared" si="16"/>
        <v>2.2146666427250361</v>
      </c>
    </row>
    <row r="138" spans="1:13" x14ac:dyDescent="0.35">
      <c r="A138" s="4">
        <v>42094</v>
      </c>
      <c r="B138" s="1">
        <v>2067.89</v>
      </c>
      <c r="C138" s="1">
        <v>4333.6899999999996</v>
      </c>
      <c r="D138" s="1">
        <v>1252.77</v>
      </c>
      <c r="F138">
        <f t="shared" si="17"/>
        <v>-1.7396056070325554E-2</v>
      </c>
      <c r="G138">
        <f t="shared" si="18"/>
        <v>-2.409095924714074E-2</v>
      </c>
      <c r="H138">
        <f t="shared" si="19"/>
        <v>1.5729262103018633E-2</v>
      </c>
      <c r="J138" s="4"/>
      <c r="K138">
        <f t="shared" si="14"/>
        <v>1.859747104108209</v>
      </c>
      <c r="L138">
        <f t="shared" si="15"/>
        <v>2.9522657910512828</v>
      </c>
      <c r="M138">
        <f t="shared" si="16"/>
        <v>2.2495017148192709</v>
      </c>
    </row>
    <row r="139" spans="1:13" x14ac:dyDescent="0.35">
      <c r="A139" s="4">
        <v>42124</v>
      </c>
      <c r="B139" s="1">
        <v>2085.5100000000002</v>
      </c>
      <c r="C139" s="1">
        <v>4414.25</v>
      </c>
      <c r="D139" s="1">
        <v>1220.1300000000001</v>
      </c>
      <c r="F139">
        <f t="shared" si="17"/>
        <v>8.5207627098154871E-3</v>
      </c>
      <c r="G139">
        <f t="shared" si="18"/>
        <v>1.8589239193389562E-2</v>
      </c>
      <c r="H139">
        <f t="shared" si="19"/>
        <v>-2.6054263751526516E-2</v>
      </c>
      <c r="J139" s="4"/>
      <c r="K139">
        <f t="shared" si="14"/>
        <v>1.8755935678825815</v>
      </c>
      <c r="L139">
        <f t="shared" si="15"/>
        <v>3.0071461660035967</v>
      </c>
      <c r="M139">
        <f t="shared" si="16"/>
        <v>2.1908926038318581</v>
      </c>
    </row>
    <row r="140" spans="1:13" x14ac:dyDescent="0.35">
      <c r="A140" s="4">
        <v>42153</v>
      </c>
      <c r="B140" s="1">
        <v>2107.39</v>
      </c>
      <c r="C140" s="1">
        <v>4508.25</v>
      </c>
      <c r="D140" s="1">
        <v>1246.53</v>
      </c>
      <c r="F140">
        <f t="shared" si="17"/>
        <v>1.0491438545008008E-2</v>
      </c>
      <c r="G140">
        <f t="shared" si="18"/>
        <v>2.1294670668856545E-2</v>
      </c>
      <c r="H140">
        <f t="shared" si="19"/>
        <v>2.1637038676206519E-2</v>
      </c>
      <c r="J140" s="4"/>
      <c r="K140">
        <f t="shared" si="14"/>
        <v>1.8952712425354339</v>
      </c>
      <c r="L140">
        <f t="shared" si="15"/>
        <v>3.0711823532617579</v>
      </c>
      <c r="M140">
        <f t="shared" si="16"/>
        <v>2.2382970318363831</v>
      </c>
    </row>
    <row r="141" spans="1:13" x14ac:dyDescent="0.35">
      <c r="A141" s="4">
        <v>42185</v>
      </c>
      <c r="B141" s="1">
        <v>2063.11</v>
      </c>
      <c r="C141" s="1">
        <v>4396.76</v>
      </c>
      <c r="D141" s="1">
        <v>1253.95</v>
      </c>
      <c r="F141">
        <f t="shared" si="17"/>
        <v>-2.1011772856471631E-2</v>
      </c>
      <c r="G141">
        <f t="shared" si="18"/>
        <v>-2.4730216824710206E-2</v>
      </c>
      <c r="H141">
        <f t="shared" si="19"/>
        <v>5.9525242071992437E-3</v>
      </c>
      <c r="J141" s="4"/>
      <c r="K141">
        <f t="shared" si="14"/>
        <v>1.8554482336858766</v>
      </c>
      <c r="L141">
        <f t="shared" si="15"/>
        <v>2.9952313477573709</v>
      </c>
      <c r="M141">
        <f t="shared" si="16"/>
        <v>2.2516205491012911</v>
      </c>
    </row>
    <row r="142" spans="1:13" x14ac:dyDescent="0.35">
      <c r="A142" s="4">
        <v>42216</v>
      </c>
      <c r="B142" s="1">
        <v>2103.84</v>
      </c>
      <c r="C142" s="1">
        <v>4588.91</v>
      </c>
      <c r="D142" s="1">
        <v>1238.68</v>
      </c>
      <c r="F142">
        <f t="shared" si="17"/>
        <v>1.9742039930008587E-2</v>
      </c>
      <c r="G142">
        <f t="shared" si="18"/>
        <v>4.3702635577106692E-2</v>
      </c>
      <c r="H142">
        <f t="shared" si="19"/>
        <v>-1.2177519039834109E-2</v>
      </c>
      <c r="J142" s="4"/>
      <c r="K142">
        <f t="shared" si="14"/>
        <v>1.8920785668033671</v>
      </c>
      <c r="L142">
        <f t="shared" si="15"/>
        <v>3.1261308518175377</v>
      </c>
      <c r="M142">
        <f t="shared" si="16"/>
        <v>2.2242013969941286</v>
      </c>
    </row>
    <row r="143" spans="1:13" x14ac:dyDescent="0.35">
      <c r="A143" s="4">
        <v>42247</v>
      </c>
      <c r="B143" s="1">
        <v>1972.18</v>
      </c>
      <c r="C143" s="1">
        <v>4274.58</v>
      </c>
      <c r="D143" s="1">
        <v>1159.45</v>
      </c>
      <c r="F143">
        <f t="shared" si="17"/>
        <v>-6.2580804623925804E-2</v>
      </c>
      <c r="G143">
        <f t="shared" si="18"/>
        <v>-6.84977478311843E-2</v>
      </c>
      <c r="H143">
        <f t="shared" si="19"/>
        <v>-6.3963251202893409E-2</v>
      </c>
      <c r="J143" s="4"/>
      <c r="K143">
        <f t="shared" si="14"/>
        <v>1.7736707676811281</v>
      </c>
      <c r="L143">
        <f t="shared" si="15"/>
        <v>2.9119979290424545</v>
      </c>
      <c r="M143">
        <f t="shared" si="16"/>
        <v>2.0819342443123667</v>
      </c>
    </row>
    <row r="144" spans="1:13" x14ac:dyDescent="0.35">
      <c r="A144" s="4">
        <v>42277</v>
      </c>
      <c r="B144" s="1">
        <v>1920.03</v>
      </c>
      <c r="C144" s="1">
        <v>4181.0600000000004</v>
      </c>
      <c r="D144" s="1">
        <v>1100.69</v>
      </c>
      <c r="F144">
        <f t="shared" si="17"/>
        <v>-2.6442819620927142E-2</v>
      </c>
      <c r="G144">
        <f t="shared" si="18"/>
        <v>-2.1878172826336046E-2</v>
      </c>
      <c r="H144">
        <f t="shared" si="19"/>
        <v>-5.067920134546551E-2</v>
      </c>
      <c r="J144" s="4"/>
      <c r="K144">
        <f t="shared" si="14"/>
        <v>1.7267699115044246</v>
      </c>
      <c r="L144">
        <f t="shared" si="15"/>
        <v>2.8482887350809309</v>
      </c>
      <c r="M144">
        <f t="shared" si="16"/>
        <v>1.9764234795568407</v>
      </c>
    </row>
    <row r="145" spans="1:13" x14ac:dyDescent="0.35">
      <c r="A145" s="4">
        <v>42307</v>
      </c>
      <c r="B145" s="1">
        <v>2079.36</v>
      </c>
      <c r="C145" s="1">
        <v>4648.83</v>
      </c>
      <c r="D145" s="1">
        <v>1161.8599999999999</v>
      </c>
      <c r="F145">
        <f t="shared" si="17"/>
        <v>8.298307838940025E-2</v>
      </c>
      <c r="G145">
        <f t="shared" si="18"/>
        <v>0.111878327505465</v>
      </c>
      <c r="H145">
        <f t="shared" si="19"/>
        <v>5.5574230709827331E-2</v>
      </c>
      <c r="J145" s="4"/>
      <c r="K145">
        <f t="shared" si="14"/>
        <v>1.8700625944312541</v>
      </c>
      <c r="L145">
        <f t="shared" si="15"/>
        <v>3.1669505150144421</v>
      </c>
      <c r="M145">
        <f t="shared" si="16"/>
        <v>2.086261693990052</v>
      </c>
    </row>
    <row r="146" spans="1:13" x14ac:dyDescent="0.35">
      <c r="A146" s="4">
        <v>42338</v>
      </c>
      <c r="B146" s="1">
        <v>2080.41</v>
      </c>
      <c r="C146" s="1">
        <v>4664.51</v>
      </c>
      <c r="D146" s="1">
        <v>1198.1099999999999</v>
      </c>
      <c r="F146">
        <f t="shared" si="17"/>
        <v>5.0496306555850219E-4</v>
      </c>
      <c r="G146">
        <f t="shared" si="18"/>
        <v>3.3728916738190668E-3</v>
      </c>
      <c r="H146">
        <f t="shared" si="19"/>
        <v>3.119997245795535E-2</v>
      </c>
      <c r="J146" s="4"/>
      <c r="K146">
        <f t="shared" si="14"/>
        <v>1.8710069069717243</v>
      </c>
      <c r="L146">
        <f t="shared" si="15"/>
        <v>3.1776322960379311</v>
      </c>
      <c r="M146">
        <f t="shared" si="16"/>
        <v>2.151353001382629</v>
      </c>
    </row>
    <row r="147" spans="1:13" x14ac:dyDescent="0.35">
      <c r="A147" s="4">
        <v>42369</v>
      </c>
      <c r="B147" s="1">
        <v>2043.94</v>
      </c>
      <c r="C147" s="1">
        <v>4593.2700000000004</v>
      </c>
      <c r="D147" s="1">
        <v>1135.8900000000001</v>
      </c>
      <c r="F147">
        <f t="shared" si="17"/>
        <v>-1.7530198374358805E-2</v>
      </c>
      <c r="G147">
        <f t="shared" si="18"/>
        <v>-1.5272772488428534E-2</v>
      </c>
      <c r="H147">
        <f t="shared" si="19"/>
        <v>-5.1931792573302792E-2</v>
      </c>
      <c r="J147" s="4"/>
      <c r="K147">
        <f t="shared" si="14"/>
        <v>1.8382077847327145</v>
      </c>
      <c r="L147">
        <f t="shared" si="15"/>
        <v>3.1291010409286613</v>
      </c>
      <c r="M147">
        <f t="shared" si="16"/>
        <v>2.039629383562874</v>
      </c>
    </row>
    <row r="148" spans="1:13" x14ac:dyDescent="0.35">
      <c r="A148" s="4">
        <v>42398</v>
      </c>
      <c r="B148" s="1">
        <v>1940.24</v>
      </c>
      <c r="C148" s="1">
        <v>4279.17</v>
      </c>
      <c r="D148" s="1">
        <v>1035.3800000000001</v>
      </c>
      <c r="F148">
        <f t="shared" si="17"/>
        <v>-5.0735344481736278E-2</v>
      </c>
      <c r="G148">
        <f t="shared" si="18"/>
        <v>-6.8382655493798614E-2</v>
      </c>
      <c r="H148">
        <f t="shared" si="19"/>
        <v>-8.8485680831770663E-2</v>
      </c>
      <c r="J148" s="4"/>
      <c r="K148">
        <f t="shared" si="14"/>
        <v>1.7449456795452909</v>
      </c>
      <c r="L148">
        <f t="shared" si="15"/>
        <v>2.9151248024415497</v>
      </c>
      <c r="M148">
        <f t="shared" si="16"/>
        <v>1.8591513889138285</v>
      </c>
    </row>
    <row r="149" spans="1:13" x14ac:dyDescent="0.35">
      <c r="A149" s="4">
        <v>42429</v>
      </c>
      <c r="B149" s="1">
        <v>1932.23</v>
      </c>
      <c r="C149" s="1">
        <v>4201.12</v>
      </c>
      <c r="D149" s="1">
        <v>1033.9000000000001</v>
      </c>
      <c r="F149">
        <f t="shared" si="17"/>
        <v>-4.1283552550199932E-3</v>
      </c>
      <c r="G149">
        <f t="shared" si="18"/>
        <v>-1.8239518411280735E-2</v>
      </c>
      <c r="H149">
        <f t="shared" si="19"/>
        <v>-1.4294268770886226E-3</v>
      </c>
      <c r="J149" s="4"/>
      <c r="K149">
        <f t="shared" si="14"/>
        <v>1.7377419238794156</v>
      </c>
      <c r="L149">
        <f t="shared" si="15"/>
        <v>2.861954329936236</v>
      </c>
      <c r="M149">
        <f t="shared" si="16"/>
        <v>1.8564938679499383</v>
      </c>
    </row>
    <row r="150" spans="1:13" x14ac:dyDescent="0.35">
      <c r="A150" s="4">
        <v>42460</v>
      </c>
      <c r="B150" s="1">
        <v>2059.7399999999998</v>
      </c>
      <c r="C150" s="1">
        <v>4483.66</v>
      </c>
      <c r="D150" s="1">
        <v>1114.03</v>
      </c>
      <c r="F150">
        <f t="shared" si="17"/>
        <v>6.5991108718941205E-2</v>
      </c>
      <c r="G150">
        <f t="shared" si="18"/>
        <v>6.725349430628022E-2</v>
      </c>
      <c r="H150">
        <f t="shared" si="19"/>
        <v>7.7502659831705067E-2</v>
      </c>
      <c r="J150" s="4"/>
      <c r="K150">
        <f t="shared" si="14"/>
        <v>1.8524174401036042</v>
      </c>
      <c r="L150">
        <f t="shared" si="15"/>
        <v>3.0544307591694366</v>
      </c>
      <c r="M150">
        <f t="shared" si="16"/>
        <v>2.0003770806773087</v>
      </c>
    </row>
    <row r="151" spans="1:13" x14ac:dyDescent="0.35">
      <c r="A151" s="4">
        <v>42489</v>
      </c>
      <c r="B151" s="1">
        <v>2065.3000000000002</v>
      </c>
      <c r="C151" s="1">
        <v>4341.3</v>
      </c>
      <c r="D151" s="1">
        <v>1130.8499999999999</v>
      </c>
      <c r="F151">
        <f t="shared" si="17"/>
        <v>2.6993698233759604E-3</v>
      </c>
      <c r="G151">
        <f t="shared" si="18"/>
        <v>-3.1750846406730142E-2</v>
      </c>
      <c r="H151">
        <f t="shared" si="19"/>
        <v>1.5098336669568986E-2</v>
      </c>
      <c r="J151" s="4"/>
      <c r="K151">
        <f t="shared" si="14"/>
        <v>1.8574177998417152</v>
      </c>
      <c r="L151">
        <f t="shared" si="15"/>
        <v>2.9574499972750559</v>
      </c>
      <c r="M151">
        <f t="shared" si="16"/>
        <v>2.0305794473074643</v>
      </c>
    </row>
    <row r="152" spans="1:13" x14ac:dyDescent="0.35">
      <c r="A152" s="4">
        <v>42521</v>
      </c>
      <c r="B152" s="1">
        <v>2096.9499999999998</v>
      </c>
      <c r="C152" s="1">
        <v>4523.8900000000003</v>
      </c>
      <c r="D152" s="1">
        <v>1154.79</v>
      </c>
      <c r="F152">
        <f t="shared" si="17"/>
        <v>1.5324650171887683E-2</v>
      </c>
      <c r="G152">
        <f t="shared" si="18"/>
        <v>4.2058830304286768E-2</v>
      </c>
      <c r="H152">
        <f t="shared" si="19"/>
        <v>2.1169916434540439E-2</v>
      </c>
      <c r="J152" s="4"/>
      <c r="K152">
        <f t="shared" si="14"/>
        <v>1.8858820778473269</v>
      </c>
      <c r="L152">
        <f t="shared" si="15"/>
        <v>3.0818368848438609</v>
      </c>
      <c r="M152">
        <f t="shared" si="16"/>
        <v>2.0735666445206586</v>
      </c>
    </row>
    <row r="153" spans="1:13" x14ac:dyDescent="0.35">
      <c r="A153" s="4">
        <v>42551</v>
      </c>
      <c r="B153" s="1">
        <v>2098.86</v>
      </c>
      <c r="C153" s="1">
        <v>4417.7</v>
      </c>
      <c r="D153" s="1">
        <v>1151.92</v>
      </c>
      <c r="F153">
        <f t="shared" si="17"/>
        <v>9.1084670593018875E-4</v>
      </c>
      <c r="G153">
        <f t="shared" si="18"/>
        <v>-2.3473161372182017E-2</v>
      </c>
      <c r="H153">
        <f t="shared" si="19"/>
        <v>-2.4853003576406889E-3</v>
      </c>
      <c r="J153" s="4"/>
      <c r="K153">
        <f t="shared" si="14"/>
        <v>1.8875998273257069</v>
      </c>
      <c r="L153">
        <f t="shared" si="15"/>
        <v>3.0094964303231779</v>
      </c>
      <c r="M153">
        <f t="shared" si="16"/>
        <v>2.0684132085974398</v>
      </c>
    </row>
    <row r="154" spans="1:13" x14ac:dyDescent="0.35">
      <c r="A154" s="4">
        <v>42580</v>
      </c>
      <c r="B154" s="1">
        <v>2173.6</v>
      </c>
      <c r="C154" s="1">
        <v>4730.2299999999996</v>
      </c>
      <c r="D154" s="1">
        <v>1219.94</v>
      </c>
      <c r="F154">
        <f t="shared" si="17"/>
        <v>3.5609807228685945E-2</v>
      </c>
      <c r="G154">
        <f t="shared" si="18"/>
        <v>7.0744957783461931E-2</v>
      </c>
      <c r="H154">
        <f t="shared" si="19"/>
        <v>5.9049239530522935E-2</v>
      </c>
      <c r="J154" s="4"/>
      <c r="K154">
        <f t="shared" si="14"/>
        <v>1.9548168933016761</v>
      </c>
      <c r="L154">
        <f t="shared" si="15"/>
        <v>3.2224031282358707</v>
      </c>
      <c r="M154">
        <f t="shared" si="16"/>
        <v>2.1905514356000073</v>
      </c>
    </row>
    <row r="155" spans="1:13" x14ac:dyDescent="0.35">
      <c r="A155" s="4">
        <v>42613</v>
      </c>
      <c r="B155" s="1">
        <v>2170.9499999999998</v>
      </c>
      <c r="C155" s="1">
        <v>4771.05</v>
      </c>
      <c r="D155" s="1">
        <v>1239.9100000000001</v>
      </c>
      <c r="F155">
        <f t="shared" si="17"/>
        <v>-1.2191755612808663E-3</v>
      </c>
      <c r="G155">
        <f t="shared" si="18"/>
        <v>8.6296015204335996E-3</v>
      </c>
      <c r="H155">
        <f t="shared" si="19"/>
        <v>1.6369657524140553E-2</v>
      </c>
      <c r="J155" s="4"/>
      <c r="K155">
        <f t="shared" si="14"/>
        <v>1.9524336283185837</v>
      </c>
      <c r="L155">
        <f t="shared" si="15"/>
        <v>3.250211183170745</v>
      </c>
      <c r="M155">
        <f t="shared" si="16"/>
        <v>2.2264100123897941</v>
      </c>
    </row>
    <row r="156" spans="1:13" x14ac:dyDescent="0.35">
      <c r="A156" s="4">
        <v>42643</v>
      </c>
      <c r="B156" s="1">
        <v>2168.27</v>
      </c>
      <c r="C156" s="1">
        <v>4875.7</v>
      </c>
      <c r="D156" s="1">
        <v>1251.6500000000001</v>
      </c>
      <c r="F156">
        <f t="shared" si="17"/>
        <v>-1.2344825997834296E-3</v>
      </c>
      <c r="G156">
        <f t="shared" si="18"/>
        <v>2.1934375032749528E-2</v>
      </c>
      <c r="H156">
        <f t="shared" si="19"/>
        <v>9.468429160180987E-3</v>
      </c>
      <c r="J156" s="4"/>
      <c r="K156">
        <f t="shared" si="14"/>
        <v>1.9500233829771925</v>
      </c>
      <c r="L156">
        <f t="shared" si="15"/>
        <v>3.3215025341980486</v>
      </c>
      <c r="M156">
        <f t="shared" si="16"/>
        <v>2.2474906178736243</v>
      </c>
    </row>
    <row r="157" spans="1:13" x14ac:dyDescent="0.35">
      <c r="A157" s="4">
        <v>42674</v>
      </c>
      <c r="B157" s="1">
        <v>2126.15</v>
      </c>
      <c r="C157" s="1">
        <v>4801.2700000000004</v>
      </c>
      <c r="D157" s="1">
        <v>1191.3900000000001</v>
      </c>
      <c r="F157">
        <f t="shared" si="17"/>
        <v>-1.9425625037472222E-2</v>
      </c>
      <c r="G157">
        <f t="shared" si="18"/>
        <v>-1.526550033841282E-2</v>
      </c>
      <c r="H157">
        <f t="shared" si="19"/>
        <v>-4.8144449326888494E-2</v>
      </c>
      <c r="J157" s="4"/>
      <c r="K157">
        <f t="shared" si="14"/>
        <v>1.9121429599251745</v>
      </c>
      <c r="L157">
        <f t="shared" si="15"/>
        <v>3.2707981361382092</v>
      </c>
      <c r="M157">
        <f t="shared" si="16"/>
        <v>2.1392864197087502</v>
      </c>
    </row>
    <row r="158" spans="1:13" x14ac:dyDescent="0.35">
      <c r="A158" s="4">
        <v>42704</v>
      </c>
      <c r="B158" s="1">
        <v>2198.81</v>
      </c>
      <c r="C158" s="1">
        <v>4810.8100000000004</v>
      </c>
      <c r="D158" s="1">
        <v>1322.34</v>
      </c>
      <c r="F158">
        <f t="shared" si="17"/>
        <v>3.4174446769983234E-2</v>
      </c>
      <c r="G158">
        <f t="shared" si="18"/>
        <v>1.9869742797218159E-3</v>
      </c>
      <c r="H158">
        <f t="shared" si="19"/>
        <v>0.10991363029738356</v>
      </c>
      <c r="J158" s="4"/>
      <c r="K158">
        <f t="shared" si="14"/>
        <v>1.9774893877257356</v>
      </c>
      <c r="L158">
        <f t="shared" si="15"/>
        <v>3.2772971279088781</v>
      </c>
      <c r="M158">
        <f t="shared" si="16"/>
        <v>2.3744231563448315</v>
      </c>
    </row>
    <row r="159" spans="1:13" x14ac:dyDescent="0.35">
      <c r="A159" s="4">
        <v>42734</v>
      </c>
      <c r="B159" s="1">
        <v>2238.83</v>
      </c>
      <c r="C159" s="1">
        <v>4863.62</v>
      </c>
      <c r="D159" s="1">
        <v>1357.13</v>
      </c>
      <c r="F159">
        <f t="shared" si="17"/>
        <v>1.8200754044233009E-2</v>
      </c>
      <c r="G159">
        <f t="shared" si="18"/>
        <v>1.0977361400678782E-2</v>
      </c>
      <c r="H159">
        <f t="shared" si="19"/>
        <v>2.6309421177609534E-2</v>
      </c>
      <c r="J159" s="4"/>
      <c r="K159">
        <f t="shared" si="14"/>
        <v>2.0134811856968127</v>
      </c>
      <c r="L159">
        <f t="shared" si="15"/>
        <v>3.3132732028993401</v>
      </c>
      <c r="M159">
        <f t="shared" si="16"/>
        <v>2.4368928552189764</v>
      </c>
    </row>
    <row r="160" spans="1:13" x14ac:dyDescent="0.35">
      <c r="A160" s="4">
        <v>42766</v>
      </c>
      <c r="B160" s="1">
        <v>2278.87</v>
      </c>
      <c r="C160" s="1">
        <v>5116.7700000000004</v>
      </c>
      <c r="D160" s="1">
        <v>1361.82</v>
      </c>
      <c r="F160">
        <f t="shared" si="17"/>
        <v>1.7884341374735897E-2</v>
      </c>
      <c r="G160">
        <f t="shared" si="18"/>
        <v>5.2049707830792817E-2</v>
      </c>
      <c r="H160">
        <f t="shared" si="19"/>
        <v>3.4558222130524172E-3</v>
      </c>
      <c r="J160" s="4"/>
      <c r="K160">
        <f t="shared" si="14"/>
        <v>2.0494909705734221</v>
      </c>
      <c r="L160">
        <f t="shared" si="15"/>
        <v>3.485728105073846</v>
      </c>
      <c r="M160">
        <f t="shared" si="16"/>
        <v>2.445314323678871</v>
      </c>
    </row>
    <row r="161" spans="1:13" x14ac:dyDescent="0.35">
      <c r="A161" s="4">
        <v>42794</v>
      </c>
      <c r="B161" s="1">
        <v>2363.64</v>
      </c>
      <c r="C161" s="1">
        <v>5330.31</v>
      </c>
      <c r="D161" s="1">
        <v>1386.68</v>
      </c>
      <c r="F161">
        <f t="shared" si="17"/>
        <v>3.7198260541408672E-2</v>
      </c>
      <c r="G161">
        <f t="shared" si="18"/>
        <v>4.1733359130857933E-2</v>
      </c>
      <c r="H161">
        <f t="shared" si="19"/>
        <v>1.8254982303094483E-2</v>
      </c>
      <c r="J161" s="4"/>
      <c r="K161">
        <f t="shared" si="14"/>
        <v>2.125728469674077</v>
      </c>
      <c r="L161">
        <f t="shared" si="15"/>
        <v>3.631199247915418</v>
      </c>
      <c r="M161">
        <f t="shared" si="16"/>
        <v>2.489953493383132</v>
      </c>
    </row>
    <row r="162" spans="1:13" x14ac:dyDescent="0.35">
      <c r="A162" s="4">
        <v>42825</v>
      </c>
      <c r="B162" s="1">
        <v>2362.7199999999998</v>
      </c>
      <c r="C162" s="1">
        <v>5436.23</v>
      </c>
      <c r="D162" s="1">
        <v>1385.92</v>
      </c>
      <c r="F162">
        <f t="shared" si="17"/>
        <v>-3.8923017041515325E-4</v>
      </c>
      <c r="G162">
        <f t="shared" si="18"/>
        <v>1.987126452307636E-2</v>
      </c>
      <c r="H162">
        <f t="shared" si="19"/>
        <v>-5.4807165315717463E-4</v>
      </c>
      <c r="J162" s="4"/>
      <c r="K162">
        <f t="shared" si="14"/>
        <v>2.1249010720195693</v>
      </c>
      <c r="L162">
        <f t="shared" si="15"/>
        <v>3.7033557687067411</v>
      </c>
      <c r="M162">
        <f t="shared" si="16"/>
        <v>2.4885888204557292</v>
      </c>
    </row>
    <row r="163" spans="1:13" x14ac:dyDescent="0.35">
      <c r="A163" s="4">
        <v>42853</v>
      </c>
      <c r="B163" s="1">
        <v>2384.1999999999998</v>
      </c>
      <c r="C163" s="1">
        <v>5583.53</v>
      </c>
      <c r="D163" s="1">
        <v>1400.43</v>
      </c>
      <c r="F163">
        <f t="shared" si="17"/>
        <v>9.0912169025529985E-3</v>
      </c>
      <c r="G163">
        <f t="shared" si="18"/>
        <v>2.709598379759506E-2</v>
      </c>
      <c r="H163">
        <f t="shared" si="19"/>
        <v>1.0469579773724307E-2</v>
      </c>
      <c r="J163" s="4"/>
      <c r="K163">
        <f t="shared" si="14"/>
        <v>2.1442190085617669</v>
      </c>
      <c r="L163">
        <f t="shared" si="15"/>
        <v>3.803701836612349</v>
      </c>
      <c r="M163">
        <f t="shared" si="16"/>
        <v>2.5146432996354888</v>
      </c>
    </row>
    <row r="164" spans="1:13" x14ac:dyDescent="0.35">
      <c r="A164" s="4">
        <v>42886</v>
      </c>
      <c r="B164" s="1">
        <v>2411.8000000000002</v>
      </c>
      <c r="C164" s="1">
        <v>5788.8</v>
      </c>
      <c r="D164" s="1">
        <v>1370.21</v>
      </c>
      <c r="F164">
        <f t="shared" si="17"/>
        <v>1.1576210049492646E-2</v>
      </c>
      <c r="G164">
        <f t="shared" si="18"/>
        <v>3.6763481166932108E-2</v>
      </c>
      <c r="H164">
        <f t="shared" si="19"/>
        <v>-2.1579086423455671E-2</v>
      </c>
      <c r="J164" s="4"/>
      <c r="K164">
        <f t="shared" si="14"/>
        <v>2.1690409381969924</v>
      </c>
      <c r="L164">
        <f t="shared" si="15"/>
        <v>3.9435391574472725</v>
      </c>
      <c r="M164">
        <f t="shared" si="16"/>
        <v>2.460379594548491</v>
      </c>
    </row>
    <row r="165" spans="1:13" x14ac:dyDescent="0.35">
      <c r="A165" s="4">
        <v>42916</v>
      </c>
      <c r="B165" s="1">
        <v>2423.41</v>
      </c>
      <c r="C165" s="1">
        <v>5646.92</v>
      </c>
      <c r="D165" s="1">
        <v>1415.36</v>
      </c>
      <c r="F165">
        <f t="shared" si="17"/>
        <v>4.81383199270241E-3</v>
      </c>
      <c r="G165">
        <f t="shared" si="18"/>
        <v>-2.4509397457158671E-2</v>
      </c>
      <c r="H165">
        <f t="shared" si="19"/>
        <v>3.2951153472825234E-2</v>
      </c>
      <c r="J165" s="4"/>
      <c r="K165">
        <f t="shared" si="14"/>
        <v>2.1794823368587664</v>
      </c>
      <c r="L165">
        <f t="shared" si="15"/>
        <v>3.8468853888495285</v>
      </c>
      <c r="M165">
        <f t="shared" si="16"/>
        <v>2.5414519401698659</v>
      </c>
    </row>
    <row r="166" spans="1:13" x14ac:dyDescent="0.35">
      <c r="A166" s="4">
        <v>42947</v>
      </c>
      <c r="B166" s="1">
        <v>2470.3000000000002</v>
      </c>
      <c r="C166" s="1">
        <v>5880.33</v>
      </c>
      <c r="D166" s="1">
        <v>1425.14</v>
      </c>
      <c r="F166">
        <f t="shared" si="17"/>
        <v>1.9348768883515513E-2</v>
      </c>
      <c r="G166">
        <f t="shared" si="18"/>
        <v>4.1334036961741948E-2</v>
      </c>
      <c r="H166">
        <f t="shared" si="19"/>
        <v>6.9099027809180705E-3</v>
      </c>
      <c r="J166" s="4"/>
      <c r="K166">
        <f t="shared" si="14"/>
        <v>2.2216526368803513</v>
      </c>
      <c r="L166">
        <f t="shared" si="15"/>
        <v>4.0058926916998203</v>
      </c>
      <c r="M166">
        <f t="shared" si="16"/>
        <v>2.5590131259988151</v>
      </c>
    </row>
    <row r="167" spans="1:13" x14ac:dyDescent="0.35">
      <c r="A167" s="4">
        <v>42978</v>
      </c>
      <c r="B167" s="1">
        <v>2471.65</v>
      </c>
      <c r="C167" s="1">
        <v>5988.6</v>
      </c>
      <c r="D167" s="1">
        <v>1405.28</v>
      </c>
      <c r="F167">
        <f t="shared" si="17"/>
        <v>5.4649232886690234E-4</v>
      </c>
      <c r="G167">
        <f t="shared" si="18"/>
        <v>1.8412231966573378E-2</v>
      </c>
      <c r="H167">
        <f t="shared" si="19"/>
        <v>-1.3935473006160886E-2</v>
      </c>
      <c r="J167" s="4"/>
      <c r="K167">
        <f t="shared" si="14"/>
        <v>2.2228667530038133</v>
      </c>
      <c r="L167">
        <f t="shared" si="15"/>
        <v>4.0796501171725978</v>
      </c>
      <c r="M167">
        <f t="shared" si="16"/>
        <v>2.5233520676590473</v>
      </c>
    </row>
    <row r="168" spans="1:13" x14ac:dyDescent="0.35">
      <c r="A168" s="4">
        <v>43007</v>
      </c>
      <c r="B168" s="1">
        <v>2519.36</v>
      </c>
      <c r="C168" s="1">
        <v>5979.3</v>
      </c>
      <c r="D168" s="1">
        <v>1490.86</v>
      </c>
      <c r="F168">
        <f t="shared" si="17"/>
        <v>1.9302894827342074E-2</v>
      </c>
      <c r="G168">
        <f t="shared" si="18"/>
        <v>-1.5529506061517184E-3</v>
      </c>
      <c r="H168">
        <f t="shared" si="19"/>
        <v>6.0898895593760625E-2</v>
      </c>
      <c r="J168" s="4"/>
      <c r="K168">
        <f t="shared" si="14"/>
        <v>2.2657745161522413</v>
      </c>
      <c r="L168">
        <f t="shared" si="15"/>
        <v>4.0733146220502476</v>
      </c>
      <c r="M168">
        <f t="shared" si="16"/>
        <v>2.6770214217737158</v>
      </c>
    </row>
    <row r="169" spans="1:13" x14ac:dyDescent="0.35">
      <c r="A169" s="4">
        <v>43039</v>
      </c>
      <c r="B169" s="1">
        <v>2575.2600000000002</v>
      </c>
      <c r="C169" s="1">
        <v>6248.56</v>
      </c>
      <c r="D169" s="1">
        <v>1502.53</v>
      </c>
      <c r="F169">
        <f t="shared" si="17"/>
        <v>2.218817477454595E-2</v>
      </c>
      <c r="G169">
        <f t="shared" si="18"/>
        <v>4.5032027160369976E-2</v>
      </c>
      <c r="H169">
        <f t="shared" si="19"/>
        <v>7.8276967656252597E-3</v>
      </c>
      <c r="J169" s="4"/>
      <c r="K169">
        <f t="shared" si="14"/>
        <v>2.3160479171163395</v>
      </c>
      <c r="L169">
        <f t="shared" si="15"/>
        <v>4.2567442367431472</v>
      </c>
      <c r="M169">
        <f t="shared" si="16"/>
        <v>2.6979763336984433</v>
      </c>
    </row>
    <row r="170" spans="1:13" x14ac:dyDescent="0.35">
      <c r="A170" s="4">
        <v>43069</v>
      </c>
      <c r="B170" s="1">
        <v>2647.58</v>
      </c>
      <c r="C170" s="1">
        <v>6365.56</v>
      </c>
      <c r="D170" s="1">
        <v>1544.14</v>
      </c>
      <c r="F170">
        <f t="shared" si="17"/>
        <v>2.8082601368405406E-2</v>
      </c>
      <c r="G170">
        <f t="shared" si="18"/>
        <v>1.8724314081964483E-2</v>
      </c>
      <c r="H170">
        <f t="shared" si="19"/>
        <v>2.7693290649770805E-2</v>
      </c>
      <c r="J170" s="4"/>
      <c r="K170">
        <f t="shared" si="14"/>
        <v>2.381088567522843</v>
      </c>
      <c r="L170">
        <f t="shared" si="15"/>
        <v>4.3364488527985179</v>
      </c>
      <c r="M170">
        <f t="shared" si="16"/>
        <v>2.7726921764737571</v>
      </c>
    </row>
    <row r="171" spans="1:13" x14ac:dyDescent="0.35">
      <c r="A171" s="4">
        <v>43098</v>
      </c>
      <c r="B171" s="1">
        <v>2673.61</v>
      </c>
      <c r="C171" s="1">
        <v>6396.42</v>
      </c>
      <c r="D171" s="1">
        <v>1535.51</v>
      </c>
      <c r="F171">
        <f t="shared" si="17"/>
        <v>9.8316198188535195E-3</v>
      </c>
      <c r="G171">
        <f t="shared" si="18"/>
        <v>4.8479631014395706E-3</v>
      </c>
      <c r="H171">
        <f t="shared" si="19"/>
        <v>-5.5888714753844267E-3</v>
      </c>
      <c r="J171" s="4"/>
      <c r="K171">
        <f t="shared" si="14"/>
        <v>2.4044985250737461</v>
      </c>
      <c r="L171">
        <f t="shared" si="15"/>
        <v>4.3574717968281647</v>
      </c>
      <c r="M171">
        <f t="shared" si="16"/>
        <v>2.7571959562586414</v>
      </c>
    </row>
    <row r="172" spans="1:13" x14ac:dyDescent="0.35">
      <c r="A172" s="4">
        <v>43131</v>
      </c>
      <c r="B172" s="1">
        <v>2823.81</v>
      </c>
      <c r="C172" s="1">
        <v>6949.99</v>
      </c>
      <c r="D172" s="1">
        <v>1574.98</v>
      </c>
      <c r="F172">
        <f t="shared" si="17"/>
        <v>5.6178724645703677E-2</v>
      </c>
      <c r="G172">
        <f t="shared" si="18"/>
        <v>8.6543722894994346E-2</v>
      </c>
      <c r="H172">
        <f t="shared" si="19"/>
        <v>2.5704814686976982E-2</v>
      </c>
      <c r="J172" s="4"/>
      <c r="K172">
        <f t="shared" si="14"/>
        <v>2.5395801856248648</v>
      </c>
      <c r="L172">
        <f t="shared" si="15"/>
        <v>4.7345836285356144</v>
      </c>
      <c r="M172">
        <f t="shared" si="16"/>
        <v>2.8280691673699523</v>
      </c>
    </row>
    <row r="173" spans="1:13" x14ac:dyDescent="0.35">
      <c r="A173" s="4">
        <v>43159</v>
      </c>
      <c r="B173" s="1">
        <v>2713.83</v>
      </c>
      <c r="C173" s="1">
        <v>6854.42</v>
      </c>
      <c r="D173" s="1">
        <v>1512.45</v>
      </c>
      <c r="F173">
        <f t="shared" si="17"/>
        <v>-3.8947379604151844E-2</v>
      </c>
      <c r="G173">
        <f t="shared" si="18"/>
        <v>-1.375109892244445E-2</v>
      </c>
      <c r="H173">
        <f t="shared" si="19"/>
        <v>-3.9702091455129568E-2</v>
      </c>
      <c r="J173" s="4"/>
      <c r="K173">
        <f t="shared" si="14"/>
        <v>2.4406701921001508</v>
      </c>
      <c r="L173">
        <f t="shared" si="15"/>
        <v>4.6694779007030354</v>
      </c>
      <c r="M173">
        <f t="shared" si="16"/>
        <v>2.7157889066455985</v>
      </c>
    </row>
    <row r="174" spans="1:13" x14ac:dyDescent="0.35">
      <c r="A174" s="4">
        <v>43188</v>
      </c>
      <c r="B174" s="1">
        <v>2640.87</v>
      </c>
      <c r="C174" s="1">
        <v>6581.13</v>
      </c>
      <c r="D174" s="1">
        <v>1529.43</v>
      </c>
      <c r="F174">
        <f t="shared" si="17"/>
        <v>-2.6884513768364281E-2</v>
      </c>
      <c r="G174">
        <f t="shared" si="18"/>
        <v>-3.9870623626798468E-2</v>
      </c>
      <c r="H174">
        <f t="shared" si="19"/>
        <v>1.1226817415451762E-2</v>
      </c>
      <c r="J174" s="4"/>
      <c r="K174">
        <f t="shared" si="14"/>
        <v>2.3750539607165981</v>
      </c>
      <c r="L174">
        <f t="shared" si="15"/>
        <v>4.4833029047904516</v>
      </c>
      <c r="M174">
        <f t="shared" si="16"/>
        <v>2.7462785728394179</v>
      </c>
    </row>
    <row r="175" spans="1:13" x14ac:dyDescent="0.35">
      <c r="A175" s="4">
        <v>43220</v>
      </c>
      <c r="B175" s="1">
        <v>2648.05</v>
      </c>
      <c r="C175" s="1">
        <v>6605.57</v>
      </c>
      <c r="D175" s="1">
        <v>1541.88</v>
      </c>
      <c r="F175">
        <f t="shared" si="17"/>
        <v>2.718801001185326E-3</v>
      </c>
      <c r="G175">
        <f t="shared" si="18"/>
        <v>3.7136479601526788E-3</v>
      </c>
      <c r="H175">
        <f t="shared" si="19"/>
        <v>8.1402875581099137E-3</v>
      </c>
      <c r="J175" s="4"/>
      <c r="K175">
        <f t="shared" si="14"/>
        <v>2.3815112598028634</v>
      </c>
      <c r="L175">
        <f t="shared" si="15"/>
        <v>4.4999523134775732</v>
      </c>
      <c r="M175">
        <f t="shared" si="16"/>
        <v>2.7686340701370065</v>
      </c>
    </row>
    <row r="176" spans="1:13" x14ac:dyDescent="0.35">
      <c r="A176" s="4">
        <v>43251</v>
      </c>
      <c r="B176" s="1">
        <v>2705.27</v>
      </c>
      <c r="C176" s="1">
        <v>6967.73</v>
      </c>
      <c r="D176" s="1">
        <v>1633.61</v>
      </c>
      <c r="F176">
        <f t="shared" si="17"/>
        <v>2.1608353316591378E-2</v>
      </c>
      <c r="G176">
        <f t="shared" si="18"/>
        <v>5.4826457065779315E-2</v>
      </c>
      <c r="H176">
        <f t="shared" si="19"/>
        <v>5.9492308091420726E-2</v>
      </c>
      <c r="J176" s="4"/>
      <c r="K176">
        <f t="shared" si="14"/>
        <v>2.4329717965321245</v>
      </c>
      <c r="L176">
        <f t="shared" si="15"/>
        <v>4.7466687557905054</v>
      </c>
      <c r="M176">
        <f t="shared" si="16"/>
        <v>2.9333465012300013</v>
      </c>
    </row>
    <row r="177" spans="1:13" x14ac:dyDescent="0.35">
      <c r="A177" s="4">
        <v>43280</v>
      </c>
      <c r="B177" s="1">
        <v>2718.37</v>
      </c>
      <c r="C177" s="1">
        <v>7040.8</v>
      </c>
      <c r="D177" s="1">
        <v>1643.07</v>
      </c>
      <c r="F177">
        <f t="shared" si="17"/>
        <v>4.842400204046143E-3</v>
      </c>
      <c r="G177">
        <f t="shared" si="18"/>
        <v>1.0486916111847133E-2</v>
      </c>
      <c r="H177">
        <f t="shared" si="19"/>
        <v>5.7908558346239534E-3</v>
      </c>
      <c r="J177" s="4"/>
      <c r="K177">
        <f t="shared" si="14"/>
        <v>2.4447532196560902</v>
      </c>
      <c r="L177">
        <f t="shared" si="15"/>
        <v>4.7964466728432065</v>
      </c>
      <c r="M177">
        <f t="shared" si="16"/>
        <v>2.950333087931623</v>
      </c>
    </row>
    <row r="178" spans="1:13" x14ac:dyDescent="0.35">
      <c r="A178" s="4">
        <v>43312</v>
      </c>
      <c r="B178" s="1">
        <v>2816.29</v>
      </c>
      <c r="C178" s="1">
        <v>7231.98</v>
      </c>
      <c r="D178" s="1">
        <v>1670.8</v>
      </c>
      <c r="F178">
        <f t="shared" si="17"/>
        <v>3.6021586465418642E-2</v>
      </c>
      <c r="G178">
        <f t="shared" si="18"/>
        <v>2.7153164413134784E-2</v>
      </c>
      <c r="H178">
        <f t="shared" si="19"/>
        <v>1.6876943769894175E-2</v>
      </c>
      <c r="J178" s="4"/>
      <c r="K178">
        <f t="shared" si="14"/>
        <v>2.5328171091445424</v>
      </c>
      <c r="L178">
        <f t="shared" si="15"/>
        <v>4.9266853779497515</v>
      </c>
      <c r="M178">
        <f t="shared" si="16"/>
        <v>3.0001256935591032</v>
      </c>
    </row>
    <row r="179" spans="1:13" x14ac:dyDescent="0.35">
      <c r="A179" s="4">
        <v>43343</v>
      </c>
      <c r="B179" s="1">
        <v>2901.52</v>
      </c>
      <c r="C179" s="1">
        <v>7654.55</v>
      </c>
      <c r="D179" s="1">
        <v>1740.75</v>
      </c>
      <c r="F179">
        <f t="shared" si="17"/>
        <v>3.0263218631603996E-2</v>
      </c>
      <c r="G179">
        <f t="shared" si="18"/>
        <v>5.8430747872643539E-2</v>
      </c>
      <c r="H179">
        <f t="shared" si="19"/>
        <v>4.1866171893703646E-2</v>
      </c>
      <c r="J179" s="4"/>
      <c r="K179">
        <f t="shared" si="14"/>
        <v>2.6094683070724511</v>
      </c>
      <c r="L179">
        <f t="shared" si="15"/>
        <v>5.2145552891165732</v>
      </c>
      <c r="M179">
        <f t="shared" si="16"/>
        <v>3.1257294715483654</v>
      </c>
    </row>
    <row r="180" spans="1:13" x14ac:dyDescent="0.35">
      <c r="A180" s="4">
        <v>43371</v>
      </c>
      <c r="B180" s="1">
        <v>2913.98</v>
      </c>
      <c r="C180" s="1">
        <v>7627.65</v>
      </c>
      <c r="D180" s="1">
        <v>1696.57</v>
      </c>
      <c r="F180">
        <f t="shared" si="17"/>
        <v>4.2943009181394707E-3</v>
      </c>
      <c r="G180">
        <f t="shared" si="18"/>
        <v>-3.5142496946261432E-3</v>
      </c>
      <c r="H180">
        <f t="shared" si="19"/>
        <v>-2.5379865000718118E-2</v>
      </c>
      <c r="J180" s="4"/>
      <c r="K180">
        <f t="shared" si="14"/>
        <v>2.6206741492193681</v>
      </c>
      <c r="L180">
        <f t="shared" si="15"/>
        <v>5.1962300397841839</v>
      </c>
      <c r="M180">
        <f t="shared" si="16"/>
        <v>3.0463988795317016</v>
      </c>
    </row>
    <row r="181" spans="1:13" x14ac:dyDescent="0.35">
      <c r="A181" s="4">
        <v>43404</v>
      </c>
      <c r="B181" s="1">
        <v>2711.74</v>
      </c>
      <c r="C181" s="1">
        <v>6967.1</v>
      </c>
      <c r="D181" s="1">
        <v>1511.41</v>
      </c>
      <c r="F181">
        <f t="shared" si="17"/>
        <v>-6.9403358979814631E-2</v>
      </c>
      <c r="G181">
        <f t="shared" si="18"/>
        <v>-8.6599411352120154E-2</v>
      </c>
      <c r="H181">
        <f t="shared" si="19"/>
        <v>-0.10913784871829625</v>
      </c>
      <c r="J181" s="4"/>
      <c r="K181">
        <f t="shared" si="14"/>
        <v>2.438790560471976</v>
      </c>
      <c r="L181">
        <f t="shared" si="15"/>
        <v>4.7462395770886694</v>
      </c>
      <c r="M181">
        <f t="shared" si="16"/>
        <v>2.7139214594817838</v>
      </c>
    </row>
    <row r="182" spans="1:13" x14ac:dyDescent="0.35">
      <c r="A182" s="4">
        <v>43434</v>
      </c>
      <c r="B182" s="1">
        <v>2760.17</v>
      </c>
      <c r="C182" s="1">
        <v>6949.01</v>
      </c>
      <c r="D182" s="1">
        <v>1533.27</v>
      </c>
      <c r="F182">
        <f t="shared" si="17"/>
        <v>1.7859381799140144E-2</v>
      </c>
      <c r="G182">
        <f t="shared" si="18"/>
        <v>-2.5964892135896061E-3</v>
      </c>
      <c r="H182">
        <f t="shared" si="19"/>
        <v>1.4463315711818699E-2</v>
      </c>
      <c r="J182" s="4"/>
      <c r="K182">
        <f t="shared" si="14"/>
        <v>2.4823458522195843</v>
      </c>
      <c r="L182">
        <f t="shared" si="15"/>
        <v>4.733916017221647</v>
      </c>
      <c r="M182">
        <f t="shared" si="16"/>
        <v>2.7531737623673487</v>
      </c>
    </row>
    <row r="183" spans="1:13" x14ac:dyDescent="0.35">
      <c r="A183" s="4">
        <v>43465</v>
      </c>
      <c r="B183" s="1">
        <v>2506.85</v>
      </c>
      <c r="C183" s="1">
        <v>6329.97</v>
      </c>
      <c r="D183" s="1">
        <v>1348.56</v>
      </c>
      <c r="F183">
        <f t="shared" si="17"/>
        <v>-9.1776955767217297E-2</v>
      </c>
      <c r="G183">
        <f t="shared" si="18"/>
        <v>-8.908319314549841E-2</v>
      </c>
      <c r="H183">
        <f t="shared" si="19"/>
        <v>-0.12046801933123327</v>
      </c>
      <c r="J183" s="4"/>
      <c r="K183">
        <f t="shared" si="14"/>
        <v>2.2545237067414918</v>
      </c>
      <c r="L183">
        <f t="shared" si="15"/>
        <v>4.3122036623249222</v>
      </c>
      <c r="M183">
        <f t="shared" si="16"/>
        <v>2.4215043723402347</v>
      </c>
    </row>
    <row r="184" spans="1:13" x14ac:dyDescent="0.35">
      <c r="A184" s="4">
        <v>43496</v>
      </c>
      <c r="B184" s="1">
        <v>2704.1</v>
      </c>
      <c r="C184" s="1">
        <v>6906.84</v>
      </c>
      <c r="D184" s="1">
        <v>1499.42</v>
      </c>
      <c r="F184">
        <f t="shared" si="17"/>
        <v>7.8684404731036967E-2</v>
      </c>
      <c r="G184">
        <f t="shared" si="18"/>
        <v>9.1133133332385444E-2</v>
      </c>
      <c r="H184">
        <f t="shared" si="19"/>
        <v>0.11186747345316496</v>
      </c>
      <c r="J184" s="4"/>
      <c r="K184">
        <f t="shared" si="14"/>
        <v>2.4319195625584573</v>
      </c>
      <c r="L184">
        <f t="shared" si="15"/>
        <v>4.7051882936399805</v>
      </c>
      <c r="M184">
        <f t="shared" si="16"/>
        <v>2.6923919484297287</v>
      </c>
    </row>
    <row r="185" spans="1:13" x14ac:dyDescent="0.35">
      <c r="A185" s="4">
        <v>43524</v>
      </c>
      <c r="B185" s="1">
        <v>2784.49</v>
      </c>
      <c r="C185" s="1">
        <v>7097.53</v>
      </c>
      <c r="D185" s="1">
        <v>1575.55</v>
      </c>
      <c r="F185">
        <f t="shared" si="17"/>
        <v>2.9728930143115964E-2</v>
      </c>
      <c r="G185">
        <f t="shared" si="18"/>
        <v>2.76088630980303E-2</v>
      </c>
      <c r="H185">
        <f t="shared" si="19"/>
        <v>5.077296554667797E-2</v>
      </c>
      <c r="J185" s="4"/>
      <c r="K185">
        <f t="shared" si="14"/>
        <v>2.5042179293474347</v>
      </c>
      <c r="L185">
        <f t="shared" si="15"/>
        <v>4.8350931930895413</v>
      </c>
      <c r="M185">
        <f t="shared" si="16"/>
        <v>2.8290926720655043</v>
      </c>
    </row>
    <row r="186" spans="1:13" x14ac:dyDescent="0.35">
      <c r="A186" s="4">
        <v>43553</v>
      </c>
      <c r="B186" s="1">
        <v>2834.4</v>
      </c>
      <c r="C186" s="1">
        <v>7378.77</v>
      </c>
      <c r="D186" s="1">
        <v>1539.74</v>
      </c>
      <c r="F186">
        <f t="shared" si="17"/>
        <v>1.7924287751078408E-2</v>
      </c>
      <c r="G186">
        <f t="shared" si="18"/>
        <v>3.9625052659164627E-2</v>
      </c>
      <c r="H186">
        <f t="shared" si="19"/>
        <v>-2.2728570975214971E-2</v>
      </c>
      <c r="J186" s="4"/>
      <c r="K186">
        <f t="shared" si="14"/>
        <v>2.5491042521044678</v>
      </c>
      <c r="L186">
        <f t="shared" si="15"/>
        <v>5.0266840154776826</v>
      </c>
      <c r="M186">
        <f t="shared" si="16"/>
        <v>2.764791438473003</v>
      </c>
    </row>
    <row r="187" spans="1:13" x14ac:dyDescent="0.35">
      <c r="A187" s="4">
        <v>43585</v>
      </c>
      <c r="B187" s="1">
        <v>2945.83</v>
      </c>
      <c r="C187" s="1">
        <v>7781.46</v>
      </c>
      <c r="D187" s="1">
        <v>1591.21</v>
      </c>
      <c r="F187">
        <f t="shared" si="17"/>
        <v>3.9313434942139368E-2</v>
      </c>
      <c r="G187">
        <f t="shared" si="18"/>
        <v>5.4574136339796415E-2</v>
      </c>
      <c r="H187">
        <f t="shared" si="19"/>
        <v>3.3427721563380849E-2</v>
      </c>
      <c r="J187" s="4"/>
      <c r="K187">
        <f t="shared" si="14"/>
        <v>2.6493182962803079</v>
      </c>
      <c r="L187">
        <f t="shared" si="15"/>
        <v>5.3010109542754371</v>
      </c>
      <c r="M187">
        <f t="shared" si="16"/>
        <v>2.8572121168590976</v>
      </c>
    </row>
    <row r="188" spans="1:13" x14ac:dyDescent="0.35">
      <c r="A188" s="4">
        <v>43616</v>
      </c>
      <c r="B188" s="1">
        <v>2752.06</v>
      </c>
      <c r="C188" s="1">
        <v>7127.96</v>
      </c>
      <c r="D188" s="1">
        <v>1465.49</v>
      </c>
      <c r="F188">
        <f t="shared" si="17"/>
        <v>-6.5777726481161508E-2</v>
      </c>
      <c r="G188">
        <f t="shared" si="18"/>
        <v>-8.3981669249729482E-2</v>
      </c>
      <c r="H188">
        <f t="shared" si="19"/>
        <v>-7.9009056001407743E-2</v>
      </c>
      <c r="J188" s="4"/>
      <c r="K188">
        <f t="shared" si="14"/>
        <v>2.4750521620260448</v>
      </c>
      <c r="L188">
        <f t="shared" si="15"/>
        <v>4.8558232056242847</v>
      </c>
      <c r="M188">
        <f t="shared" si="16"/>
        <v>2.6314664847102764</v>
      </c>
    </row>
    <row r="189" spans="1:13" x14ac:dyDescent="0.35">
      <c r="A189" s="4">
        <v>43644</v>
      </c>
      <c r="B189" s="1">
        <v>2941.76</v>
      </c>
      <c r="C189" s="1">
        <v>7671.08</v>
      </c>
      <c r="D189" s="1">
        <v>1566.57</v>
      </c>
      <c r="F189">
        <f t="shared" si="17"/>
        <v>6.8930183208215035E-2</v>
      </c>
      <c r="G189">
        <f t="shared" si="18"/>
        <v>7.6195713780660937E-2</v>
      </c>
      <c r="H189">
        <f t="shared" si="19"/>
        <v>6.8973517390087904E-2</v>
      </c>
      <c r="J189" s="4"/>
      <c r="K189">
        <f t="shared" si="14"/>
        <v>2.6456579610043889</v>
      </c>
      <c r="L189">
        <f t="shared" si="15"/>
        <v>5.2258161207695242</v>
      </c>
      <c r="M189">
        <f t="shared" si="16"/>
        <v>2.8129679840548745</v>
      </c>
    </row>
    <row r="190" spans="1:13" x14ac:dyDescent="0.35">
      <c r="A190" s="4">
        <v>43677</v>
      </c>
      <c r="B190" s="1">
        <v>2980.38</v>
      </c>
      <c r="C190" s="1">
        <v>7848.78</v>
      </c>
      <c r="D190" s="1">
        <v>1574.61</v>
      </c>
      <c r="F190">
        <f t="shared" si="17"/>
        <v>1.312819536603934E-2</v>
      </c>
      <c r="G190">
        <f t="shared" si="18"/>
        <v>2.3164925929595289E-2</v>
      </c>
      <c r="H190">
        <f t="shared" si="19"/>
        <v>5.1322315632240907E-3</v>
      </c>
      <c r="J190" s="4"/>
      <c r="K190">
        <f t="shared" si="14"/>
        <v>2.6803906755881717</v>
      </c>
      <c r="L190">
        <f t="shared" si="15"/>
        <v>5.346871764128835</v>
      </c>
      <c r="M190">
        <f t="shared" si="16"/>
        <v>2.8274047871289794</v>
      </c>
    </row>
    <row r="191" spans="1:13" x14ac:dyDescent="0.35">
      <c r="A191" s="4">
        <v>43707</v>
      </c>
      <c r="B191" s="1">
        <v>2926.46</v>
      </c>
      <c r="C191" s="1">
        <v>7691</v>
      </c>
      <c r="D191" s="1">
        <v>1494.84</v>
      </c>
      <c r="F191">
        <f t="shared" si="17"/>
        <v>-1.8091652742267789E-2</v>
      </c>
      <c r="G191">
        <f t="shared" si="18"/>
        <v>-2.0102487265536779E-2</v>
      </c>
      <c r="H191">
        <f t="shared" si="19"/>
        <v>-5.0660163469049474E-2</v>
      </c>
      <c r="J191" s="4"/>
      <c r="K191">
        <f t="shared" si="14"/>
        <v>2.6318979782718182</v>
      </c>
      <c r="L191">
        <f t="shared" si="15"/>
        <v>5.2393863425799765</v>
      </c>
      <c r="M191">
        <f t="shared" si="16"/>
        <v>2.6841679984198525</v>
      </c>
    </row>
    <row r="192" spans="1:13" x14ac:dyDescent="0.35">
      <c r="A192" s="4">
        <v>43738</v>
      </c>
      <c r="B192" s="1">
        <v>2976.74</v>
      </c>
      <c r="C192" s="1">
        <v>7749.45</v>
      </c>
      <c r="D192" s="1">
        <v>1523.37</v>
      </c>
      <c r="F192">
        <f t="shared" si="17"/>
        <v>1.7181167690656883E-2</v>
      </c>
      <c r="G192">
        <f t="shared" si="18"/>
        <v>7.5997919646339646E-3</v>
      </c>
      <c r="H192">
        <f t="shared" si="19"/>
        <v>1.9085654652002872E-2</v>
      </c>
      <c r="J192" s="4"/>
      <c r="K192">
        <f t="shared" si="14"/>
        <v>2.677117058781207</v>
      </c>
      <c r="L192">
        <f t="shared" si="15"/>
        <v>5.2792045888059294</v>
      </c>
      <c r="M192">
        <f t="shared" si="16"/>
        <v>2.7353971018656513</v>
      </c>
    </row>
    <row r="193" spans="1:13" x14ac:dyDescent="0.35">
      <c r="A193" s="4">
        <v>43769</v>
      </c>
      <c r="B193" s="1">
        <v>3037.56</v>
      </c>
      <c r="C193" s="1">
        <v>8083.83</v>
      </c>
      <c r="D193" s="1">
        <v>1562.45</v>
      </c>
      <c r="F193">
        <f t="shared" si="17"/>
        <v>2.0431747482144953E-2</v>
      </c>
      <c r="G193">
        <f t="shared" si="18"/>
        <v>4.3148868629386619E-2</v>
      </c>
      <c r="H193">
        <f t="shared" si="19"/>
        <v>2.565364947452041E-2</v>
      </c>
      <c r="J193" s="4"/>
      <c r="K193">
        <f t="shared" si="14"/>
        <v>2.7318152385063672</v>
      </c>
      <c r="L193">
        <f t="shared" si="15"/>
        <v>5.5069962940759707</v>
      </c>
      <c r="M193">
        <f t="shared" si="16"/>
        <v>2.8055700202905318</v>
      </c>
    </row>
    <row r="194" spans="1:13" x14ac:dyDescent="0.35">
      <c r="A194" s="4">
        <v>43798</v>
      </c>
      <c r="B194" s="1">
        <v>3140.98</v>
      </c>
      <c r="C194" s="1">
        <v>8403.68</v>
      </c>
      <c r="D194" s="1">
        <v>1624.5</v>
      </c>
      <c r="F194">
        <f t="shared" si="17"/>
        <v>3.4047064090915104E-2</v>
      </c>
      <c r="G194">
        <f t="shared" si="18"/>
        <v>3.9566641059992649E-2</v>
      </c>
      <c r="H194">
        <f t="shared" si="19"/>
        <v>3.9713270824666358E-2</v>
      </c>
      <c r="J194" s="4"/>
      <c r="K194">
        <f t="shared" si="14"/>
        <v>2.824825527016332</v>
      </c>
      <c r="L194">
        <f t="shared" si="15"/>
        <v>5.7248896397623845</v>
      </c>
      <c r="M194">
        <f t="shared" si="16"/>
        <v>2.9169883823238947</v>
      </c>
    </row>
    <row r="195" spans="1:13" x14ac:dyDescent="0.35">
      <c r="A195" s="4">
        <v>43830</v>
      </c>
      <c r="B195" s="1">
        <v>3230.78</v>
      </c>
      <c r="C195" s="1">
        <v>8733.07</v>
      </c>
      <c r="D195" s="1">
        <v>1668.47</v>
      </c>
      <c r="F195">
        <f t="shared" si="17"/>
        <v>2.8589803182446302E-2</v>
      </c>
      <c r="G195">
        <f t="shared" si="18"/>
        <v>3.9195923690573585E-2</v>
      </c>
      <c r="H195">
        <f t="shared" si="19"/>
        <v>2.7066789781471239E-2</v>
      </c>
      <c r="J195" s="4"/>
      <c r="K195">
        <f t="shared" ref="K195:K243" si="20">B195/B$3</f>
        <v>2.9055867328584792</v>
      </c>
      <c r="L195">
        <f t="shared" si="15"/>
        <v>5.9492819772194663</v>
      </c>
      <c r="M195">
        <f t="shared" si="16"/>
        <v>2.9959418936632494</v>
      </c>
    </row>
    <row r="196" spans="1:13" x14ac:dyDescent="0.35">
      <c r="A196" s="4">
        <v>43861</v>
      </c>
      <c r="B196" s="1">
        <v>3225.52</v>
      </c>
      <c r="C196" s="1">
        <v>8991.51</v>
      </c>
      <c r="D196" s="1">
        <v>1614.06</v>
      </c>
      <c r="F196">
        <f t="shared" si="17"/>
        <v>-1.6280898111292685E-3</v>
      </c>
      <c r="G196">
        <f t="shared" si="18"/>
        <v>2.9593258728030408E-2</v>
      </c>
      <c r="H196">
        <f t="shared" si="19"/>
        <v>-3.2610715206147001E-2</v>
      </c>
      <c r="J196" s="4"/>
      <c r="K196">
        <f t="shared" si="20"/>
        <v>2.9008561767033596</v>
      </c>
      <c r="L196">
        <f t="shared" ref="L196:L243" si="21">C196/C$3</f>
        <v>6.1253406180173302</v>
      </c>
      <c r="M196">
        <f t="shared" ref="M196:M243" si="22">D196/D$3</f>
        <v>2.8982420857948323</v>
      </c>
    </row>
    <row r="197" spans="1:13" x14ac:dyDescent="0.35">
      <c r="A197" s="4">
        <v>43889</v>
      </c>
      <c r="B197" s="1">
        <v>2954.22</v>
      </c>
      <c r="C197" s="1">
        <v>8461.83</v>
      </c>
      <c r="D197" s="1">
        <v>1476.43</v>
      </c>
      <c r="F197">
        <f t="shared" ref="F197:F243" si="23">(B197-B196)/B196</f>
        <v>-8.4110469009648109E-2</v>
      </c>
      <c r="G197">
        <f t="shared" ref="G197:G243" si="24">(C197-C196)/C196</f>
        <v>-5.8908904066169117E-2</v>
      </c>
      <c r="H197">
        <f t="shared" ref="H197:H243" si="25">(D197-D196)/D196</f>
        <v>-8.5269444754222198E-2</v>
      </c>
      <c r="J197" s="4"/>
      <c r="K197">
        <f t="shared" si="20"/>
        <v>2.6568638031513054</v>
      </c>
      <c r="L197">
        <f t="shared" si="21"/>
        <v>5.7645035151779389</v>
      </c>
      <c r="M197">
        <f t="shared" si="22"/>
        <v>2.6511105923757881</v>
      </c>
    </row>
    <row r="198" spans="1:13" x14ac:dyDescent="0.35">
      <c r="A198" s="4">
        <v>43921</v>
      </c>
      <c r="B198" s="1">
        <v>2584.59</v>
      </c>
      <c r="C198" s="1">
        <v>7813.5</v>
      </c>
      <c r="D198" s="1">
        <v>1153.0999999999999</v>
      </c>
      <c r="F198">
        <f t="shared" si="23"/>
        <v>-0.12511932083595659</v>
      </c>
      <c r="G198">
        <f t="shared" si="24"/>
        <v>-7.6618178337310008E-2</v>
      </c>
      <c r="H198">
        <f t="shared" si="25"/>
        <v>-0.21899446638174525</v>
      </c>
      <c r="J198" s="4"/>
      <c r="K198">
        <f t="shared" si="20"/>
        <v>2.3244388085473773</v>
      </c>
      <c r="L198">
        <f t="shared" si="21"/>
        <v>5.3228377568259848</v>
      </c>
      <c r="M198">
        <f t="shared" si="22"/>
        <v>2.07053204287946</v>
      </c>
    </row>
    <row r="199" spans="1:13" x14ac:dyDescent="0.35">
      <c r="A199" s="4">
        <v>43951</v>
      </c>
      <c r="B199" s="1">
        <v>2912.43</v>
      </c>
      <c r="C199" s="1">
        <v>9000.51</v>
      </c>
      <c r="D199" s="1">
        <v>1310.6600000000001</v>
      </c>
      <c r="F199">
        <f t="shared" si="23"/>
        <v>0.12684410293315368</v>
      </c>
      <c r="G199">
        <f t="shared" si="24"/>
        <v>0.15191783451718183</v>
      </c>
      <c r="H199">
        <f t="shared" si="25"/>
        <v>0.13664036076662925</v>
      </c>
      <c r="J199" s="4"/>
      <c r="K199">
        <f t="shared" si="20"/>
        <v>2.6192801640405783</v>
      </c>
      <c r="L199">
        <f t="shared" si="21"/>
        <v>6.1314717423292819</v>
      </c>
      <c r="M199">
        <f t="shared" si="22"/>
        <v>2.3534502881973749</v>
      </c>
    </row>
    <row r="200" spans="1:13" x14ac:dyDescent="0.35">
      <c r="A200" s="4">
        <v>43980</v>
      </c>
      <c r="B200" s="1">
        <v>3044.31</v>
      </c>
      <c r="C200" s="1">
        <v>9555.5300000000007</v>
      </c>
      <c r="D200" s="1">
        <v>1394.04</v>
      </c>
      <c r="F200">
        <f t="shared" si="23"/>
        <v>4.5281775012618368E-2</v>
      </c>
      <c r="G200">
        <f t="shared" si="24"/>
        <v>6.1665394516533002E-2</v>
      </c>
      <c r="H200">
        <f t="shared" si="25"/>
        <v>6.3616803747730058E-2</v>
      </c>
      <c r="J200" s="4"/>
      <c r="K200">
        <f t="shared" si="20"/>
        <v>2.7378858191236777</v>
      </c>
      <c r="L200">
        <f t="shared" si="21"/>
        <v>6.5095713662869912</v>
      </c>
      <c r="M200">
        <f t="shared" si="22"/>
        <v>2.5031692733116664</v>
      </c>
    </row>
    <row r="201" spans="1:13" x14ac:dyDescent="0.35">
      <c r="A201" s="4">
        <v>44012</v>
      </c>
      <c r="B201" s="1">
        <v>3100.29</v>
      </c>
      <c r="C201" s="1">
        <v>10156.85</v>
      </c>
      <c r="D201" s="1">
        <v>1441.37</v>
      </c>
      <c r="F201">
        <f t="shared" si="23"/>
        <v>1.838840328350267E-2</v>
      </c>
      <c r="G201">
        <f t="shared" si="24"/>
        <v>6.2929005507805391E-2</v>
      </c>
      <c r="H201">
        <f t="shared" si="25"/>
        <v>3.3951680009181896E-2</v>
      </c>
      <c r="J201" s="4"/>
      <c r="K201">
        <f t="shared" si="20"/>
        <v>2.788231167709907</v>
      </c>
      <c r="L201">
        <f t="shared" si="21"/>
        <v>6.919212218649518</v>
      </c>
      <c r="M201">
        <f t="shared" si="22"/>
        <v>2.5881560754879605</v>
      </c>
    </row>
    <row r="202" spans="1:13" x14ac:dyDescent="0.35">
      <c r="A202" s="4">
        <v>44043</v>
      </c>
      <c r="B202" s="1">
        <v>3271.12</v>
      </c>
      <c r="C202" s="1">
        <v>10905.88</v>
      </c>
      <c r="D202" s="1">
        <v>1480.43</v>
      </c>
      <c r="F202">
        <f t="shared" si="23"/>
        <v>5.5101296975444213E-2</v>
      </c>
      <c r="G202">
        <f t="shared" si="24"/>
        <v>7.3746289449976993E-2</v>
      </c>
      <c r="H202">
        <f t="shared" si="25"/>
        <v>2.709921810499745E-2</v>
      </c>
      <c r="J202" s="4"/>
      <c r="K202">
        <f t="shared" si="20"/>
        <v>2.9418663213180802</v>
      </c>
      <c r="L202">
        <f t="shared" si="21"/>
        <v>7.4294784456918626</v>
      </c>
      <c r="M202">
        <f t="shared" si="22"/>
        <v>2.6582930814673826</v>
      </c>
    </row>
    <row r="203" spans="1:13" x14ac:dyDescent="0.35">
      <c r="A203" s="4">
        <v>44074</v>
      </c>
      <c r="B203" s="1">
        <v>3500.31</v>
      </c>
      <c r="C203" s="1">
        <v>12110.7</v>
      </c>
      <c r="D203" s="1">
        <v>1561.88</v>
      </c>
      <c r="F203">
        <f t="shared" si="23"/>
        <v>7.0064687324219249E-2</v>
      </c>
      <c r="G203">
        <f t="shared" si="24"/>
        <v>0.11047434961690406</v>
      </c>
      <c r="H203">
        <f t="shared" si="25"/>
        <v>5.5017798882757069E-2</v>
      </c>
      <c r="J203" s="4"/>
      <c r="K203">
        <f t="shared" si="20"/>
        <v>3.1479872652708827</v>
      </c>
      <c r="L203">
        <f t="shared" si="21"/>
        <v>8.2502452449724775</v>
      </c>
      <c r="M203">
        <f t="shared" si="22"/>
        <v>2.8045465155949798</v>
      </c>
    </row>
    <row r="204" spans="1:13" x14ac:dyDescent="0.35">
      <c r="A204" s="4">
        <v>44104</v>
      </c>
      <c r="B204" s="1">
        <v>3363</v>
      </c>
      <c r="C204" s="1">
        <v>11418.06</v>
      </c>
      <c r="D204" s="1">
        <v>1507.69</v>
      </c>
      <c r="F204">
        <f t="shared" si="23"/>
        <v>-3.9227954095494386E-2</v>
      </c>
      <c r="G204">
        <f t="shared" si="24"/>
        <v>-5.7192400108994623E-2</v>
      </c>
      <c r="H204">
        <f t="shared" si="25"/>
        <v>-3.4695367121673912E-2</v>
      </c>
      <c r="J204" s="4"/>
      <c r="K204">
        <f t="shared" si="20"/>
        <v>3.0244981653356353</v>
      </c>
      <c r="L204">
        <f t="shared" si="21"/>
        <v>7.7783939179246815</v>
      </c>
      <c r="M204">
        <f t="shared" si="22"/>
        <v>2.7072417446266006</v>
      </c>
    </row>
    <row r="205" spans="1:13" x14ac:dyDescent="0.35">
      <c r="A205" s="4">
        <v>44134</v>
      </c>
      <c r="B205" s="1">
        <v>3269.96</v>
      </c>
      <c r="C205" s="1">
        <v>11052.95</v>
      </c>
      <c r="D205" s="1">
        <v>1538.48</v>
      </c>
      <c r="F205">
        <f t="shared" si="23"/>
        <v>-2.766577460600653E-2</v>
      </c>
      <c r="G205">
        <f t="shared" si="24"/>
        <v>-3.197653541845101E-2</v>
      </c>
      <c r="H205">
        <f t="shared" si="25"/>
        <v>2.0421970033627578E-2</v>
      </c>
      <c r="J205" s="4"/>
      <c r="K205">
        <f t="shared" si="20"/>
        <v>2.9408230807971796</v>
      </c>
      <c r="L205">
        <f t="shared" si="21"/>
        <v>7.5296678293094992</v>
      </c>
      <c r="M205">
        <f t="shared" si="22"/>
        <v>2.7625289544091505</v>
      </c>
    </row>
    <row r="206" spans="1:13" x14ac:dyDescent="0.35">
      <c r="A206" s="4">
        <v>44165</v>
      </c>
      <c r="B206" s="1">
        <v>3621.63</v>
      </c>
      <c r="C206" s="1">
        <v>12268.32</v>
      </c>
      <c r="D206" s="1">
        <v>1819.82</v>
      </c>
      <c r="F206">
        <f t="shared" si="23"/>
        <v>0.10754565805086302</v>
      </c>
      <c r="G206">
        <f t="shared" si="24"/>
        <v>0.10995887975608312</v>
      </c>
      <c r="H206">
        <f t="shared" si="25"/>
        <v>0.18286880557433305</v>
      </c>
      <c r="J206" s="4"/>
      <c r="K206">
        <f t="shared" si="20"/>
        <v>3.2570958342326786</v>
      </c>
      <c r="L206">
        <f t="shared" si="21"/>
        <v>8.3576216687557903</v>
      </c>
      <c r="M206">
        <f t="shared" si="22"/>
        <v>3.267709324666463</v>
      </c>
    </row>
    <row r="207" spans="1:13" x14ac:dyDescent="0.35">
      <c r="A207" s="4">
        <v>44196</v>
      </c>
      <c r="B207" s="1">
        <v>3756.07</v>
      </c>
      <c r="C207" s="1">
        <v>12888.28</v>
      </c>
      <c r="D207" s="1">
        <v>1974.86</v>
      </c>
      <c r="F207">
        <f t="shared" si="23"/>
        <v>3.7121406659432372E-2</v>
      </c>
      <c r="G207">
        <f t="shared" si="24"/>
        <v>5.0533406366968008E-2</v>
      </c>
      <c r="H207">
        <f t="shared" si="25"/>
        <v>8.5195239089580266E-2</v>
      </c>
      <c r="J207" s="4"/>
      <c r="K207">
        <f t="shared" si="20"/>
        <v>3.3780038132239727</v>
      </c>
      <c r="L207">
        <f t="shared" si="21"/>
        <v>8.7799607608044035</v>
      </c>
      <c r="M207">
        <f t="shared" si="22"/>
        <v>3.5461026018566733</v>
      </c>
    </row>
    <row r="208" spans="1:13" x14ac:dyDescent="0.35">
      <c r="A208" s="4">
        <v>44225</v>
      </c>
      <c r="B208" s="1">
        <v>3714.24</v>
      </c>
      <c r="C208" s="1">
        <v>12925.38</v>
      </c>
      <c r="D208" s="1">
        <v>2073.64</v>
      </c>
      <c r="F208">
        <f t="shared" si="23"/>
        <v>-1.1136640158463601E-2</v>
      </c>
      <c r="G208">
        <f t="shared" si="24"/>
        <v>2.8785842641530558E-3</v>
      </c>
      <c r="H208">
        <f t="shared" si="25"/>
        <v>5.0018735505301629E-2</v>
      </c>
      <c r="J208" s="4"/>
      <c r="K208">
        <f t="shared" si="20"/>
        <v>3.3403842003021795</v>
      </c>
      <c r="L208">
        <f t="shared" si="21"/>
        <v>8.8052346176903367</v>
      </c>
      <c r="M208">
        <f t="shared" si="22"/>
        <v>3.7234741699736045</v>
      </c>
    </row>
    <row r="209" spans="1:13" x14ac:dyDescent="0.35">
      <c r="A209" s="4">
        <v>44253</v>
      </c>
      <c r="B209" s="1">
        <v>3811.15</v>
      </c>
      <c r="C209" s="1">
        <v>12909.44</v>
      </c>
      <c r="D209" s="1">
        <v>2201.0500000000002</v>
      </c>
      <c r="F209">
        <f t="shared" si="23"/>
        <v>2.6091474971999741E-2</v>
      </c>
      <c r="G209">
        <f t="shared" si="24"/>
        <v>-1.2332326012851221E-3</v>
      </c>
      <c r="H209">
        <f t="shared" si="25"/>
        <v>6.1442680503848456E-2</v>
      </c>
      <c r="J209" s="4"/>
      <c r="K209">
        <f t="shared" si="20"/>
        <v>3.4275397510612273</v>
      </c>
      <c r="L209">
        <f t="shared" si="21"/>
        <v>8.7943757152978357</v>
      </c>
      <c r="M209">
        <f t="shared" si="22"/>
        <v>3.9522544037636247</v>
      </c>
    </row>
    <row r="210" spans="1:13" x14ac:dyDescent="0.35">
      <c r="A210" s="4">
        <v>44286</v>
      </c>
      <c r="B210" s="1">
        <v>3972.89</v>
      </c>
      <c r="C210" s="1">
        <v>13091.44</v>
      </c>
      <c r="D210" s="1">
        <v>2220.52</v>
      </c>
      <c r="F210">
        <f t="shared" si="23"/>
        <v>4.2438634008107733E-2</v>
      </c>
      <c r="G210">
        <f t="shared" si="24"/>
        <v>1.4098210301918596E-2</v>
      </c>
      <c r="H210">
        <f t="shared" si="25"/>
        <v>8.8457781513367698E-3</v>
      </c>
      <c r="J210" s="4"/>
      <c r="K210">
        <f t="shared" si="20"/>
        <v>3.5729998561047553</v>
      </c>
      <c r="L210">
        <f t="shared" si="21"/>
        <v>8.9183606736061911</v>
      </c>
      <c r="M210">
        <f t="shared" si="22"/>
        <v>3.9872151694169617</v>
      </c>
    </row>
    <row r="211" spans="1:13" x14ac:dyDescent="0.35">
      <c r="A211" s="4">
        <v>44316</v>
      </c>
      <c r="B211" s="1">
        <v>4181.17</v>
      </c>
      <c r="C211" s="1">
        <v>13860.76</v>
      </c>
      <c r="D211" s="1">
        <v>2266.4499999999998</v>
      </c>
      <c r="F211">
        <f t="shared" si="23"/>
        <v>5.2425312555847307E-2</v>
      </c>
      <c r="G211">
        <f t="shared" si="24"/>
        <v>5.8765116748042974E-2</v>
      </c>
      <c r="H211">
        <f t="shared" si="25"/>
        <v>2.0684344207662995E-2</v>
      </c>
      <c r="J211" s="4"/>
      <c r="K211">
        <f t="shared" si="20"/>
        <v>3.7603154903230447</v>
      </c>
      <c r="L211">
        <f t="shared" si="21"/>
        <v>9.4424491797918133</v>
      </c>
      <c r="M211">
        <f t="shared" si="22"/>
        <v>4.0696881004111978</v>
      </c>
    </row>
    <row r="212" spans="1:13" x14ac:dyDescent="0.35">
      <c r="A212" s="4">
        <v>44344</v>
      </c>
      <c r="B212" s="1">
        <v>4204.1099999999997</v>
      </c>
      <c r="C212" s="1">
        <v>13686.51</v>
      </c>
      <c r="D212" s="1">
        <v>2268.9699999999998</v>
      </c>
      <c r="F212">
        <f t="shared" si="23"/>
        <v>5.4865025818131288E-3</v>
      </c>
      <c r="G212">
        <f t="shared" si="24"/>
        <v>-1.257146072798317E-2</v>
      </c>
      <c r="H212">
        <f t="shared" si="25"/>
        <v>1.111870987667931E-3</v>
      </c>
      <c r="J212" s="4"/>
      <c r="K212">
        <f t="shared" si="20"/>
        <v>3.7809464709691341</v>
      </c>
      <c r="L212">
        <f t="shared" si="21"/>
        <v>9.3237438007520836</v>
      </c>
      <c r="M212">
        <f t="shared" si="22"/>
        <v>4.074213068538902</v>
      </c>
    </row>
    <row r="213" spans="1:13" x14ac:dyDescent="0.35">
      <c r="A213" s="4">
        <v>44377</v>
      </c>
      <c r="B213" s="1">
        <v>4297.5</v>
      </c>
      <c r="C213" s="1">
        <v>14554.8</v>
      </c>
      <c r="D213" s="1">
        <v>2310.5500000000002</v>
      </c>
      <c r="F213">
        <f t="shared" si="23"/>
        <v>2.221397632316955E-2</v>
      </c>
      <c r="G213">
        <f t="shared" si="24"/>
        <v>6.3441300959850178E-2</v>
      </c>
      <c r="H213">
        <f t="shared" si="25"/>
        <v>1.8325495709507127E-2</v>
      </c>
      <c r="J213" s="4"/>
      <c r="K213">
        <f t="shared" si="20"/>
        <v>3.8649363263544139</v>
      </c>
      <c r="L213">
        <f t="shared" si="21"/>
        <v>9.9152542372881349</v>
      </c>
      <c r="M213">
        <f t="shared" si="22"/>
        <v>4.1488750426460292</v>
      </c>
    </row>
    <row r="214" spans="1:13" x14ac:dyDescent="0.35">
      <c r="A214" s="4">
        <v>44407</v>
      </c>
      <c r="B214" s="1">
        <v>4395.26</v>
      </c>
      <c r="C214" s="1">
        <v>14959.9</v>
      </c>
      <c r="D214" s="1">
        <v>2226.25</v>
      </c>
      <c r="F214">
        <f t="shared" si="23"/>
        <v>2.2748109365910464E-2</v>
      </c>
      <c r="G214">
        <f t="shared" si="24"/>
        <v>2.7832742462967571E-2</v>
      </c>
      <c r="H214">
        <f t="shared" si="25"/>
        <v>-3.6484819631689501E-2</v>
      </c>
      <c r="J214" s="4"/>
      <c r="K214">
        <f t="shared" si="20"/>
        <v>3.9528563205986043</v>
      </c>
      <c r="L214">
        <f t="shared" si="21"/>
        <v>10.191222954929422</v>
      </c>
      <c r="M214">
        <f t="shared" si="22"/>
        <v>3.9975040850406711</v>
      </c>
    </row>
    <row r="215" spans="1:13" x14ac:dyDescent="0.35">
      <c r="A215" s="4">
        <v>44439</v>
      </c>
      <c r="B215" s="1">
        <v>4522.68</v>
      </c>
      <c r="C215" s="1">
        <v>15582.51</v>
      </c>
      <c r="D215" s="1">
        <v>2273.77</v>
      </c>
      <c r="F215">
        <f t="shared" si="23"/>
        <v>2.8990321391681052E-2</v>
      </c>
      <c r="G215">
        <f t="shared" si="24"/>
        <v>4.1618593707177229E-2</v>
      </c>
      <c r="H215">
        <f t="shared" si="25"/>
        <v>2.1345311622683879E-2</v>
      </c>
      <c r="J215" s="4"/>
      <c r="K215">
        <f t="shared" si="20"/>
        <v>4.0674508957478954</v>
      </c>
      <c r="L215">
        <f t="shared" si="21"/>
        <v>10.615367322469888</v>
      </c>
      <c r="M215">
        <f t="shared" si="22"/>
        <v>4.082832055448816</v>
      </c>
    </row>
    <row r="216" spans="1:13" x14ac:dyDescent="0.35">
      <c r="A216" s="4">
        <v>44469</v>
      </c>
      <c r="B216" s="1">
        <v>4307.54</v>
      </c>
      <c r="C216" s="1">
        <v>14689.62</v>
      </c>
      <c r="D216" s="1">
        <v>2204.37</v>
      </c>
      <c r="F216">
        <f t="shared" si="23"/>
        <v>-4.7569140421166278E-2</v>
      </c>
      <c r="G216">
        <f t="shared" si="24"/>
        <v>-5.7300781453052133E-2</v>
      </c>
      <c r="H216">
        <f t="shared" si="25"/>
        <v>-3.0521996508002167E-2</v>
      </c>
      <c r="J216" s="4"/>
      <c r="K216">
        <f t="shared" si="20"/>
        <v>3.8739657529318654</v>
      </c>
      <c r="L216">
        <f t="shared" si="21"/>
        <v>10.00709847948117</v>
      </c>
      <c r="M216">
        <f t="shared" si="22"/>
        <v>3.9582158697096479</v>
      </c>
    </row>
    <row r="217" spans="1:13" x14ac:dyDescent="0.35">
      <c r="A217" s="4">
        <v>44498</v>
      </c>
      <c r="B217" s="1">
        <v>4605.38</v>
      </c>
      <c r="C217" s="1">
        <v>15850.47</v>
      </c>
      <c r="D217" s="1">
        <v>2297.19</v>
      </c>
      <c r="F217">
        <f t="shared" si="23"/>
        <v>6.9143873301234615E-2</v>
      </c>
      <c r="G217">
        <f t="shared" si="24"/>
        <v>7.9025189215241681E-2</v>
      </c>
      <c r="H217">
        <f t="shared" si="25"/>
        <v>4.2107268743450589E-2</v>
      </c>
      <c r="J217" s="4"/>
      <c r="K217">
        <f t="shared" si="20"/>
        <v>4.1418267501259081</v>
      </c>
      <c r="L217">
        <f t="shared" si="21"/>
        <v>10.797911330317728</v>
      </c>
      <c r="M217">
        <f t="shared" si="22"/>
        <v>4.1248855290801032</v>
      </c>
    </row>
    <row r="218" spans="1:13" x14ac:dyDescent="0.35">
      <c r="A218" s="4">
        <v>44530</v>
      </c>
      <c r="B218" s="1">
        <v>4567</v>
      </c>
      <c r="C218" s="1">
        <v>16135.92</v>
      </c>
      <c r="D218" s="1">
        <v>2198.91</v>
      </c>
      <c r="F218">
        <f t="shared" si="23"/>
        <v>-8.3337314184714628E-3</v>
      </c>
      <c r="G218">
        <f t="shared" si="24"/>
        <v>1.800892970366183E-2</v>
      </c>
      <c r="H218">
        <f t="shared" si="25"/>
        <v>-4.2782704086296822E-2</v>
      </c>
      <c r="J218" s="4"/>
      <c r="K218">
        <f t="shared" si="20"/>
        <v>4.1073098784085182</v>
      </c>
      <c r="L218">
        <f t="shared" si="21"/>
        <v>10.992370156411793</v>
      </c>
      <c r="M218">
        <f t="shared" si="22"/>
        <v>3.9484117720996212</v>
      </c>
    </row>
    <row r="219" spans="1:13" x14ac:dyDescent="0.35">
      <c r="A219" s="4">
        <v>44561</v>
      </c>
      <c r="B219" s="1">
        <v>4766.18</v>
      </c>
      <c r="C219" s="1">
        <v>16320.08</v>
      </c>
      <c r="D219" s="1">
        <v>2245.31</v>
      </c>
      <c r="F219">
        <f t="shared" si="23"/>
        <v>4.3612874972629799E-2</v>
      </c>
      <c r="G219">
        <f t="shared" si="24"/>
        <v>1.1413046172762375E-2</v>
      </c>
      <c r="H219">
        <f t="shared" si="25"/>
        <v>2.1101363857547645E-2</v>
      </c>
      <c r="J219" s="4"/>
      <c r="K219">
        <f t="shared" si="20"/>
        <v>4.2864414706093967</v>
      </c>
      <c r="L219">
        <f t="shared" si="21"/>
        <v>11.117826584555017</v>
      </c>
      <c r="M219">
        <f t="shared" si="22"/>
        <v>4.0317286455621195</v>
      </c>
    </row>
    <row r="220" spans="1:13" x14ac:dyDescent="0.35">
      <c r="A220" s="4">
        <v>44592</v>
      </c>
      <c r="B220" s="1">
        <v>4515.55</v>
      </c>
      <c r="C220" s="1">
        <v>14930.05</v>
      </c>
      <c r="D220" s="1">
        <v>2028.45</v>
      </c>
      <c r="F220">
        <f t="shared" si="23"/>
        <v>-5.2585089106999758E-2</v>
      </c>
      <c r="G220">
        <f t="shared" si="24"/>
        <v>-8.5172989348091477E-2</v>
      </c>
      <c r="H220">
        <f t="shared" si="25"/>
        <v>-9.6583545256556963E-2</v>
      </c>
      <c r="J220" s="4"/>
      <c r="K220">
        <f t="shared" si="20"/>
        <v>4.0610385639254618</v>
      </c>
      <c r="L220">
        <f t="shared" si="21"/>
        <v>10.170888059294784</v>
      </c>
      <c r="M220">
        <f t="shared" si="22"/>
        <v>3.6423299994613134</v>
      </c>
    </row>
    <row r="221" spans="1:13" x14ac:dyDescent="0.35">
      <c r="A221" s="4">
        <v>44620</v>
      </c>
      <c r="B221" s="1">
        <v>4373.9399999999996</v>
      </c>
      <c r="C221" s="1">
        <v>14237.81</v>
      </c>
      <c r="D221" s="1">
        <v>2048.09</v>
      </c>
      <c r="F221">
        <f t="shared" si="23"/>
        <v>-3.136052086678269E-2</v>
      </c>
      <c r="G221">
        <f t="shared" si="24"/>
        <v>-4.6365551354483059E-2</v>
      </c>
      <c r="H221">
        <f t="shared" si="25"/>
        <v>9.6822697133279595E-3</v>
      </c>
      <c r="J221" s="4"/>
      <c r="K221">
        <f t="shared" si="20"/>
        <v>3.9336822793006685</v>
      </c>
      <c r="L221">
        <f t="shared" si="21"/>
        <v>9.6993092266608532</v>
      </c>
      <c r="M221">
        <f t="shared" si="22"/>
        <v>3.6775960209010439</v>
      </c>
    </row>
    <row r="222" spans="1:13" x14ac:dyDescent="0.35">
      <c r="A222" s="4">
        <v>44651</v>
      </c>
      <c r="B222" s="1">
        <v>4530.41</v>
      </c>
      <c r="C222" s="1">
        <v>14838.49</v>
      </c>
      <c r="D222" s="1">
        <v>2070.13</v>
      </c>
      <c r="F222">
        <f t="shared" si="23"/>
        <v>3.5773238773279988E-2</v>
      </c>
      <c r="G222">
        <f t="shared" si="24"/>
        <v>4.21890726172073E-2</v>
      </c>
      <c r="H222">
        <f t="shared" si="25"/>
        <v>1.0761245843688491E-2</v>
      </c>
      <c r="J222" s="4"/>
      <c r="K222">
        <f t="shared" si="20"/>
        <v>4.0744028347363113</v>
      </c>
      <c r="L222">
        <f t="shared" si="21"/>
        <v>10.108514087961197</v>
      </c>
      <c r="M222">
        <f t="shared" si="22"/>
        <v>3.7171715357957305</v>
      </c>
    </row>
    <row r="223" spans="1:13" x14ac:dyDescent="0.35">
      <c r="A223" s="4">
        <v>44680</v>
      </c>
      <c r="B223" s="1">
        <v>4131.93</v>
      </c>
      <c r="C223" s="1">
        <v>12854.8</v>
      </c>
      <c r="D223" s="1">
        <v>1864.1</v>
      </c>
      <c r="F223">
        <f t="shared" si="23"/>
        <v>-8.7956719149039395E-2</v>
      </c>
      <c r="G223">
        <f t="shared" si="24"/>
        <v>-0.13368543564742777</v>
      </c>
      <c r="H223">
        <f t="shared" si="25"/>
        <v>-9.9525150594407211E-2</v>
      </c>
      <c r="J223" s="4"/>
      <c r="K223">
        <f t="shared" si="20"/>
        <v>3.7160317289013598</v>
      </c>
      <c r="L223">
        <f t="shared" si="21"/>
        <v>8.7571529783639424</v>
      </c>
      <c r="M223">
        <f t="shared" si="22"/>
        <v>3.3472194789104166</v>
      </c>
    </row>
    <row r="224" spans="1:13" x14ac:dyDescent="0.35">
      <c r="A224" s="4">
        <v>44712</v>
      </c>
      <c r="B224" s="1">
        <v>4132.1499999999996</v>
      </c>
      <c r="C224" s="1">
        <v>12642.1</v>
      </c>
      <c r="D224" s="1">
        <v>1864.04</v>
      </c>
      <c r="F224">
        <f t="shared" si="23"/>
        <v>5.3243883608711947E-5</v>
      </c>
      <c r="G224">
        <f t="shared" si="24"/>
        <v>-1.6546348445716692E-2</v>
      </c>
      <c r="H224">
        <f t="shared" si="25"/>
        <v>-3.218711442516251E-5</v>
      </c>
      <c r="J224" s="4"/>
      <c r="K224">
        <f t="shared" si="20"/>
        <v>3.7162295848622198</v>
      </c>
      <c r="L224">
        <f t="shared" si="21"/>
        <v>8.6122540737914868</v>
      </c>
      <c r="M224">
        <f t="shared" si="22"/>
        <v>3.3471117415740426</v>
      </c>
    </row>
    <row r="225" spans="1:13" x14ac:dyDescent="0.35">
      <c r="A225" s="4">
        <v>44742</v>
      </c>
      <c r="B225" s="1">
        <v>3785.38</v>
      </c>
      <c r="C225" s="1">
        <v>11503.72</v>
      </c>
      <c r="D225" s="1">
        <v>1707.99</v>
      </c>
      <c r="F225">
        <f t="shared" si="23"/>
        <v>-8.391999322386641E-2</v>
      </c>
      <c r="G225">
        <f t="shared" si="24"/>
        <v>-9.0046748562343362E-2</v>
      </c>
      <c r="H225">
        <f t="shared" si="25"/>
        <v>-8.3716014677796588E-2</v>
      </c>
      <c r="J225" s="4"/>
      <c r="K225">
        <f t="shared" si="20"/>
        <v>3.4043636232822503</v>
      </c>
      <c r="L225">
        <f t="shared" si="21"/>
        <v>7.8367485966537673</v>
      </c>
      <c r="M225">
        <f t="shared" si="22"/>
        <v>3.0669048858882046</v>
      </c>
    </row>
    <row r="226" spans="1:13" x14ac:dyDescent="0.35">
      <c r="A226" s="4">
        <v>44771</v>
      </c>
      <c r="B226" s="1">
        <v>4130.29</v>
      </c>
      <c r="C226" s="1">
        <v>12947.97</v>
      </c>
      <c r="D226" s="1">
        <v>1885.23</v>
      </c>
      <c r="F226">
        <f t="shared" si="23"/>
        <v>9.1116347632205968E-2</v>
      </c>
      <c r="G226">
        <f t="shared" si="24"/>
        <v>0.12554634500839729</v>
      </c>
      <c r="H226">
        <f t="shared" si="25"/>
        <v>0.10377109936240846</v>
      </c>
      <c r="J226" s="4"/>
      <c r="K226">
        <f t="shared" si="20"/>
        <v>3.7145568026476723</v>
      </c>
      <c r="L226">
        <f t="shared" si="21"/>
        <v>8.8206237397133354</v>
      </c>
      <c r="M226">
        <f t="shared" si="22"/>
        <v>3.3851609775367657</v>
      </c>
    </row>
    <row r="227" spans="1:13" x14ac:dyDescent="0.35">
      <c r="A227" s="4">
        <v>44804</v>
      </c>
      <c r="B227" s="1">
        <v>3955</v>
      </c>
      <c r="C227" s="1">
        <v>12272.03</v>
      </c>
      <c r="D227" s="1">
        <v>1844.12</v>
      </c>
      <c r="F227">
        <f t="shared" si="23"/>
        <v>-4.2440119216810436E-2</v>
      </c>
      <c r="G227">
        <f t="shared" si="24"/>
        <v>-5.2204322376403309E-2</v>
      </c>
      <c r="H227">
        <f t="shared" si="25"/>
        <v>-2.1806357844931457E-2</v>
      </c>
      <c r="J227" s="4"/>
      <c r="K227">
        <f t="shared" si="20"/>
        <v>3.5569105691056908</v>
      </c>
      <c r="L227">
        <f t="shared" si="21"/>
        <v>8.3601490544443831</v>
      </c>
      <c r="M227">
        <f t="shared" si="22"/>
        <v>3.3113429458979011</v>
      </c>
    </row>
    <row r="228" spans="1:13" x14ac:dyDescent="0.35">
      <c r="A228" s="4">
        <v>44834</v>
      </c>
      <c r="B228" s="1">
        <v>3585.62</v>
      </c>
      <c r="C228" s="1">
        <v>10971.22</v>
      </c>
      <c r="D228" s="1">
        <v>1664.72</v>
      </c>
      <c r="F228">
        <f t="shared" si="23"/>
        <v>-9.3395701643489287E-2</v>
      </c>
      <c r="G228">
        <f t="shared" si="24"/>
        <v>-0.10599794817972261</v>
      </c>
      <c r="H228">
        <f t="shared" si="25"/>
        <v>-9.7282172526733546E-2</v>
      </c>
      <c r="J228" s="4"/>
      <c r="K228">
        <f t="shared" si="20"/>
        <v>3.2247104108209221</v>
      </c>
      <c r="L228">
        <f t="shared" si="21"/>
        <v>7.4739904081966309</v>
      </c>
      <c r="M228">
        <f t="shared" si="22"/>
        <v>2.9892083101398792</v>
      </c>
    </row>
    <row r="229" spans="1:13" x14ac:dyDescent="0.35">
      <c r="A229" s="4">
        <v>44865</v>
      </c>
      <c r="B229" s="1">
        <v>3871.98</v>
      </c>
      <c r="C229" s="1">
        <v>11405.57</v>
      </c>
      <c r="D229" s="1">
        <v>1846.86</v>
      </c>
      <c r="F229">
        <f t="shared" si="23"/>
        <v>7.9863454576893297E-2</v>
      </c>
      <c r="G229">
        <f t="shared" si="24"/>
        <v>3.9589945329689895E-2</v>
      </c>
      <c r="H229">
        <f t="shared" si="25"/>
        <v>0.10941179297419378</v>
      </c>
      <c r="J229" s="4"/>
      <c r="K229">
        <f t="shared" si="20"/>
        <v>3.4822469242391536</v>
      </c>
      <c r="L229">
        <f t="shared" si="21"/>
        <v>7.7698852798517626</v>
      </c>
      <c r="M229">
        <f t="shared" si="22"/>
        <v>3.3162629509256432</v>
      </c>
    </row>
    <row r="230" spans="1:13" x14ac:dyDescent="0.35">
      <c r="A230" s="4">
        <v>44895</v>
      </c>
      <c r="B230" s="1">
        <v>4080.11</v>
      </c>
      <c r="C230" s="1">
        <v>12030.06</v>
      </c>
      <c r="D230" s="1">
        <v>1886.58</v>
      </c>
      <c r="F230">
        <f t="shared" si="23"/>
        <v>5.375286029369989E-2</v>
      </c>
      <c r="G230">
        <f t="shared" si="24"/>
        <v>5.4753072402343748E-2</v>
      </c>
      <c r="H230">
        <f t="shared" si="25"/>
        <v>2.1506773659075419E-2</v>
      </c>
      <c r="J230" s="4"/>
      <c r="K230">
        <f t="shared" si="20"/>
        <v>3.6694276566659472</v>
      </c>
      <c r="L230">
        <f t="shared" si="21"/>
        <v>8.1953103711373902</v>
      </c>
      <c r="M230">
        <f t="shared" si="22"/>
        <v>3.3875850676051789</v>
      </c>
    </row>
    <row r="231" spans="1:13" x14ac:dyDescent="0.35">
      <c r="A231" s="4">
        <v>44925</v>
      </c>
      <c r="B231" s="1">
        <v>3839.5</v>
      </c>
      <c r="C231" s="1">
        <v>10939.76</v>
      </c>
      <c r="D231" s="1">
        <v>1761.25</v>
      </c>
      <c r="F231">
        <f t="shared" si="23"/>
        <v>-5.897144929916108E-2</v>
      </c>
      <c r="G231">
        <f t="shared" si="24"/>
        <v>-9.0631301922018626E-2</v>
      </c>
      <c r="H231">
        <f t="shared" si="25"/>
        <v>-6.6432380286020165E-2</v>
      </c>
      <c r="J231" s="4"/>
      <c r="K231">
        <f t="shared" si="20"/>
        <v>3.4530361896539317</v>
      </c>
      <c r="L231">
        <f t="shared" si="21"/>
        <v>7.452558722546188</v>
      </c>
      <c r="M231">
        <f t="shared" si="22"/>
        <v>3.1625397281427881</v>
      </c>
    </row>
    <row r="232" spans="1:13" x14ac:dyDescent="0.35">
      <c r="A232" s="4">
        <v>44957</v>
      </c>
      <c r="B232" s="1">
        <v>4076.6</v>
      </c>
      <c r="C232" s="1">
        <v>12101.93</v>
      </c>
      <c r="D232" s="1">
        <v>1931.94</v>
      </c>
      <c r="F232">
        <f t="shared" si="23"/>
        <v>6.1752832400052068E-2</v>
      </c>
      <c r="G232">
        <f t="shared" si="24"/>
        <v>0.10623359196179807</v>
      </c>
      <c r="H232">
        <f t="shared" si="25"/>
        <v>9.6914123491838214E-2</v>
      </c>
      <c r="J232" s="4"/>
      <c r="K232">
        <f t="shared" si="20"/>
        <v>3.6662709547449452</v>
      </c>
      <c r="L232">
        <f t="shared" si="21"/>
        <v>8.2442708049484992</v>
      </c>
      <c r="M232">
        <f t="shared" si="22"/>
        <v>3.4690344939038629</v>
      </c>
    </row>
    <row r="233" spans="1:13" x14ac:dyDescent="0.35">
      <c r="A233" s="4">
        <v>44985</v>
      </c>
      <c r="B233" s="1">
        <v>3970.15</v>
      </c>
      <c r="C233" s="1">
        <v>12042.12</v>
      </c>
      <c r="D233" s="1">
        <v>1896.99</v>
      </c>
      <c r="F233">
        <f t="shared" si="23"/>
        <v>-2.6112446646715356E-2</v>
      </c>
      <c r="G233">
        <f t="shared" si="24"/>
        <v>-4.9421869073775415E-3</v>
      </c>
      <c r="H233">
        <f t="shared" si="25"/>
        <v>-1.8090623932420283E-2</v>
      </c>
      <c r="J233" s="4"/>
      <c r="K233">
        <f t="shared" si="20"/>
        <v>3.5705356500467658</v>
      </c>
      <c r="L233">
        <f t="shared" si="21"/>
        <v>8.2035260777154075</v>
      </c>
      <c r="M233">
        <f t="shared" si="22"/>
        <v>3.4062774954660542</v>
      </c>
    </row>
    <row r="234" spans="1:13" x14ac:dyDescent="0.35">
      <c r="A234" s="4">
        <v>45016</v>
      </c>
      <c r="B234" s="1">
        <v>4109.3100000000004</v>
      </c>
      <c r="C234" s="1">
        <v>13181.35</v>
      </c>
      <c r="D234" s="1">
        <v>1802.48</v>
      </c>
      <c r="F234">
        <f t="shared" si="23"/>
        <v>3.5051572358727079E-2</v>
      </c>
      <c r="G234">
        <f t="shared" si="24"/>
        <v>9.4603774086290407E-2</v>
      </c>
      <c r="H234">
        <f t="shared" si="25"/>
        <v>-4.9821032266907039E-2</v>
      </c>
      <c r="J234" s="4"/>
      <c r="K234">
        <f t="shared" si="20"/>
        <v>3.6956885387437945</v>
      </c>
      <c r="L234">
        <f t="shared" si="21"/>
        <v>8.9796106054825877</v>
      </c>
      <c r="M234">
        <f t="shared" si="22"/>
        <v>3.2365732344544003</v>
      </c>
    </row>
    <row r="235" spans="1:13" x14ac:dyDescent="0.35">
      <c r="A235" s="4">
        <v>45044</v>
      </c>
      <c r="B235" s="1">
        <v>4169.4799999999996</v>
      </c>
      <c r="C235" s="1">
        <v>13245.99</v>
      </c>
      <c r="D235" s="1">
        <v>1768.99</v>
      </c>
      <c r="F235">
        <f t="shared" si="23"/>
        <v>1.4642360882970416E-2</v>
      </c>
      <c r="G235">
        <f t="shared" si="24"/>
        <v>4.9038983108709968E-3</v>
      </c>
      <c r="H235">
        <f t="shared" si="25"/>
        <v>-1.8579956504371758E-2</v>
      </c>
      <c r="J235" s="4"/>
      <c r="K235">
        <f t="shared" si="20"/>
        <v>3.7498021440391387</v>
      </c>
      <c r="L235">
        <f t="shared" si="21"/>
        <v>9.0236457027630923</v>
      </c>
      <c r="M235">
        <f t="shared" si="22"/>
        <v>3.1764378445350236</v>
      </c>
    </row>
    <row r="236" spans="1:13" x14ac:dyDescent="0.35">
      <c r="A236" s="4">
        <v>45077</v>
      </c>
      <c r="B236" s="1">
        <v>4179.83</v>
      </c>
      <c r="C236" s="1">
        <v>14254.09</v>
      </c>
      <c r="D236" s="1">
        <v>1749.65</v>
      </c>
      <c r="F236">
        <f t="shared" si="23"/>
        <v>2.4823239348792572E-3</v>
      </c>
      <c r="G236">
        <f t="shared" si="24"/>
        <v>7.6106051718293641E-2</v>
      </c>
      <c r="H236">
        <f t="shared" si="25"/>
        <v>-1.0932792158237141E-2</v>
      </c>
      <c r="J236" s="4"/>
      <c r="K236">
        <f t="shared" si="20"/>
        <v>3.7591103676523487</v>
      </c>
      <c r="L236">
        <f t="shared" si="21"/>
        <v>9.7103997493051395</v>
      </c>
      <c r="M236">
        <f t="shared" si="22"/>
        <v>3.1417105097771638</v>
      </c>
    </row>
    <row r="237" spans="1:13" x14ac:dyDescent="0.35">
      <c r="A237" s="4">
        <v>45107</v>
      </c>
      <c r="B237" s="1">
        <v>4450.38</v>
      </c>
      <c r="C237" s="1">
        <v>15179.21</v>
      </c>
      <c r="D237" s="1">
        <v>1888.73</v>
      </c>
      <c r="F237">
        <f t="shared" si="23"/>
        <v>6.4727512841431398E-2</v>
      </c>
      <c r="G237">
        <f t="shared" si="24"/>
        <v>6.4902073720595213E-2</v>
      </c>
      <c r="H237">
        <f t="shared" si="25"/>
        <v>7.9490183751035878E-2</v>
      </c>
      <c r="J237" s="4"/>
      <c r="K237">
        <f t="shared" si="20"/>
        <v>4.002428232246924</v>
      </c>
      <c r="L237">
        <f>C237/C$3</f>
        <v>10.34062482969099</v>
      </c>
      <c r="M237">
        <f t="shared" si="22"/>
        <v>3.391445655491911</v>
      </c>
    </row>
    <row r="238" spans="1:13" x14ac:dyDescent="0.35">
      <c r="A238" s="4">
        <v>45138</v>
      </c>
      <c r="B238" s="1">
        <v>4588.96</v>
      </c>
      <c r="C238" s="1">
        <v>15757</v>
      </c>
      <c r="D238" s="1">
        <v>2003.18</v>
      </c>
      <c r="F238">
        <f t="shared" si="23"/>
        <v>3.1138913980379185E-2</v>
      </c>
      <c r="G238">
        <f t="shared" si="24"/>
        <v>3.8064563307313157E-2</v>
      </c>
      <c r="H238">
        <f t="shared" si="25"/>
        <v>6.0596273686551301E-2</v>
      </c>
      <c r="J238" s="4"/>
      <c r="K238">
        <f t="shared" si="20"/>
        <v>4.1270595006835018</v>
      </c>
      <c r="L238">
        <f t="shared" si="21"/>
        <v>10.734236198157937</v>
      </c>
      <c r="M238">
        <f t="shared" si="22"/>
        <v>3.5969546246251642</v>
      </c>
    </row>
    <row r="239" spans="1:13" x14ac:dyDescent="0.35">
      <c r="A239" s="4">
        <v>45169</v>
      </c>
      <c r="B239" s="1">
        <v>4507.66</v>
      </c>
      <c r="C239" s="1">
        <v>15501.07</v>
      </c>
      <c r="D239" s="1">
        <v>1899.68</v>
      </c>
      <c r="F239">
        <f t="shared" si="23"/>
        <v>-1.7716432481433741E-2</v>
      </c>
      <c r="G239">
        <f t="shared" si="24"/>
        <v>-1.6242305007298362E-2</v>
      </c>
      <c r="H239">
        <f t="shared" si="25"/>
        <v>-5.1667848121486837E-2</v>
      </c>
      <c r="J239" s="4"/>
      <c r="K239">
        <f t="shared" si="20"/>
        <v>4.0539427296927837</v>
      </c>
      <c r="L239">
        <f t="shared" si="21"/>
        <v>10.559887459807074</v>
      </c>
      <c r="M239">
        <f t="shared" si="22"/>
        <v>3.4111077193801513</v>
      </c>
    </row>
    <row r="240" spans="1:13" x14ac:dyDescent="0.35">
      <c r="A240" s="4">
        <v>45198</v>
      </c>
      <c r="B240" s="1">
        <v>4288.05</v>
      </c>
      <c r="C240" s="1">
        <v>14715.24</v>
      </c>
      <c r="D240" s="1">
        <v>1785.1</v>
      </c>
      <c r="F240">
        <f t="shared" si="23"/>
        <v>-4.8719291162155016E-2</v>
      </c>
      <c r="G240">
        <f t="shared" si="24"/>
        <v>-5.0695210072594983E-2</v>
      </c>
      <c r="H240">
        <f t="shared" si="25"/>
        <v>-6.0315421544681287E-2</v>
      </c>
      <c r="J240" s="4"/>
      <c r="K240">
        <f t="shared" si="20"/>
        <v>3.8564375134901789</v>
      </c>
      <c r="L240">
        <f t="shared" si="21"/>
        <v>10.024551746689193</v>
      </c>
      <c r="M240">
        <f t="shared" si="22"/>
        <v>3.2053653193514213</v>
      </c>
    </row>
    <row r="241" spans="1:13" x14ac:dyDescent="0.35">
      <c r="A241" s="4">
        <v>45230</v>
      </c>
      <c r="B241" s="1">
        <v>4193.8</v>
      </c>
      <c r="C241" s="1">
        <v>14409.78</v>
      </c>
      <c r="D241" s="1">
        <v>1662.28</v>
      </c>
      <c r="F241">
        <f t="shared" si="23"/>
        <v>-2.1979687736850082E-2</v>
      </c>
      <c r="G241">
        <f t="shared" si="24"/>
        <v>-2.0758071224118609E-2</v>
      </c>
      <c r="H241">
        <f t="shared" si="25"/>
        <v>-6.880286818665618E-2</v>
      </c>
      <c r="J241" s="4"/>
      <c r="K241">
        <f t="shared" si="20"/>
        <v>3.7716742211669905</v>
      </c>
      <c r="L241">
        <f t="shared" si="21"/>
        <v>9.8164613875415547</v>
      </c>
      <c r="M241">
        <f t="shared" si="22"/>
        <v>2.9848269917940065</v>
      </c>
    </row>
    <row r="242" spans="1:13" x14ac:dyDescent="0.35">
      <c r="A242" s="4">
        <v>45260</v>
      </c>
      <c r="B242" s="1">
        <v>4567.8</v>
      </c>
      <c r="C242" s="1">
        <v>15947.87</v>
      </c>
      <c r="D242" s="1">
        <v>1809.02</v>
      </c>
      <c r="F242">
        <f t="shared" si="23"/>
        <v>8.9179264628737653E-2</v>
      </c>
      <c r="G242">
        <f t="shared" si="24"/>
        <v>0.10673931177297641</v>
      </c>
      <c r="H242">
        <f t="shared" si="25"/>
        <v>8.8276343335659466E-2</v>
      </c>
      <c r="J242" s="4"/>
      <c r="K242">
        <f t="shared" si="20"/>
        <v>4.1080293546298297</v>
      </c>
      <c r="L242">
        <f t="shared" si="21"/>
        <v>10.864263720093739</v>
      </c>
      <c r="M242">
        <f t="shared" si="22"/>
        <v>3.2483166041191578</v>
      </c>
    </row>
    <row r="243" spans="1:13" x14ac:dyDescent="0.35">
      <c r="A243" s="4">
        <v>45289</v>
      </c>
      <c r="B243" s="1">
        <v>4769.83</v>
      </c>
      <c r="C243" s="1">
        <v>16825.93</v>
      </c>
      <c r="D243" s="1">
        <v>2027.07</v>
      </c>
      <c r="F243" s="29">
        <f t="shared" si="23"/>
        <v>4.4229169403213746E-2</v>
      </c>
      <c r="G243" s="29">
        <f t="shared" si="24"/>
        <v>5.5058136290300805E-2</v>
      </c>
      <c r="H243" s="29">
        <f t="shared" si="25"/>
        <v>0.12053487523631577</v>
      </c>
      <c r="J243" s="4"/>
      <c r="K243">
        <f t="shared" si="20"/>
        <v>4.289724080869127</v>
      </c>
      <c r="L243">
        <f t="shared" si="21"/>
        <v>11.462429832688429</v>
      </c>
      <c r="M243">
        <f t="shared" si="22"/>
        <v>3.6398520407247132</v>
      </c>
    </row>
    <row r="245" spans="1:13" x14ac:dyDescent="0.35">
      <c r="E245" s="19" t="s">
        <v>55</v>
      </c>
      <c r="F245" s="29">
        <f>AVERAGE(F4:F243)</f>
        <v>7.0176706076493364E-3</v>
      </c>
      <c r="G245" s="29">
        <f>AVERAGE(G4:G243)</f>
        <v>1.1616808244448405E-2</v>
      </c>
      <c r="H245" s="29">
        <f>AVERAGE(H4:H243)</f>
        <v>7.0702331429617704E-3</v>
      </c>
    </row>
    <row r="246" spans="1:13" x14ac:dyDescent="0.35">
      <c r="E246" s="19" t="s">
        <v>56</v>
      </c>
      <c r="F246" s="29">
        <f>_xlfn.STDEV.S(F4:F243)</f>
        <v>4.2974536480489489E-2</v>
      </c>
      <c r="G246" s="29">
        <f>_xlfn.STDEV.S(G4:G243)</f>
        <v>5.2917137039619845E-2</v>
      </c>
      <c r="H246" s="29">
        <f>_xlfn.STDEV.S(H4:H243)</f>
        <v>5.7494305781186486E-2</v>
      </c>
    </row>
    <row r="247" spans="1:13" x14ac:dyDescent="0.35">
      <c r="E247" s="19" t="s">
        <v>57</v>
      </c>
      <c r="F247" s="29">
        <f>MIN(F4:F243)</f>
        <v>-0.16942453444905511</v>
      </c>
      <c r="G247" s="29">
        <f>MIN(G4:G243)</f>
        <v>-0.16295316154844705</v>
      </c>
      <c r="H247" s="29">
        <f>MIN(H4:H243)</f>
        <v>-0.21899446638174525</v>
      </c>
    </row>
    <row r="248" spans="1:13" x14ac:dyDescent="0.35">
      <c r="E248" s="19" t="s">
        <v>58</v>
      </c>
      <c r="F248" s="29">
        <f>MAX(F4:F243)</f>
        <v>0.12684410293315368</v>
      </c>
      <c r="G248" s="29">
        <f>MAX(G4:G243)</f>
        <v>0.15191783451718183</v>
      </c>
      <c r="H248" s="29">
        <f>MAX(H4:H243)</f>
        <v>0.18286880557433305</v>
      </c>
    </row>
    <row r="250" spans="1:13" x14ac:dyDescent="0.35">
      <c r="F250" s="3" t="s">
        <v>11</v>
      </c>
      <c r="G250" s="3" t="s">
        <v>12</v>
      </c>
      <c r="H250" s="3" t="s">
        <v>13</v>
      </c>
    </row>
    <row r="251" spans="1:13" x14ac:dyDescent="0.35">
      <c r="E251" s="3" t="s">
        <v>11</v>
      </c>
      <c r="F251" s="29">
        <f>CORREL(F4:F243,F4:F243)</f>
        <v>1</v>
      </c>
      <c r="G251" s="29">
        <v>0.90910988651303748</v>
      </c>
      <c r="H251" s="29">
        <v>0.89352710549501968</v>
      </c>
    </row>
    <row r="252" spans="1:13" x14ac:dyDescent="0.35">
      <c r="E252" s="3" t="s">
        <v>12</v>
      </c>
      <c r="F252" s="29">
        <f>CORREL(F4:F243,G4:G243)</f>
        <v>0.90910988651303748</v>
      </c>
      <c r="G252" s="29">
        <f>CORREL(G4:G243,G4:G243)</f>
        <v>1.0000000000000002</v>
      </c>
      <c r="H252" s="29">
        <v>0.80846154634332867</v>
      </c>
    </row>
    <row r="253" spans="1:13" x14ac:dyDescent="0.35">
      <c r="E253" s="3" t="s">
        <v>13</v>
      </c>
      <c r="F253" s="29">
        <f>CORREL(F4:F243,H4:H243)</f>
        <v>0.89352710549501968</v>
      </c>
      <c r="G253" s="29">
        <f>CORREL(G4:G243,H4:H243)</f>
        <v>0.80846154634332867</v>
      </c>
      <c r="H253" s="29">
        <f>CORREL(H4:H243,H4:H243)</f>
        <v>1</v>
      </c>
    </row>
    <row r="255" spans="1:13" x14ac:dyDescent="0.35">
      <c r="E255" s="31"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33B72-6CD7-4D47-B244-5A0EB71D22E0}">
  <dimension ref="A1"/>
  <sheetViews>
    <sheetView workbookViewId="0">
      <selection activeCell="H27" sqref="H27"/>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647D-2385-47F3-AE28-DEB58E2109BB}">
  <dimension ref="A1"/>
  <sheetViews>
    <sheetView workbookViewId="0">
      <selection activeCell="AL59" sqref="AL59"/>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35232-A951-4B5E-8C43-D34573E1A938}">
  <dimension ref="A1"/>
  <sheetViews>
    <sheetView workbookViewId="0">
      <selection activeCell="AR43" sqref="AR43"/>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05B5-56D2-4953-BCC0-71531947924A}">
  <dimension ref="A1"/>
  <sheetViews>
    <sheetView workbookViewId="0">
      <selection activeCell="U8" sqref="U8"/>
    </sheetView>
  </sheetViews>
  <sheetFormatPr defaultRowHeight="14.5" x14ac:dyDescent="0.35"/>
  <sheetData>
    <row r="1" spans="1:1" x14ac:dyDescent="0.35">
      <c r="A1" s="19"/>
    </row>
  </sheetData>
  <pageMargins left="0.7" right="0.7" top="0.75" bottom="0.75" header="0.3" footer="0.3"/>
  <drawing r:id="rId1"/>
</worksheet>
</file>

<file path=docMetadata/LabelInfo.xml><?xml version="1.0" encoding="utf-8"?>
<clbl:labelList xmlns:clbl="http://schemas.microsoft.com/office/2020/mipLabelMetadata">
  <clbl:label id="{e202cd47-7a56-4baa-99e3-e3b71a7c77dd}" enabled="0" method="" siteId="{e202cd47-7a56-4baa-99e3-e3b71a7c77d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Stock Prices</vt:lpstr>
      <vt:lpstr>Market Indexes</vt:lpstr>
      <vt:lpstr>Q1.3 $1 Cumulative Returns</vt:lpstr>
      <vt:lpstr>Q1.6 Chart for Indexes</vt:lpstr>
      <vt:lpstr>Q1.8 Challenge</vt:lpstr>
      <vt:lpstr>Q2.2 Chart for Market Indexes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Mihir Thakkar</dc:creator>
  <cp:keywords/>
  <dc:description/>
  <cp:lastModifiedBy>Mihir Thakkar</cp:lastModifiedBy>
  <cp:revision/>
  <dcterms:created xsi:type="dcterms:W3CDTF">2024-09-17T03:43:28Z</dcterms:created>
  <dcterms:modified xsi:type="dcterms:W3CDTF">2024-10-04T13:45:29Z</dcterms:modified>
  <cp:category/>
  <cp:contentStatus/>
</cp:coreProperties>
</file>