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mihithakamasani/Downloads/Assignment_09_IntroExcel (1)/"/>
    </mc:Choice>
  </mc:AlternateContent>
  <xr:revisionPtr revIDLastSave="0" documentId="13_ncr:1_{23A66CFC-9D47-F34C-B339-FA6B85909C28}" xr6:coauthVersionLast="47" xr6:coauthVersionMax="47" xr10:uidLastSave="{00000000-0000-0000-0000-000000000000}"/>
  <bookViews>
    <workbookView xWindow="0" yWindow="500" windowWidth="28800" windowHeight="15920" activeTab="2" xr2:uid="{00000000-000D-0000-FFFF-FFFF00000000}"/>
  </bookViews>
  <sheets>
    <sheet name="Financials" sheetId="29" r:id="rId1"/>
    <sheet name="Formulas" sheetId="27" r:id="rId2"/>
    <sheet name="VLOOKUP" sheetId="30" r:id="rId3"/>
  </sheets>
  <definedNames>
    <definedName name="_xlchart.v1.0" hidden="1">Financials!$U$1</definedName>
    <definedName name="_xlchart.v1.1" hidden="1">Financials!$U$2:$U$12</definedName>
    <definedName name="_xlchart.v1.2" hidden="1">Financials!$V$1</definedName>
    <definedName name="_xlchart.v1.3" hidden="1">Financials!$V$2:$V$12</definedName>
    <definedName name="_xlchart.v1.4" hidden="1">Financials!$W$1</definedName>
    <definedName name="_xlchart.v1.5" hidden="1">Financials!$W$2:$W$12</definedName>
    <definedName name="_xlchart.v1.6" hidden="1">Financials!$X$1</definedName>
    <definedName name="_xlchart.v1.7" hidden="1">Financials!$X$2:$X$12</definedName>
    <definedName name="_xlchart.v2.10" hidden="1">Financials!$V$1</definedName>
    <definedName name="_xlchart.v2.11" hidden="1">Financials!$V$2:$V$12</definedName>
    <definedName name="_xlchart.v2.12" hidden="1">Financials!$W$1</definedName>
    <definedName name="_xlchart.v2.13" hidden="1">Financials!$W$2:$W$12</definedName>
    <definedName name="_xlchart.v2.14" hidden="1">Financials!$X$1</definedName>
    <definedName name="_xlchart.v2.15" hidden="1">Financials!$X$2:$X$12</definedName>
    <definedName name="_xlchart.v2.8" hidden="1">Financials!$U$1</definedName>
    <definedName name="_xlchart.v2.9" hidden="1">Financials!$U$2:$U$12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30" l="1"/>
  <c r="D11" i="30"/>
  <c r="D12" i="30" s="1"/>
  <c r="C11" i="30"/>
  <c r="X12" i="29"/>
  <c r="W12" i="29"/>
  <c r="X10" i="29"/>
  <c r="W10" i="29"/>
  <c r="X9" i="29"/>
  <c r="W9" i="29"/>
  <c r="X8" i="29"/>
  <c r="W8" i="29"/>
  <c r="X7" i="29"/>
  <c r="W7" i="29"/>
  <c r="X6" i="29"/>
  <c r="W6" i="29"/>
  <c r="X5" i="29"/>
  <c r="W5" i="29"/>
  <c r="X4" i="29"/>
  <c r="W4" i="29"/>
  <c r="X3" i="29"/>
  <c r="X2" i="29"/>
  <c r="W11" i="29"/>
  <c r="W3" i="29"/>
  <c r="W2" i="29"/>
  <c r="V12" i="29"/>
  <c r="V11" i="29"/>
  <c r="V10" i="29"/>
  <c r="V9" i="29"/>
  <c r="V8" i="29"/>
  <c r="V7" i="29"/>
  <c r="V6" i="29"/>
  <c r="V5" i="29"/>
  <c r="V4" i="29"/>
  <c r="V3" i="29"/>
  <c r="R41" i="29"/>
  <c r="V2" i="29"/>
  <c r="C13" i="27"/>
  <c r="C7" i="27"/>
  <c r="X11" i="29" l="1"/>
  <c r="R101" i="29"/>
  <c r="R3" i="29"/>
  <c r="R4" i="29"/>
  <c r="R5" i="29"/>
  <c r="R6" i="29"/>
  <c r="R7" i="29"/>
  <c r="R8" i="29"/>
  <c r="R9" i="29"/>
  <c r="R10" i="29"/>
  <c r="R12" i="29"/>
  <c r="R13" i="29"/>
  <c r="R14" i="29"/>
  <c r="R15" i="29"/>
  <c r="R16" i="29"/>
  <c r="R17" i="29"/>
  <c r="R18" i="29"/>
  <c r="R21" i="29" s="1"/>
  <c r="R19" i="29"/>
  <c r="R20" i="29"/>
  <c r="R22" i="29"/>
  <c r="R23" i="29"/>
  <c r="R24" i="29"/>
  <c r="R25" i="29"/>
  <c r="R26" i="29"/>
  <c r="R31" i="29" s="1"/>
  <c r="R27" i="29"/>
  <c r="R28" i="29"/>
  <c r="R29" i="29"/>
  <c r="R30" i="29"/>
  <c r="R32" i="29"/>
  <c r="R33" i="29"/>
  <c r="R34" i="29"/>
  <c r="R35" i="29"/>
  <c r="R36" i="29"/>
  <c r="R37" i="29"/>
  <c r="R38" i="29"/>
  <c r="R39" i="29"/>
  <c r="R40" i="29"/>
  <c r="R42" i="29"/>
  <c r="R51" i="29" s="1"/>
  <c r="R43" i="29"/>
  <c r="R44" i="29"/>
  <c r="R45" i="29"/>
  <c r="R46" i="29"/>
  <c r="R47" i="29"/>
  <c r="R48" i="29"/>
  <c r="R49" i="29"/>
  <c r="R50" i="29"/>
  <c r="R52" i="29"/>
  <c r="R61" i="29" s="1"/>
  <c r="R53" i="29"/>
  <c r="R54" i="29"/>
  <c r="R55" i="29"/>
  <c r="R56" i="29"/>
  <c r="R57" i="29"/>
  <c r="R58" i="29"/>
  <c r="R59" i="29"/>
  <c r="R60" i="29"/>
  <c r="R62" i="29"/>
  <c r="R71" i="29" s="1"/>
  <c r="R63" i="29"/>
  <c r="R64" i="29"/>
  <c r="R65" i="29"/>
  <c r="R66" i="29"/>
  <c r="R67" i="29"/>
  <c r="R68" i="29"/>
  <c r="R69" i="29"/>
  <c r="R70" i="29"/>
  <c r="R72" i="29"/>
  <c r="R81" i="29" s="1"/>
  <c r="R73" i="29"/>
  <c r="R74" i="29"/>
  <c r="R75" i="29"/>
  <c r="R76" i="29"/>
  <c r="R77" i="29"/>
  <c r="R78" i="29"/>
  <c r="R79" i="29"/>
  <c r="R80" i="29"/>
  <c r="R82" i="29"/>
  <c r="R91" i="29" s="1"/>
  <c r="R83" i="29"/>
  <c r="R84" i="29"/>
  <c r="R85" i="29"/>
  <c r="R86" i="29"/>
  <c r="R87" i="29"/>
  <c r="R88" i="29"/>
  <c r="R89" i="29"/>
  <c r="R90" i="29"/>
  <c r="R92" i="29"/>
  <c r="R93" i="29"/>
  <c r="R94" i="29"/>
  <c r="R95" i="29"/>
  <c r="R96" i="29"/>
  <c r="R97" i="29"/>
  <c r="R98" i="29"/>
  <c r="R99" i="29"/>
  <c r="R100" i="29"/>
  <c r="R102" i="29"/>
  <c r="R103" i="29"/>
  <c r="R104" i="29"/>
  <c r="R105" i="29"/>
  <c r="R106" i="29"/>
  <c r="R111" i="29" s="1"/>
  <c r="R107" i="29"/>
  <c r="R108" i="29"/>
  <c r="R109" i="29"/>
  <c r="R110" i="29"/>
  <c r="R112" i="29"/>
  <c r="R113" i="29"/>
  <c r="R114" i="29"/>
  <c r="R121" i="29" s="1"/>
  <c r="R115" i="29"/>
  <c r="R116" i="29"/>
  <c r="R117" i="29"/>
  <c r="R118" i="29"/>
  <c r="R119" i="29"/>
  <c r="R120" i="29"/>
  <c r="R122" i="29"/>
  <c r="R131" i="29" s="1"/>
  <c r="R123" i="29"/>
  <c r="R124" i="29"/>
  <c r="R125" i="29"/>
  <c r="R126" i="29"/>
  <c r="R127" i="29"/>
  <c r="R128" i="29"/>
  <c r="R129" i="29"/>
  <c r="R130" i="29"/>
  <c r="R132" i="29"/>
  <c r="R141" i="29" s="1"/>
  <c r="R133" i="29"/>
  <c r="R134" i="29"/>
  <c r="R135" i="29"/>
  <c r="R136" i="29"/>
  <c r="R137" i="29"/>
  <c r="R138" i="29"/>
  <c r="R139" i="29"/>
  <c r="R140" i="29"/>
  <c r="R142" i="29"/>
  <c r="R151" i="29" s="1"/>
  <c r="R143" i="29"/>
  <c r="R144" i="29"/>
  <c r="R145" i="29"/>
  <c r="R146" i="29"/>
  <c r="R147" i="29"/>
  <c r="R148" i="29"/>
  <c r="R149" i="29"/>
  <c r="R150" i="29"/>
  <c r="R152" i="29"/>
  <c r="R161" i="29" s="1"/>
  <c r="R153" i="29"/>
  <c r="R154" i="29"/>
  <c r="R155" i="29"/>
  <c r="R156" i="29"/>
  <c r="R157" i="29"/>
  <c r="R158" i="29"/>
  <c r="R159" i="29"/>
  <c r="R160" i="29"/>
  <c r="R162" i="29"/>
  <c r="R171" i="29" s="1"/>
  <c r="R163" i="29"/>
  <c r="R164" i="29"/>
  <c r="R165" i="29"/>
  <c r="R166" i="29"/>
  <c r="R167" i="29"/>
  <c r="R168" i="29"/>
  <c r="R169" i="29"/>
  <c r="R170" i="29"/>
  <c r="R172" i="29"/>
  <c r="R173" i="29"/>
  <c r="R174" i="29"/>
  <c r="R175" i="29"/>
  <c r="R176" i="29"/>
  <c r="R177" i="29"/>
  <c r="R178" i="29"/>
  <c r="R181" i="29" s="1"/>
  <c r="R179" i="29"/>
  <c r="R180" i="29"/>
  <c r="R182" i="29"/>
  <c r="R183" i="29"/>
  <c r="R184" i="29"/>
  <c r="R185" i="29"/>
  <c r="R186" i="29"/>
  <c r="R191" i="29" s="1"/>
  <c r="R187" i="29"/>
  <c r="R188" i="29"/>
  <c r="R189" i="29"/>
  <c r="R190" i="29"/>
  <c r="R192" i="29"/>
  <c r="R193" i="29"/>
  <c r="R194" i="29"/>
  <c r="R201" i="29" s="1"/>
  <c r="R195" i="29"/>
  <c r="R196" i="29"/>
  <c r="R197" i="29"/>
  <c r="R198" i="29"/>
  <c r="R199" i="29"/>
  <c r="R200" i="29"/>
  <c r="R202" i="29"/>
  <c r="R211" i="29" s="1"/>
  <c r="R203" i="29"/>
  <c r="R204" i="29"/>
  <c r="R205" i="29"/>
  <c r="R206" i="29"/>
  <c r="R207" i="29"/>
  <c r="R208" i="29"/>
  <c r="R209" i="29"/>
  <c r="R210" i="29"/>
  <c r="R212" i="29"/>
  <c r="R221" i="29" s="1"/>
  <c r="R213" i="29"/>
  <c r="R214" i="29"/>
  <c r="R215" i="29"/>
  <c r="R216" i="29"/>
  <c r="R217" i="29"/>
  <c r="R218" i="29"/>
  <c r="R219" i="29"/>
  <c r="R220" i="29"/>
  <c r="R222" i="29"/>
  <c r="R231" i="29" s="1"/>
  <c r="R223" i="29"/>
  <c r="R224" i="29"/>
  <c r="R225" i="29"/>
  <c r="R226" i="29"/>
  <c r="R227" i="29"/>
  <c r="R228" i="29"/>
  <c r="R229" i="29"/>
  <c r="R230" i="29"/>
  <c r="R232" i="29"/>
  <c r="R241" i="29" s="1"/>
  <c r="R233" i="29"/>
  <c r="R234" i="29"/>
  <c r="R235" i="29"/>
  <c r="R236" i="29"/>
  <c r="R237" i="29"/>
  <c r="R238" i="29"/>
  <c r="R239" i="29"/>
  <c r="R240" i="29"/>
  <c r="R242" i="29"/>
  <c r="R251" i="29" s="1"/>
  <c r="R243" i="29"/>
  <c r="R244" i="29"/>
  <c r="R245" i="29"/>
  <c r="R246" i="29"/>
  <c r="R247" i="29"/>
  <c r="R248" i="29"/>
  <c r="R249" i="29"/>
  <c r="R250" i="29"/>
  <c r="R252" i="29"/>
  <c r="R253" i="29"/>
  <c r="R254" i="29"/>
  <c r="R255" i="29"/>
  <c r="R256" i="29"/>
  <c r="R257" i="29"/>
  <c r="R258" i="29"/>
  <c r="R261" i="29" s="1"/>
  <c r="R259" i="29"/>
  <c r="R260" i="29"/>
  <c r="R262" i="29"/>
  <c r="R263" i="29"/>
  <c r="R264" i="29"/>
  <c r="R265" i="29"/>
  <c r="R266" i="29"/>
  <c r="R271" i="29" s="1"/>
  <c r="R267" i="29"/>
  <c r="R268" i="29"/>
  <c r="R269" i="29"/>
  <c r="R270" i="29"/>
  <c r="R272" i="29"/>
  <c r="R273" i="29"/>
  <c r="R274" i="29"/>
  <c r="R281" i="29" s="1"/>
  <c r="R275" i="29"/>
  <c r="R276" i="29"/>
  <c r="R277" i="29"/>
  <c r="R278" i="29"/>
  <c r="R279" i="29"/>
  <c r="R280" i="29"/>
  <c r="R282" i="29"/>
  <c r="R291" i="29" s="1"/>
  <c r="R283" i="29"/>
  <c r="R284" i="29"/>
  <c r="R285" i="29"/>
  <c r="R286" i="29"/>
  <c r="R287" i="29"/>
  <c r="R288" i="29"/>
  <c r="R289" i="29"/>
  <c r="R290" i="29"/>
  <c r="R292" i="29"/>
  <c r="R301" i="29" s="1"/>
  <c r="R293" i="29"/>
  <c r="R294" i="29"/>
  <c r="R295" i="29"/>
  <c r="R296" i="29"/>
  <c r="R297" i="29"/>
  <c r="R298" i="29"/>
  <c r="R299" i="29"/>
  <c r="R300" i="29"/>
  <c r="R302" i="29"/>
  <c r="R311" i="29" s="1"/>
  <c r="R303" i="29"/>
  <c r="R304" i="29"/>
  <c r="R305" i="29"/>
  <c r="R306" i="29"/>
  <c r="R307" i="29"/>
  <c r="R308" i="29"/>
  <c r="R309" i="29"/>
  <c r="R310" i="29"/>
  <c r="R312" i="29"/>
  <c r="R321" i="29" s="1"/>
  <c r="R313" i="29"/>
  <c r="R314" i="29"/>
  <c r="R315" i="29"/>
  <c r="R316" i="29"/>
  <c r="R317" i="29"/>
  <c r="R318" i="29"/>
  <c r="R319" i="29"/>
  <c r="R320" i="29"/>
  <c r="R322" i="29"/>
  <c r="R331" i="29" s="1"/>
  <c r="R323" i="29"/>
  <c r="R324" i="29"/>
  <c r="R325" i="29"/>
  <c r="R326" i="29"/>
  <c r="R327" i="29"/>
  <c r="R328" i="29"/>
  <c r="R329" i="29"/>
  <c r="R330" i="29"/>
  <c r="R332" i="29"/>
  <c r="R333" i="29"/>
  <c r="R334" i="29"/>
  <c r="R335" i="29"/>
  <c r="R336" i="29"/>
  <c r="R337" i="29"/>
  <c r="R338" i="29"/>
  <c r="R341" i="29" s="1"/>
  <c r="R339" i="29"/>
  <c r="R340" i="29"/>
  <c r="R342" i="29"/>
  <c r="R343" i="29"/>
  <c r="R344" i="29"/>
  <c r="R345" i="29"/>
  <c r="R346" i="29"/>
  <c r="R351" i="29" s="1"/>
  <c r="R347" i="29"/>
  <c r="R348" i="29"/>
  <c r="R349" i="29"/>
  <c r="R350" i="29"/>
  <c r="R352" i="29"/>
  <c r="R353" i="29"/>
  <c r="R354" i="29"/>
  <c r="R361" i="29" s="1"/>
  <c r="R355" i="29"/>
  <c r="R356" i="29"/>
  <c r="R357" i="29"/>
  <c r="R358" i="29"/>
  <c r="R359" i="29"/>
  <c r="R360" i="29"/>
  <c r="R362" i="29"/>
  <c r="R371" i="29" s="1"/>
  <c r="R363" i="29"/>
  <c r="R364" i="29"/>
  <c r="R365" i="29"/>
  <c r="R366" i="29"/>
  <c r="R367" i="29"/>
  <c r="R368" i="29"/>
  <c r="R369" i="29"/>
  <c r="R370" i="29"/>
  <c r="R372" i="29"/>
  <c r="R381" i="29" s="1"/>
  <c r="R373" i="29"/>
  <c r="R374" i="29"/>
  <c r="R375" i="29"/>
  <c r="R376" i="29"/>
  <c r="R377" i="29"/>
  <c r="R378" i="29"/>
  <c r="R379" i="29"/>
  <c r="R380" i="29"/>
  <c r="R382" i="29"/>
  <c r="R391" i="29" s="1"/>
  <c r="R383" i="29"/>
  <c r="R384" i="29"/>
  <c r="R385" i="29"/>
  <c r="R386" i="29"/>
  <c r="R387" i="29"/>
  <c r="R388" i="29"/>
  <c r="R389" i="29"/>
  <c r="R390" i="29"/>
  <c r="R2" i="29"/>
  <c r="R11" i="29" l="1"/>
  <c r="R392" i="29" s="1"/>
</calcChain>
</file>

<file path=xl/sharedStrings.xml><?xml version="1.0" encoding="utf-8"?>
<sst xmlns="http://schemas.openxmlformats.org/spreadsheetml/2006/main" count="1488" uniqueCount="58">
  <si>
    <t>π (pi)</t>
  </si>
  <si>
    <t xml:space="preserve"> </t>
  </si>
  <si>
    <t>X</t>
  </si>
  <si>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2</t>
    </r>
  </si>
  <si>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1</t>
    </r>
  </si>
  <si>
    <r>
      <rPr>
        <sz val="10"/>
        <rFont val="Arial"/>
        <family val="2"/>
      </rPr>
      <t>Y</t>
    </r>
    <r>
      <rPr>
        <vertAlign val="subscript"/>
        <sz val="10"/>
        <rFont val="Arial"/>
        <family val="2"/>
      </rPr>
      <t>1</t>
    </r>
  </si>
  <si>
    <r>
      <rPr>
        <sz val="10"/>
        <rFont val="Arial"/>
        <family val="2"/>
      </rPr>
      <t>Y</t>
    </r>
    <r>
      <rPr>
        <vertAlign val="subscript"/>
        <sz val="10"/>
        <rFont val="Arial"/>
        <family val="2"/>
      </rPr>
      <t>2</t>
    </r>
  </si>
  <si>
    <t>h</t>
  </si>
  <si>
    <t>b</t>
  </si>
  <si>
    <t>Account</t>
  </si>
  <si>
    <t>Businees Unit</t>
  </si>
  <si>
    <t>Currency</t>
  </si>
  <si>
    <t>Year</t>
  </si>
  <si>
    <t>Scenario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</si>
  <si>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</si>
  <si>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</si>
  <si>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</si>
  <si>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</si>
  <si>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</si>
  <si>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</si>
  <si>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</si>
  <si>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</si>
  <si>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</si>
  <si>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</si>
  <si>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</si>
  <si>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</si>
  <si>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</si>
  <si>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Software</t>
  </si>
  <si>
    <t>USD</t>
  </si>
  <si>
    <t>Actuals</t>
  </si>
  <si>
    <t>Cost of Goods Sold</t>
  </si>
  <si>
    <t>Commissions Expense</t>
  </si>
  <si>
    <t>Payroll Expense</t>
  </si>
  <si>
    <t>Travel &amp; Entertainment Expense</t>
  </si>
  <si>
    <t>R&amp;D Expense</t>
  </si>
  <si>
    <t>Consulting Expense</t>
  </si>
  <si>
    <t>Software/Hardware Expense</t>
  </si>
  <si>
    <t>Marketing Expense</t>
  </si>
  <si>
    <t>Advertising</t>
  </si>
  <si>
    <t>Hardware</t>
  </si>
  <si>
    <t>Budget</t>
  </si>
  <si>
    <t>Forecast</t>
  </si>
  <si>
    <t>Product</t>
  </si>
  <si>
    <t>Desk</t>
  </si>
  <si>
    <t>Quantity</t>
  </si>
  <si>
    <t>Desk Price</t>
  </si>
  <si>
    <t>Lamp Price</t>
  </si>
  <si>
    <t>Lamp</t>
  </si>
  <si>
    <t>Unit Cost</t>
  </si>
  <si>
    <t>Total</t>
  </si>
  <si>
    <t>Best year P&amp;L for Software prior to 2022</t>
  </si>
  <si>
    <t>Year Summary</t>
  </si>
  <si>
    <t>Software Total</t>
  </si>
  <si>
    <t>Advertising Total</t>
  </si>
  <si>
    <t>Hardware Total</t>
  </si>
  <si>
    <t>Grand Total</t>
  </si>
  <si>
    <t xml:space="preserve">Mihi Kamasani, Section 18 </t>
  </si>
  <si>
    <t>On my honor, I have neither received nor given any unauthorized assistance on this assignment.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</si>
</sst>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&quot;$&quot;#,##0_);\(&quot;$&quot;#,##0\);&quot;$&quot;0_)"/>
    <numFmt numFmtId="166" formatCode="&quot;$&quot;#,##0;[Red]&quot;$&quot;#,##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Calibri"/>
      <family val="2"/>
    </font>
    <font>
      <vertAlign val="subscript"/>
      <sz val="10"/>
      <name val="Arial"/>
      <family val="2"/>
    </font>
    <font>
      <b/>
      <sz val="11"/>
      <color rgb="FFFFFFFF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3DB182"/>
        <bgColor indexed="64"/>
      </patternFill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0" applyFont="1"/>
    <xf numFmtId="0" fontId="0" fillId="2" borderId="0" xfId="0" applyFill="1"/>
    <xf numFmtId="0" fontId="5" fillId="0" borderId="0" xfId="0" applyFont="1" applyAlignment="1">
      <alignment horizontal="left" vertical="center" indent="7"/>
    </xf>
    <xf numFmtId="0" fontId="3" fillId="0" borderId="0" xfId="0" applyFont="1"/>
    <xf numFmtId="0" fontId="6" fillId="0" borderId="0" xfId="0" applyFont="1"/>
    <xf numFmtId="0" fontId="0" fillId="3" borderId="0" xfId="0" applyFill="1"/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vertical="center"/>
    </xf>
    <xf numFmtId="164" fontId="8" fillId="0" borderId="3" xfId="0" applyNumberFormat="1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vertical="center"/>
    </xf>
    <xf numFmtId="164" fontId="8" fillId="0" borderId="6" xfId="0" applyNumberFormat="1" applyFont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164" fontId="0" fillId="0" borderId="0" xfId="0" applyNumberFormat="1"/>
    <xf numFmtId="0" fontId="9" fillId="0" borderId="2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5" fontId="0" fillId="0" borderId="0" xfId="0" applyNumberFormat="1"/>
    <xf numFmtId="166" fontId="0" fillId="0" borderId="0" xfId="0" applyNumberFormat="1"/>
  </cellXfs>
  <cellStyles count="3">
    <cellStyle name="Normal" xfId="0" builtinId="0"/>
    <cellStyle name="Normal 2" xfId="1" xr:uid="{00000000-0005-0000-0000-000004000000}"/>
    <cellStyle name="Normal 3" xfId="2" xr:uid="{00000000-0005-0000-0000-000005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P&amp;L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Financials!$V$1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Financials!$U$2:$U$12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Financials!$V$2:$V$12</c:f>
              <c:numCache>
                <c:formatCode>"$"#,##0_);\("$"#,##0\)</c:formatCode>
                <c:ptCount val="11"/>
                <c:pt idx="0">
                  <c:v>165664053</c:v>
                </c:pt>
                <c:pt idx="1">
                  <c:v>165993010</c:v>
                </c:pt>
                <c:pt idx="2" formatCode="&quot;$&quot;#,##0;[Red]&quot;$&quot;#,##0">
                  <c:v>136372531</c:v>
                </c:pt>
                <c:pt idx="3">
                  <c:v>162545100</c:v>
                </c:pt>
                <c:pt idx="4">
                  <c:v>176402300</c:v>
                </c:pt>
                <c:pt idx="5">
                  <c:v>171036276</c:v>
                </c:pt>
                <c:pt idx="6">
                  <c:v>146690936</c:v>
                </c:pt>
                <c:pt idx="7">
                  <c:v>178155092</c:v>
                </c:pt>
                <c:pt idx="8">
                  <c:v>149567261</c:v>
                </c:pt>
                <c:pt idx="9">
                  <c:v>153806364</c:v>
                </c:pt>
                <c:pt idx="10">
                  <c:v>166997300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4-B64D-880F-4E574E5FD5DD}"/>
            </c:ext>
          </c:extLst>
        </c:ser>
        <c:ser>
          <c:idx val="1"/>
          <c:order val="1"/>
          <c:tx>
            <c:strRef>
              <c:f>Financials!$W$1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Financials!$U$2:$U$12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Financials!$W$2:$W$12</c:f>
              <c:numCache>
                <c:formatCode>"$"#,##0_);\("$"#,##0\)</c:formatCode>
                <c:ptCount val="11"/>
                <c:pt idx="0">
                  <c:v>38280496.650000036</c:v>
                </c:pt>
                <c:pt idx="1">
                  <c:v>41770073.26000002</c:v>
                </c:pt>
                <c:pt idx="2">
                  <c:v>39479981.360000014</c:v>
                </c:pt>
                <c:pt idx="3">
                  <c:v>34298943.169999987</c:v>
                </c:pt>
                <c:pt idx="4">
                  <c:v>39815022.039999992</c:v>
                </c:pt>
                <c:pt idx="5">
                  <c:v>47302671.660000026</c:v>
                </c:pt>
                <c:pt idx="6">
                  <c:v>40953298.450000018</c:v>
                </c:pt>
                <c:pt idx="7">
                  <c:v>42145322.129999995</c:v>
                </c:pt>
                <c:pt idx="8">
                  <c:v>31101380.030000001</c:v>
                </c:pt>
                <c:pt idx="9">
                  <c:v>37436198.319999993</c:v>
                </c:pt>
                <c:pt idx="10">
                  <c:v>46720599.930000007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4-B64D-880F-4E574E5FD5DD}"/>
            </c:ext>
          </c:extLst>
        </c:ser>
        <c:ser>
          <c:idx val="2"/>
          <c:order val="2"/>
          <c:tx>
            <c:strRef>
              <c:f>Financials!$X$1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Financials!$U$2:$U$12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Financials!$X$2:$X$12</c:f>
              <c:numCache>
                <c:formatCode>"$"#,##0_);\("$"#,##0\)</c:formatCode>
                <c:ptCount val="11"/>
                <c:pt idx="0">
                  <c:v>63139732.190000057</c:v>
                </c:pt>
                <c:pt idx="1">
                  <c:v>54488700.240000069</c:v>
                </c:pt>
                <c:pt idx="2">
                  <c:v>56484345.070000052</c:v>
                </c:pt>
                <c:pt idx="3">
                  <c:v>57425943.75999999</c:v>
                </c:pt>
                <c:pt idx="4">
                  <c:v>63560379.609999955</c:v>
                </c:pt>
                <c:pt idx="5">
                  <c:v>61123052.880000055</c:v>
                </c:pt>
                <c:pt idx="6">
                  <c:v>57435489.909999967</c:v>
                </c:pt>
                <c:pt idx="7">
                  <c:v>56411717.860000014</c:v>
                </c:pt>
                <c:pt idx="8">
                  <c:v>51079608.50999999</c:v>
                </c:pt>
                <c:pt idx="9">
                  <c:v>54896058.779999971</c:v>
                </c:pt>
                <c:pt idx="10">
                  <c:v>56428878.079999983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4-B64D-880F-4E574E5FD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928431"/>
        <c:axId val="1341902175"/>
      </c:barChart>
      <c:catAx>
        <c:axId val="134192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02175"/>
        <c:crosses val="autoZero"/>
        <c:auto val="1"/>
        <c:lblAlgn val="ctr"/>
        <c:lblOffset val="100"/>
        <c:noMultiLvlLbl val="0"/>
      </c:catAx>
      <c:valAx>
        <c:axId val="13419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2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21166</xdr:colOff>
      <xdr:row>14</xdr:row>
      <xdr:rowOff>4315</xdr:rowOff>
    </xdr:from>
    <xdr:to>
      <xdr:col>25</xdr:col>
      <xdr:colOff>159758</xdr:colOff>
      <xdr:row>31</xdr:row>
      <xdr:rowOff>128234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C3E66-770F-8E99-ADD1-0D0346BD4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0</xdr:col>
      <xdr:colOff>2642756</xdr:colOff>
      <xdr:row>4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6BEE92-F477-148B-A917-170C2AE4B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2642756" cy="54292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304801</xdr:colOff>
      <xdr:row>8</xdr:row>
      <xdr:rowOff>190500</xdr:rowOff>
    </xdr:from>
    <xdr:to>
      <xdr:col>0</xdr:col>
      <xdr:colOff>1828801</xdr:colOff>
      <xdr:row>12</xdr:row>
      <xdr:rowOff>35071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74C6F8-A6F6-FB0E-6388-5D71BC55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1" y="1676400"/>
          <a:ext cx="1524000" cy="730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7C75-1FC6-4403-A8DE-1F704BF7E464}">
  <dimension ref="A1:X392"/>
  <sheetViews>
    <sheetView topLeftCell="H5" zoomScaleNormal="136" workbookViewId="0">
      <selection activeCell="X51" sqref="X51"/>
    </sheetView>
  </sheetViews>
  <sheetFormatPr baseColWidth="10" defaultColWidth="8.83203125" defaultRowHeight="13" outlineLevelRow="2" x14ac:dyDescent="0.15"/>
  <cols>
    <col min="1" max="1" width="30.1640625" bestFit="1" customWidth="1"/>
    <col min="2" max="2" width="18" bestFit="1" customWidth="1"/>
    <col min="3" max="3" width="13.5" bestFit="1" customWidth="1"/>
    <col min="4" max="4" width="9.6640625" bestFit="1" customWidth="1"/>
    <col min="5" max="5" width="13.1640625" bestFit="1" customWidth="1"/>
    <col min="6" max="17" width="12.6640625" bestFit="1" customWidth="1"/>
    <col min="18" max="18" width="13.1640625" bestFit="1" customWidth="1"/>
    <col min="19" max="19" width="9" customWidth="1"/>
    <col min="20" max="20" width="6.83203125" customWidth="1"/>
    <col min="21" max="22" width="13.6640625" customWidth="1"/>
    <col min="23" max="23" width="12.1640625" customWidth="1"/>
    <col min="24" max="24" width="11.83203125" customWidth="1"/>
  </cols>
  <sheetData>
    <row r="1" spans="1:24" ht="15" x14ac:dyDescent="0.15">
      <c r="A1" s="7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9" t="s">
        <v>25</v>
      </c>
      <c r="R1" s="20" t="s">
        <v>49</v>
      </c>
      <c r="U1" s="20" t="s">
        <v>51</v>
      </c>
      <c r="V1" s="20" t="s">
        <v>27</v>
      </c>
      <c r="W1" s="20" t="s">
        <v>38</v>
      </c>
      <c r="X1" s="20" t="s">
        <v>39</v>
      </c>
    </row>
    <row r="2" spans="1:24" outlineLevel="2" x14ac:dyDescent="0.15">
      <c r="A2" s="10" t="s">
        <v>26</v>
      </c>
      <c r="B2" s="11" t="s">
        <v>27</v>
      </c>
      <c r="C2" s="12" t="s">
        <v>28</v>
      </c>
      <c r="D2" s="12">
        <v>2012</v>
      </c>
      <c r="E2" s="11" t="s">
        <v>29</v>
      </c>
      <c r="F2" s="13">
        <v>90924002</v>
      </c>
      <c r="G2" s="13">
        <v>82606134</v>
      </c>
      <c r="H2" s="13">
        <v>72780220</v>
      </c>
      <c r="I2" s="13">
        <v>52943701</v>
      </c>
      <c r="J2" s="13">
        <v>77528109</v>
      </c>
      <c r="K2" s="13">
        <v>96384524</v>
      </c>
      <c r="L2" s="13">
        <v>77345061</v>
      </c>
      <c r="M2" s="13">
        <v>98290873</v>
      </c>
      <c r="N2" s="13">
        <v>79879127</v>
      </c>
      <c r="O2" s="13">
        <v>95373403</v>
      </c>
      <c r="P2" s="13">
        <v>54887908</v>
      </c>
      <c r="Q2" s="14">
        <v>82703597</v>
      </c>
      <c r="R2" s="21">
        <f>SUM(F2:Q2)</f>
        <v>961646659</v>
      </c>
      <c r="U2">
        <v>2012</v>
      </c>
      <c r="V2" s="27">
        <f>SUBTOTAL(9, R2:R10)</f>
        <v>165664053</v>
      </c>
      <c r="W2" s="27">
        <f>SUBTOTAL(9, R12:R20)</f>
        <v>38280496.650000036</v>
      </c>
      <c r="X2" s="27">
        <f>SUBTOTAL(9, R22:R30)</f>
        <v>63139732.190000057</v>
      </c>
    </row>
    <row r="3" spans="1:24" outlineLevel="2" x14ac:dyDescent="0.15">
      <c r="A3" s="10" t="s">
        <v>30</v>
      </c>
      <c r="B3" s="11" t="s">
        <v>27</v>
      </c>
      <c r="C3" s="12" t="s">
        <v>28</v>
      </c>
      <c r="D3" s="12">
        <v>2012</v>
      </c>
      <c r="E3" s="11" t="s">
        <v>29</v>
      </c>
      <c r="F3" s="13">
        <v>-41623278</v>
      </c>
      <c r="G3" s="13">
        <v>-40464347</v>
      </c>
      <c r="H3" s="13">
        <v>-30806326</v>
      </c>
      <c r="I3" s="13">
        <v>-21412962</v>
      </c>
      <c r="J3" s="13">
        <v>-37047252</v>
      </c>
      <c r="K3" s="13">
        <v>-44819597</v>
      </c>
      <c r="L3" s="13">
        <v>-34847393</v>
      </c>
      <c r="M3" s="13">
        <v>-47903350</v>
      </c>
      <c r="N3" s="13">
        <v>-35880653</v>
      </c>
      <c r="O3" s="13">
        <v>-44982115</v>
      </c>
      <c r="P3" s="13">
        <v>-26929424</v>
      </c>
      <c r="Q3" s="14">
        <v>-34233473</v>
      </c>
      <c r="R3" s="21">
        <f t="shared" ref="R3:R73" si="0">SUM(F3:Q3)</f>
        <v>-440950170</v>
      </c>
      <c r="U3">
        <v>2013</v>
      </c>
      <c r="V3" s="27">
        <f>SUBTOTAL(9, R32:R40)</f>
        <v>165993010</v>
      </c>
      <c r="W3" s="27">
        <f>SUBTOTAL(9, R42:R50)</f>
        <v>41770073.26000002</v>
      </c>
      <c r="X3" s="27">
        <f>SUBTOTAL(9, R52:R60)</f>
        <v>54488700.240000069</v>
      </c>
    </row>
    <row r="4" spans="1:24" outlineLevel="2" x14ac:dyDescent="0.15">
      <c r="A4" s="10" t="s">
        <v>31</v>
      </c>
      <c r="B4" s="11" t="s">
        <v>27</v>
      </c>
      <c r="C4" s="12" t="s">
        <v>28</v>
      </c>
      <c r="D4" s="12">
        <v>2012</v>
      </c>
      <c r="E4" s="11" t="s">
        <v>29</v>
      </c>
      <c r="F4" s="13">
        <v>-4454359</v>
      </c>
      <c r="G4" s="13">
        <v>-3386032</v>
      </c>
      <c r="H4" s="13">
        <v>-3389705</v>
      </c>
      <c r="I4" s="13">
        <v>-2149257</v>
      </c>
      <c r="J4" s="13">
        <v>-3168079</v>
      </c>
      <c r="K4" s="13">
        <v>-4417624</v>
      </c>
      <c r="L4" s="13">
        <v>-3386461</v>
      </c>
      <c r="M4" s="13">
        <v>-4052846</v>
      </c>
      <c r="N4" s="13">
        <v>-3418737</v>
      </c>
      <c r="O4" s="13">
        <v>-4365527</v>
      </c>
      <c r="P4" s="13">
        <v>-2455561</v>
      </c>
      <c r="Q4" s="14">
        <v>-3646726</v>
      </c>
      <c r="R4" s="21">
        <f t="shared" si="0"/>
        <v>-42290914</v>
      </c>
      <c r="U4">
        <v>2014</v>
      </c>
      <c r="V4" s="28">
        <f>SUBTOTAL(9, R62:R70)</f>
        <v>136372531</v>
      </c>
      <c r="W4" s="27">
        <f>SUBTOTAL(9, R72:R80)</f>
        <v>39479981.360000014</v>
      </c>
      <c r="X4" s="27">
        <f>SUBTOTAL(9, R82:R90)</f>
        <v>56484345.070000052</v>
      </c>
    </row>
    <row r="5" spans="1:24" outlineLevel="2" x14ac:dyDescent="0.15">
      <c r="A5" s="10" t="s">
        <v>32</v>
      </c>
      <c r="B5" s="11" t="s">
        <v>27</v>
      </c>
      <c r="C5" s="12" t="s">
        <v>28</v>
      </c>
      <c r="D5" s="12">
        <v>2012</v>
      </c>
      <c r="E5" s="11" t="s">
        <v>29</v>
      </c>
      <c r="F5" s="13">
        <v>-9901680</v>
      </c>
      <c r="G5" s="13">
        <v>-9871172</v>
      </c>
      <c r="H5" s="13">
        <v>-8459696</v>
      </c>
      <c r="I5" s="13">
        <v>-6303408</v>
      </c>
      <c r="J5" s="13">
        <v>-8493573</v>
      </c>
      <c r="K5" s="13">
        <v>-11082494</v>
      </c>
      <c r="L5" s="13">
        <v>-8081033</v>
      </c>
      <c r="M5" s="13">
        <v>-11070018</v>
      </c>
      <c r="N5" s="13">
        <v>-8410665</v>
      </c>
      <c r="O5" s="13">
        <v>-10081727</v>
      </c>
      <c r="P5" s="13">
        <v>-6300578</v>
      </c>
      <c r="Q5" s="14">
        <v>-9099438</v>
      </c>
      <c r="R5" s="21">
        <f t="shared" si="0"/>
        <v>-107155482</v>
      </c>
      <c r="U5">
        <v>2015</v>
      </c>
      <c r="V5" s="27">
        <f>SUBTOTAL(9, R92:R100)</f>
        <v>162545100</v>
      </c>
      <c r="W5" s="27">
        <f>SUBTOTAL(9, R102:R110)</f>
        <v>34298943.169999987</v>
      </c>
      <c r="X5" s="27">
        <f>SUBTOTAL(9, R112:R120)</f>
        <v>57425943.75999999</v>
      </c>
    </row>
    <row r="6" spans="1:24" outlineLevel="2" x14ac:dyDescent="0.15">
      <c r="A6" s="10" t="s">
        <v>33</v>
      </c>
      <c r="B6" s="11" t="s">
        <v>27</v>
      </c>
      <c r="C6" s="12" t="s">
        <v>28</v>
      </c>
      <c r="D6" s="12">
        <v>2012</v>
      </c>
      <c r="E6" s="11" t="s">
        <v>29</v>
      </c>
      <c r="F6" s="13">
        <v>-951255</v>
      </c>
      <c r="G6" s="13">
        <v>-838985</v>
      </c>
      <c r="H6" s="13">
        <v>-872700</v>
      </c>
      <c r="I6" s="13">
        <v>-624416</v>
      </c>
      <c r="J6" s="13">
        <v>-919835</v>
      </c>
      <c r="K6" s="13">
        <v>-1085296</v>
      </c>
      <c r="L6" s="13">
        <v>-818602</v>
      </c>
      <c r="M6" s="13">
        <v>-1040585</v>
      </c>
      <c r="N6" s="13">
        <v>-803190</v>
      </c>
      <c r="O6" s="13">
        <v>-1158623</v>
      </c>
      <c r="P6" s="13">
        <v>-611335</v>
      </c>
      <c r="Q6" s="14">
        <v>-941542</v>
      </c>
      <c r="R6" s="21">
        <f t="shared" si="0"/>
        <v>-10666364</v>
      </c>
      <c r="U6">
        <v>2016</v>
      </c>
      <c r="V6" s="27">
        <f>SUBTOTAL(9, R122:R130)</f>
        <v>176402300</v>
      </c>
      <c r="W6" s="27">
        <f>SUBTOTAL(9, R132:R140)</f>
        <v>39815022.039999992</v>
      </c>
      <c r="X6" s="27">
        <f>SUBTOTAL(9, R142:R150)</f>
        <v>63560379.609999955</v>
      </c>
    </row>
    <row r="7" spans="1:24" outlineLevel="2" x14ac:dyDescent="0.15">
      <c r="A7" s="10" t="s">
        <v>34</v>
      </c>
      <c r="B7" s="11" t="s">
        <v>27</v>
      </c>
      <c r="C7" s="12" t="s">
        <v>28</v>
      </c>
      <c r="D7" s="12">
        <v>2012</v>
      </c>
      <c r="E7" s="11" t="s">
        <v>29</v>
      </c>
      <c r="F7" s="13">
        <v>-4094116</v>
      </c>
      <c r="G7" s="13">
        <v>-3599297</v>
      </c>
      <c r="H7" s="13">
        <v>-3213050</v>
      </c>
      <c r="I7" s="13">
        <v>-2466394</v>
      </c>
      <c r="J7" s="13">
        <v>-3350416</v>
      </c>
      <c r="K7" s="13">
        <v>-3973250</v>
      </c>
      <c r="L7" s="13">
        <v>-3752045</v>
      </c>
      <c r="M7" s="13">
        <v>-4170217</v>
      </c>
      <c r="N7" s="13">
        <v>-3524451</v>
      </c>
      <c r="O7" s="13">
        <v>-4281007</v>
      </c>
      <c r="P7" s="13">
        <v>-2727155</v>
      </c>
      <c r="Q7" s="14">
        <v>-3711633</v>
      </c>
      <c r="R7" s="21">
        <f t="shared" si="0"/>
        <v>-42863031</v>
      </c>
      <c r="U7">
        <v>2017</v>
      </c>
      <c r="V7" s="27">
        <f>SUBTOTAL(9, R152:R160)</f>
        <v>171036276</v>
      </c>
      <c r="W7" s="27">
        <f>SUBTOTAL(9, R162:R170)</f>
        <v>47302671.660000026</v>
      </c>
      <c r="X7" s="27">
        <f>SUBTOTAL(9, R172:R180)</f>
        <v>61123052.880000055</v>
      </c>
    </row>
    <row r="8" spans="1:24" outlineLevel="2" x14ac:dyDescent="0.15">
      <c r="A8" s="10" t="s">
        <v>35</v>
      </c>
      <c r="B8" s="11" t="s">
        <v>27</v>
      </c>
      <c r="C8" s="12" t="s">
        <v>28</v>
      </c>
      <c r="D8" s="12">
        <v>2012</v>
      </c>
      <c r="E8" s="11" t="s">
        <v>29</v>
      </c>
      <c r="F8" s="13">
        <v>-5261471</v>
      </c>
      <c r="G8" s="13">
        <v>-4215309</v>
      </c>
      <c r="H8" s="13">
        <v>-3781799</v>
      </c>
      <c r="I8" s="13">
        <v>-2788120</v>
      </c>
      <c r="J8" s="13">
        <v>-4656777</v>
      </c>
      <c r="K8" s="13">
        <v>-5399647</v>
      </c>
      <c r="L8" s="13">
        <v>-4448901</v>
      </c>
      <c r="M8" s="13">
        <v>-5654825</v>
      </c>
      <c r="N8" s="13">
        <v>-4598250</v>
      </c>
      <c r="O8" s="13">
        <v>-5505410</v>
      </c>
      <c r="P8" s="13">
        <v>-2908553</v>
      </c>
      <c r="Q8" s="14">
        <v>-4664773</v>
      </c>
      <c r="R8" s="21">
        <f t="shared" si="0"/>
        <v>-53883835</v>
      </c>
      <c r="U8">
        <v>2018</v>
      </c>
      <c r="V8" s="27">
        <f>SUBTOTAL(9, R182:R190)</f>
        <v>146690936</v>
      </c>
      <c r="W8" s="27">
        <f>SUBTOTAL(9, R192:R200)</f>
        <v>40953298.450000018</v>
      </c>
      <c r="X8" s="27">
        <f>SUBTOTAL(9, R202:R210)</f>
        <v>57435489.909999967</v>
      </c>
    </row>
    <row r="9" spans="1:24" outlineLevel="2" x14ac:dyDescent="0.15">
      <c r="A9" s="10" t="s">
        <v>36</v>
      </c>
      <c r="B9" s="11" t="s">
        <v>27</v>
      </c>
      <c r="C9" s="12" t="s">
        <v>28</v>
      </c>
      <c r="D9" s="12">
        <v>2012</v>
      </c>
      <c r="E9" s="11" t="s">
        <v>29</v>
      </c>
      <c r="F9" s="13">
        <v>-7549491</v>
      </c>
      <c r="G9" s="13">
        <v>-6744180</v>
      </c>
      <c r="H9" s="13">
        <v>-5424173</v>
      </c>
      <c r="I9" s="13">
        <v>-3818856</v>
      </c>
      <c r="J9" s="13">
        <v>-5935455</v>
      </c>
      <c r="K9" s="13">
        <v>-7685036</v>
      </c>
      <c r="L9" s="13">
        <v>-6661232</v>
      </c>
      <c r="M9" s="13">
        <v>-8035238</v>
      </c>
      <c r="N9" s="13">
        <v>-6167182</v>
      </c>
      <c r="O9" s="13">
        <v>-8233098</v>
      </c>
      <c r="P9" s="13">
        <v>-4016737</v>
      </c>
      <c r="Q9" s="14">
        <v>-6547629</v>
      </c>
      <c r="R9" s="21">
        <f t="shared" si="0"/>
        <v>-76818307</v>
      </c>
      <c r="U9">
        <v>2019</v>
      </c>
      <c r="V9" s="27">
        <f>SUBTOTAL(9, R212:R220)</f>
        <v>178155092</v>
      </c>
      <c r="W9" s="27">
        <f>SUBTOTAL(9, R222:R230)</f>
        <v>42145322.129999995</v>
      </c>
      <c r="X9" s="27">
        <f>SUBTOTAL(9, R232:R240)</f>
        <v>56411717.860000014</v>
      </c>
    </row>
    <row r="10" spans="1:24" outlineLevel="2" x14ac:dyDescent="0.15">
      <c r="A10" s="10" t="s">
        <v>37</v>
      </c>
      <c r="B10" s="11" t="s">
        <v>27</v>
      </c>
      <c r="C10" s="12" t="s">
        <v>28</v>
      </c>
      <c r="D10" s="12">
        <v>2012</v>
      </c>
      <c r="E10" s="11" t="s">
        <v>29</v>
      </c>
      <c r="F10" s="13">
        <v>-1865763</v>
      </c>
      <c r="G10" s="13">
        <v>-2004386</v>
      </c>
      <c r="H10" s="13">
        <v>-1667521</v>
      </c>
      <c r="I10" s="13">
        <v>-1103735</v>
      </c>
      <c r="J10" s="13">
        <v>-1617994</v>
      </c>
      <c r="K10" s="13">
        <v>-2316878</v>
      </c>
      <c r="L10" s="13">
        <v>-1579791</v>
      </c>
      <c r="M10" s="13">
        <v>-2223673</v>
      </c>
      <c r="N10" s="13">
        <v>-1869698</v>
      </c>
      <c r="O10" s="13">
        <v>-2043854</v>
      </c>
      <c r="P10" s="13">
        <v>-1365202</v>
      </c>
      <c r="Q10" s="14">
        <v>-1696008</v>
      </c>
      <c r="R10" s="21">
        <f t="shared" si="0"/>
        <v>-21354503</v>
      </c>
      <c r="U10">
        <v>2020</v>
      </c>
      <c r="V10" s="27">
        <f>SUBTOTAL(9, R242:R250)</f>
        <v>149567261</v>
      </c>
      <c r="W10" s="27">
        <f>SUBTOTAL(9, R252:R260)</f>
        <v>31101380.030000001</v>
      </c>
      <c r="X10" s="27">
        <f>SUBTOTAL(9, R262:R270)</f>
        <v>51079608.50999999</v>
      </c>
    </row>
    <row r="11" spans="1:24" outlineLevel="1" x14ac:dyDescent="0.15">
      <c r="A11" s="10"/>
      <c r="B11" s="22" t="s">
        <v>52</v>
      </c>
      <c r="C11" s="12"/>
      <c r="D11" s="12"/>
      <c r="E11" s="11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  <c r="R11" s="21">
        <f>SUBTOTAL(9,R2:R10)</f>
        <v>165664053</v>
      </c>
      <c r="U11">
        <v>2021</v>
      </c>
      <c r="V11" s="27">
        <f>SUBTOTAL(9, R272:R280)</f>
        <v>153806364</v>
      </c>
      <c r="W11" s="27">
        <f>SUBTOTAL(9, R282:R290)</f>
        <v>37436198.319999993</v>
      </c>
      <c r="X11" s="27">
        <f t="shared" ref="X3:X12" si="1">SUMIFS(R11:R339,B11:B339, "Hardware", D11:D339, U11)</f>
        <v>54896058.779999971</v>
      </c>
    </row>
    <row r="12" spans="1:24" outlineLevel="2" x14ac:dyDescent="0.15">
      <c r="A12" s="10" t="s">
        <v>26</v>
      </c>
      <c r="B12" s="11" t="s">
        <v>38</v>
      </c>
      <c r="C12" s="12" t="s">
        <v>28</v>
      </c>
      <c r="D12" s="12">
        <v>2012</v>
      </c>
      <c r="E12" s="11" t="s">
        <v>29</v>
      </c>
      <c r="F12" s="13">
        <v>20003280.440000001</v>
      </c>
      <c r="G12" s="13">
        <v>24781840.199999999</v>
      </c>
      <c r="H12" s="13">
        <v>15283846.199999999</v>
      </c>
      <c r="I12" s="13">
        <v>15883110.299999999</v>
      </c>
      <c r="J12" s="13">
        <v>19382027.25</v>
      </c>
      <c r="K12" s="13">
        <v>22168440.52</v>
      </c>
      <c r="L12" s="13">
        <v>18562814.640000001</v>
      </c>
      <c r="M12" s="13">
        <v>29487261.899999999</v>
      </c>
      <c r="N12" s="13">
        <v>23164946.829999998</v>
      </c>
      <c r="O12" s="13">
        <v>27658286.869999997</v>
      </c>
      <c r="P12" s="13">
        <v>14819735.16</v>
      </c>
      <c r="Q12" s="14">
        <v>18194791.34</v>
      </c>
      <c r="R12" s="21">
        <f t="shared" si="0"/>
        <v>249390381.65000004</v>
      </c>
      <c r="U12">
        <v>2022</v>
      </c>
      <c r="V12" s="27">
        <f>SUBTOTAL(9, R302:R310)</f>
        <v>166997300</v>
      </c>
      <c r="W12" s="27">
        <f>SUBTOTAL(9, R312:R320)</f>
        <v>46720599.930000007</v>
      </c>
      <c r="X12" s="27">
        <f>SUBTOTAL(9, R322:R330)</f>
        <v>56428878.079999983</v>
      </c>
    </row>
    <row r="13" spans="1:24" outlineLevel="2" x14ac:dyDescent="0.15">
      <c r="A13" s="10" t="s">
        <v>30</v>
      </c>
      <c r="B13" s="11" t="s">
        <v>38</v>
      </c>
      <c r="C13" s="12" t="s">
        <v>28</v>
      </c>
      <c r="D13" s="12">
        <v>2012</v>
      </c>
      <c r="E13" s="11" t="s">
        <v>29</v>
      </c>
      <c r="F13" s="13">
        <v>-9353324</v>
      </c>
      <c r="G13" s="13">
        <v>-11513937</v>
      </c>
      <c r="H13" s="13">
        <v>-6166965</v>
      </c>
      <c r="I13" s="13">
        <v>-7501106</v>
      </c>
      <c r="J13" s="13">
        <v>-8496461</v>
      </c>
      <c r="K13" s="13">
        <v>-9798685</v>
      </c>
      <c r="L13" s="13">
        <v>-8555070</v>
      </c>
      <c r="M13" s="13">
        <v>-14039373</v>
      </c>
      <c r="N13" s="13">
        <v>-11551839</v>
      </c>
      <c r="O13" s="13">
        <v>-13628227</v>
      </c>
      <c r="P13" s="13">
        <v>-7257645</v>
      </c>
      <c r="Q13" s="14">
        <v>-9083320</v>
      </c>
      <c r="R13" s="21">
        <f t="shared" si="0"/>
        <v>-116945952</v>
      </c>
    </row>
    <row r="14" spans="1:24" outlineLevel="2" x14ac:dyDescent="0.15">
      <c r="A14" s="10" t="s">
        <v>31</v>
      </c>
      <c r="B14" s="11" t="s">
        <v>38</v>
      </c>
      <c r="C14" s="12" t="s">
        <v>28</v>
      </c>
      <c r="D14" s="12">
        <v>2012</v>
      </c>
      <c r="E14" s="11" t="s">
        <v>29</v>
      </c>
      <c r="F14" s="13">
        <v>-941821</v>
      </c>
      <c r="G14" s="13">
        <v>-1002323</v>
      </c>
      <c r="H14" s="13">
        <v>-746736</v>
      </c>
      <c r="I14" s="13">
        <v>-764074</v>
      </c>
      <c r="J14" s="13">
        <v>-808144</v>
      </c>
      <c r="K14" s="13">
        <v>-1061422</v>
      </c>
      <c r="L14" s="13">
        <v>-808354</v>
      </c>
      <c r="M14" s="13">
        <v>-1421840</v>
      </c>
      <c r="N14" s="13">
        <v>-950267</v>
      </c>
      <c r="O14" s="13">
        <v>-1278394</v>
      </c>
      <c r="P14" s="13">
        <v>-675574</v>
      </c>
      <c r="Q14" s="14">
        <v>-772637</v>
      </c>
      <c r="R14" s="21">
        <f t="shared" si="0"/>
        <v>-11231586</v>
      </c>
    </row>
    <row r="15" spans="1:24" outlineLevel="2" x14ac:dyDescent="0.15">
      <c r="A15" s="10" t="s">
        <v>32</v>
      </c>
      <c r="B15" s="11" t="s">
        <v>38</v>
      </c>
      <c r="C15" s="12" t="s">
        <v>28</v>
      </c>
      <c r="D15" s="12">
        <v>2012</v>
      </c>
      <c r="E15" s="11" t="s">
        <v>29</v>
      </c>
      <c r="F15" s="13">
        <v>-2496366</v>
      </c>
      <c r="G15" s="13">
        <v>-2697904</v>
      </c>
      <c r="H15" s="13">
        <v>-1679239</v>
      </c>
      <c r="I15" s="13">
        <v>-1918713</v>
      </c>
      <c r="J15" s="13">
        <v>-2215557</v>
      </c>
      <c r="K15" s="13">
        <v>-2480892</v>
      </c>
      <c r="L15" s="13">
        <v>-2182363</v>
      </c>
      <c r="M15" s="13">
        <v>-3410389</v>
      </c>
      <c r="N15" s="13">
        <v>-2427536</v>
      </c>
      <c r="O15" s="13">
        <v>-3305300</v>
      </c>
      <c r="P15" s="13">
        <v>-1808374</v>
      </c>
      <c r="Q15" s="14">
        <v>-2032444</v>
      </c>
      <c r="R15" s="21">
        <f t="shared" si="0"/>
        <v>-28655077</v>
      </c>
    </row>
    <row r="16" spans="1:24" outlineLevel="2" x14ac:dyDescent="0.15">
      <c r="A16" s="10" t="s">
        <v>33</v>
      </c>
      <c r="B16" s="11" t="s">
        <v>38</v>
      </c>
      <c r="C16" s="12" t="s">
        <v>28</v>
      </c>
      <c r="D16" s="12">
        <v>2012</v>
      </c>
      <c r="E16" s="11" t="s">
        <v>29</v>
      </c>
      <c r="F16" s="13">
        <v>-212638</v>
      </c>
      <c r="G16" s="13">
        <v>-297458</v>
      </c>
      <c r="H16" s="13">
        <v>-167930</v>
      </c>
      <c r="I16" s="13">
        <v>-194736</v>
      </c>
      <c r="J16" s="13">
        <v>-235827</v>
      </c>
      <c r="K16" s="13">
        <v>-260283</v>
      </c>
      <c r="L16" s="13">
        <v>-221103</v>
      </c>
      <c r="M16" s="13">
        <v>-348081</v>
      </c>
      <c r="N16" s="13">
        <v>-260895</v>
      </c>
      <c r="O16" s="13">
        <v>-321588</v>
      </c>
      <c r="P16" s="13">
        <v>-172652</v>
      </c>
      <c r="Q16" s="14">
        <v>-185865</v>
      </c>
      <c r="R16" s="21">
        <f t="shared" si="0"/>
        <v>-2879056</v>
      </c>
    </row>
    <row r="17" spans="1:18" outlineLevel="2" x14ac:dyDescent="0.15">
      <c r="A17" s="10" t="s">
        <v>34</v>
      </c>
      <c r="B17" s="11" t="s">
        <v>38</v>
      </c>
      <c r="C17" s="12" t="s">
        <v>28</v>
      </c>
      <c r="D17" s="12">
        <v>2012</v>
      </c>
      <c r="E17" s="11" t="s">
        <v>29</v>
      </c>
      <c r="F17" s="13">
        <v>-977169</v>
      </c>
      <c r="G17" s="13">
        <v>-1029549</v>
      </c>
      <c r="H17" s="13">
        <v>-674412</v>
      </c>
      <c r="I17" s="13">
        <v>-792920</v>
      </c>
      <c r="J17" s="13">
        <v>-900465</v>
      </c>
      <c r="K17" s="13">
        <v>-993534</v>
      </c>
      <c r="L17" s="13">
        <v>-884213</v>
      </c>
      <c r="M17" s="13">
        <v>-1430413</v>
      </c>
      <c r="N17" s="13">
        <v>-1146956</v>
      </c>
      <c r="O17" s="13">
        <v>-1115640</v>
      </c>
      <c r="P17" s="13">
        <v>-638663</v>
      </c>
      <c r="Q17" s="14">
        <v>-822644</v>
      </c>
      <c r="R17" s="21">
        <f t="shared" si="0"/>
        <v>-11406578</v>
      </c>
    </row>
    <row r="18" spans="1:18" outlineLevel="2" x14ac:dyDescent="0.15">
      <c r="A18" s="10" t="s">
        <v>35</v>
      </c>
      <c r="B18" s="11" t="s">
        <v>38</v>
      </c>
      <c r="C18" s="12" t="s">
        <v>28</v>
      </c>
      <c r="D18" s="12">
        <v>2012</v>
      </c>
      <c r="E18" s="11" t="s">
        <v>29</v>
      </c>
      <c r="F18" s="13">
        <v>-1176605</v>
      </c>
      <c r="G18" s="13">
        <v>-1291439</v>
      </c>
      <c r="H18" s="13">
        <v>-934063</v>
      </c>
      <c r="I18" s="13">
        <v>-937518</v>
      </c>
      <c r="J18" s="13">
        <v>-1139418</v>
      </c>
      <c r="K18" s="13">
        <v>-1356373</v>
      </c>
      <c r="L18" s="13">
        <v>-1140096</v>
      </c>
      <c r="M18" s="13">
        <v>-1606577</v>
      </c>
      <c r="N18" s="13">
        <v>-1429418</v>
      </c>
      <c r="O18" s="13">
        <v>-1399794</v>
      </c>
      <c r="P18" s="13">
        <v>-752770</v>
      </c>
      <c r="Q18" s="14">
        <v>-1078181</v>
      </c>
      <c r="R18" s="21">
        <f t="shared" si="0"/>
        <v>-14242252</v>
      </c>
    </row>
    <row r="19" spans="1:18" outlineLevel="2" x14ac:dyDescent="0.15">
      <c r="A19" s="10" t="s">
        <v>36</v>
      </c>
      <c r="B19" s="11" t="s">
        <v>38</v>
      </c>
      <c r="C19" s="12" t="s">
        <v>28</v>
      </c>
      <c r="D19" s="12">
        <v>2012</v>
      </c>
      <c r="E19" s="11" t="s">
        <v>29</v>
      </c>
      <c r="F19" s="13">
        <v>-1729022</v>
      </c>
      <c r="G19" s="13">
        <v>-2125980</v>
      </c>
      <c r="H19" s="13">
        <v>-1266805</v>
      </c>
      <c r="I19" s="13">
        <v>-1181160</v>
      </c>
      <c r="J19" s="13">
        <v>-1678429</v>
      </c>
      <c r="K19" s="13">
        <v>-1922968</v>
      </c>
      <c r="L19" s="13">
        <v>-1563338</v>
      </c>
      <c r="M19" s="13">
        <v>-2266251</v>
      </c>
      <c r="N19" s="13">
        <v>-1651944</v>
      </c>
      <c r="O19" s="13">
        <v>-2138006</v>
      </c>
      <c r="P19" s="13">
        <v>-1069556</v>
      </c>
      <c r="Q19" s="14">
        <v>-1550361</v>
      </c>
      <c r="R19" s="21">
        <f t="shared" si="0"/>
        <v>-20143820</v>
      </c>
    </row>
    <row r="20" spans="1:18" outlineLevel="2" x14ac:dyDescent="0.15">
      <c r="A20" s="10" t="s">
        <v>37</v>
      </c>
      <c r="B20" s="11" t="s">
        <v>38</v>
      </c>
      <c r="C20" s="12" t="s">
        <v>28</v>
      </c>
      <c r="D20" s="12">
        <v>2012</v>
      </c>
      <c r="E20" s="11" t="s">
        <v>29</v>
      </c>
      <c r="F20" s="13">
        <v>-477650</v>
      </c>
      <c r="G20" s="13">
        <v>-500810</v>
      </c>
      <c r="H20" s="13">
        <v>-350137</v>
      </c>
      <c r="I20" s="13">
        <v>-390161</v>
      </c>
      <c r="J20" s="13">
        <v>-444748</v>
      </c>
      <c r="K20" s="13">
        <v>-502205</v>
      </c>
      <c r="L20" s="13">
        <v>-401191</v>
      </c>
      <c r="M20" s="13">
        <v>-701616</v>
      </c>
      <c r="N20" s="13">
        <v>-517674</v>
      </c>
      <c r="O20" s="13">
        <v>-616922</v>
      </c>
      <c r="P20" s="13">
        <v>-308776</v>
      </c>
      <c r="Q20" s="14">
        <v>-393674</v>
      </c>
      <c r="R20" s="21">
        <f t="shared" si="0"/>
        <v>-5605564</v>
      </c>
    </row>
    <row r="21" spans="1:18" outlineLevel="1" x14ac:dyDescent="0.15">
      <c r="A21" s="10"/>
      <c r="B21" s="22" t="s">
        <v>53</v>
      </c>
      <c r="C21" s="12"/>
      <c r="D21" s="12"/>
      <c r="E21" s="11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4"/>
      <c r="R21" s="21">
        <f>SUBTOTAL(9,R12:R20)</f>
        <v>38280496.650000036</v>
      </c>
    </row>
    <row r="22" spans="1:18" outlineLevel="2" x14ac:dyDescent="0.15">
      <c r="A22" s="10" t="s">
        <v>26</v>
      </c>
      <c r="B22" s="11" t="s">
        <v>39</v>
      </c>
      <c r="C22" s="12" t="s">
        <v>28</v>
      </c>
      <c r="D22" s="12">
        <v>2012</v>
      </c>
      <c r="E22" s="11" t="s">
        <v>29</v>
      </c>
      <c r="F22" s="13">
        <v>32732640.719999999</v>
      </c>
      <c r="G22" s="13">
        <v>30564269.579999998</v>
      </c>
      <c r="H22" s="13">
        <v>26200879.199999999</v>
      </c>
      <c r="I22" s="13">
        <v>19589169.370000001</v>
      </c>
      <c r="J22" s="13">
        <v>29460681.420000002</v>
      </c>
      <c r="K22" s="13">
        <v>36626119.119999997</v>
      </c>
      <c r="L22" s="13">
        <v>23976968.91</v>
      </c>
      <c r="M22" s="13">
        <v>34401805.549999997</v>
      </c>
      <c r="N22" s="13">
        <v>29555276.989999998</v>
      </c>
      <c r="O22" s="13">
        <v>31473222.990000002</v>
      </c>
      <c r="P22" s="13">
        <v>17015251.48</v>
      </c>
      <c r="Q22" s="14">
        <v>31427366.859999999</v>
      </c>
      <c r="R22" s="21">
        <f t="shared" si="0"/>
        <v>343023652.19000006</v>
      </c>
    </row>
    <row r="23" spans="1:18" outlineLevel="2" x14ac:dyDescent="0.15">
      <c r="A23" s="10" t="s">
        <v>30</v>
      </c>
      <c r="B23" s="11" t="s">
        <v>39</v>
      </c>
      <c r="C23" s="12" t="s">
        <v>28</v>
      </c>
      <c r="D23" s="12">
        <v>2012</v>
      </c>
      <c r="E23" s="11" t="s">
        <v>29</v>
      </c>
      <c r="F23" s="13">
        <v>-15174996</v>
      </c>
      <c r="G23" s="13">
        <v>-13026257</v>
      </c>
      <c r="H23" s="13">
        <v>-11675693</v>
      </c>
      <c r="I23" s="13">
        <v>-8655251</v>
      </c>
      <c r="J23" s="13">
        <v>-12015866</v>
      </c>
      <c r="K23" s="13">
        <v>-15700152</v>
      </c>
      <c r="L23" s="13">
        <v>-9675687</v>
      </c>
      <c r="M23" s="13">
        <v>-16111034</v>
      </c>
      <c r="N23" s="13">
        <v>-12007211</v>
      </c>
      <c r="O23" s="13">
        <v>-15679125</v>
      </c>
      <c r="P23" s="13">
        <v>-7771569</v>
      </c>
      <c r="Q23" s="14">
        <v>-15258373</v>
      </c>
      <c r="R23" s="21">
        <f t="shared" si="0"/>
        <v>-152751214</v>
      </c>
    </row>
    <row r="24" spans="1:18" outlineLevel="2" x14ac:dyDescent="0.15">
      <c r="A24" s="10" t="s">
        <v>31</v>
      </c>
      <c r="B24" s="11" t="s">
        <v>39</v>
      </c>
      <c r="C24" s="12" t="s">
        <v>28</v>
      </c>
      <c r="D24" s="12">
        <v>2012</v>
      </c>
      <c r="E24" s="11" t="s">
        <v>29</v>
      </c>
      <c r="F24" s="13">
        <v>-1365874</v>
      </c>
      <c r="G24" s="13">
        <v>-1359525</v>
      </c>
      <c r="H24" s="13">
        <v>-1296743</v>
      </c>
      <c r="I24" s="13">
        <v>-900105</v>
      </c>
      <c r="J24" s="13">
        <v>-1331847</v>
      </c>
      <c r="K24" s="13">
        <v>-1564129</v>
      </c>
      <c r="L24" s="13">
        <v>-1063724</v>
      </c>
      <c r="M24" s="13">
        <v>-1612959</v>
      </c>
      <c r="N24" s="13">
        <v>-1338743</v>
      </c>
      <c r="O24" s="13">
        <v>-1378721</v>
      </c>
      <c r="P24" s="13">
        <v>-751229</v>
      </c>
      <c r="Q24" s="14">
        <v>-1417137</v>
      </c>
      <c r="R24" s="21">
        <f t="shared" si="0"/>
        <v>-15380736</v>
      </c>
    </row>
    <row r="25" spans="1:18" outlineLevel="2" x14ac:dyDescent="0.15">
      <c r="A25" s="10" t="s">
        <v>32</v>
      </c>
      <c r="B25" s="11" t="s">
        <v>39</v>
      </c>
      <c r="C25" s="12" t="s">
        <v>28</v>
      </c>
      <c r="D25" s="12">
        <v>2012</v>
      </c>
      <c r="E25" s="11" t="s">
        <v>29</v>
      </c>
      <c r="F25" s="13">
        <v>-3625840</v>
      </c>
      <c r="G25" s="13">
        <v>-3423587</v>
      </c>
      <c r="H25" s="13">
        <v>-2865530</v>
      </c>
      <c r="I25" s="13">
        <v>-2430054</v>
      </c>
      <c r="J25" s="13">
        <v>-3605303</v>
      </c>
      <c r="K25" s="13">
        <v>-4252053</v>
      </c>
      <c r="L25" s="13">
        <v>-2644538</v>
      </c>
      <c r="M25" s="13">
        <v>-4099242</v>
      </c>
      <c r="N25" s="13">
        <v>-3376769</v>
      </c>
      <c r="O25" s="13">
        <v>-3479104</v>
      </c>
      <c r="P25" s="13">
        <v>-2018487</v>
      </c>
      <c r="Q25" s="14">
        <v>-3638336</v>
      </c>
      <c r="R25" s="21">
        <f t="shared" si="0"/>
        <v>-39458843</v>
      </c>
    </row>
    <row r="26" spans="1:18" outlineLevel="2" x14ac:dyDescent="0.15">
      <c r="A26" s="10" t="s">
        <v>33</v>
      </c>
      <c r="B26" s="11" t="s">
        <v>39</v>
      </c>
      <c r="C26" s="12" t="s">
        <v>28</v>
      </c>
      <c r="D26" s="12">
        <v>2012</v>
      </c>
      <c r="E26" s="11" t="s">
        <v>29</v>
      </c>
      <c r="F26" s="13">
        <v>-404102</v>
      </c>
      <c r="G26" s="13">
        <v>-338689</v>
      </c>
      <c r="H26" s="13">
        <v>-289410</v>
      </c>
      <c r="I26" s="13">
        <v>-231627</v>
      </c>
      <c r="J26" s="13">
        <v>-322868</v>
      </c>
      <c r="K26" s="13">
        <v>-401363</v>
      </c>
      <c r="L26" s="13">
        <v>-253582</v>
      </c>
      <c r="M26" s="13">
        <v>-412988</v>
      </c>
      <c r="N26" s="13">
        <v>-347606</v>
      </c>
      <c r="O26" s="13">
        <v>-391065</v>
      </c>
      <c r="P26" s="13">
        <v>-171970</v>
      </c>
      <c r="Q26" s="14">
        <v>-374266</v>
      </c>
      <c r="R26" s="21">
        <f t="shared" si="0"/>
        <v>-3939536</v>
      </c>
    </row>
    <row r="27" spans="1:18" outlineLevel="2" x14ac:dyDescent="0.15">
      <c r="A27" s="10" t="s">
        <v>34</v>
      </c>
      <c r="B27" s="11" t="s">
        <v>39</v>
      </c>
      <c r="C27" s="12" t="s">
        <v>28</v>
      </c>
      <c r="D27" s="12">
        <v>2012</v>
      </c>
      <c r="E27" s="11" t="s">
        <v>29</v>
      </c>
      <c r="F27" s="13">
        <v>-1468035</v>
      </c>
      <c r="G27" s="13">
        <v>-1483124</v>
      </c>
      <c r="H27" s="13">
        <v>-1094520</v>
      </c>
      <c r="I27" s="13">
        <v>-937432</v>
      </c>
      <c r="J27" s="13">
        <v>-1284439</v>
      </c>
      <c r="K27" s="13">
        <v>-1598284</v>
      </c>
      <c r="L27" s="13">
        <v>-1152053</v>
      </c>
      <c r="M27" s="13">
        <v>-1525329</v>
      </c>
      <c r="N27" s="13">
        <v>-1197635</v>
      </c>
      <c r="O27" s="13">
        <v>-1277358</v>
      </c>
      <c r="P27" s="13">
        <v>-816086</v>
      </c>
      <c r="Q27" s="14">
        <v>-1391966</v>
      </c>
      <c r="R27" s="21">
        <f t="shared" si="0"/>
        <v>-15226261</v>
      </c>
    </row>
    <row r="28" spans="1:18" outlineLevel="2" x14ac:dyDescent="0.15">
      <c r="A28" s="10" t="s">
        <v>35</v>
      </c>
      <c r="B28" s="11" t="s">
        <v>39</v>
      </c>
      <c r="C28" s="12" t="s">
        <v>28</v>
      </c>
      <c r="D28" s="12">
        <v>2012</v>
      </c>
      <c r="E28" s="11" t="s">
        <v>29</v>
      </c>
      <c r="F28" s="13">
        <v>-1854144</v>
      </c>
      <c r="G28" s="13">
        <v>-1664382</v>
      </c>
      <c r="H28" s="13">
        <v>-1580339</v>
      </c>
      <c r="I28" s="13">
        <v>-1211392</v>
      </c>
      <c r="J28" s="13">
        <v>-1625464</v>
      </c>
      <c r="K28" s="13">
        <v>-2017618</v>
      </c>
      <c r="L28" s="13">
        <v>-1472986</v>
      </c>
      <c r="M28" s="13">
        <v>-2012637</v>
      </c>
      <c r="N28" s="13">
        <v>-1767868</v>
      </c>
      <c r="O28" s="13">
        <v>-1608184</v>
      </c>
      <c r="P28" s="13">
        <v>-917113</v>
      </c>
      <c r="Q28" s="14">
        <v>-1651075</v>
      </c>
      <c r="R28" s="21">
        <f t="shared" si="0"/>
        <v>-19383202</v>
      </c>
    </row>
    <row r="29" spans="1:18" outlineLevel="2" x14ac:dyDescent="0.15">
      <c r="A29" s="10" t="s">
        <v>36</v>
      </c>
      <c r="B29" s="11" t="s">
        <v>39</v>
      </c>
      <c r="C29" s="12" t="s">
        <v>28</v>
      </c>
      <c r="D29" s="12">
        <v>2012</v>
      </c>
      <c r="E29" s="11" t="s">
        <v>29</v>
      </c>
      <c r="F29" s="13">
        <v>-2454740</v>
      </c>
      <c r="G29" s="13">
        <v>-2246414</v>
      </c>
      <c r="H29" s="13">
        <v>-1920131</v>
      </c>
      <c r="I29" s="13">
        <v>-1538618</v>
      </c>
      <c r="J29" s="13">
        <v>-2459096</v>
      </c>
      <c r="K29" s="13">
        <v>-2690767</v>
      </c>
      <c r="L29" s="13">
        <v>-1781975</v>
      </c>
      <c r="M29" s="13">
        <v>-2592510</v>
      </c>
      <c r="N29" s="13">
        <v>-2077955</v>
      </c>
      <c r="O29" s="13">
        <v>-2418669</v>
      </c>
      <c r="P29" s="13">
        <v>-1334326</v>
      </c>
      <c r="Q29" s="14">
        <v>-2275474</v>
      </c>
      <c r="R29" s="21">
        <f t="shared" si="0"/>
        <v>-25790675</v>
      </c>
    </row>
    <row r="30" spans="1:18" outlineLevel="2" x14ac:dyDescent="0.15">
      <c r="A30" s="10" t="s">
        <v>37</v>
      </c>
      <c r="B30" s="11" t="s">
        <v>39</v>
      </c>
      <c r="C30" s="12" t="s">
        <v>28</v>
      </c>
      <c r="D30" s="12">
        <v>2012</v>
      </c>
      <c r="E30" s="11" t="s">
        <v>29</v>
      </c>
      <c r="F30" s="13">
        <v>-713163</v>
      </c>
      <c r="G30" s="13">
        <v>-741500</v>
      </c>
      <c r="H30" s="13">
        <v>-638160</v>
      </c>
      <c r="I30" s="13">
        <v>-461044</v>
      </c>
      <c r="J30" s="13">
        <v>-641726</v>
      </c>
      <c r="K30" s="13">
        <v>-906407</v>
      </c>
      <c r="L30" s="13">
        <v>-538307</v>
      </c>
      <c r="M30" s="13">
        <v>-792272</v>
      </c>
      <c r="N30" s="13">
        <v>-631951</v>
      </c>
      <c r="O30" s="13">
        <v>-774552</v>
      </c>
      <c r="P30" s="13">
        <v>-424464</v>
      </c>
      <c r="Q30" s="14">
        <v>-689907</v>
      </c>
      <c r="R30" s="21">
        <f t="shared" si="0"/>
        <v>-7953453</v>
      </c>
    </row>
    <row r="31" spans="1:18" outlineLevel="1" x14ac:dyDescent="0.15">
      <c r="A31" s="10"/>
      <c r="B31" s="22" t="s">
        <v>54</v>
      </c>
      <c r="C31" s="12"/>
      <c r="D31" s="12"/>
      <c r="E31" s="11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  <c r="R31" s="21">
        <f>SUBTOTAL(9,R22:R30)</f>
        <v>63139732.190000057</v>
      </c>
    </row>
    <row r="32" spans="1:18" outlineLevel="2" x14ac:dyDescent="0.15">
      <c r="A32" s="10" t="s">
        <v>26</v>
      </c>
      <c r="B32" s="11" t="s">
        <v>27</v>
      </c>
      <c r="C32" s="12" t="s">
        <v>28</v>
      </c>
      <c r="D32" s="12">
        <v>2013</v>
      </c>
      <c r="E32" s="11" t="s">
        <v>29</v>
      </c>
      <c r="F32" s="13">
        <v>62935397</v>
      </c>
      <c r="G32" s="13">
        <v>53925189</v>
      </c>
      <c r="H32" s="13">
        <v>89800765</v>
      </c>
      <c r="I32" s="13">
        <v>73182364</v>
      </c>
      <c r="J32" s="13">
        <v>88898687</v>
      </c>
      <c r="K32" s="13">
        <v>56531656</v>
      </c>
      <c r="L32" s="13">
        <v>81928853</v>
      </c>
      <c r="M32" s="13">
        <v>83883692</v>
      </c>
      <c r="N32" s="13">
        <v>90835513</v>
      </c>
      <c r="O32" s="13">
        <v>84696571</v>
      </c>
      <c r="P32" s="13">
        <v>85024906</v>
      </c>
      <c r="Q32" s="14">
        <v>53288399</v>
      </c>
      <c r="R32" s="21">
        <f t="shared" si="0"/>
        <v>904931992</v>
      </c>
    </row>
    <row r="33" spans="1:18" outlineLevel="2" x14ac:dyDescent="0.15">
      <c r="A33" s="10" t="s">
        <v>30</v>
      </c>
      <c r="B33" s="11" t="s">
        <v>27</v>
      </c>
      <c r="C33" s="12" t="s">
        <v>28</v>
      </c>
      <c r="D33" s="12">
        <v>2013</v>
      </c>
      <c r="E33" s="11" t="s">
        <v>29</v>
      </c>
      <c r="F33" s="13">
        <v>-26494815</v>
      </c>
      <c r="G33" s="13">
        <v>-22903069</v>
      </c>
      <c r="H33" s="13">
        <v>-40456195</v>
      </c>
      <c r="I33" s="13">
        <v>-34006729</v>
      </c>
      <c r="J33" s="13">
        <v>-42423953</v>
      </c>
      <c r="K33" s="13">
        <v>-27409059</v>
      </c>
      <c r="L33" s="13">
        <v>-33775125</v>
      </c>
      <c r="M33" s="13">
        <v>-36687036</v>
      </c>
      <c r="N33" s="13">
        <v>-41042906</v>
      </c>
      <c r="O33" s="13">
        <v>-39247829</v>
      </c>
      <c r="P33" s="13">
        <v>-36978094</v>
      </c>
      <c r="Q33" s="14">
        <v>-21932570</v>
      </c>
      <c r="R33" s="21">
        <f t="shared" si="0"/>
        <v>-403357380</v>
      </c>
    </row>
    <row r="34" spans="1:18" outlineLevel="2" x14ac:dyDescent="0.15">
      <c r="A34" s="10" t="s">
        <v>31</v>
      </c>
      <c r="B34" s="11" t="s">
        <v>27</v>
      </c>
      <c r="C34" s="12" t="s">
        <v>28</v>
      </c>
      <c r="D34" s="12">
        <v>2013</v>
      </c>
      <c r="E34" s="11" t="s">
        <v>29</v>
      </c>
      <c r="F34" s="13">
        <v>-2701354</v>
      </c>
      <c r="G34" s="13">
        <v>-2292513</v>
      </c>
      <c r="H34" s="13">
        <v>-4003886</v>
      </c>
      <c r="I34" s="13">
        <v>-3480213</v>
      </c>
      <c r="J34" s="13">
        <v>-3751958</v>
      </c>
      <c r="K34" s="13">
        <v>-2276949</v>
      </c>
      <c r="L34" s="13">
        <v>-3831128</v>
      </c>
      <c r="M34" s="13">
        <v>-4053567</v>
      </c>
      <c r="N34" s="13">
        <v>-3723927</v>
      </c>
      <c r="O34" s="13">
        <v>-3646419</v>
      </c>
      <c r="P34" s="13">
        <v>-3875350</v>
      </c>
      <c r="Q34" s="14">
        <v>-2193320</v>
      </c>
      <c r="R34" s="21">
        <f t="shared" si="0"/>
        <v>-39830584</v>
      </c>
    </row>
    <row r="35" spans="1:18" outlineLevel="2" x14ac:dyDescent="0.15">
      <c r="A35" s="10" t="s">
        <v>32</v>
      </c>
      <c r="B35" s="11" t="s">
        <v>27</v>
      </c>
      <c r="C35" s="12" t="s">
        <v>28</v>
      </c>
      <c r="D35" s="12">
        <v>2013</v>
      </c>
      <c r="E35" s="11" t="s">
        <v>29</v>
      </c>
      <c r="F35" s="13">
        <v>-6903529</v>
      </c>
      <c r="G35" s="13">
        <v>-6040881</v>
      </c>
      <c r="H35" s="13">
        <v>-8999879</v>
      </c>
      <c r="I35" s="13">
        <v>-8859167</v>
      </c>
      <c r="J35" s="13">
        <v>-10315340</v>
      </c>
      <c r="K35" s="13">
        <v>-7009597</v>
      </c>
      <c r="L35" s="13">
        <v>-9729627</v>
      </c>
      <c r="M35" s="13">
        <v>-9388096</v>
      </c>
      <c r="N35" s="13">
        <v>-9421268</v>
      </c>
      <c r="O35" s="13">
        <v>-9764483</v>
      </c>
      <c r="P35" s="13">
        <v>-10104336</v>
      </c>
      <c r="Q35" s="14">
        <v>-6025217</v>
      </c>
      <c r="R35" s="21">
        <f t="shared" si="0"/>
        <v>-102561420</v>
      </c>
    </row>
    <row r="36" spans="1:18" outlineLevel="2" x14ac:dyDescent="0.15">
      <c r="A36" s="10" t="s">
        <v>33</v>
      </c>
      <c r="B36" s="11" t="s">
        <v>27</v>
      </c>
      <c r="C36" s="12" t="s">
        <v>28</v>
      </c>
      <c r="D36" s="12">
        <v>2013</v>
      </c>
      <c r="E36" s="11" t="s">
        <v>29</v>
      </c>
      <c r="F36" s="13">
        <v>-742125</v>
      </c>
      <c r="G36" s="13">
        <v>-668336</v>
      </c>
      <c r="H36" s="13">
        <v>-1090282</v>
      </c>
      <c r="I36" s="13">
        <v>-779994</v>
      </c>
      <c r="J36" s="13">
        <v>-1061114</v>
      </c>
      <c r="K36" s="13">
        <v>-574730</v>
      </c>
      <c r="L36" s="13">
        <v>-914148</v>
      </c>
      <c r="M36" s="13">
        <v>-937664</v>
      </c>
      <c r="N36" s="13">
        <v>-1118700</v>
      </c>
      <c r="O36" s="13">
        <v>-991515</v>
      </c>
      <c r="P36" s="13">
        <v>-891952</v>
      </c>
      <c r="Q36" s="14">
        <v>-622578</v>
      </c>
      <c r="R36" s="21">
        <f t="shared" si="0"/>
        <v>-10393138</v>
      </c>
    </row>
    <row r="37" spans="1:18" outlineLevel="2" x14ac:dyDescent="0.15">
      <c r="A37" s="10" t="s">
        <v>34</v>
      </c>
      <c r="B37" s="11" t="s">
        <v>27</v>
      </c>
      <c r="C37" s="12" t="s">
        <v>28</v>
      </c>
      <c r="D37" s="12">
        <v>2013</v>
      </c>
      <c r="E37" s="11" t="s">
        <v>29</v>
      </c>
      <c r="F37" s="13">
        <v>-3004974</v>
      </c>
      <c r="G37" s="13">
        <v>-2247412</v>
      </c>
      <c r="H37" s="13">
        <v>-4038201</v>
      </c>
      <c r="I37" s="13">
        <v>-3194257</v>
      </c>
      <c r="J37" s="13">
        <v>-3781884</v>
      </c>
      <c r="K37" s="13">
        <v>-2691195</v>
      </c>
      <c r="L37" s="13">
        <v>-3732122</v>
      </c>
      <c r="M37" s="13">
        <v>-3946945</v>
      </c>
      <c r="N37" s="13">
        <v>-3769268</v>
      </c>
      <c r="O37" s="13">
        <v>-3631690</v>
      </c>
      <c r="P37" s="13">
        <v>-3939592</v>
      </c>
      <c r="Q37" s="14">
        <v>-2301656</v>
      </c>
      <c r="R37" s="21">
        <f t="shared" si="0"/>
        <v>-40279196</v>
      </c>
    </row>
    <row r="38" spans="1:18" outlineLevel="2" x14ac:dyDescent="0.15">
      <c r="A38" s="10" t="s">
        <v>35</v>
      </c>
      <c r="B38" s="11" t="s">
        <v>27</v>
      </c>
      <c r="C38" s="12" t="s">
        <v>28</v>
      </c>
      <c r="D38" s="12">
        <v>2013</v>
      </c>
      <c r="E38" s="11" t="s">
        <v>29</v>
      </c>
      <c r="F38" s="13">
        <v>-3635465</v>
      </c>
      <c r="G38" s="13">
        <v>-3045416</v>
      </c>
      <c r="H38" s="13">
        <v>-4995746</v>
      </c>
      <c r="I38" s="13">
        <v>-4388934</v>
      </c>
      <c r="J38" s="13">
        <v>-4835074</v>
      </c>
      <c r="K38" s="13">
        <v>-3428760</v>
      </c>
      <c r="L38" s="13">
        <v>-5056752</v>
      </c>
      <c r="M38" s="13">
        <v>-4859658</v>
      </c>
      <c r="N38" s="13">
        <v>-5233669</v>
      </c>
      <c r="O38" s="13">
        <v>-5103815</v>
      </c>
      <c r="P38" s="13">
        <v>-4679973</v>
      </c>
      <c r="Q38" s="14">
        <v>-2916323</v>
      </c>
      <c r="R38" s="21">
        <f t="shared" si="0"/>
        <v>-52179585</v>
      </c>
    </row>
    <row r="39" spans="1:18" outlineLevel="2" x14ac:dyDescent="0.15">
      <c r="A39" s="10" t="s">
        <v>36</v>
      </c>
      <c r="B39" s="11" t="s">
        <v>27</v>
      </c>
      <c r="C39" s="12" t="s">
        <v>28</v>
      </c>
      <c r="D39" s="12">
        <v>2013</v>
      </c>
      <c r="E39" s="11" t="s">
        <v>29</v>
      </c>
      <c r="F39" s="13">
        <v>-4463301</v>
      </c>
      <c r="G39" s="13">
        <v>-4126173</v>
      </c>
      <c r="H39" s="13">
        <v>-7142092</v>
      </c>
      <c r="I39" s="13">
        <v>-5237047</v>
      </c>
      <c r="J39" s="13">
        <v>-7122613</v>
      </c>
      <c r="K39" s="13">
        <v>-4230019</v>
      </c>
      <c r="L39" s="13">
        <v>-6296385</v>
      </c>
      <c r="M39" s="13">
        <v>-6393165</v>
      </c>
      <c r="N39" s="13">
        <v>-7603663</v>
      </c>
      <c r="O39" s="13">
        <v>-6983409</v>
      </c>
      <c r="P39" s="13">
        <v>-6504510</v>
      </c>
      <c r="Q39" s="14">
        <v>-4278920</v>
      </c>
      <c r="R39" s="21">
        <f t="shared" si="0"/>
        <v>-70381297</v>
      </c>
    </row>
    <row r="40" spans="1:18" outlineLevel="2" x14ac:dyDescent="0.15">
      <c r="A40" s="10" t="s">
        <v>37</v>
      </c>
      <c r="B40" s="11" t="s">
        <v>27</v>
      </c>
      <c r="C40" s="12" t="s">
        <v>28</v>
      </c>
      <c r="D40" s="12">
        <v>2013</v>
      </c>
      <c r="E40" s="11" t="s">
        <v>29</v>
      </c>
      <c r="F40" s="13">
        <v>-1338399</v>
      </c>
      <c r="G40" s="13">
        <v>-1226506</v>
      </c>
      <c r="H40" s="13">
        <v>-1878316</v>
      </c>
      <c r="I40" s="13">
        <v>-1692980</v>
      </c>
      <c r="J40" s="13">
        <v>-1813241</v>
      </c>
      <c r="K40" s="13">
        <v>-1153027</v>
      </c>
      <c r="L40" s="13">
        <v>-1971506</v>
      </c>
      <c r="M40" s="13">
        <v>-1867620</v>
      </c>
      <c r="N40" s="13">
        <v>-2234011</v>
      </c>
      <c r="O40" s="13">
        <v>-1784085</v>
      </c>
      <c r="P40" s="13">
        <v>-1901804</v>
      </c>
      <c r="Q40" s="14">
        <v>-1094887</v>
      </c>
      <c r="R40" s="21">
        <f t="shared" si="0"/>
        <v>-19956382</v>
      </c>
    </row>
    <row r="41" spans="1:18" outlineLevel="1" x14ac:dyDescent="0.15">
      <c r="A41" s="10"/>
      <c r="B41" s="22" t="s">
        <v>52</v>
      </c>
      <c r="C41" s="12"/>
      <c r="D41" s="12"/>
      <c r="E41" s="11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  <c r="R41" s="21">
        <f>SUBTOTAL(9,R33:R40)</f>
        <v>-738938982</v>
      </c>
    </row>
    <row r="42" spans="1:18" outlineLevel="2" x14ac:dyDescent="0.15">
      <c r="A42" s="10" t="s">
        <v>26</v>
      </c>
      <c r="B42" s="11" t="s">
        <v>38</v>
      </c>
      <c r="C42" s="12" t="s">
        <v>28</v>
      </c>
      <c r="D42" s="12">
        <v>2013</v>
      </c>
      <c r="E42" s="11" t="s">
        <v>29</v>
      </c>
      <c r="F42" s="13">
        <v>15104495.279999999</v>
      </c>
      <c r="G42" s="13">
        <v>15638304.809999999</v>
      </c>
      <c r="H42" s="13">
        <v>26940229.5</v>
      </c>
      <c r="I42" s="13">
        <v>18295591</v>
      </c>
      <c r="J42" s="13">
        <v>24002645.490000002</v>
      </c>
      <c r="K42" s="13">
        <v>11871647.76</v>
      </c>
      <c r="L42" s="13">
        <v>23759367.369999997</v>
      </c>
      <c r="M42" s="13">
        <v>23487433.760000002</v>
      </c>
      <c r="N42" s="13">
        <v>20892167.990000002</v>
      </c>
      <c r="O42" s="13">
        <v>25408971.300000001</v>
      </c>
      <c r="P42" s="13">
        <v>17004981.199999999</v>
      </c>
      <c r="Q42" s="14">
        <v>10657679.800000001</v>
      </c>
      <c r="R42" s="21">
        <f t="shared" si="0"/>
        <v>233063515.26000002</v>
      </c>
    </row>
    <row r="43" spans="1:18" outlineLevel="2" x14ac:dyDescent="0.15">
      <c r="A43" s="10" t="s">
        <v>30</v>
      </c>
      <c r="B43" s="11" t="s">
        <v>38</v>
      </c>
      <c r="C43" s="12" t="s">
        <v>28</v>
      </c>
      <c r="D43" s="12">
        <v>2013</v>
      </c>
      <c r="E43" s="11" t="s">
        <v>29</v>
      </c>
      <c r="F43" s="13">
        <v>-6922154</v>
      </c>
      <c r="G43" s="13">
        <v>-6719996</v>
      </c>
      <c r="H43" s="13">
        <v>-11251219</v>
      </c>
      <c r="I43" s="13">
        <v>-8188535</v>
      </c>
      <c r="J43" s="13">
        <v>-10753091</v>
      </c>
      <c r="K43" s="13">
        <v>-5620387</v>
      </c>
      <c r="L43" s="13">
        <v>-11674472</v>
      </c>
      <c r="M43" s="13">
        <v>-9402231</v>
      </c>
      <c r="N43" s="13">
        <v>-9847130</v>
      </c>
      <c r="O43" s="13">
        <v>-10592169</v>
      </c>
      <c r="P43" s="13">
        <v>-8170720</v>
      </c>
      <c r="Q43" s="14">
        <v>-4761146</v>
      </c>
      <c r="R43" s="21">
        <f t="shared" si="0"/>
        <v>-103903250</v>
      </c>
    </row>
    <row r="44" spans="1:18" outlineLevel="2" x14ac:dyDescent="0.15">
      <c r="A44" s="10" t="s">
        <v>31</v>
      </c>
      <c r="B44" s="11" t="s">
        <v>38</v>
      </c>
      <c r="C44" s="12" t="s">
        <v>28</v>
      </c>
      <c r="D44" s="12">
        <v>2013</v>
      </c>
      <c r="E44" s="11" t="s">
        <v>29</v>
      </c>
      <c r="F44" s="13">
        <v>-744189</v>
      </c>
      <c r="G44" s="13">
        <v>-684446</v>
      </c>
      <c r="H44" s="13">
        <v>-1135391</v>
      </c>
      <c r="I44" s="13">
        <v>-740206</v>
      </c>
      <c r="J44" s="13">
        <v>-1056537</v>
      </c>
      <c r="K44" s="13">
        <v>-587577</v>
      </c>
      <c r="L44" s="13">
        <v>-1154625</v>
      </c>
      <c r="M44" s="13">
        <v>-1015469</v>
      </c>
      <c r="N44" s="13">
        <v>-919043</v>
      </c>
      <c r="O44" s="13">
        <v>-1130498</v>
      </c>
      <c r="P44" s="13">
        <v>-705547</v>
      </c>
      <c r="Q44" s="14">
        <v>-447074</v>
      </c>
      <c r="R44" s="21">
        <f t="shared" si="0"/>
        <v>-10320602</v>
      </c>
    </row>
    <row r="45" spans="1:18" outlineLevel="2" x14ac:dyDescent="0.15">
      <c r="A45" s="10" t="s">
        <v>32</v>
      </c>
      <c r="B45" s="11" t="s">
        <v>38</v>
      </c>
      <c r="C45" s="12" t="s">
        <v>28</v>
      </c>
      <c r="D45" s="12">
        <v>2013</v>
      </c>
      <c r="E45" s="11" t="s">
        <v>29</v>
      </c>
      <c r="F45" s="13">
        <v>-1820008</v>
      </c>
      <c r="G45" s="13">
        <v>-1643381</v>
      </c>
      <c r="H45" s="13">
        <v>-3339938</v>
      </c>
      <c r="I45" s="13">
        <v>-2236128</v>
      </c>
      <c r="J45" s="13">
        <v>-2909989</v>
      </c>
      <c r="K45" s="13">
        <v>-1461544</v>
      </c>
      <c r="L45" s="13">
        <v>-2630917</v>
      </c>
      <c r="M45" s="13">
        <v>-2736210</v>
      </c>
      <c r="N45" s="13">
        <v>-2555554</v>
      </c>
      <c r="O45" s="13">
        <v>-2554023</v>
      </c>
      <c r="P45" s="13">
        <v>-1729230</v>
      </c>
      <c r="Q45" s="14">
        <v>-1183866</v>
      </c>
      <c r="R45" s="21">
        <f t="shared" si="0"/>
        <v>-26800788</v>
      </c>
    </row>
    <row r="46" spans="1:18" outlineLevel="2" x14ac:dyDescent="0.15">
      <c r="A46" s="10" t="s">
        <v>33</v>
      </c>
      <c r="B46" s="11" t="s">
        <v>38</v>
      </c>
      <c r="C46" s="12" t="s">
        <v>28</v>
      </c>
      <c r="D46" s="12">
        <v>2013</v>
      </c>
      <c r="E46" s="11" t="s">
        <v>29</v>
      </c>
      <c r="F46" s="13">
        <v>-161575</v>
      </c>
      <c r="G46" s="13">
        <v>-187636</v>
      </c>
      <c r="H46" s="13">
        <v>-282811</v>
      </c>
      <c r="I46" s="13">
        <v>-221047</v>
      </c>
      <c r="J46" s="13">
        <v>-254049</v>
      </c>
      <c r="K46" s="13">
        <v>-144005</v>
      </c>
      <c r="L46" s="13">
        <v>-246538</v>
      </c>
      <c r="M46" s="13">
        <v>-255904</v>
      </c>
      <c r="N46" s="13">
        <v>-221757</v>
      </c>
      <c r="O46" s="13">
        <v>-282216</v>
      </c>
      <c r="P46" s="13">
        <v>-207965</v>
      </c>
      <c r="Q46" s="14">
        <v>-107626</v>
      </c>
      <c r="R46" s="21">
        <f t="shared" si="0"/>
        <v>-2573129</v>
      </c>
    </row>
    <row r="47" spans="1:18" outlineLevel="2" x14ac:dyDescent="0.15">
      <c r="A47" s="10" t="s">
        <v>34</v>
      </c>
      <c r="B47" s="11" t="s">
        <v>38</v>
      </c>
      <c r="C47" s="12" t="s">
        <v>28</v>
      </c>
      <c r="D47" s="12">
        <v>2013</v>
      </c>
      <c r="E47" s="11" t="s">
        <v>29</v>
      </c>
      <c r="F47" s="13">
        <v>-741256</v>
      </c>
      <c r="G47" s="13">
        <v>-734801</v>
      </c>
      <c r="H47" s="13">
        <v>-1121189</v>
      </c>
      <c r="I47" s="13">
        <v>-847064</v>
      </c>
      <c r="J47" s="13">
        <v>-1076637</v>
      </c>
      <c r="K47" s="13">
        <v>-581037</v>
      </c>
      <c r="L47" s="13">
        <v>-1155733</v>
      </c>
      <c r="M47" s="13">
        <v>-1140205</v>
      </c>
      <c r="N47" s="13">
        <v>-928524</v>
      </c>
      <c r="O47" s="13">
        <v>-1022458</v>
      </c>
      <c r="P47" s="13">
        <v>-732828</v>
      </c>
      <c r="Q47" s="14">
        <v>-507909</v>
      </c>
      <c r="R47" s="21">
        <f t="shared" si="0"/>
        <v>-10589641</v>
      </c>
    </row>
    <row r="48" spans="1:18" outlineLevel="2" x14ac:dyDescent="0.15">
      <c r="A48" s="10" t="s">
        <v>35</v>
      </c>
      <c r="B48" s="11" t="s">
        <v>38</v>
      </c>
      <c r="C48" s="12" t="s">
        <v>28</v>
      </c>
      <c r="D48" s="12">
        <v>2013</v>
      </c>
      <c r="E48" s="11" t="s">
        <v>29</v>
      </c>
      <c r="F48" s="13">
        <v>-938436</v>
      </c>
      <c r="G48" s="13">
        <v>-936828</v>
      </c>
      <c r="H48" s="13">
        <v>-1631024</v>
      </c>
      <c r="I48" s="13">
        <v>-1004574</v>
      </c>
      <c r="J48" s="13">
        <v>-1256873</v>
      </c>
      <c r="K48" s="13">
        <v>-602967</v>
      </c>
      <c r="L48" s="13">
        <v>-1434455</v>
      </c>
      <c r="M48" s="13">
        <v>-1308212</v>
      </c>
      <c r="N48" s="13">
        <v>-1228204</v>
      </c>
      <c r="O48" s="13">
        <v>-1541439</v>
      </c>
      <c r="P48" s="13">
        <v>-1029014</v>
      </c>
      <c r="Q48" s="14">
        <v>-547052</v>
      </c>
      <c r="R48" s="21">
        <f t="shared" si="0"/>
        <v>-13459078</v>
      </c>
    </row>
    <row r="49" spans="1:24" outlineLevel="2" x14ac:dyDescent="0.15">
      <c r="A49" s="10" t="s">
        <v>36</v>
      </c>
      <c r="B49" s="11" t="s">
        <v>38</v>
      </c>
      <c r="C49" s="12" t="s">
        <v>28</v>
      </c>
      <c r="D49" s="12">
        <v>2013</v>
      </c>
      <c r="E49" s="11" t="s">
        <v>29</v>
      </c>
      <c r="F49" s="13">
        <v>-1135946</v>
      </c>
      <c r="G49" s="13">
        <v>-1337432</v>
      </c>
      <c r="H49" s="13">
        <v>-2176367</v>
      </c>
      <c r="I49" s="13">
        <v>-1388676</v>
      </c>
      <c r="J49" s="13">
        <v>-1972095</v>
      </c>
      <c r="K49" s="13">
        <v>-935781</v>
      </c>
      <c r="L49" s="13">
        <v>-1810962</v>
      </c>
      <c r="M49" s="13">
        <v>-1913852</v>
      </c>
      <c r="N49" s="13">
        <v>-1681821</v>
      </c>
      <c r="O49" s="13">
        <v>-1985257</v>
      </c>
      <c r="P49" s="13">
        <v>-1268727</v>
      </c>
      <c r="Q49" s="14">
        <v>-853915</v>
      </c>
      <c r="R49" s="21">
        <f t="shared" si="0"/>
        <v>-18460831</v>
      </c>
    </row>
    <row r="50" spans="1:24" outlineLevel="2" x14ac:dyDescent="0.15">
      <c r="A50" s="10" t="s">
        <v>37</v>
      </c>
      <c r="B50" s="11" t="s">
        <v>38</v>
      </c>
      <c r="C50" s="12" t="s">
        <v>28</v>
      </c>
      <c r="D50" s="12">
        <v>2013</v>
      </c>
      <c r="E50" s="11" t="s">
        <v>29</v>
      </c>
      <c r="F50" s="13">
        <v>-323989</v>
      </c>
      <c r="G50" s="13">
        <v>-329938</v>
      </c>
      <c r="H50" s="13">
        <v>-540940</v>
      </c>
      <c r="I50" s="13">
        <v>-428900</v>
      </c>
      <c r="J50" s="13">
        <v>-480921</v>
      </c>
      <c r="K50" s="13">
        <v>-296470</v>
      </c>
      <c r="L50" s="13">
        <v>-569490</v>
      </c>
      <c r="M50" s="13">
        <v>-545708</v>
      </c>
      <c r="N50" s="13">
        <v>-522167</v>
      </c>
      <c r="O50" s="13">
        <v>-517041</v>
      </c>
      <c r="P50" s="13">
        <v>-375439</v>
      </c>
      <c r="Q50" s="14">
        <v>-255120</v>
      </c>
      <c r="R50" s="21">
        <f t="shared" si="0"/>
        <v>-5186123</v>
      </c>
    </row>
    <row r="51" spans="1:24" outlineLevel="1" x14ac:dyDescent="0.15">
      <c r="A51" s="10"/>
      <c r="B51" s="22" t="s">
        <v>53</v>
      </c>
      <c r="C51" s="12"/>
      <c r="D51" s="12"/>
      <c r="E51" s="11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  <c r="R51" s="21">
        <f>SUBTOTAL(9,R42:R50)</f>
        <v>41770073.26000002</v>
      </c>
      <c r="S51" t="s">
        <v>50</v>
      </c>
      <c r="X51">
        <v>2019</v>
      </c>
    </row>
    <row r="52" spans="1:24" outlineLevel="2" x14ac:dyDescent="0.15">
      <c r="A52" s="10" t="s">
        <v>26</v>
      </c>
      <c r="B52" s="11" t="s">
        <v>39</v>
      </c>
      <c r="C52" s="12" t="s">
        <v>28</v>
      </c>
      <c r="D52" s="12">
        <v>2013</v>
      </c>
      <c r="E52" s="11" t="s">
        <v>29</v>
      </c>
      <c r="F52" s="13">
        <v>19509973.07</v>
      </c>
      <c r="G52" s="13">
        <v>17256060.48</v>
      </c>
      <c r="H52" s="13">
        <v>30532260.100000001</v>
      </c>
      <c r="I52" s="13">
        <v>29272945.600000001</v>
      </c>
      <c r="J52" s="13">
        <v>29336566.710000001</v>
      </c>
      <c r="K52" s="13">
        <v>20351396.16</v>
      </c>
      <c r="L52" s="13">
        <v>28675098.549999997</v>
      </c>
      <c r="M52" s="13">
        <v>33553476.800000001</v>
      </c>
      <c r="N52" s="13">
        <v>34517494.939999998</v>
      </c>
      <c r="O52" s="13">
        <v>26255937.010000002</v>
      </c>
      <c r="P52" s="13">
        <v>30608966.16</v>
      </c>
      <c r="Q52" s="14">
        <v>18118055.66</v>
      </c>
      <c r="R52" s="21">
        <f t="shared" si="0"/>
        <v>317988231.24000007</v>
      </c>
      <c r="S52" s="4"/>
    </row>
    <row r="53" spans="1:24" outlineLevel="2" x14ac:dyDescent="0.15">
      <c r="A53" s="10" t="s">
        <v>30</v>
      </c>
      <c r="B53" s="11" t="s">
        <v>39</v>
      </c>
      <c r="C53" s="12" t="s">
        <v>28</v>
      </c>
      <c r="D53" s="12">
        <v>2013</v>
      </c>
      <c r="E53" s="11" t="s">
        <v>29</v>
      </c>
      <c r="F53" s="13">
        <v>-8150515</v>
      </c>
      <c r="G53" s="13">
        <v>-8450170</v>
      </c>
      <c r="H53" s="13">
        <v>-14161620</v>
      </c>
      <c r="I53" s="13">
        <v>-11982699</v>
      </c>
      <c r="J53" s="13">
        <v>-14251244</v>
      </c>
      <c r="K53" s="13">
        <v>-9764566</v>
      </c>
      <c r="L53" s="13">
        <v>-13601224</v>
      </c>
      <c r="M53" s="13">
        <v>-16479944</v>
      </c>
      <c r="N53" s="13">
        <v>-15769647</v>
      </c>
      <c r="O53" s="13">
        <v>-11713786</v>
      </c>
      <c r="P53" s="13">
        <v>-13808185</v>
      </c>
      <c r="Q53" s="14">
        <v>-7671352</v>
      </c>
      <c r="R53" s="21">
        <f t="shared" si="0"/>
        <v>-145804952</v>
      </c>
    </row>
    <row r="54" spans="1:24" outlineLevel="2" x14ac:dyDescent="0.15">
      <c r="A54" s="10" t="s">
        <v>31</v>
      </c>
      <c r="B54" s="11" t="s">
        <v>39</v>
      </c>
      <c r="C54" s="12" t="s">
        <v>28</v>
      </c>
      <c r="D54" s="12">
        <v>2013</v>
      </c>
      <c r="E54" s="11" t="s">
        <v>29</v>
      </c>
      <c r="F54" s="13">
        <v>-918940</v>
      </c>
      <c r="G54" s="13">
        <v>-807370</v>
      </c>
      <c r="H54" s="13">
        <v>-1441691</v>
      </c>
      <c r="I54" s="13">
        <v>-1189856</v>
      </c>
      <c r="J54" s="13">
        <v>-1441481</v>
      </c>
      <c r="K54" s="13">
        <v>-992324</v>
      </c>
      <c r="L54" s="13">
        <v>-1184148</v>
      </c>
      <c r="M54" s="13">
        <v>-1395247</v>
      </c>
      <c r="N54" s="13">
        <v>-1624531</v>
      </c>
      <c r="O54" s="13">
        <v>-1309585</v>
      </c>
      <c r="P54" s="13">
        <v>-1271473</v>
      </c>
      <c r="Q54" s="14">
        <v>-888159</v>
      </c>
      <c r="R54" s="21">
        <f t="shared" si="0"/>
        <v>-14464805</v>
      </c>
    </row>
    <row r="55" spans="1:24" outlineLevel="2" x14ac:dyDescent="0.15">
      <c r="A55" s="10" t="s">
        <v>32</v>
      </c>
      <c r="B55" s="11" t="s">
        <v>39</v>
      </c>
      <c r="C55" s="12" t="s">
        <v>28</v>
      </c>
      <c r="D55" s="12">
        <v>2013</v>
      </c>
      <c r="E55" s="11" t="s">
        <v>29</v>
      </c>
      <c r="F55" s="13">
        <v>-1978540</v>
      </c>
      <c r="G55" s="13">
        <v>-2042733</v>
      </c>
      <c r="H55" s="13">
        <v>-3640742</v>
      </c>
      <c r="I55" s="13">
        <v>-3022060</v>
      </c>
      <c r="J55" s="13">
        <v>-3103005</v>
      </c>
      <c r="K55" s="13">
        <v>-2469981</v>
      </c>
      <c r="L55" s="13">
        <v>-3153289</v>
      </c>
      <c r="M55" s="13">
        <v>-3620396</v>
      </c>
      <c r="N55" s="13">
        <v>-4017528</v>
      </c>
      <c r="O55" s="13">
        <v>-2657392</v>
      </c>
      <c r="P55" s="13">
        <v>-3428688</v>
      </c>
      <c r="Q55" s="14">
        <v>-2234769</v>
      </c>
      <c r="R55" s="21">
        <f t="shared" si="0"/>
        <v>-35369123</v>
      </c>
    </row>
    <row r="56" spans="1:24" outlineLevel="2" x14ac:dyDescent="0.15">
      <c r="A56" s="10" t="s">
        <v>33</v>
      </c>
      <c r="B56" s="11" t="s">
        <v>39</v>
      </c>
      <c r="C56" s="12" t="s">
        <v>28</v>
      </c>
      <c r="D56" s="12">
        <v>2013</v>
      </c>
      <c r="E56" s="11" t="s">
        <v>29</v>
      </c>
      <c r="F56" s="13">
        <v>-226737</v>
      </c>
      <c r="G56" s="13">
        <v>-177057</v>
      </c>
      <c r="H56" s="13">
        <v>-348448</v>
      </c>
      <c r="I56" s="13">
        <v>-348912</v>
      </c>
      <c r="J56" s="13">
        <v>-340324</v>
      </c>
      <c r="K56" s="13">
        <v>-233884</v>
      </c>
      <c r="L56" s="13">
        <v>-339323</v>
      </c>
      <c r="M56" s="13">
        <v>-346782</v>
      </c>
      <c r="N56" s="13">
        <v>-416320</v>
      </c>
      <c r="O56" s="13">
        <v>-265196</v>
      </c>
      <c r="P56" s="13">
        <v>-350713</v>
      </c>
      <c r="Q56" s="14">
        <v>-191961</v>
      </c>
      <c r="R56" s="21">
        <f t="shared" si="0"/>
        <v>-3585657</v>
      </c>
      <c r="W56" s="27"/>
    </row>
    <row r="57" spans="1:24" outlineLevel="2" x14ac:dyDescent="0.15">
      <c r="A57" s="10" t="s">
        <v>34</v>
      </c>
      <c r="B57" s="11" t="s">
        <v>39</v>
      </c>
      <c r="C57" s="12" t="s">
        <v>28</v>
      </c>
      <c r="D57" s="12">
        <v>2013</v>
      </c>
      <c r="E57" s="11" t="s">
        <v>29</v>
      </c>
      <c r="F57" s="13">
        <v>-864114</v>
      </c>
      <c r="G57" s="13">
        <v>-798924</v>
      </c>
      <c r="H57" s="13">
        <v>-1397111</v>
      </c>
      <c r="I57" s="13">
        <v>-1424616</v>
      </c>
      <c r="J57" s="13">
        <v>-1408363</v>
      </c>
      <c r="K57" s="13">
        <v>-988295</v>
      </c>
      <c r="L57" s="13">
        <v>-1420613</v>
      </c>
      <c r="M57" s="13">
        <v>-1550303</v>
      </c>
      <c r="N57" s="13">
        <v>-1530986</v>
      </c>
      <c r="O57" s="13">
        <v>-1291985</v>
      </c>
      <c r="P57" s="13">
        <v>-1244998</v>
      </c>
      <c r="Q57" s="14">
        <v>-880628</v>
      </c>
      <c r="R57" s="21">
        <f t="shared" si="0"/>
        <v>-14800936</v>
      </c>
    </row>
    <row r="58" spans="1:24" outlineLevel="2" x14ac:dyDescent="0.15">
      <c r="A58" s="10" t="s">
        <v>35</v>
      </c>
      <c r="B58" s="11" t="s">
        <v>39</v>
      </c>
      <c r="C58" s="12" t="s">
        <v>28</v>
      </c>
      <c r="D58" s="12">
        <v>2013</v>
      </c>
      <c r="E58" s="11" t="s">
        <v>29</v>
      </c>
      <c r="F58" s="13">
        <v>-985386</v>
      </c>
      <c r="G58" s="13">
        <v>-1024168</v>
      </c>
      <c r="H58" s="13">
        <v>-1624588</v>
      </c>
      <c r="I58" s="13">
        <v>-1566421</v>
      </c>
      <c r="J58" s="13">
        <v>-1513745</v>
      </c>
      <c r="K58" s="13">
        <v>-1168867</v>
      </c>
      <c r="L58" s="13">
        <v>-1433907</v>
      </c>
      <c r="M58" s="13">
        <v>-1760511</v>
      </c>
      <c r="N58" s="13">
        <v>-1764055</v>
      </c>
      <c r="O58" s="13">
        <v>-1576381</v>
      </c>
      <c r="P58" s="13">
        <v>-1568287</v>
      </c>
      <c r="Q58" s="14">
        <v>-1109268</v>
      </c>
      <c r="R58" s="21">
        <f t="shared" si="0"/>
        <v>-17095584</v>
      </c>
    </row>
    <row r="59" spans="1:24" outlineLevel="2" x14ac:dyDescent="0.15">
      <c r="A59" s="10" t="s">
        <v>36</v>
      </c>
      <c r="B59" s="11" t="s">
        <v>39</v>
      </c>
      <c r="C59" s="12" t="s">
        <v>28</v>
      </c>
      <c r="D59" s="12">
        <v>2013</v>
      </c>
      <c r="E59" s="11" t="s">
        <v>29</v>
      </c>
      <c r="F59" s="13">
        <v>-1643593</v>
      </c>
      <c r="G59" s="13">
        <v>-1410736</v>
      </c>
      <c r="H59" s="13">
        <v>-2420767</v>
      </c>
      <c r="I59" s="13">
        <v>-2153538</v>
      </c>
      <c r="J59" s="13">
        <v>-2533689</v>
      </c>
      <c r="K59" s="13">
        <v>-1741008</v>
      </c>
      <c r="L59" s="13">
        <v>-2146318</v>
      </c>
      <c r="M59" s="13">
        <v>-2517357</v>
      </c>
      <c r="N59" s="13">
        <v>-2704417</v>
      </c>
      <c r="O59" s="13">
        <v>-2028595</v>
      </c>
      <c r="P59" s="13">
        <v>-2603838</v>
      </c>
      <c r="Q59" s="14">
        <v>-1295382</v>
      </c>
      <c r="R59" s="21">
        <f t="shared" si="0"/>
        <v>-25199238</v>
      </c>
    </row>
    <row r="60" spans="1:24" outlineLevel="2" x14ac:dyDescent="0.15">
      <c r="A60" s="10" t="s">
        <v>37</v>
      </c>
      <c r="B60" s="11" t="s">
        <v>39</v>
      </c>
      <c r="C60" s="12" t="s">
        <v>28</v>
      </c>
      <c r="D60" s="12">
        <v>2013</v>
      </c>
      <c r="E60" s="11" t="s">
        <v>29</v>
      </c>
      <c r="F60" s="13">
        <v>-448703</v>
      </c>
      <c r="G60" s="13">
        <v>-383620</v>
      </c>
      <c r="H60" s="13">
        <v>-615643</v>
      </c>
      <c r="I60" s="13">
        <v>-713736</v>
      </c>
      <c r="J60" s="13">
        <v>-716076</v>
      </c>
      <c r="K60" s="13">
        <v>-430361</v>
      </c>
      <c r="L60" s="13">
        <v>-707885</v>
      </c>
      <c r="M60" s="13">
        <v>-733111</v>
      </c>
      <c r="N60" s="13">
        <v>-799880</v>
      </c>
      <c r="O60" s="13">
        <v>-586058</v>
      </c>
      <c r="P60" s="13">
        <v>-621736</v>
      </c>
      <c r="Q60" s="14">
        <v>-422427</v>
      </c>
      <c r="R60" s="21">
        <f t="shared" si="0"/>
        <v>-7179236</v>
      </c>
    </row>
    <row r="61" spans="1:24" outlineLevel="1" x14ac:dyDescent="0.15">
      <c r="A61" s="10"/>
      <c r="B61" s="22" t="s">
        <v>54</v>
      </c>
      <c r="C61" s="12"/>
      <c r="D61" s="12"/>
      <c r="E61" s="11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  <c r="R61" s="21">
        <f>SUBTOTAL(9,R52:R60)</f>
        <v>54488700.240000069</v>
      </c>
    </row>
    <row r="62" spans="1:24" outlineLevel="2" x14ac:dyDescent="0.15">
      <c r="A62" s="10" t="s">
        <v>26</v>
      </c>
      <c r="B62" s="11" t="s">
        <v>27</v>
      </c>
      <c r="C62" s="12" t="s">
        <v>28</v>
      </c>
      <c r="D62" s="12">
        <v>2014</v>
      </c>
      <c r="E62" s="11" t="s">
        <v>29</v>
      </c>
      <c r="F62" s="13">
        <v>73003216</v>
      </c>
      <c r="G62" s="13">
        <v>67583964</v>
      </c>
      <c r="H62" s="13">
        <v>96747422</v>
      </c>
      <c r="I62" s="13">
        <v>54707115</v>
      </c>
      <c r="J62" s="13">
        <v>53295086</v>
      </c>
      <c r="K62" s="13">
        <v>73831265</v>
      </c>
      <c r="L62" s="13">
        <v>60633129</v>
      </c>
      <c r="M62" s="13">
        <v>67453237</v>
      </c>
      <c r="N62" s="13">
        <v>98780894</v>
      </c>
      <c r="O62" s="13">
        <v>52687090</v>
      </c>
      <c r="P62" s="13">
        <v>71258255</v>
      </c>
      <c r="Q62" s="14">
        <v>83507400</v>
      </c>
      <c r="R62" s="21">
        <f t="shared" si="0"/>
        <v>853488073</v>
      </c>
    </row>
    <row r="63" spans="1:24" outlineLevel="2" x14ac:dyDescent="0.15">
      <c r="A63" s="10" t="s">
        <v>30</v>
      </c>
      <c r="B63" s="11" t="s">
        <v>27</v>
      </c>
      <c r="C63" s="12" t="s">
        <v>28</v>
      </c>
      <c r="D63" s="12">
        <v>2014</v>
      </c>
      <c r="E63" s="11" t="s">
        <v>29</v>
      </c>
      <c r="F63" s="13">
        <v>-35434154</v>
      </c>
      <c r="G63" s="13">
        <v>-33276599</v>
      </c>
      <c r="H63" s="13">
        <v>-46411721</v>
      </c>
      <c r="I63" s="13">
        <v>-25228351</v>
      </c>
      <c r="J63" s="13">
        <v>-24803966</v>
      </c>
      <c r="K63" s="13">
        <v>-34794166</v>
      </c>
      <c r="L63" s="13">
        <v>-25081587</v>
      </c>
      <c r="M63" s="13">
        <v>-32657990</v>
      </c>
      <c r="N63" s="13">
        <v>-47301412</v>
      </c>
      <c r="O63" s="13">
        <v>-23190677</v>
      </c>
      <c r="P63" s="13">
        <v>-33853415</v>
      </c>
      <c r="Q63" s="14">
        <v>-41071028</v>
      </c>
      <c r="R63" s="21">
        <f t="shared" si="0"/>
        <v>-403105066</v>
      </c>
    </row>
    <row r="64" spans="1:24" outlineLevel="2" x14ac:dyDescent="0.15">
      <c r="A64" s="10" t="s">
        <v>31</v>
      </c>
      <c r="B64" s="11" t="s">
        <v>27</v>
      </c>
      <c r="C64" s="12" t="s">
        <v>28</v>
      </c>
      <c r="D64" s="12">
        <v>2014</v>
      </c>
      <c r="E64" s="11" t="s">
        <v>29</v>
      </c>
      <c r="F64" s="13">
        <v>-3225544</v>
      </c>
      <c r="G64" s="13">
        <v>-3006614</v>
      </c>
      <c r="H64" s="13">
        <v>-4716518</v>
      </c>
      <c r="I64" s="13">
        <v>-2637046</v>
      </c>
      <c r="J64" s="13">
        <v>-2192406</v>
      </c>
      <c r="K64" s="13">
        <v>-3440909</v>
      </c>
      <c r="L64" s="13">
        <v>-2564854</v>
      </c>
      <c r="M64" s="13">
        <v>-3195750</v>
      </c>
      <c r="N64" s="13">
        <v>-4621559</v>
      </c>
      <c r="O64" s="13">
        <v>-2594599</v>
      </c>
      <c r="P64" s="13">
        <v>-3474868</v>
      </c>
      <c r="Q64" s="14">
        <v>-3954659</v>
      </c>
      <c r="R64" s="21">
        <f t="shared" si="0"/>
        <v>-39625326</v>
      </c>
    </row>
    <row r="65" spans="1:18" outlineLevel="2" x14ac:dyDescent="0.15">
      <c r="A65" s="10" t="s">
        <v>32</v>
      </c>
      <c r="B65" s="11" t="s">
        <v>27</v>
      </c>
      <c r="C65" s="12" t="s">
        <v>28</v>
      </c>
      <c r="D65" s="12">
        <v>2014</v>
      </c>
      <c r="E65" s="11" t="s">
        <v>29</v>
      </c>
      <c r="F65" s="13">
        <v>-8214482</v>
      </c>
      <c r="G65" s="13">
        <v>-6991832</v>
      </c>
      <c r="H65" s="13">
        <v>-9881604</v>
      </c>
      <c r="I65" s="13">
        <v>-6021642</v>
      </c>
      <c r="J65" s="13">
        <v>-5967905</v>
      </c>
      <c r="K65" s="13">
        <v>-8792535</v>
      </c>
      <c r="L65" s="13">
        <v>-6362428</v>
      </c>
      <c r="M65" s="13">
        <v>-7854754</v>
      </c>
      <c r="N65" s="13">
        <v>-10736101</v>
      </c>
      <c r="O65" s="13">
        <v>-6185030</v>
      </c>
      <c r="P65" s="13">
        <v>-8422442</v>
      </c>
      <c r="Q65" s="14">
        <v>-8853593</v>
      </c>
      <c r="R65" s="21">
        <f t="shared" si="0"/>
        <v>-94284348</v>
      </c>
    </row>
    <row r="66" spans="1:18" outlineLevel="2" x14ac:dyDescent="0.15">
      <c r="A66" s="10" t="s">
        <v>33</v>
      </c>
      <c r="B66" s="11" t="s">
        <v>27</v>
      </c>
      <c r="C66" s="12" t="s">
        <v>28</v>
      </c>
      <c r="D66" s="12">
        <v>2014</v>
      </c>
      <c r="E66" s="11" t="s">
        <v>29</v>
      </c>
      <c r="F66" s="13">
        <v>-812381</v>
      </c>
      <c r="G66" s="13">
        <v>-823867</v>
      </c>
      <c r="H66" s="13">
        <v>-1084164</v>
      </c>
      <c r="I66" s="13">
        <v>-547555</v>
      </c>
      <c r="J66" s="13">
        <v>-657107</v>
      </c>
      <c r="K66" s="13">
        <v>-785991</v>
      </c>
      <c r="L66" s="13">
        <v>-693944</v>
      </c>
      <c r="M66" s="13">
        <v>-790029</v>
      </c>
      <c r="N66" s="13">
        <v>-1063936</v>
      </c>
      <c r="O66" s="13">
        <v>-528306</v>
      </c>
      <c r="P66" s="13">
        <v>-837702</v>
      </c>
      <c r="Q66" s="14">
        <v>-949150</v>
      </c>
      <c r="R66" s="21">
        <f t="shared" si="0"/>
        <v>-9574132</v>
      </c>
    </row>
    <row r="67" spans="1:18" outlineLevel="2" x14ac:dyDescent="0.15">
      <c r="A67" s="10" t="s">
        <v>34</v>
      </c>
      <c r="B67" s="11" t="s">
        <v>27</v>
      </c>
      <c r="C67" s="12" t="s">
        <v>28</v>
      </c>
      <c r="D67" s="12">
        <v>2014</v>
      </c>
      <c r="E67" s="11" t="s">
        <v>29</v>
      </c>
      <c r="F67" s="13">
        <v>-3200785</v>
      </c>
      <c r="G67" s="13">
        <v>-3236733</v>
      </c>
      <c r="H67" s="13">
        <v>-4576715</v>
      </c>
      <c r="I67" s="13">
        <v>-2677342</v>
      </c>
      <c r="J67" s="13">
        <v>-2564086</v>
      </c>
      <c r="K67" s="13">
        <v>-3201135</v>
      </c>
      <c r="L67" s="13">
        <v>-2673923</v>
      </c>
      <c r="M67" s="13">
        <v>-2759863</v>
      </c>
      <c r="N67" s="13">
        <v>-4136323</v>
      </c>
      <c r="O67" s="13">
        <v>-2161622</v>
      </c>
      <c r="P67" s="13">
        <v>-2908571</v>
      </c>
      <c r="Q67" s="14">
        <v>-3459881</v>
      </c>
      <c r="R67" s="21">
        <f t="shared" si="0"/>
        <v>-37556979</v>
      </c>
    </row>
    <row r="68" spans="1:18" outlineLevel="2" x14ac:dyDescent="0.15">
      <c r="A68" s="10" t="s">
        <v>35</v>
      </c>
      <c r="B68" s="11" t="s">
        <v>27</v>
      </c>
      <c r="C68" s="12" t="s">
        <v>28</v>
      </c>
      <c r="D68" s="12">
        <v>2014</v>
      </c>
      <c r="E68" s="11" t="s">
        <v>29</v>
      </c>
      <c r="F68" s="13">
        <v>-4510094</v>
      </c>
      <c r="G68" s="13">
        <v>-4148358</v>
      </c>
      <c r="H68" s="13">
        <v>-5977214</v>
      </c>
      <c r="I68" s="13">
        <v>-2757866</v>
      </c>
      <c r="J68" s="13">
        <v>-2721806</v>
      </c>
      <c r="K68" s="13">
        <v>-3827683</v>
      </c>
      <c r="L68" s="13">
        <v>-3316938</v>
      </c>
      <c r="M68" s="13">
        <v>-3803865</v>
      </c>
      <c r="N68" s="13">
        <v>-5738434</v>
      </c>
      <c r="O68" s="13">
        <v>-3196559</v>
      </c>
      <c r="P68" s="13">
        <v>-3787807</v>
      </c>
      <c r="Q68" s="14">
        <v>-4251787</v>
      </c>
      <c r="R68" s="21">
        <f t="shared" si="0"/>
        <v>-48038411</v>
      </c>
    </row>
    <row r="69" spans="1:18" outlineLevel="2" x14ac:dyDescent="0.15">
      <c r="A69" s="10" t="s">
        <v>36</v>
      </c>
      <c r="B69" s="11" t="s">
        <v>27</v>
      </c>
      <c r="C69" s="12" t="s">
        <v>28</v>
      </c>
      <c r="D69" s="12">
        <v>2014</v>
      </c>
      <c r="E69" s="11" t="s">
        <v>29</v>
      </c>
      <c r="F69" s="13">
        <v>-5157077</v>
      </c>
      <c r="G69" s="13">
        <v>-4893590</v>
      </c>
      <c r="H69" s="13">
        <v>-7177731</v>
      </c>
      <c r="I69" s="13">
        <v>-4525995</v>
      </c>
      <c r="J69" s="13">
        <v>-3788018</v>
      </c>
      <c r="K69" s="13">
        <v>-5727447</v>
      </c>
      <c r="L69" s="13">
        <v>-5302649</v>
      </c>
      <c r="M69" s="13">
        <v>-5621094</v>
      </c>
      <c r="N69" s="13">
        <v>-7901949</v>
      </c>
      <c r="O69" s="13">
        <v>-4053787</v>
      </c>
      <c r="P69" s="13">
        <v>-5484871</v>
      </c>
      <c r="Q69" s="14">
        <v>-5860902</v>
      </c>
      <c r="R69" s="21">
        <f t="shared" si="0"/>
        <v>-65495110</v>
      </c>
    </row>
    <row r="70" spans="1:18" outlineLevel="2" x14ac:dyDescent="0.15">
      <c r="A70" s="10" t="s">
        <v>37</v>
      </c>
      <c r="B70" s="11" t="s">
        <v>27</v>
      </c>
      <c r="C70" s="12" t="s">
        <v>28</v>
      </c>
      <c r="D70" s="12">
        <v>2014</v>
      </c>
      <c r="E70" s="11" t="s">
        <v>29</v>
      </c>
      <c r="F70" s="13">
        <v>-1561407</v>
      </c>
      <c r="G70" s="13">
        <v>-1626403</v>
      </c>
      <c r="H70" s="13">
        <v>-2267623</v>
      </c>
      <c r="I70" s="13">
        <v>-1199024</v>
      </c>
      <c r="J70" s="13">
        <v>-1272883</v>
      </c>
      <c r="K70" s="13">
        <v>-1678802</v>
      </c>
      <c r="L70" s="13">
        <v>-1497786</v>
      </c>
      <c r="M70" s="13">
        <v>-1414558</v>
      </c>
      <c r="N70" s="13">
        <v>-2426938</v>
      </c>
      <c r="O70" s="13">
        <v>-1075041</v>
      </c>
      <c r="P70" s="13">
        <v>-1500397</v>
      </c>
      <c r="Q70" s="14">
        <v>-1915308</v>
      </c>
      <c r="R70" s="21">
        <f t="shared" si="0"/>
        <v>-19436170</v>
      </c>
    </row>
    <row r="71" spans="1:18" outlineLevel="1" x14ac:dyDescent="0.15">
      <c r="A71" s="10"/>
      <c r="B71" s="22" t="s">
        <v>52</v>
      </c>
      <c r="C71" s="12"/>
      <c r="D71" s="12"/>
      <c r="E71" s="11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  <c r="R71" s="21">
        <f>SUBTOTAL(9,R62:R70)</f>
        <v>136372531</v>
      </c>
    </row>
    <row r="72" spans="1:18" outlineLevel="2" x14ac:dyDescent="0.15">
      <c r="A72" s="10" t="s">
        <v>26</v>
      </c>
      <c r="B72" s="11" t="s">
        <v>38</v>
      </c>
      <c r="C72" s="12" t="s">
        <v>28</v>
      </c>
      <c r="D72" s="12">
        <v>2014</v>
      </c>
      <c r="E72" s="11" t="s">
        <v>29</v>
      </c>
      <c r="F72" s="13">
        <v>18250804</v>
      </c>
      <c r="G72" s="13">
        <v>14868472.08</v>
      </c>
      <c r="H72" s="13">
        <v>28056752.379999999</v>
      </c>
      <c r="I72" s="13">
        <v>14223849.9</v>
      </c>
      <c r="J72" s="13">
        <v>13323771.5</v>
      </c>
      <c r="K72" s="13">
        <v>14766253</v>
      </c>
      <c r="L72" s="13">
        <v>16977276.120000001</v>
      </c>
      <c r="M72" s="13">
        <v>16188776.879999999</v>
      </c>
      <c r="N72" s="13">
        <v>29634268.199999999</v>
      </c>
      <c r="O72" s="13">
        <v>11064288.9</v>
      </c>
      <c r="P72" s="13">
        <v>19952311.400000002</v>
      </c>
      <c r="Q72" s="14">
        <v>20041776</v>
      </c>
      <c r="R72" s="21">
        <f t="shared" si="0"/>
        <v>217348600.36000001</v>
      </c>
    </row>
    <row r="73" spans="1:18" outlineLevel="2" x14ac:dyDescent="0.15">
      <c r="A73" s="10" t="s">
        <v>30</v>
      </c>
      <c r="B73" s="11" t="s">
        <v>38</v>
      </c>
      <c r="C73" s="12" t="s">
        <v>28</v>
      </c>
      <c r="D73" s="12">
        <v>2014</v>
      </c>
      <c r="E73" s="11" t="s">
        <v>29</v>
      </c>
      <c r="F73" s="13">
        <v>-7843283</v>
      </c>
      <c r="G73" s="13">
        <v>-6796938</v>
      </c>
      <c r="H73" s="13">
        <v>-12240526</v>
      </c>
      <c r="I73" s="13">
        <v>-6869228</v>
      </c>
      <c r="J73" s="13">
        <v>-5372673</v>
      </c>
      <c r="K73" s="13">
        <v>-6236231</v>
      </c>
      <c r="L73" s="13">
        <v>-7200608</v>
      </c>
      <c r="M73" s="13">
        <v>-6556026</v>
      </c>
      <c r="N73" s="13">
        <v>-13129869</v>
      </c>
      <c r="O73" s="13">
        <v>-4676077</v>
      </c>
      <c r="P73" s="13">
        <v>-9364018</v>
      </c>
      <c r="Q73" s="14">
        <v>-9803799</v>
      </c>
      <c r="R73" s="21">
        <f t="shared" si="0"/>
        <v>-96089276</v>
      </c>
    </row>
    <row r="74" spans="1:18" outlineLevel="2" x14ac:dyDescent="0.15">
      <c r="A74" s="10" t="s">
        <v>31</v>
      </c>
      <c r="B74" s="11" t="s">
        <v>38</v>
      </c>
      <c r="C74" s="12" t="s">
        <v>28</v>
      </c>
      <c r="D74" s="12">
        <v>2014</v>
      </c>
      <c r="E74" s="11" t="s">
        <v>29</v>
      </c>
      <c r="F74" s="13">
        <v>-883645</v>
      </c>
      <c r="G74" s="13">
        <v>-676768</v>
      </c>
      <c r="H74" s="13">
        <v>-1122338</v>
      </c>
      <c r="I74" s="13">
        <v>-683326</v>
      </c>
      <c r="J74" s="13">
        <v>-609325</v>
      </c>
      <c r="K74" s="13">
        <v>-684846</v>
      </c>
      <c r="L74" s="13">
        <v>-753131</v>
      </c>
      <c r="M74" s="13">
        <v>-685580</v>
      </c>
      <c r="N74" s="13">
        <v>-1414587</v>
      </c>
      <c r="O74" s="13">
        <v>-442590</v>
      </c>
      <c r="P74" s="13">
        <v>-979960</v>
      </c>
      <c r="Q74" s="14">
        <v>-943903</v>
      </c>
      <c r="R74" s="21">
        <f t="shared" ref="R74:R144" si="2">SUM(F74:Q74)</f>
        <v>-9879999</v>
      </c>
    </row>
    <row r="75" spans="1:18" outlineLevel="2" x14ac:dyDescent="0.15">
      <c r="A75" s="10" t="s">
        <v>32</v>
      </c>
      <c r="B75" s="11" t="s">
        <v>38</v>
      </c>
      <c r="C75" s="12" t="s">
        <v>28</v>
      </c>
      <c r="D75" s="12">
        <v>2014</v>
      </c>
      <c r="E75" s="11" t="s">
        <v>29</v>
      </c>
      <c r="F75" s="13">
        <v>-2008709</v>
      </c>
      <c r="G75" s="13">
        <v>-1487720</v>
      </c>
      <c r="H75" s="13">
        <v>-3285627</v>
      </c>
      <c r="I75" s="13">
        <v>-1508088</v>
      </c>
      <c r="J75" s="13">
        <v>-1391093</v>
      </c>
      <c r="K75" s="13">
        <v>-1775032</v>
      </c>
      <c r="L75" s="13">
        <v>-2004898</v>
      </c>
      <c r="M75" s="13">
        <v>-1838656</v>
      </c>
      <c r="N75" s="13">
        <v>-3448390</v>
      </c>
      <c r="O75" s="13">
        <v>-1361565</v>
      </c>
      <c r="P75" s="13">
        <v>-2442401</v>
      </c>
      <c r="Q75" s="14">
        <v>-2495975</v>
      </c>
      <c r="R75" s="21">
        <f t="shared" si="2"/>
        <v>-25048154</v>
      </c>
    </row>
    <row r="76" spans="1:18" outlineLevel="2" x14ac:dyDescent="0.15">
      <c r="A76" s="10" t="s">
        <v>33</v>
      </c>
      <c r="B76" s="11" t="s">
        <v>38</v>
      </c>
      <c r="C76" s="12" t="s">
        <v>28</v>
      </c>
      <c r="D76" s="12">
        <v>2014</v>
      </c>
      <c r="E76" s="11" t="s">
        <v>29</v>
      </c>
      <c r="F76" s="13">
        <v>-219648</v>
      </c>
      <c r="G76" s="13">
        <v>-183425</v>
      </c>
      <c r="H76" s="13">
        <v>-341821</v>
      </c>
      <c r="I76" s="13">
        <v>-173916</v>
      </c>
      <c r="J76" s="13">
        <v>-154994</v>
      </c>
      <c r="K76" s="13">
        <v>-154234</v>
      </c>
      <c r="L76" s="13">
        <v>-197334</v>
      </c>
      <c r="M76" s="13">
        <v>-175394</v>
      </c>
      <c r="N76" s="13">
        <v>-313187</v>
      </c>
      <c r="O76" s="13">
        <v>-112737</v>
      </c>
      <c r="P76" s="13">
        <v>-237479</v>
      </c>
      <c r="Q76" s="14">
        <v>-203441</v>
      </c>
      <c r="R76" s="21">
        <f t="shared" si="2"/>
        <v>-2467610</v>
      </c>
    </row>
    <row r="77" spans="1:18" outlineLevel="2" x14ac:dyDescent="0.15">
      <c r="A77" s="10" t="s">
        <v>34</v>
      </c>
      <c r="B77" s="11" t="s">
        <v>38</v>
      </c>
      <c r="C77" s="12" t="s">
        <v>28</v>
      </c>
      <c r="D77" s="12">
        <v>2014</v>
      </c>
      <c r="E77" s="11" t="s">
        <v>29</v>
      </c>
      <c r="F77" s="13">
        <v>-878705</v>
      </c>
      <c r="G77" s="13">
        <v>-691557</v>
      </c>
      <c r="H77" s="13">
        <v>-1382445</v>
      </c>
      <c r="I77" s="13">
        <v>-644432</v>
      </c>
      <c r="J77" s="13">
        <v>-585524</v>
      </c>
      <c r="K77" s="13">
        <v>-704915</v>
      </c>
      <c r="L77" s="13">
        <v>-777313</v>
      </c>
      <c r="M77" s="13">
        <v>-745066</v>
      </c>
      <c r="N77" s="13">
        <v>-1466348</v>
      </c>
      <c r="O77" s="13">
        <v>-520870</v>
      </c>
      <c r="P77" s="13">
        <v>-799241</v>
      </c>
      <c r="Q77" s="14">
        <v>-926859</v>
      </c>
      <c r="R77" s="21">
        <f t="shared" si="2"/>
        <v>-10123275</v>
      </c>
    </row>
    <row r="78" spans="1:18" outlineLevel="2" x14ac:dyDescent="0.15">
      <c r="A78" s="10" t="s">
        <v>35</v>
      </c>
      <c r="B78" s="11" t="s">
        <v>38</v>
      </c>
      <c r="C78" s="12" t="s">
        <v>28</v>
      </c>
      <c r="D78" s="12">
        <v>2014</v>
      </c>
      <c r="E78" s="11" t="s">
        <v>29</v>
      </c>
      <c r="F78" s="13">
        <v>-1101772</v>
      </c>
      <c r="G78" s="13">
        <v>-896778</v>
      </c>
      <c r="H78" s="13">
        <v>-1443616</v>
      </c>
      <c r="I78" s="13">
        <v>-741177</v>
      </c>
      <c r="J78" s="13">
        <v>-698199</v>
      </c>
      <c r="K78" s="13">
        <v>-899590</v>
      </c>
      <c r="L78" s="13">
        <v>-965921</v>
      </c>
      <c r="M78" s="13">
        <v>-952907</v>
      </c>
      <c r="N78" s="13">
        <v>-1522010</v>
      </c>
      <c r="O78" s="13">
        <v>-581521</v>
      </c>
      <c r="P78" s="13">
        <v>-1167492</v>
      </c>
      <c r="Q78" s="14">
        <v>-1042503</v>
      </c>
      <c r="R78" s="21">
        <f t="shared" si="2"/>
        <v>-12013486</v>
      </c>
    </row>
    <row r="79" spans="1:18" outlineLevel="2" x14ac:dyDescent="0.15">
      <c r="A79" s="10" t="s">
        <v>36</v>
      </c>
      <c r="B79" s="11" t="s">
        <v>38</v>
      </c>
      <c r="C79" s="12" t="s">
        <v>28</v>
      </c>
      <c r="D79" s="12">
        <v>2014</v>
      </c>
      <c r="E79" s="11" t="s">
        <v>29</v>
      </c>
      <c r="F79" s="13">
        <v>-1592251</v>
      </c>
      <c r="G79" s="13">
        <v>-1260716</v>
      </c>
      <c r="H79" s="13">
        <v>-2347593</v>
      </c>
      <c r="I79" s="13">
        <v>-1012501</v>
      </c>
      <c r="J79" s="13">
        <v>-1124904</v>
      </c>
      <c r="K79" s="13">
        <v>-1261974</v>
      </c>
      <c r="L79" s="13">
        <v>-1354606</v>
      </c>
      <c r="M79" s="13">
        <v>-1335325</v>
      </c>
      <c r="N79" s="13">
        <v>-2087610</v>
      </c>
      <c r="O79" s="13">
        <v>-780627</v>
      </c>
      <c r="P79" s="13">
        <v>-1615540</v>
      </c>
      <c r="Q79" s="14">
        <v>-1677444</v>
      </c>
      <c r="R79" s="21">
        <f t="shared" si="2"/>
        <v>-17451091</v>
      </c>
    </row>
    <row r="80" spans="1:18" outlineLevel="2" x14ac:dyDescent="0.15">
      <c r="A80" s="10" t="s">
        <v>37</v>
      </c>
      <c r="B80" s="11" t="s">
        <v>38</v>
      </c>
      <c r="C80" s="12" t="s">
        <v>28</v>
      </c>
      <c r="D80" s="12">
        <v>2014</v>
      </c>
      <c r="E80" s="11" t="s">
        <v>29</v>
      </c>
      <c r="F80" s="13">
        <v>-451604</v>
      </c>
      <c r="G80" s="13">
        <v>-299487</v>
      </c>
      <c r="H80" s="13">
        <v>-598692</v>
      </c>
      <c r="I80" s="13">
        <v>-290908</v>
      </c>
      <c r="J80" s="13">
        <v>-275494</v>
      </c>
      <c r="K80" s="13">
        <v>-315325</v>
      </c>
      <c r="L80" s="13">
        <v>-362086</v>
      </c>
      <c r="M80" s="13">
        <v>-403555</v>
      </c>
      <c r="N80" s="13">
        <v>-723809</v>
      </c>
      <c r="O80" s="13">
        <v>-246577</v>
      </c>
      <c r="P80" s="13">
        <v>-423325</v>
      </c>
      <c r="Q80" s="14">
        <v>-404866</v>
      </c>
      <c r="R80" s="21">
        <f t="shared" si="2"/>
        <v>-4795728</v>
      </c>
    </row>
    <row r="81" spans="1:18" outlineLevel="1" x14ac:dyDescent="0.15">
      <c r="A81" s="10"/>
      <c r="B81" s="22" t="s">
        <v>53</v>
      </c>
      <c r="C81" s="12"/>
      <c r="D81" s="1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  <c r="R81" s="21">
        <f>SUBTOTAL(9,R72:R80)</f>
        <v>39479981.360000014</v>
      </c>
    </row>
    <row r="82" spans="1:18" outlineLevel="2" x14ac:dyDescent="0.15">
      <c r="A82" s="10" t="s">
        <v>26</v>
      </c>
      <c r="B82" s="11" t="s">
        <v>39</v>
      </c>
      <c r="C82" s="12" t="s">
        <v>28</v>
      </c>
      <c r="D82" s="12">
        <v>2014</v>
      </c>
      <c r="E82" s="11" t="s">
        <v>29</v>
      </c>
      <c r="F82" s="13">
        <v>25551125.599999998</v>
      </c>
      <c r="G82" s="13">
        <v>27033585.600000001</v>
      </c>
      <c r="H82" s="13">
        <v>35796546.140000001</v>
      </c>
      <c r="I82" s="13">
        <v>18053347.949999999</v>
      </c>
      <c r="J82" s="13">
        <v>17054427.52</v>
      </c>
      <c r="K82" s="13">
        <v>27317568.050000001</v>
      </c>
      <c r="L82" s="13">
        <v>18796269.989999998</v>
      </c>
      <c r="M82" s="13">
        <v>20235971.099999998</v>
      </c>
      <c r="N82" s="13">
        <v>32597695.020000003</v>
      </c>
      <c r="O82" s="13">
        <v>20547965.100000001</v>
      </c>
      <c r="P82" s="13">
        <v>28503302</v>
      </c>
      <c r="Q82" s="14">
        <v>33402960</v>
      </c>
      <c r="R82" s="21">
        <f t="shared" si="2"/>
        <v>304890764.07000005</v>
      </c>
    </row>
    <row r="83" spans="1:18" outlineLevel="2" x14ac:dyDescent="0.15">
      <c r="A83" s="10" t="s">
        <v>30</v>
      </c>
      <c r="B83" s="11" t="s">
        <v>39</v>
      </c>
      <c r="C83" s="12" t="s">
        <v>28</v>
      </c>
      <c r="D83" s="12">
        <v>2014</v>
      </c>
      <c r="E83" s="11" t="s">
        <v>29</v>
      </c>
      <c r="F83" s="13">
        <v>-12281785</v>
      </c>
      <c r="G83" s="13">
        <v>-11806223</v>
      </c>
      <c r="H83" s="13">
        <v>-16195590</v>
      </c>
      <c r="I83" s="13">
        <v>-8716303</v>
      </c>
      <c r="J83" s="13">
        <v>-7594755</v>
      </c>
      <c r="K83" s="13">
        <v>-12346026</v>
      </c>
      <c r="L83" s="13">
        <v>-8571654</v>
      </c>
      <c r="M83" s="13">
        <v>-8792279</v>
      </c>
      <c r="N83" s="13">
        <v>-13697258</v>
      </c>
      <c r="O83" s="13">
        <v>-9660014</v>
      </c>
      <c r="P83" s="13">
        <v>-12192298</v>
      </c>
      <c r="Q83" s="14">
        <v>-13616846</v>
      </c>
      <c r="R83" s="21">
        <f t="shared" si="2"/>
        <v>-135471031</v>
      </c>
    </row>
    <row r="84" spans="1:18" outlineLevel="2" x14ac:dyDescent="0.15">
      <c r="A84" s="10" t="s">
        <v>31</v>
      </c>
      <c r="B84" s="11" t="s">
        <v>39</v>
      </c>
      <c r="C84" s="12" t="s">
        <v>28</v>
      </c>
      <c r="D84" s="12">
        <v>2014</v>
      </c>
      <c r="E84" s="11" t="s">
        <v>29</v>
      </c>
      <c r="F84" s="13">
        <v>-1071411</v>
      </c>
      <c r="G84" s="13">
        <v>-1096480</v>
      </c>
      <c r="H84" s="13">
        <v>-1629789</v>
      </c>
      <c r="I84" s="13">
        <v>-758301</v>
      </c>
      <c r="J84" s="13">
        <v>-754325</v>
      </c>
      <c r="K84" s="13">
        <v>-1304916</v>
      </c>
      <c r="L84" s="13">
        <v>-823868</v>
      </c>
      <c r="M84" s="13">
        <v>-817673</v>
      </c>
      <c r="N84" s="13">
        <v>-1590942</v>
      </c>
      <c r="O84" s="13">
        <v>-938741</v>
      </c>
      <c r="P84" s="13">
        <v>-1163913</v>
      </c>
      <c r="Q84" s="14">
        <v>-1561563</v>
      </c>
      <c r="R84" s="21">
        <f t="shared" si="2"/>
        <v>-13511922</v>
      </c>
    </row>
    <row r="85" spans="1:18" outlineLevel="2" x14ac:dyDescent="0.15">
      <c r="A85" s="10" t="s">
        <v>32</v>
      </c>
      <c r="B85" s="11" t="s">
        <v>39</v>
      </c>
      <c r="C85" s="12" t="s">
        <v>28</v>
      </c>
      <c r="D85" s="12">
        <v>2014</v>
      </c>
      <c r="E85" s="11" t="s">
        <v>29</v>
      </c>
      <c r="F85" s="13">
        <v>-2862315</v>
      </c>
      <c r="G85" s="13">
        <v>-2916140</v>
      </c>
      <c r="H85" s="13">
        <v>-3680507</v>
      </c>
      <c r="I85" s="13">
        <v>-2237785</v>
      </c>
      <c r="J85" s="13">
        <v>-2017248</v>
      </c>
      <c r="K85" s="13">
        <v>-2969483</v>
      </c>
      <c r="L85" s="13">
        <v>-1933361</v>
      </c>
      <c r="M85" s="13">
        <v>-2483806</v>
      </c>
      <c r="N85" s="13">
        <v>-3462148</v>
      </c>
      <c r="O85" s="13">
        <v>-2092959</v>
      </c>
      <c r="P85" s="13">
        <v>-3143791</v>
      </c>
      <c r="Q85" s="14">
        <v>-3950404</v>
      </c>
      <c r="R85" s="21">
        <f t="shared" si="2"/>
        <v>-33749947</v>
      </c>
    </row>
    <row r="86" spans="1:18" outlineLevel="2" x14ac:dyDescent="0.15">
      <c r="A86" s="10" t="s">
        <v>33</v>
      </c>
      <c r="B86" s="11" t="s">
        <v>39</v>
      </c>
      <c r="C86" s="12" t="s">
        <v>28</v>
      </c>
      <c r="D86" s="12">
        <v>2014</v>
      </c>
      <c r="E86" s="11" t="s">
        <v>29</v>
      </c>
      <c r="F86" s="13">
        <v>-295032</v>
      </c>
      <c r="G86" s="13">
        <v>-281721</v>
      </c>
      <c r="H86" s="13">
        <v>-360010</v>
      </c>
      <c r="I86" s="13">
        <v>-215094</v>
      </c>
      <c r="J86" s="13">
        <v>-177449</v>
      </c>
      <c r="K86" s="13">
        <v>-277921</v>
      </c>
      <c r="L86" s="13">
        <v>-210549</v>
      </c>
      <c r="M86" s="13">
        <v>-251945</v>
      </c>
      <c r="N86" s="13">
        <v>-394839</v>
      </c>
      <c r="O86" s="13">
        <v>-241749</v>
      </c>
      <c r="P86" s="13">
        <v>-339129</v>
      </c>
      <c r="Q86" s="14">
        <v>-403062</v>
      </c>
      <c r="R86" s="21">
        <f t="shared" si="2"/>
        <v>-3448500</v>
      </c>
    </row>
    <row r="87" spans="1:18" outlineLevel="2" x14ac:dyDescent="0.15">
      <c r="A87" s="10" t="s">
        <v>34</v>
      </c>
      <c r="B87" s="11" t="s">
        <v>39</v>
      </c>
      <c r="C87" s="12" t="s">
        <v>28</v>
      </c>
      <c r="D87" s="12">
        <v>2014</v>
      </c>
      <c r="E87" s="11" t="s">
        <v>29</v>
      </c>
      <c r="F87" s="13">
        <v>-1184703</v>
      </c>
      <c r="G87" s="13">
        <v>-1206612</v>
      </c>
      <c r="H87" s="13">
        <v>-1706514</v>
      </c>
      <c r="I87" s="13">
        <v>-787069</v>
      </c>
      <c r="J87" s="13">
        <v>-719494</v>
      </c>
      <c r="K87" s="13">
        <v>-1217784</v>
      </c>
      <c r="L87" s="13">
        <v>-802138</v>
      </c>
      <c r="M87" s="13">
        <v>-1010960</v>
      </c>
      <c r="N87" s="13">
        <v>-1342224</v>
      </c>
      <c r="O87" s="13">
        <v>-929984</v>
      </c>
      <c r="P87" s="13">
        <v>-1347763</v>
      </c>
      <c r="Q87" s="14">
        <v>-1538947</v>
      </c>
      <c r="R87" s="21">
        <f t="shared" si="2"/>
        <v>-13794192</v>
      </c>
    </row>
    <row r="88" spans="1:18" outlineLevel="2" x14ac:dyDescent="0.15">
      <c r="A88" s="10" t="s">
        <v>35</v>
      </c>
      <c r="B88" s="11" t="s">
        <v>39</v>
      </c>
      <c r="C88" s="12" t="s">
        <v>28</v>
      </c>
      <c r="D88" s="12">
        <v>2014</v>
      </c>
      <c r="E88" s="11" t="s">
        <v>29</v>
      </c>
      <c r="F88" s="13">
        <v>-1396550</v>
      </c>
      <c r="G88" s="13">
        <v>-1412122</v>
      </c>
      <c r="H88" s="13">
        <v>-1960177</v>
      </c>
      <c r="I88" s="13">
        <v>-1021805</v>
      </c>
      <c r="J88" s="13">
        <v>-1016393</v>
      </c>
      <c r="K88" s="13">
        <v>-1460281</v>
      </c>
      <c r="L88" s="13">
        <v>-1158758</v>
      </c>
      <c r="M88" s="13">
        <v>-1212490</v>
      </c>
      <c r="N88" s="13">
        <v>-1926307</v>
      </c>
      <c r="O88" s="13">
        <v>-1095283</v>
      </c>
      <c r="P88" s="13">
        <v>-1655140</v>
      </c>
      <c r="Q88" s="14">
        <v>-2087346</v>
      </c>
      <c r="R88" s="21">
        <f t="shared" si="2"/>
        <v>-17402652</v>
      </c>
    </row>
    <row r="89" spans="1:18" outlineLevel="2" x14ac:dyDescent="0.15">
      <c r="A89" s="10" t="s">
        <v>36</v>
      </c>
      <c r="B89" s="11" t="s">
        <v>39</v>
      </c>
      <c r="C89" s="12" t="s">
        <v>28</v>
      </c>
      <c r="D89" s="12">
        <v>2014</v>
      </c>
      <c r="E89" s="11" t="s">
        <v>29</v>
      </c>
      <c r="F89" s="13">
        <v>-2055703</v>
      </c>
      <c r="G89" s="13">
        <v>-1910219</v>
      </c>
      <c r="H89" s="13">
        <v>-2832136</v>
      </c>
      <c r="I89" s="13">
        <v>-1380565</v>
      </c>
      <c r="J89" s="13">
        <v>-1364825</v>
      </c>
      <c r="K89" s="13">
        <v>-2260644</v>
      </c>
      <c r="L89" s="13">
        <v>-1615169</v>
      </c>
      <c r="M89" s="13">
        <v>-1655450</v>
      </c>
      <c r="N89" s="13">
        <v>-2372522</v>
      </c>
      <c r="O89" s="13">
        <v>-1789944</v>
      </c>
      <c r="P89" s="13">
        <v>-2194746</v>
      </c>
      <c r="Q89" s="14">
        <v>-2825224</v>
      </c>
      <c r="R89" s="21">
        <f t="shared" si="2"/>
        <v>-24257147</v>
      </c>
    </row>
    <row r="90" spans="1:18" outlineLevel="2" x14ac:dyDescent="0.15">
      <c r="A90" s="10" t="s">
        <v>37</v>
      </c>
      <c r="B90" s="11" t="s">
        <v>39</v>
      </c>
      <c r="C90" s="12" t="s">
        <v>28</v>
      </c>
      <c r="D90" s="12">
        <v>2014</v>
      </c>
      <c r="E90" s="11" t="s">
        <v>29</v>
      </c>
      <c r="F90" s="13">
        <v>-551509</v>
      </c>
      <c r="G90" s="13">
        <v>-553460</v>
      </c>
      <c r="H90" s="13">
        <v>-858779</v>
      </c>
      <c r="I90" s="13">
        <v>-444914</v>
      </c>
      <c r="J90" s="13">
        <v>-346671</v>
      </c>
      <c r="K90" s="13">
        <v>-561327</v>
      </c>
      <c r="L90" s="13">
        <v>-421945</v>
      </c>
      <c r="M90" s="13">
        <v>-459673</v>
      </c>
      <c r="N90" s="13">
        <v>-699116</v>
      </c>
      <c r="O90" s="13">
        <v>-436835</v>
      </c>
      <c r="P90" s="13">
        <v>-646474</v>
      </c>
      <c r="Q90" s="14">
        <v>-790325</v>
      </c>
      <c r="R90" s="21">
        <f t="shared" si="2"/>
        <v>-6771028</v>
      </c>
    </row>
    <row r="91" spans="1:18" outlineLevel="1" x14ac:dyDescent="0.15">
      <c r="A91" s="10"/>
      <c r="B91" s="22" t="s">
        <v>54</v>
      </c>
      <c r="C91" s="12"/>
      <c r="D91" s="1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  <c r="R91" s="21">
        <f>SUBTOTAL(9,R82:R90)</f>
        <v>56484345.070000052</v>
      </c>
    </row>
    <row r="92" spans="1:18" outlineLevel="2" x14ac:dyDescent="0.15">
      <c r="A92" s="10" t="s">
        <v>26</v>
      </c>
      <c r="B92" s="11" t="s">
        <v>27</v>
      </c>
      <c r="C92" s="12" t="s">
        <v>28</v>
      </c>
      <c r="D92" s="12">
        <v>2015</v>
      </c>
      <c r="E92" s="11" t="s">
        <v>29</v>
      </c>
      <c r="F92" s="13">
        <v>56564696</v>
      </c>
      <c r="G92" s="13">
        <v>53003500</v>
      </c>
      <c r="H92" s="13">
        <v>57123654</v>
      </c>
      <c r="I92" s="13">
        <v>51517884</v>
      </c>
      <c r="J92" s="13">
        <v>86240365</v>
      </c>
      <c r="K92" s="13">
        <v>83822589</v>
      </c>
      <c r="L92" s="13">
        <v>99534990</v>
      </c>
      <c r="M92" s="13">
        <v>56551959</v>
      </c>
      <c r="N92" s="13">
        <v>75595351</v>
      </c>
      <c r="O92" s="13">
        <v>87960046</v>
      </c>
      <c r="P92" s="13">
        <v>75992432</v>
      </c>
      <c r="Q92" s="14">
        <v>87753553</v>
      </c>
      <c r="R92" s="21">
        <f t="shared" si="2"/>
        <v>871661019</v>
      </c>
    </row>
    <row r="93" spans="1:18" outlineLevel="2" x14ac:dyDescent="0.15">
      <c r="A93" s="10" t="s">
        <v>30</v>
      </c>
      <c r="B93" s="11" t="s">
        <v>27</v>
      </c>
      <c r="C93" s="12" t="s">
        <v>28</v>
      </c>
      <c r="D93" s="12">
        <v>2015</v>
      </c>
      <c r="E93" s="11" t="s">
        <v>29</v>
      </c>
      <c r="F93" s="13">
        <v>-26025524</v>
      </c>
      <c r="G93" s="13">
        <v>-24023570</v>
      </c>
      <c r="H93" s="13">
        <v>-23452691</v>
      </c>
      <c r="I93" s="13">
        <v>-24109262</v>
      </c>
      <c r="J93" s="13">
        <v>-38340811</v>
      </c>
      <c r="K93" s="13">
        <v>-34138458</v>
      </c>
      <c r="L93" s="13">
        <v>-48369463</v>
      </c>
      <c r="M93" s="13">
        <v>-26510883</v>
      </c>
      <c r="N93" s="13">
        <v>-31307040</v>
      </c>
      <c r="O93" s="13">
        <v>-36132005</v>
      </c>
      <c r="P93" s="13">
        <v>-37770955</v>
      </c>
      <c r="Q93" s="14">
        <v>-35668763</v>
      </c>
      <c r="R93" s="21">
        <f t="shared" si="2"/>
        <v>-385849425</v>
      </c>
    </row>
    <row r="94" spans="1:18" outlineLevel="2" x14ac:dyDescent="0.15">
      <c r="A94" s="10" t="s">
        <v>31</v>
      </c>
      <c r="B94" s="11" t="s">
        <v>27</v>
      </c>
      <c r="C94" s="12" t="s">
        <v>28</v>
      </c>
      <c r="D94" s="12">
        <v>2015</v>
      </c>
      <c r="E94" s="11" t="s">
        <v>29</v>
      </c>
      <c r="F94" s="13">
        <v>-2693681</v>
      </c>
      <c r="G94" s="13">
        <v>-2344026</v>
      </c>
      <c r="H94" s="13">
        <v>-2342553</v>
      </c>
      <c r="I94" s="13">
        <v>-2075015</v>
      </c>
      <c r="J94" s="13">
        <v>-3959339</v>
      </c>
      <c r="K94" s="13">
        <v>-3442089</v>
      </c>
      <c r="L94" s="13">
        <v>-4021826</v>
      </c>
      <c r="M94" s="13">
        <v>-2656419</v>
      </c>
      <c r="N94" s="13">
        <v>-3439053</v>
      </c>
      <c r="O94" s="13">
        <v>-3864192</v>
      </c>
      <c r="P94" s="13">
        <v>-3553160</v>
      </c>
      <c r="Q94" s="14">
        <v>-4368917</v>
      </c>
      <c r="R94" s="21">
        <f t="shared" si="2"/>
        <v>-38760270</v>
      </c>
    </row>
    <row r="95" spans="1:18" outlineLevel="2" x14ac:dyDescent="0.15">
      <c r="A95" s="10" t="s">
        <v>32</v>
      </c>
      <c r="B95" s="11" t="s">
        <v>27</v>
      </c>
      <c r="C95" s="12" t="s">
        <v>28</v>
      </c>
      <c r="D95" s="12">
        <v>2015</v>
      </c>
      <c r="E95" s="11" t="s">
        <v>29</v>
      </c>
      <c r="F95" s="13">
        <v>-6107421</v>
      </c>
      <c r="G95" s="13">
        <v>-5810585</v>
      </c>
      <c r="H95" s="13">
        <v>-7021257</v>
      </c>
      <c r="I95" s="13">
        <v>-6051373</v>
      </c>
      <c r="J95" s="13">
        <v>-10773242</v>
      </c>
      <c r="K95" s="13">
        <v>-9081939</v>
      </c>
      <c r="L95" s="13">
        <v>-10994327</v>
      </c>
      <c r="M95" s="13">
        <v>-6548834</v>
      </c>
      <c r="N95" s="13">
        <v>-7861085</v>
      </c>
      <c r="O95" s="13">
        <v>-9613130</v>
      </c>
      <c r="P95" s="13">
        <v>-9183322</v>
      </c>
      <c r="Q95" s="14">
        <v>-9278911</v>
      </c>
      <c r="R95" s="21">
        <f t="shared" si="2"/>
        <v>-98325426</v>
      </c>
    </row>
    <row r="96" spans="1:18" outlineLevel="2" x14ac:dyDescent="0.15">
      <c r="A96" s="10" t="s">
        <v>33</v>
      </c>
      <c r="B96" s="11" t="s">
        <v>27</v>
      </c>
      <c r="C96" s="12" t="s">
        <v>28</v>
      </c>
      <c r="D96" s="12">
        <v>2015</v>
      </c>
      <c r="E96" s="11" t="s">
        <v>29</v>
      </c>
      <c r="F96" s="13">
        <v>-587893</v>
      </c>
      <c r="G96" s="13">
        <v>-545279</v>
      </c>
      <c r="H96" s="13">
        <v>-588026</v>
      </c>
      <c r="I96" s="13">
        <v>-545095</v>
      </c>
      <c r="J96" s="13">
        <v>-985449</v>
      </c>
      <c r="K96" s="13">
        <v>-855026</v>
      </c>
      <c r="L96" s="13">
        <v>-1098610</v>
      </c>
      <c r="M96" s="13">
        <v>-701066</v>
      </c>
      <c r="N96" s="13">
        <v>-809897</v>
      </c>
      <c r="O96" s="13">
        <v>-1016017</v>
      </c>
      <c r="P96" s="13">
        <v>-880356</v>
      </c>
      <c r="Q96" s="14">
        <v>-987089</v>
      </c>
      <c r="R96" s="21">
        <f t="shared" si="2"/>
        <v>-9599803</v>
      </c>
    </row>
    <row r="97" spans="1:18" outlineLevel="2" x14ac:dyDescent="0.15">
      <c r="A97" s="10" t="s">
        <v>34</v>
      </c>
      <c r="B97" s="11" t="s">
        <v>27</v>
      </c>
      <c r="C97" s="12" t="s">
        <v>28</v>
      </c>
      <c r="D97" s="12">
        <v>2015</v>
      </c>
      <c r="E97" s="11" t="s">
        <v>29</v>
      </c>
      <c r="F97" s="13">
        <v>-2724738</v>
      </c>
      <c r="G97" s="13">
        <v>-2462961</v>
      </c>
      <c r="H97" s="13">
        <v>-2377917</v>
      </c>
      <c r="I97" s="13">
        <v>-2391429</v>
      </c>
      <c r="J97" s="13">
        <v>-4192334</v>
      </c>
      <c r="K97" s="13">
        <v>-3632483</v>
      </c>
      <c r="L97" s="13">
        <v>-3981861</v>
      </c>
      <c r="M97" s="13">
        <v>-2692169</v>
      </c>
      <c r="N97" s="13">
        <v>-3621911</v>
      </c>
      <c r="O97" s="13">
        <v>-3866225</v>
      </c>
      <c r="P97" s="13">
        <v>-3114375</v>
      </c>
      <c r="Q97" s="14">
        <v>-3960801</v>
      </c>
      <c r="R97" s="21">
        <f t="shared" si="2"/>
        <v>-39019204</v>
      </c>
    </row>
    <row r="98" spans="1:18" outlineLevel="2" x14ac:dyDescent="0.15">
      <c r="A98" s="10" t="s">
        <v>35</v>
      </c>
      <c r="B98" s="11" t="s">
        <v>27</v>
      </c>
      <c r="C98" s="12" t="s">
        <v>28</v>
      </c>
      <c r="D98" s="12">
        <v>2015</v>
      </c>
      <c r="E98" s="11" t="s">
        <v>29</v>
      </c>
      <c r="F98" s="13">
        <v>-3196353</v>
      </c>
      <c r="G98" s="13">
        <v>-3030650</v>
      </c>
      <c r="H98" s="13">
        <v>-3299636</v>
      </c>
      <c r="I98" s="13">
        <v>-2687879</v>
      </c>
      <c r="J98" s="13">
        <v>-5147180</v>
      </c>
      <c r="K98" s="13">
        <v>-4667697</v>
      </c>
      <c r="L98" s="13">
        <v>-5350859</v>
      </c>
      <c r="M98" s="13">
        <v>-3211296</v>
      </c>
      <c r="N98" s="13">
        <v>-4194381</v>
      </c>
      <c r="O98" s="13">
        <v>-5144107</v>
      </c>
      <c r="P98" s="13">
        <v>-3882597</v>
      </c>
      <c r="Q98" s="14">
        <v>-4467813</v>
      </c>
      <c r="R98" s="21">
        <f t="shared" si="2"/>
        <v>-48280448</v>
      </c>
    </row>
    <row r="99" spans="1:18" outlineLevel="2" x14ac:dyDescent="0.15">
      <c r="A99" s="10" t="s">
        <v>36</v>
      </c>
      <c r="B99" s="11" t="s">
        <v>27</v>
      </c>
      <c r="C99" s="12" t="s">
        <v>28</v>
      </c>
      <c r="D99" s="12">
        <v>2015</v>
      </c>
      <c r="E99" s="11" t="s">
        <v>29</v>
      </c>
      <c r="F99" s="13">
        <v>-4765178</v>
      </c>
      <c r="G99" s="13">
        <v>-3830881</v>
      </c>
      <c r="H99" s="13">
        <v>-4742612</v>
      </c>
      <c r="I99" s="13">
        <v>-4411760</v>
      </c>
      <c r="J99" s="13">
        <v>-7247016</v>
      </c>
      <c r="K99" s="13">
        <v>-7070792</v>
      </c>
      <c r="L99" s="13">
        <v>-7460187</v>
      </c>
      <c r="M99" s="13">
        <v>-4155646</v>
      </c>
      <c r="N99" s="13">
        <v>-6058210</v>
      </c>
      <c r="O99" s="13">
        <v>-6830492</v>
      </c>
      <c r="P99" s="13">
        <v>-5760591</v>
      </c>
      <c r="Q99" s="14">
        <v>-7218683</v>
      </c>
      <c r="R99" s="21">
        <f t="shared" si="2"/>
        <v>-69552048</v>
      </c>
    </row>
    <row r="100" spans="1:18" outlineLevel="2" x14ac:dyDescent="0.15">
      <c r="A100" s="10" t="s">
        <v>37</v>
      </c>
      <c r="B100" s="11" t="s">
        <v>27</v>
      </c>
      <c r="C100" s="12" t="s">
        <v>28</v>
      </c>
      <c r="D100" s="12">
        <v>2015</v>
      </c>
      <c r="E100" s="11" t="s">
        <v>29</v>
      </c>
      <c r="F100" s="13">
        <v>-1373322</v>
      </c>
      <c r="G100" s="13">
        <v>-1152623</v>
      </c>
      <c r="H100" s="13">
        <v>-1366324</v>
      </c>
      <c r="I100" s="13">
        <v>-1216887</v>
      </c>
      <c r="J100" s="13">
        <v>-1771647</v>
      </c>
      <c r="K100" s="13">
        <v>-1846409</v>
      </c>
      <c r="L100" s="13">
        <v>-2254182</v>
      </c>
      <c r="M100" s="13">
        <v>-1313623</v>
      </c>
      <c r="N100" s="13">
        <v>-1753534</v>
      </c>
      <c r="O100" s="13">
        <v>-1859575</v>
      </c>
      <c r="P100" s="13">
        <v>-1782794</v>
      </c>
      <c r="Q100" s="14">
        <v>-2038375</v>
      </c>
      <c r="R100" s="21">
        <f t="shared" si="2"/>
        <v>-19729295</v>
      </c>
    </row>
    <row r="101" spans="1:18" outlineLevel="1" x14ac:dyDescent="0.15">
      <c r="A101" s="10"/>
      <c r="B101" s="22" t="s">
        <v>52</v>
      </c>
      <c r="C101" s="12"/>
      <c r="D101" s="1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  <c r="R101" s="21">
        <f>SUBTOTAL(9,R92:R100)</f>
        <v>162545100</v>
      </c>
    </row>
    <row r="102" spans="1:18" outlineLevel="2" x14ac:dyDescent="0.15">
      <c r="A102" s="10" t="s">
        <v>26</v>
      </c>
      <c r="B102" s="11" t="s">
        <v>38</v>
      </c>
      <c r="C102" s="12" t="s">
        <v>28</v>
      </c>
      <c r="D102" s="12">
        <v>2015</v>
      </c>
      <c r="E102" s="11" t="s">
        <v>29</v>
      </c>
      <c r="F102" s="13">
        <v>13575527.039999999</v>
      </c>
      <c r="G102" s="13">
        <v>13250875</v>
      </c>
      <c r="H102" s="13">
        <v>12567203.880000001</v>
      </c>
      <c r="I102" s="13">
        <v>11849113.32</v>
      </c>
      <c r="J102" s="13">
        <v>17248073</v>
      </c>
      <c r="K102" s="13">
        <v>22632099.030000001</v>
      </c>
      <c r="L102" s="13">
        <v>29860497</v>
      </c>
      <c r="M102" s="13">
        <v>11875911.389999999</v>
      </c>
      <c r="N102" s="13">
        <v>21166698.280000001</v>
      </c>
      <c r="O102" s="13">
        <v>21110411.039999999</v>
      </c>
      <c r="P102" s="13">
        <v>18998108</v>
      </c>
      <c r="Q102" s="14">
        <v>20183317.190000001</v>
      </c>
      <c r="R102" s="21">
        <f t="shared" si="2"/>
        <v>214317834.16999999</v>
      </c>
    </row>
    <row r="103" spans="1:18" outlineLevel="2" x14ac:dyDescent="0.15">
      <c r="A103" s="10" t="s">
        <v>30</v>
      </c>
      <c r="B103" s="11" t="s">
        <v>38</v>
      </c>
      <c r="C103" s="12" t="s">
        <v>28</v>
      </c>
      <c r="D103" s="12">
        <v>2015</v>
      </c>
      <c r="E103" s="11" t="s">
        <v>29</v>
      </c>
      <c r="F103" s="13">
        <v>-6729976</v>
      </c>
      <c r="G103" s="13">
        <v>-6401417</v>
      </c>
      <c r="H103" s="13">
        <v>-5214635</v>
      </c>
      <c r="I103" s="13">
        <v>-5538678</v>
      </c>
      <c r="J103" s="13">
        <v>-8186261</v>
      </c>
      <c r="K103" s="13">
        <v>-10063433</v>
      </c>
      <c r="L103" s="13">
        <v>-14362489</v>
      </c>
      <c r="M103" s="13">
        <v>-5530666</v>
      </c>
      <c r="N103" s="13">
        <v>-10502083</v>
      </c>
      <c r="O103" s="13">
        <v>-10387292</v>
      </c>
      <c r="P103" s="13">
        <v>-7767663</v>
      </c>
      <c r="Q103" s="14">
        <v>-9444026</v>
      </c>
      <c r="R103" s="21">
        <f t="shared" si="2"/>
        <v>-100128619</v>
      </c>
    </row>
    <row r="104" spans="1:18" outlineLevel="2" x14ac:dyDescent="0.15">
      <c r="A104" s="10" t="s">
        <v>31</v>
      </c>
      <c r="B104" s="11" t="s">
        <v>38</v>
      </c>
      <c r="C104" s="12" t="s">
        <v>28</v>
      </c>
      <c r="D104" s="12">
        <v>2015</v>
      </c>
      <c r="E104" s="11" t="s">
        <v>29</v>
      </c>
      <c r="F104" s="13">
        <v>-573757</v>
      </c>
      <c r="G104" s="13">
        <v>-581423</v>
      </c>
      <c r="H104" s="13">
        <v>-551830</v>
      </c>
      <c r="I104" s="13">
        <v>-577052</v>
      </c>
      <c r="J104" s="13">
        <v>-788385</v>
      </c>
      <c r="K104" s="13">
        <v>-946266</v>
      </c>
      <c r="L104" s="13">
        <v>-1320510</v>
      </c>
      <c r="M104" s="13">
        <v>-513412</v>
      </c>
      <c r="N104" s="13">
        <v>-965560</v>
      </c>
      <c r="O104" s="13">
        <v>-992444</v>
      </c>
      <c r="P104" s="13">
        <v>-880529</v>
      </c>
      <c r="Q104" s="14">
        <v>-838505</v>
      </c>
      <c r="R104" s="21">
        <f t="shared" si="2"/>
        <v>-9529673</v>
      </c>
    </row>
    <row r="105" spans="1:18" outlineLevel="2" x14ac:dyDescent="0.15">
      <c r="A105" s="10" t="s">
        <v>32</v>
      </c>
      <c r="B105" s="11" t="s">
        <v>38</v>
      </c>
      <c r="C105" s="12" t="s">
        <v>28</v>
      </c>
      <c r="D105" s="12">
        <v>2015</v>
      </c>
      <c r="E105" s="11" t="s">
        <v>29</v>
      </c>
      <c r="F105" s="13">
        <v>-1568759</v>
      </c>
      <c r="G105" s="13">
        <v>-1452547</v>
      </c>
      <c r="H105" s="13">
        <v>-1515316</v>
      </c>
      <c r="I105" s="13">
        <v>-1374790</v>
      </c>
      <c r="J105" s="13">
        <v>-1918417</v>
      </c>
      <c r="K105" s="13">
        <v>-2647780</v>
      </c>
      <c r="L105" s="13">
        <v>-3326590</v>
      </c>
      <c r="M105" s="13">
        <v>-1280946</v>
      </c>
      <c r="N105" s="13">
        <v>-2625789</v>
      </c>
      <c r="O105" s="13">
        <v>-2383045</v>
      </c>
      <c r="P105" s="13">
        <v>-2237769</v>
      </c>
      <c r="Q105" s="14">
        <v>-2381177</v>
      </c>
      <c r="R105" s="21">
        <f t="shared" si="2"/>
        <v>-24712925</v>
      </c>
    </row>
    <row r="106" spans="1:18" outlineLevel="2" x14ac:dyDescent="0.15">
      <c r="A106" s="10" t="s">
        <v>33</v>
      </c>
      <c r="B106" s="11" t="s">
        <v>38</v>
      </c>
      <c r="C106" s="12" t="s">
        <v>28</v>
      </c>
      <c r="D106" s="12">
        <v>2015</v>
      </c>
      <c r="E106" s="11" t="s">
        <v>29</v>
      </c>
      <c r="F106" s="13">
        <v>-158356</v>
      </c>
      <c r="G106" s="13">
        <v>-153332</v>
      </c>
      <c r="H106" s="13">
        <v>-156029</v>
      </c>
      <c r="I106" s="13">
        <v>-135853</v>
      </c>
      <c r="J106" s="13">
        <v>-212057</v>
      </c>
      <c r="K106" s="13">
        <v>-251822</v>
      </c>
      <c r="L106" s="13">
        <v>-317201</v>
      </c>
      <c r="M106" s="13">
        <v>-144379</v>
      </c>
      <c r="N106" s="13">
        <v>-235638</v>
      </c>
      <c r="O106" s="13">
        <v>-237761</v>
      </c>
      <c r="P106" s="13">
        <v>-194390</v>
      </c>
      <c r="Q106" s="14">
        <v>-241255</v>
      </c>
      <c r="R106" s="21">
        <f t="shared" si="2"/>
        <v>-2438073</v>
      </c>
    </row>
    <row r="107" spans="1:18" outlineLevel="2" x14ac:dyDescent="0.15">
      <c r="A107" s="10" t="s">
        <v>34</v>
      </c>
      <c r="B107" s="11" t="s">
        <v>38</v>
      </c>
      <c r="C107" s="12" t="s">
        <v>28</v>
      </c>
      <c r="D107" s="12">
        <v>2015</v>
      </c>
      <c r="E107" s="11" t="s">
        <v>29</v>
      </c>
      <c r="F107" s="13">
        <v>-628560</v>
      </c>
      <c r="G107" s="13">
        <v>-607225</v>
      </c>
      <c r="H107" s="13">
        <v>-605967</v>
      </c>
      <c r="I107" s="13">
        <v>-523211</v>
      </c>
      <c r="J107" s="13">
        <v>-761411</v>
      </c>
      <c r="K107" s="13">
        <v>-942950</v>
      </c>
      <c r="L107" s="13">
        <v>-1259315</v>
      </c>
      <c r="M107" s="13">
        <v>-593077</v>
      </c>
      <c r="N107" s="13">
        <v>-932114</v>
      </c>
      <c r="O107" s="13">
        <v>-888540</v>
      </c>
      <c r="P107" s="13">
        <v>-848637</v>
      </c>
      <c r="Q107" s="14">
        <v>-811089</v>
      </c>
      <c r="R107" s="21">
        <f t="shared" si="2"/>
        <v>-9402096</v>
      </c>
    </row>
    <row r="108" spans="1:18" outlineLevel="2" x14ac:dyDescent="0.15">
      <c r="A108" s="10" t="s">
        <v>35</v>
      </c>
      <c r="B108" s="11" t="s">
        <v>38</v>
      </c>
      <c r="C108" s="12" t="s">
        <v>28</v>
      </c>
      <c r="D108" s="12">
        <v>2015</v>
      </c>
      <c r="E108" s="11" t="s">
        <v>29</v>
      </c>
      <c r="F108" s="13">
        <v>-840546</v>
      </c>
      <c r="G108" s="13">
        <v>-680213</v>
      </c>
      <c r="H108" s="13">
        <v>-638286</v>
      </c>
      <c r="I108" s="13">
        <v>-639841</v>
      </c>
      <c r="J108" s="13">
        <v>-1072470</v>
      </c>
      <c r="K108" s="13">
        <v>-1382250</v>
      </c>
      <c r="L108" s="13">
        <v>-1632544</v>
      </c>
      <c r="M108" s="13">
        <v>-636013</v>
      </c>
      <c r="N108" s="13">
        <v>-1152236</v>
      </c>
      <c r="O108" s="13">
        <v>-1315230</v>
      </c>
      <c r="P108" s="13">
        <v>-1048976</v>
      </c>
      <c r="Q108" s="14">
        <v>-1063853</v>
      </c>
      <c r="R108" s="21">
        <f t="shared" si="2"/>
        <v>-12102458</v>
      </c>
    </row>
    <row r="109" spans="1:18" outlineLevel="2" x14ac:dyDescent="0.15">
      <c r="A109" s="10" t="s">
        <v>36</v>
      </c>
      <c r="B109" s="11" t="s">
        <v>38</v>
      </c>
      <c r="C109" s="12" t="s">
        <v>28</v>
      </c>
      <c r="D109" s="12">
        <v>2015</v>
      </c>
      <c r="E109" s="11" t="s">
        <v>29</v>
      </c>
      <c r="F109" s="13">
        <v>-1050093</v>
      </c>
      <c r="G109" s="13">
        <v>-1048268</v>
      </c>
      <c r="H109" s="13">
        <v>-966784</v>
      </c>
      <c r="I109" s="13">
        <v>-928678</v>
      </c>
      <c r="J109" s="13">
        <v>-1460786</v>
      </c>
      <c r="K109" s="13">
        <v>-1852892</v>
      </c>
      <c r="L109" s="13">
        <v>-2327627</v>
      </c>
      <c r="M109" s="13">
        <v>-836034</v>
      </c>
      <c r="N109" s="13">
        <v>-1595638</v>
      </c>
      <c r="O109" s="13">
        <v>-1616163</v>
      </c>
      <c r="P109" s="13">
        <v>-1534232</v>
      </c>
      <c r="Q109" s="14">
        <v>-1707959</v>
      </c>
      <c r="R109" s="21">
        <f t="shared" si="2"/>
        <v>-16925154</v>
      </c>
    </row>
    <row r="110" spans="1:18" outlineLevel="2" x14ac:dyDescent="0.15">
      <c r="A110" s="10" t="s">
        <v>37</v>
      </c>
      <c r="B110" s="11" t="s">
        <v>38</v>
      </c>
      <c r="C110" s="12" t="s">
        <v>28</v>
      </c>
      <c r="D110" s="12">
        <v>2015</v>
      </c>
      <c r="E110" s="11" t="s">
        <v>29</v>
      </c>
      <c r="F110" s="13">
        <v>-275227</v>
      </c>
      <c r="G110" s="13">
        <v>-327777</v>
      </c>
      <c r="H110" s="13">
        <v>-292639</v>
      </c>
      <c r="I110" s="13">
        <v>-286019</v>
      </c>
      <c r="J110" s="13">
        <v>-377546</v>
      </c>
      <c r="K110" s="13">
        <v>-453403</v>
      </c>
      <c r="L110" s="13">
        <v>-714292</v>
      </c>
      <c r="M110" s="13">
        <v>-263464</v>
      </c>
      <c r="N110" s="13">
        <v>-517575</v>
      </c>
      <c r="O110" s="13">
        <v>-425453</v>
      </c>
      <c r="P110" s="13">
        <v>-389907</v>
      </c>
      <c r="Q110" s="14">
        <v>-456591</v>
      </c>
      <c r="R110" s="21">
        <f t="shared" si="2"/>
        <v>-4779893</v>
      </c>
    </row>
    <row r="111" spans="1:18" outlineLevel="1" x14ac:dyDescent="0.15">
      <c r="A111" s="10"/>
      <c r="B111" s="22" t="s">
        <v>53</v>
      </c>
      <c r="C111" s="12"/>
      <c r="D111" s="1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  <c r="R111" s="21">
        <f>SUBTOTAL(9,R102:R110)</f>
        <v>34298943.169999987</v>
      </c>
    </row>
    <row r="112" spans="1:18" outlineLevel="2" x14ac:dyDescent="0.15">
      <c r="A112" s="10" t="s">
        <v>26</v>
      </c>
      <c r="B112" s="11" t="s">
        <v>39</v>
      </c>
      <c r="C112" s="12" t="s">
        <v>28</v>
      </c>
      <c r="D112" s="12">
        <v>2015</v>
      </c>
      <c r="E112" s="11" t="s">
        <v>29</v>
      </c>
      <c r="F112" s="13">
        <v>16969408.800000001</v>
      </c>
      <c r="G112" s="13">
        <v>20671365</v>
      </c>
      <c r="H112" s="13">
        <v>21706988.52</v>
      </c>
      <c r="I112" s="13">
        <v>16485722.880000001</v>
      </c>
      <c r="J112" s="13">
        <v>33633742.350000001</v>
      </c>
      <c r="K112" s="13">
        <v>25985002.59</v>
      </c>
      <c r="L112" s="13">
        <v>30855846.899999999</v>
      </c>
      <c r="M112" s="13">
        <v>22620783.600000001</v>
      </c>
      <c r="N112" s="13">
        <v>30238140.400000002</v>
      </c>
      <c r="O112" s="13">
        <v>33424817.48</v>
      </c>
      <c r="P112" s="13">
        <v>28877124.16</v>
      </c>
      <c r="Q112" s="14">
        <v>31591279.079999998</v>
      </c>
      <c r="R112" s="21">
        <f t="shared" si="2"/>
        <v>313060221.75999999</v>
      </c>
    </row>
    <row r="113" spans="1:18" outlineLevel="2" x14ac:dyDescent="0.15">
      <c r="A113" s="10" t="s">
        <v>30</v>
      </c>
      <c r="B113" s="11" t="s">
        <v>39</v>
      </c>
      <c r="C113" s="12" t="s">
        <v>28</v>
      </c>
      <c r="D113" s="12">
        <v>2015</v>
      </c>
      <c r="E113" s="11" t="s">
        <v>29</v>
      </c>
      <c r="F113" s="13">
        <v>-7450571</v>
      </c>
      <c r="G113" s="13">
        <v>-10294064</v>
      </c>
      <c r="H113" s="13">
        <v>-9221253</v>
      </c>
      <c r="I113" s="13">
        <v>-7725376</v>
      </c>
      <c r="J113" s="13">
        <v>-13917348</v>
      </c>
      <c r="K113" s="13">
        <v>-12519321</v>
      </c>
      <c r="L113" s="13">
        <v>-13571742</v>
      </c>
      <c r="M113" s="13">
        <v>-9837654</v>
      </c>
      <c r="N113" s="13">
        <v>-12678165</v>
      </c>
      <c r="O113" s="13">
        <v>-16340698</v>
      </c>
      <c r="P113" s="13">
        <v>-12993746</v>
      </c>
      <c r="Q113" s="14">
        <v>-13172331</v>
      </c>
      <c r="R113" s="21">
        <f t="shared" si="2"/>
        <v>-139722269</v>
      </c>
    </row>
    <row r="114" spans="1:18" outlineLevel="2" x14ac:dyDescent="0.15">
      <c r="A114" s="10" t="s">
        <v>31</v>
      </c>
      <c r="B114" s="11" t="s">
        <v>39</v>
      </c>
      <c r="C114" s="12" t="s">
        <v>28</v>
      </c>
      <c r="D114" s="12">
        <v>2015</v>
      </c>
      <c r="E114" s="11" t="s">
        <v>29</v>
      </c>
      <c r="F114" s="13">
        <v>-715290</v>
      </c>
      <c r="G114" s="13">
        <v>-904129</v>
      </c>
      <c r="H114" s="13">
        <v>-931252</v>
      </c>
      <c r="I114" s="13">
        <v>-711157</v>
      </c>
      <c r="J114" s="13">
        <v>-1659270</v>
      </c>
      <c r="K114" s="13">
        <v>-1221659</v>
      </c>
      <c r="L114" s="13">
        <v>-1350283</v>
      </c>
      <c r="M114" s="13">
        <v>-929404</v>
      </c>
      <c r="N114" s="13">
        <v>-1347979</v>
      </c>
      <c r="O114" s="13">
        <v>-1470024</v>
      </c>
      <c r="P114" s="13">
        <v>-1389785</v>
      </c>
      <c r="Q114" s="14">
        <v>-1287585</v>
      </c>
      <c r="R114" s="21">
        <f t="shared" si="2"/>
        <v>-13917817</v>
      </c>
    </row>
    <row r="115" spans="1:18" outlineLevel="2" x14ac:dyDescent="0.15">
      <c r="A115" s="10" t="s">
        <v>32</v>
      </c>
      <c r="B115" s="11" t="s">
        <v>39</v>
      </c>
      <c r="C115" s="12" t="s">
        <v>28</v>
      </c>
      <c r="D115" s="12">
        <v>2015</v>
      </c>
      <c r="E115" s="11" t="s">
        <v>29</v>
      </c>
      <c r="F115" s="13">
        <v>-1988528</v>
      </c>
      <c r="G115" s="13">
        <v>-2459353</v>
      </c>
      <c r="H115" s="13">
        <v>-2709458</v>
      </c>
      <c r="I115" s="13">
        <v>-2003559</v>
      </c>
      <c r="J115" s="13">
        <v>-3552022</v>
      </c>
      <c r="K115" s="13">
        <v>-2709456</v>
      </c>
      <c r="L115" s="13">
        <v>-3252981</v>
      </c>
      <c r="M115" s="13">
        <v>-2779126</v>
      </c>
      <c r="N115" s="13">
        <v>-3172400</v>
      </c>
      <c r="O115" s="13">
        <v>-3896025</v>
      </c>
      <c r="P115" s="13">
        <v>-3318030</v>
      </c>
      <c r="Q115" s="14">
        <v>-3813684</v>
      </c>
      <c r="R115" s="21">
        <f t="shared" si="2"/>
        <v>-35654622</v>
      </c>
    </row>
    <row r="116" spans="1:18" outlineLevel="2" x14ac:dyDescent="0.15">
      <c r="A116" s="10" t="s">
        <v>33</v>
      </c>
      <c r="B116" s="11" t="s">
        <v>39</v>
      </c>
      <c r="C116" s="12" t="s">
        <v>28</v>
      </c>
      <c r="D116" s="12">
        <v>2015</v>
      </c>
      <c r="E116" s="11" t="s">
        <v>29</v>
      </c>
      <c r="F116" s="13">
        <v>-205282</v>
      </c>
      <c r="G116" s="13">
        <v>-225837</v>
      </c>
      <c r="H116" s="13">
        <v>-227747</v>
      </c>
      <c r="I116" s="13">
        <v>-169757</v>
      </c>
      <c r="J116" s="13">
        <v>-347847</v>
      </c>
      <c r="K116" s="13">
        <v>-269530</v>
      </c>
      <c r="L116" s="13">
        <v>-324152</v>
      </c>
      <c r="M116" s="13">
        <v>-253011</v>
      </c>
      <c r="N116" s="13">
        <v>-324488</v>
      </c>
      <c r="O116" s="13">
        <v>-370035</v>
      </c>
      <c r="P116" s="13">
        <v>-330614</v>
      </c>
      <c r="Q116" s="14">
        <v>-360629</v>
      </c>
      <c r="R116" s="21">
        <f t="shared" si="2"/>
        <v>-3408929</v>
      </c>
    </row>
    <row r="117" spans="1:18" outlineLevel="2" x14ac:dyDescent="0.15">
      <c r="A117" s="10" t="s">
        <v>34</v>
      </c>
      <c r="B117" s="11" t="s">
        <v>39</v>
      </c>
      <c r="C117" s="12" t="s">
        <v>28</v>
      </c>
      <c r="D117" s="12">
        <v>2015</v>
      </c>
      <c r="E117" s="11" t="s">
        <v>29</v>
      </c>
      <c r="F117" s="13">
        <v>-723600</v>
      </c>
      <c r="G117" s="13">
        <v>-1004867</v>
      </c>
      <c r="H117" s="13">
        <v>-965808</v>
      </c>
      <c r="I117" s="13">
        <v>-689206</v>
      </c>
      <c r="J117" s="13">
        <v>-1499915</v>
      </c>
      <c r="K117" s="13">
        <v>-1141605</v>
      </c>
      <c r="L117" s="13">
        <v>-1507171</v>
      </c>
      <c r="M117" s="13">
        <v>-1075555</v>
      </c>
      <c r="N117" s="13">
        <v>-1237536</v>
      </c>
      <c r="O117" s="13">
        <v>-1515831</v>
      </c>
      <c r="P117" s="13">
        <v>-1394273</v>
      </c>
      <c r="Q117" s="14">
        <v>-1442698</v>
      </c>
      <c r="R117" s="21">
        <f t="shared" si="2"/>
        <v>-14198065</v>
      </c>
    </row>
    <row r="118" spans="1:18" outlineLevel="2" x14ac:dyDescent="0.15">
      <c r="A118" s="10" t="s">
        <v>35</v>
      </c>
      <c r="B118" s="11" t="s">
        <v>39</v>
      </c>
      <c r="C118" s="12" t="s">
        <v>28</v>
      </c>
      <c r="D118" s="12">
        <v>2015</v>
      </c>
      <c r="E118" s="11" t="s">
        <v>29</v>
      </c>
      <c r="F118" s="13">
        <v>-1017910</v>
      </c>
      <c r="G118" s="13">
        <v>-1145770</v>
      </c>
      <c r="H118" s="13">
        <v>-1136471</v>
      </c>
      <c r="I118" s="13">
        <v>-873995</v>
      </c>
      <c r="J118" s="13">
        <v>-1914496</v>
      </c>
      <c r="K118" s="13">
        <v>-1546855</v>
      </c>
      <c r="L118" s="13">
        <v>-1592349</v>
      </c>
      <c r="M118" s="13">
        <v>-1318910</v>
      </c>
      <c r="N118" s="13">
        <v>-1733965</v>
      </c>
      <c r="O118" s="13">
        <v>-2010672</v>
      </c>
      <c r="P118" s="13">
        <v>-1596932</v>
      </c>
      <c r="Q118" s="14">
        <v>-1693505</v>
      </c>
      <c r="R118" s="21">
        <f t="shared" si="2"/>
        <v>-17581830</v>
      </c>
    </row>
    <row r="119" spans="1:18" outlineLevel="2" x14ac:dyDescent="0.15">
      <c r="A119" s="10" t="s">
        <v>36</v>
      </c>
      <c r="B119" s="11" t="s">
        <v>39</v>
      </c>
      <c r="C119" s="12" t="s">
        <v>28</v>
      </c>
      <c r="D119" s="12">
        <v>2015</v>
      </c>
      <c r="E119" s="11" t="s">
        <v>29</v>
      </c>
      <c r="F119" s="13">
        <v>-1206195</v>
      </c>
      <c r="G119" s="13">
        <v>-1591750</v>
      </c>
      <c r="H119" s="13">
        <v>-1622068</v>
      </c>
      <c r="I119" s="13">
        <v>-1226905</v>
      </c>
      <c r="J119" s="13">
        <v>-2863033</v>
      </c>
      <c r="K119" s="13">
        <v>-2160356</v>
      </c>
      <c r="L119" s="13">
        <v>-2268443</v>
      </c>
      <c r="M119" s="13">
        <v>-1907784</v>
      </c>
      <c r="N119" s="13">
        <v>-2503681</v>
      </c>
      <c r="O119" s="13">
        <v>-2409168</v>
      </c>
      <c r="P119" s="13">
        <v>-2141293</v>
      </c>
      <c r="Q119" s="14">
        <v>-2275942</v>
      </c>
      <c r="R119" s="21">
        <f t="shared" si="2"/>
        <v>-24176618</v>
      </c>
    </row>
    <row r="120" spans="1:18" outlineLevel="2" x14ac:dyDescent="0.15">
      <c r="A120" s="10" t="s">
        <v>37</v>
      </c>
      <c r="B120" s="11" t="s">
        <v>39</v>
      </c>
      <c r="C120" s="12" t="s">
        <v>28</v>
      </c>
      <c r="D120" s="12">
        <v>2015</v>
      </c>
      <c r="E120" s="11" t="s">
        <v>29</v>
      </c>
      <c r="F120" s="13">
        <v>-361779</v>
      </c>
      <c r="G120" s="13">
        <v>-465522</v>
      </c>
      <c r="H120" s="13">
        <v>-435154</v>
      </c>
      <c r="I120" s="13">
        <v>-387703</v>
      </c>
      <c r="J120" s="13">
        <v>-771709</v>
      </c>
      <c r="K120" s="13">
        <v>-598031</v>
      </c>
      <c r="L120" s="13">
        <v>-742056</v>
      </c>
      <c r="M120" s="13">
        <v>-491851</v>
      </c>
      <c r="N120" s="13">
        <v>-630665</v>
      </c>
      <c r="O120" s="13">
        <v>-803064</v>
      </c>
      <c r="P120" s="13">
        <v>-602653</v>
      </c>
      <c r="Q120" s="14">
        <v>-683941</v>
      </c>
      <c r="R120" s="21">
        <f t="shared" si="2"/>
        <v>-6974128</v>
      </c>
    </row>
    <row r="121" spans="1:18" outlineLevel="1" x14ac:dyDescent="0.15">
      <c r="A121" s="10"/>
      <c r="B121" s="22" t="s">
        <v>54</v>
      </c>
      <c r="C121" s="12"/>
      <c r="D121" s="1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  <c r="R121" s="21">
        <f>SUBTOTAL(9,R112:R120)</f>
        <v>57425943.75999999</v>
      </c>
    </row>
    <row r="122" spans="1:18" outlineLevel="2" x14ac:dyDescent="0.15">
      <c r="A122" s="10" t="s">
        <v>26</v>
      </c>
      <c r="B122" s="11" t="s">
        <v>27</v>
      </c>
      <c r="C122" s="12" t="s">
        <v>28</v>
      </c>
      <c r="D122" s="12">
        <v>2016</v>
      </c>
      <c r="E122" s="11" t="s">
        <v>29</v>
      </c>
      <c r="F122" s="13">
        <v>81655883</v>
      </c>
      <c r="G122" s="13">
        <v>83561516</v>
      </c>
      <c r="H122" s="13">
        <v>61969697</v>
      </c>
      <c r="I122" s="13">
        <v>63610791</v>
      </c>
      <c r="J122" s="13">
        <v>86214061</v>
      </c>
      <c r="K122" s="13">
        <v>90524362</v>
      </c>
      <c r="L122" s="13">
        <v>96670862</v>
      </c>
      <c r="M122" s="13">
        <v>98454552</v>
      </c>
      <c r="N122" s="13">
        <v>87844733</v>
      </c>
      <c r="O122" s="13">
        <v>87853084</v>
      </c>
      <c r="P122" s="13">
        <v>51372015</v>
      </c>
      <c r="Q122" s="14">
        <v>84700526</v>
      </c>
      <c r="R122" s="21">
        <f t="shared" si="2"/>
        <v>974432082</v>
      </c>
    </row>
    <row r="123" spans="1:18" outlineLevel="2" x14ac:dyDescent="0.15">
      <c r="A123" s="10" t="s">
        <v>30</v>
      </c>
      <c r="B123" s="11" t="s">
        <v>27</v>
      </c>
      <c r="C123" s="12" t="s">
        <v>28</v>
      </c>
      <c r="D123" s="12">
        <v>2016</v>
      </c>
      <c r="E123" s="11" t="s">
        <v>29</v>
      </c>
      <c r="F123" s="13">
        <v>-38152005</v>
      </c>
      <c r="G123" s="13">
        <v>-36699482</v>
      </c>
      <c r="H123" s="13">
        <v>-26110465</v>
      </c>
      <c r="I123" s="13">
        <v>-26145811</v>
      </c>
      <c r="J123" s="13">
        <v>-40139858</v>
      </c>
      <c r="K123" s="13">
        <v>-39539223</v>
      </c>
      <c r="L123" s="13">
        <v>-44836102</v>
      </c>
      <c r="M123" s="13">
        <v>-40988911</v>
      </c>
      <c r="N123" s="13">
        <v>-41450728</v>
      </c>
      <c r="O123" s="13">
        <v>-39579231</v>
      </c>
      <c r="P123" s="13">
        <v>-22047375</v>
      </c>
      <c r="Q123" s="14">
        <v>-40435685</v>
      </c>
      <c r="R123" s="21">
        <f t="shared" si="2"/>
        <v>-436124876</v>
      </c>
    </row>
    <row r="124" spans="1:18" outlineLevel="2" x14ac:dyDescent="0.15">
      <c r="A124" s="10" t="s">
        <v>31</v>
      </c>
      <c r="B124" s="11" t="s">
        <v>27</v>
      </c>
      <c r="C124" s="12" t="s">
        <v>28</v>
      </c>
      <c r="D124" s="12">
        <v>2016</v>
      </c>
      <c r="E124" s="11" t="s">
        <v>29</v>
      </c>
      <c r="F124" s="13">
        <v>-3341830</v>
      </c>
      <c r="G124" s="13">
        <v>-3367712</v>
      </c>
      <c r="H124" s="13">
        <v>-3012406</v>
      </c>
      <c r="I124" s="13">
        <v>-2916215</v>
      </c>
      <c r="J124" s="13">
        <v>-3678680</v>
      </c>
      <c r="K124" s="13">
        <v>-4445902</v>
      </c>
      <c r="L124" s="13">
        <v>-4606371</v>
      </c>
      <c r="M124" s="13">
        <v>-4440472</v>
      </c>
      <c r="N124" s="13">
        <v>-3909828</v>
      </c>
      <c r="O124" s="13">
        <v>-3623312</v>
      </c>
      <c r="P124" s="13">
        <v>-2189989</v>
      </c>
      <c r="Q124" s="14">
        <v>-3526159</v>
      </c>
      <c r="R124" s="21">
        <f t="shared" si="2"/>
        <v>-43058876</v>
      </c>
    </row>
    <row r="125" spans="1:18" outlineLevel="2" x14ac:dyDescent="0.15">
      <c r="A125" s="10" t="s">
        <v>32</v>
      </c>
      <c r="B125" s="11" t="s">
        <v>27</v>
      </c>
      <c r="C125" s="12" t="s">
        <v>28</v>
      </c>
      <c r="D125" s="12">
        <v>2016</v>
      </c>
      <c r="E125" s="11" t="s">
        <v>29</v>
      </c>
      <c r="F125" s="13">
        <v>-8921600</v>
      </c>
      <c r="G125" s="13">
        <v>-9786168</v>
      </c>
      <c r="H125" s="13">
        <v>-7486614</v>
      </c>
      <c r="I125" s="13">
        <v>-7556025</v>
      </c>
      <c r="J125" s="13">
        <v>-9181290</v>
      </c>
      <c r="K125" s="13">
        <v>-9459380</v>
      </c>
      <c r="L125" s="13">
        <v>-9844151</v>
      </c>
      <c r="M125" s="13">
        <v>-11206389</v>
      </c>
      <c r="N125" s="13">
        <v>-9392546</v>
      </c>
      <c r="O125" s="13">
        <v>-10596859</v>
      </c>
      <c r="P125" s="13">
        <v>-6122880</v>
      </c>
      <c r="Q125" s="14">
        <v>-9147690</v>
      </c>
      <c r="R125" s="21">
        <f t="shared" si="2"/>
        <v>-108701592</v>
      </c>
    </row>
    <row r="126" spans="1:18" outlineLevel="2" x14ac:dyDescent="0.15">
      <c r="A126" s="10" t="s">
        <v>33</v>
      </c>
      <c r="B126" s="11" t="s">
        <v>27</v>
      </c>
      <c r="C126" s="12" t="s">
        <v>28</v>
      </c>
      <c r="D126" s="12">
        <v>2016</v>
      </c>
      <c r="E126" s="11" t="s">
        <v>29</v>
      </c>
      <c r="F126" s="13">
        <v>-818929</v>
      </c>
      <c r="G126" s="13">
        <v>-966024</v>
      </c>
      <c r="H126" s="13">
        <v>-654648</v>
      </c>
      <c r="I126" s="13">
        <v>-664349</v>
      </c>
      <c r="J126" s="13">
        <v>-946095</v>
      </c>
      <c r="K126" s="13">
        <v>-942468</v>
      </c>
      <c r="L126" s="13">
        <v>-1062404</v>
      </c>
      <c r="M126" s="13">
        <v>-1074006</v>
      </c>
      <c r="N126" s="13">
        <v>-1051917</v>
      </c>
      <c r="O126" s="13">
        <v>-1038774</v>
      </c>
      <c r="P126" s="13">
        <v>-587646</v>
      </c>
      <c r="Q126" s="14">
        <v>-958050</v>
      </c>
      <c r="R126" s="21">
        <f t="shared" si="2"/>
        <v>-10765310</v>
      </c>
    </row>
    <row r="127" spans="1:18" outlineLevel="2" x14ac:dyDescent="0.15">
      <c r="A127" s="10" t="s">
        <v>34</v>
      </c>
      <c r="B127" s="11" t="s">
        <v>27</v>
      </c>
      <c r="C127" s="12" t="s">
        <v>28</v>
      </c>
      <c r="D127" s="12">
        <v>2016</v>
      </c>
      <c r="E127" s="11" t="s">
        <v>29</v>
      </c>
      <c r="F127" s="13">
        <v>-3683094</v>
      </c>
      <c r="G127" s="13">
        <v>-4113810</v>
      </c>
      <c r="H127" s="13">
        <v>-2921017</v>
      </c>
      <c r="I127" s="13">
        <v>-2963375</v>
      </c>
      <c r="J127" s="13">
        <v>-4130479</v>
      </c>
      <c r="K127" s="13">
        <v>-3623041</v>
      </c>
      <c r="L127" s="13">
        <v>-4437334</v>
      </c>
      <c r="M127" s="13">
        <v>-4585982</v>
      </c>
      <c r="N127" s="13">
        <v>-3983309</v>
      </c>
      <c r="O127" s="13">
        <v>-3581303</v>
      </c>
      <c r="P127" s="13">
        <v>-2334662</v>
      </c>
      <c r="Q127" s="14">
        <v>-3982432</v>
      </c>
      <c r="R127" s="21">
        <f t="shared" si="2"/>
        <v>-44339838</v>
      </c>
    </row>
    <row r="128" spans="1:18" outlineLevel="2" x14ac:dyDescent="0.15">
      <c r="A128" s="10" t="s">
        <v>35</v>
      </c>
      <c r="B128" s="11" t="s">
        <v>27</v>
      </c>
      <c r="C128" s="12" t="s">
        <v>28</v>
      </c>
      <c r="D128" s="12">
        <v>2016</v>
      </c>
      <c r="E128" s="11" t="s">
        <v>29</v>
      </c>
      <c r="F128" s="13">
        <v>-4657393</v>
      </c>
      <c r="G128" s="13">
        <v>-4809923</v>
      </c>
      <c r="H128" s="13">
        <v>-3513189</v>
      </c>
      <c r="I128" s="13">
        <v>-3762203</v>
      </c>
      <c r="J128" s="13">
        <v>-4709694</v>
      </c>
      <c r="K128" s="13">
        <v>-4861754</v>
      </c>
      <c r="L128" s="13">
        <v>-6015899</v>
      </c>
      <c r="M128" s="13">
        <v>-6024947</v>
      </c>
      <c r="N128" s="13">
        <v>-4995099</v>
      </c>
      <c r="O128" s="13">
        <v>-4476716</v>
      </c>
      <c r="P128" s="13">
        <v>-3081661</v>
      </c>
      <c r="Q128" s="14">
        <v>-4598465</v>
      </c>
      <c r="R128" s="21">
        <f t="shared" si="2"/>
        <v>-55506943</v>
      </c>
    </row>
    <row r="129" spans="1:18" outlineLevel="2" x14ac:dyDescent="0.15">
      <c r="A129" s="10" t="s">
        <v>36</v>
      </c>
      <c r="B129" s="11" t="s">
        <v>27</v>
      </c>
      <c r="C129" s="12" t="s">
        <v>28</v>
      </c>
      <c r="D129" s="12">
        <v>2016</v>
      </c>
      <c r="E129" s="11" t="s">
        <v>29</v>
      </c>
      <c r="F129" s="13">
        <v>-6635711</v>
      </c>
      <c r="G129" s="13">
        <v>-6811558</v>
      </c>
      <c r="H129" s="13">
        <v>-5169120</v>
      </c>
      <c r="I129" s="13">
        <v>-4461078</v>
      </c>
      <c r="J129" s="13">
        <v>-6428260</v>
      </c>
      <c r="K129" s="13">
        <v>-7226569</v>
      </c>
      <c r="L129" s="13">
        <v>-7271478</v>
      </c>
      <c r="M129" s="13">
        <v>-7234272</v>
      </c>
      <c r="N129" s="13">
        <v>-7651080</v>
      </c>
      <c r="O129" s="13">
        <v>-7315956</v>
      </c>
      <c r="P129" s="13">
        <v>-4150345</v>
      </c>
      <c r="Q129" s="14">
        <v>-7372199</v>
      </c>
      <c r="R129" s="21">
        <f t="shared" si="2"/>
        <v>-77727626</v>
      </c>
    </row>
    <row r="130" spans="1:18" outlineLevel="2" x14ac:dyDescent="0.15">
      <c r="A130" s="10" t="s">
        <v>37</v>
      </c>
      <c r="B130" s="11" t="s">
        <v>27</v>
      </c>
      <c r="C130" s="12" t="s">
        <v>28</v>
      </c>
      <c r="D130" s="12">
        <v>2016</v>
      </c>
      <c r="E130" s="11" t="s">
        <v>29</v>
      </c>
      <c r="F130" s="13">
        <v>-1704389</v>
      </c>
      <c r="G130" s="13">
        <v>-1870382</v>
      </c>
      <c r="H130" s="13">
        <v>-1528250</v>
      </c>
      <c r="I130" s="13">
        <v>-1331140</v>
      </c>
      <c r="J130" s="13">
        <v>-1910352</v>
      </c>
      <c r="K130" s="13">
        <v>-1853220</v>
      </c>
      <c r="L130" s="13">
        <v>-2355911</v>
      </c>
      <c r="M130" s="13">
        <v>-2020196</v>
      </c>
      <c r="N130" s="13">
        <v>-1806635</v>
      </c>
      <c r="O130" s="13">
        <v>-2153880</v>
      </c>
      <c r="P130" s="13">
        <v>-1244194</v>
      </c>
      <c r="Q130" s="14">
        <v>-2026172</v>
      </c>
      <c r="R130" s="21">
        <f t="shared" si="2"/>
        <v>-21804721</v>
      </c>
    </row>
    <row r="131" spans="1:18" outlineLevel="1" x14ac:dyDescent="0.15">
      <c r="A131" s="10"/>
      <c r="B131" s="22" t="s">
        <v>52</v>
      </c>
      <c r="C131" s="12"/>
      <c r="D131" s="12"/>
      <c r="E131" s="1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  <c r="R131" s="21">
        <f>SUBTOTAL(9,R122:R130)</f>
        <v>176402300</v>
      </c>
    </row>
    <row r="132" spans="1:18" outlineLevel="2" x14ac:dyDescent="0.15">
      <c r="A132" s="10" t="s">
        <v>26</v>
      </c>
      <c r="B132" s="11" t="s">
        <v>38</v>
      </c>
      <c r="C132" s="12" t="s">
        <v>28</v>
      </c>
      <c r="D132" s="12">
        <v>2016</v>
      </c>
      <c r="E132" s="11" t="s">
        <v>29</v>
      </c>
      <c r="F132" s="13">
        <v>20413970.75</v>
      </c>
      <c r="G132" s="13">
        <v>18383533.52</v>
      </c>
      <c r="H132" s="13">
        <v>15492424.25</v>
      </c>
      <c r="I132" s="13">
        <v>16538805.66</v>
      </c>
      <c r="J132" s="13">
        <v>17242812.199999999</v>
      </c>
      <c r="K132" s="13">
        <v>26252064.979999997</v>
      </c>
      <c r="L132" s="13">
        <v>26101132.740000002</v>
      </c>
      <c r="M132" s="13">
        <v>26582729.040000003</v>
      </c>
      <c r="N132" s="13">
        <v>23718077.91</v>
      </c>
      <c r="O132" s="13">
        <v>24598863.520000003</v>
      </c>
      <c r="P132" s="13">
        <v>12843003.75</v>
      </c>
      <c r="Q132" s="14">
        <v>18634115.719999999</v>
      </c>
      <c r="R132" s="21">
        <f t="shared" si="2"/>
        <v>246801534.03999999</v>
      </c>
    </row>
    <row r="133" spans="1:18" outlineLevel="2" x14ac:dyDescent="0.15">
      <c r="A133" s="10" t="s">
        <v>30</v>
      </c>
      <c r="B133" s="11" t="s">
        <v>38</v>
      </c>
      <c r="C133" s="12" t="s">
        <v>28</v>
      </c>
      <c r="D133" s="12">
        <v>2016</v>
      </c>
      <c r="E133" s="11" t="s">
        <v>29</v>
      </c>
      <c r="F133" s="13">
        <v>-8524021</v>
      </c>
      <c r="G133" s="13">
        <v>-8516858</v>
      </c>
      <c r="H133" s="13">
        <v>-6701327</v>
      </c>
      <c r="I133" s="13">
        <v>-8243024</v>
      </c>
      <c r="J133" s="13">
        <v>-8514600</v>
      </c>
      <c r="K133" s="13">
        <v>-12755210</v>
      </c>
      <c r="L133" s="13">
        <v>-12071942</v>
      </c>
      <c r="M133" s="13">
        <v>-12906190</v>
      </c>
      <c r="N133" s="13">
        <v>-10492468</v>
      </c>
      <c r="O133" s="13">
        <v>-11272305</v>
      </c>
      <c r="P133" s="13">
        <v>-6080186</v>
      </c>
      <c r="Q133" s="14">
        <v>-8918973</v>
      </c>
      <c r="R133" s="21">
        <f t="shared" si="2"/>
        <v>-114997104</v>
      </c>
    </row>
    <row r="134" spans="1:18" outlineLevel="2" x14ac:dyDescent="0.15">
      <c r="A134" s="10" t="s">
        <v>31</v>
      </c>
      <c r="B134" s="11" t="s">
        <v>38</v>
      </c>
      <c r="C134" s="12" t="s">
        <v>28</v>
      </c>
      <c r="D134" s="12">
        <v>2016</v>
      </c>
      <c r="E134" s="11" t="s">
        <v>29</v>
      </c>
      <c r="F134" s="13">
        <v>-941449</v>
      </c>
      <c r="G134" s="13">
        <v>-887985</v>
      </c>
      <c r="H134" s="13">
        <v>-710304</v>
      </c>
      <c r="I134" s="13">
        <v>-703199</v>
      </c>
      <c r="J134" s="13">
        <v>-802703</v>
      </c>
      <c r="K134" s="13">
        <v>-1110078</v>
      </c>
      <c r="L134" s="13">
        <v>-1236047</v>
      </c>
      <c r="M134" s="13">
        <v>-1269614</v>
      </c>
      <c r="N134" s="13">
        <v>-999276</v>
      </c>
      <c r="O134" s="13">
        <v>-1060656</v>
      </c>
      <c r="P134" s="13">
        <v>-634536</v>
      </c>
      <c r="Q134" s="14">
        <v>-754854</v>
      </c>
      <c r="R134" s="21">
        <f t="shared" si="2"/>
        <v>-11110701</v>
      </c>
    </row>
    <row r="135" spans="1:18" outlineLevel="2" x14ac:dyDescent="0.15">
      <c r="A135" s="10" t="s">
        <v>32</v>
      </c>
      <c r="B135" s="11" t="s">
        <v>38</v>
      </c>
      <c r="C135" s="12" t="s">
        <v>28</v>
      </c>
      <c r="D135" s="12">
        <v>2016</v>
      </c>
      <c r="E135" s="11" t="s">
        <v>29</v>
      </c>
      <c r="F135" s="13">
        <v>-2536097</v>
      </c>
      <c r="G135" s="13">
        <v>-2115231</v>
      </c>
      <c r="H135" s="13">
        <v>-1737031</v>
      </c>
      <c r="I135" s="13">
        <v>-1784309</v>
      </c>
      <c r="J135" s="13">
        <v>-1880938</v>
      </c>
      <c r="K135" s="13">
        <v>-3062612</v>
      </c>
      <c r="L135" s="13">
        <v>-2803819</v>
      </c>
      <c r="M135" s="13">
        <v>-2677425</v>
      </c>
      <c r="N135" s="13">
        <v>-2631419</v>
      </c>
      <c r="O135" s="13">
        <v>-2469520</v>
      </c>
      <c r="P135" s="13">
        <v>-1439108</v>
      </c>
      <c r="Q135" s="14">
        <v>-2142808</v>
      </c>
      <c r="R135" s="21">
        <f t="shared" si="2"/>
        <v>-27280317</v>
      </c>
    </row>
    <row r="136" spans="1:18" outlineLevel="2" x14ac:dyDescent="0.15">
      <c r="A136" s="10" t="s">
        <v>33</v>
      </c>
      <c r="B136" s="11" t="s">
        <v>38</v>
      </c>
      <c r="C136" s="12" t="s">
        <v>28</v>
      </c>
      <c r="D136" s="12">
        <v>2016</v>
      </c>
      <c r="E136" s="11" t="s">
        <v>29</v>
      </c>
      <c r="F136" s="13">
        <v>-205336</v>
      </c>
      <c r="G136" s="13">
        <v>-194814</v>
      </c>
      <c r="H136" s="13">
        <v>-193218</v>
      </c>
      <c r="I136" s="13">
        <v>-183673</v>
      </c>
      <c r="J136" s="13">
        <v>-189826</v>
      </c>
      <c r="K136" s="13">
        <v>-284932</v>
      </c>
      <c r="L136" s="13">
        <v>-280179</v>
      </c>
      <c r="M136" s="13">
        <v>-311287</v>
      </c>
      <c r="N136" s="13">
        <v>-285374</v>
      </c>
      <c r="O136" s="13">
        <v>-296625</v>
      </c>
      <c r="P136" s="13">
        <v>-142198</v>
      </c>
      <c r="Q136" s="14">
        <v>-226382</v>
      </c>
      <c r="R136" s="21">
        <f t="shared" si="2"/>
        <v>-2793844</v>
      </c>
    </row>
    <row r="137" spans="1:18" outlineLevel="2" x14ac:dyDescent="0.15">
      <c r="A137" s="10" t="s">
        <v>34</v>
      </c>
      <c r="B137" s="11" t="s">
        <v>38</v>
      </c>
      <c r="C137" s="12" t="s">
        <v>28</v>
      </c>
      <c r="D137" s="12">
        <v>2016</v>
      </c>
      <c r="E137" s="11" t="s">
        <v>29</v>
      </c>
      <c r="F137" s="13">
        <v>-851979</v>
      </c>
      <c r="G137" s="13">
        <v>-905765</v>
      </c>
      <c r="H137" s="13">
        <v>-710782</v>
      </c>
      <c r="I137" s="13">
        <v>-775323</v>
      </c>
      <c r="J137" s="13">
        <v>-798120</v>
      </c>
      <c r="K137" s="13">
        <v>-1110337</v>
      </c>
      <c r="L137" s="13">
        <v>-1084014</v>
      </c>
      <c r="M137" s="13">
        <v>-1222396</v>
      </c>
      <c r="N137" s="13">
        <v>-1026824</v>
      </c>
      <c r="O137" s="13">
        <v>-1130889</v>
      </c>
      <c r="P137" s="13">
        <v>-526140</v>
      </c>
      <c r="Q137" s="14">
        <v>-887310</v>
      </c>
      <c r="R137" s="21">
        <f t="shared" si="2"/>
        <v>-11029879</v>
      </c>
    </row>
    <row r="138" spans="1:18" outlineLevel="2" x14ac:dyDescent="0.15">
      <c r="A138" s="10" t="s">
        <v>35</v>
      </c>
      <c r="B138" s="11" t="s">
        <v>38</v>
      </c>
      <c r="C138" s="12" t="s">
        <v>28</v>
      </c>
      <c r="D138" s="12">
        <v>2016</v>
      </c>
      <c r="E138" s="11" t="s">
        <v>29</v>
      </c>
      <c r="F138" s="13">
        <v>-1231645</v>
      </c>
      <c r="G138" s="13">
        <v>-1088760</v>
      </c>
      <c r="H138" s="13">
        <v>-892572</v>
      </c>
      <c r="I138" s="13">
        <v>-1033128</v>
      </c>
      <c r="J138" s="13">
        <v>-1048111</v>
      </c>
      <c r="K138" s="13">
        <v>-1490618</v>
      </c>
      <c r="L138" s="13">
        <v>-1380862</v>
      </c>
      <c r="M138" s="13">
        <v>-1524075</v>
      </c>
      <c r="N138" s="13">
        <v>-1466230</v>
      </c>
      <c r="O138" s="13">
        <v>-1289535</v>
      </c>
      <c r="P138" s="13">
        <v>-724095</v>
      </c>
      <c r="Q138" s="14">
        <v>-1163422</v>
      </c>
      <c r="R138" s="21">
        <f t="shared" si="2"/>
        <v>-14333053</v>
      </c>
    </row>
    <row r="139" spans="1:18" outlineLevel="2" x14ac:dyDescent="0.15">
      <c r="A139" s="10" t="s">
        <v>36</v>
      </c>
      <c r="B139" s="11" t="s">
        <v>38</v>
      </c>
      <c r="C139" s="12" t="s">
        <v>28</v>
      </c>
      <c r="D139" s="12">
        <v>2016</v>
      </c>
      <c r="E139" s="11" t="s">
        <v>29</v>
      </c>
      <c r="F139" s="13">
        <v>-1760584</v>
      </c>
      <c r="G139" s="13">
        <v>-1456013</v>
      </c>
      <c r="H139" s="13">
        <v>-1085771</v>
      </c>
      <c r="I139" s="13">
        <v>-1337440</v>
      </c>
      <c r="J139" s="13">
        <v>-1406326</v>
      </c>
      <c r="K139" s="13">
        <v>-2265055</v>
      </c>
      <c r="L139" s="13">
        <v>-1986127</v>
      </c>
      <c r="M139" s="13">
        <v>-2165067</v>
      </c>
      <c r="N139" s="13">
        <v>-1996836</v>
      </c>
      <c r="O139" s="13">
        <v>-1966531</v>
      </c>
      <c r="P139" s="13">
        <v>-1083014</v>
      </c>
      <c r="Q139" s="14">
        <v>-1464640</v>
      </c>
      <c r="R139" s="21">
        <f t="shared" si="2"/>
        <v>-19973404</v>
      </c>
    </row>
    <row r="140" spans="1:18" outlineLevel="2" x14ac:dyDescent="0.15">
      <c r="A140" s="10" t="s">
        <v>37</v>
      </c>
      <c r="B140" s="11" t="s">
        <v>38</v>
      </c>
      <c r="C140" s="12" t="s">
        <v>28</v>
      </c>
      <c r="D140" s="12">
        <v>2016</v>
      </c>
      <c r="E140" s="11" t="s">
        <v>29</v>
      </c>
      <c r="F140" s="13">
        <v>-487605</v>
      </c>
      <c r="G140" s="13">
        <v>-439530</v>
      </c>
      <c r="H140" s="13">
        <v>-319530</v>
      </c>
      <c r="I140" s="13">
        <v>-366239</v>
      </c>
      <c r="J140" s="13">
        <v>-365704</v>
      </c>
      <c r="K140" s="13">
        <v>-593597</v>
      </c>
      <c r="L140" s="13">
        <v>-645238</v>
      </c>
      <c r="M140" s="13">
        <v>-588468</v>
      </c>
      <c r="N140" s="13">
        <v>-508124</v>
      </c>
      <c r="O140" s="13">
        <v>-492524</v>
      </c>
      <c r="P140" s="13">
        <v>-271335</v>
      </c>
      <c r="Q140" s="14">
        <v>-390316</v>
      </c>
      <c r="R140" s="21">
        <f t="shared" si="2"/>
        <v>-5468210</v>
      </c>
    </row>
    <row r="141" spans="1:18" outlineLevel="1" x14ac:dyDescent="0.15">
      <c r="A141" s="10"/>
      <c r="B141" s="22" t="s">
        <v>53</v>
      </c>
      <c r="C141" s="12"/>
      <c r="D141" s="12"/>
      <c r="E141" s="1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  <c r="R141" s="21">
        <f>SUBTOTAL(9,R132:R140)</f>
        <v>39815022.039999992</v>
      </c>
    </row>
    <row r="142" spans="1:18" outlineLevel="2" x14ac:dyDescent="0.15">
      <c r="A142" s="10" t="s">
        <v>26</v>
      </c>
      <c r="B142" s="11" t="s">
        <v>39</v>
      </c>
      <c r="C142" s="12" t="s">
        <v>28</v>
      </c>
      <c r="D142" s="12">
        <v>2016</v>
      </c>
      <c r="E142" s="11" t="s">
        <v>29</v>
      </c>
      <c r="F142" s="13">
        <v>31845794.370000001</v>
      </c>
      <c r="G142" s="13">
        <v>30082145.759999998</v>
      </c>
      <c r="H142" s="13">
        <v>18590909.099999998</v>
      </c>
      <c r="I142" s="13">
        <v>19719345.210000001</v>
      </c>
      <c r="J142" s="13">
        <v>31899202.57</v>
      </c>
      <c r="K142" s="13">
        <v>28967795.84</v>
      </c>
      <c r="L142" s="13">
        <v>35768218.939999998</v>
      </c>
      <c r="M142" s="13">
        <v>34459093.199999996</v>
      </c>
      <c r="N142" s="13">
        <v>27231867.23</v>
      </c>
      <c r="O142" s="13">
        <v>29870048.560000002</v>
      </c>
      <c r="P142" s="13">
        <v>16952764.949999999</v>
      </c>
      <c r="Q142" s="14">
        <v>32186199.879999999</v>
      </c>
      <c r="R142" s="21">
        <f t="shared" si="2"/>
        <v>337573385.60999995</v>
      </c>
    </row>
    <row r="143" spans="1:18" outlineLevel="2" x14ac:dyDescent="0.15">
      <c r="A143" s="10" t="s">
        <v>30</v>
      </c>
      <c r="B143" s="11" t="s">
        <v>39</v>
      </c>
      <c r="C143" s="12" t="s">
        <v>28</v>
      </c>
      <c r="D143" s="12">
        <v>2016</v>
      </c>
      <c r="E143" s="11" t="s">
        <v>29</v>
      </c>
      <c r="F143" s="13">
        <v>-13200712</v>
      </c>
      <c r="G143" s="13">
        <v>-12724470</v>
      </c>
      <c r="H143" s="13">
        <v>-8005672</v>
      </c>
      <c r="I143" s="13">
        <v>-8313897</v>
      </c>
      <c r="J143" s="13">
        <v>-13789811</v>
      </c>
      <c r="K143" s="13">
        <v>-12486225</v>
      </c>
      <c r="L143" s="13">
        <v>-14967747</v>
      </c>
      <c r="M143" s="13">
        <v>-16272271</v>
      </c>
      <c r="N143" s="13">
        <v>-13336587</v>
      </c>
      <c r="O143" s="13">
        <v>-14070961</v>
      </c>
      <c r="P143" s="13">
        <v>-7089539</v>
      </c>
      <c r="Q143" s="14">
        <v>-13748549</v>
      </c>
      <c r="R143" s="21">
        <f t="shared" si="2"/>
        <v>-148006441</v>
      </c>
    </row>
    <row r="144" spans="1:18" outlineLevel="2" x14ac:dyDescent="0.15">
      <c r="A144" s="10" t="s">
        <v>31</v>
      </c>
      <c r="B144" s="11" t="s">
        <v>39</v>
      </c>
      <c r="C144" s="12" t="s">
        <v>28</v>
      </c>
      <c r="D144" s="12">
        <v>2016</v>
      </c>
      <c r="E144" s="11" t="s">
        <v>29</v>
      </c>
      <c r="F144" s="13">
        <v>-1382258</v>
      </c>
      <c r="G144" s="13">
        <v>-1379467</v>
      </c>
      <c r="H144" s="13">
        <v>-909010</v>
      </c>
      <c r="I144" s="13">
        <v>-890247</v>
      </c>
      <c r="J144" s="13">
        <v>-1385535</v>
      </c>
      <c r="K144" s="13">
        <v>-1190803</v>
      </c>
      <c r="L144" s="13">
        <v>-1478432</v>
      </c>
      <c r="M144" s="13">
        <v>-1441730</v>
      </c>
      <c r="N144" s="13">
        <v>-1319597</v>
      </c>
      <c r="O144" s="13">
        <v>-1318334</v>
      </c>
      <c r="P144" s="13">
        <v>-716994</v>
      </c>
      <c r="Q144" s="14">
        <v>-1489139</v>
      </c>
      <c r="R144" s="21">
        <f t="shared" si="2"/>
        <v>-14901546</v>
      </c>
    </row>
    <row r="145" spans="1:18" outlineLevel="2" x14ac:dyDescent="0.15">
      <c r="A145" s="10" t="s">
        <v>32</v>
      </c>
      <c r="B145" s="11" t="s">
        <v>39</v>
      </c>
      <c r="C145" s="12" t="s">
        <v>28</v>
      </c>
      <c r="D145" s="12">
        <v>2016</v>
      </c>
      <c r="E145" s="11" t="s">
        <v>29</v>
      </c>
      <c r="F145" s="13">
        <v>-3529710</v>
      </c>
      <c r="G145" s="13">
        <v>-3352789</v>
      </c>
      <c r="H145" s="13">
        <v>-2066872</v>
      </c>
      <c r="I145" s="13">
        <v>-2137102</v>
      </c>
      <c r="J145" s="13">
        <v>-3900848</v>
      </c>
      <c r="K145" s="13">
        <v>-3360650</v>
      </c>
      <c r="L145" s="13">
        <v>-4456741</v>
      </c>
      <c r="M145" s="13">
        <v>-4184978</v>
      </c>
      <c r="N145" s="13">
        <v>-2924927</v>
      </c>
      <c r="O145" s="13">
        <v>-3047539</v>
      </c>
      <c r="P145" s="13">
        <v>-1933137</v>
      </c>
      <c r="Q145" s="14">
        <v>-3711354</v>
      </c>
      <c r="R145" s="21">
        <f t="shared" ref="R145:R215" si="3">SUM(F145:Q145)</f>
        <v>-38606647</v>
      </c>
    </row>
    <row r="146" spans="1:18" outlineLevel="2" x14ac:dyDescent="0.15">
      <c r="A146" s="10" t="s">
        <v>33</v>
      </c>
      <c r="B146" s="11" t="s">
        <v>39</v>
      </c>
      <c r="C146" s="12" t="s">
        <v>28</v>
      </c>
      <c r="D146" s="12">
        <v>2016</v>
      </c>
      <c r="E146" s="11" t="s">
        <v>29</v>
      </c>
      <c r="F146" s="13">
        <v>-360600</v>
      </c>
      <c r="G146" s="13">
        <v>-355602</v>
      </c>
      <c r="H146" s="13">
        <v>-225838</v>
      </c>
      <c r="I146" s="13">
        <v>-214931</v>
      </c>
      <c r="J146" s="13">
        <v>-385660</v>
      </c>
      <c r="K146" s="13">
        <v>-318347</v>
      </c>
      <c r="L146" s="13">
        <v>-416340</v>
      </c>
      <c r="M146" s="13">
        <v>-345090</v>
      </c>
      <c r="N146" s="13">
        <v>-319634</v>
      </c>
      <c r="O146" s="13">
        <v>-339599</v>
      </c>
      <c r="P146" s="13">
        <v>-205616</v>
      </c>
      <c r="Q146" s="14">
        <v>-397272</v>
      </c>
      <c r="R146" s="21">
        <f t="shared" si="3"/>
        <v>-3884529</v>
      </c>
    </row>
    <row r="147" spans="1:18" outlineLevel="2" x14ac:dyDescent="0.15">
      <c r="A147" s="10" t="s">
        <v>34</v>
      </c>
      <c r="B147" s="11" t="s">
        <v>39</v>
      </c>
      <c r="C147" s="12" t="s">
        <v>28</v>
      </c>
      <c r="D147" s="12">
        <v>2016</v>
      </c>
      <c r="E147" s="11" t="s">
        <v>29</v>
      </c>
      <c r="F147" s="13">
        <v>-1448404</v>
      </c>
      <c r="G147" s="13">
        <v>-1354372</v>
      </c>
      <c r="H147" s="13">
        <v>-843964</v>
      </c>
      <c r="I147" s="13">
        <v>-793282</v>
      </c>
      <c r="J147" s="13">
        <v>-1336026</v>
      </c>
      <c r="K147" s="13">
        <v>-1175987</v>
      </c>
      <c r="L147" s="13">
        <v>-1479244</v>
      </c>
      <c r="M147" s="13">
        <v>-1546344</v>
      </c>
      <c r="N147" s="13">
        <v>-1131760</v>
      </c>
      <c r="O147" s="13">
        <v>-1471727</v>
      </c>
      <c r="P147" s="13">
        <v>-821928</v>
      </c>
      <c r="Q147" s="14">
        <v>-1349035</v>
      </c>
      <c r="R147" s="21">
        <f t="shared" si="3"/>
        <v>-14752073</v>
      </c>
    </row>
    <row r="148" spans="1:18" outlineLevel="2" x14ac:dyDescent="0.15">
      <c r="A148" s="10" t="s">
        <v>35</v>
      </c>
      <c r="B148" s="11" t="s">
        <v>39</v>
      </c>
      <c r="C148" s="12" t="s">
        <v>28</v>
      </c>
      <c r="D148" s="12">
        <v>2016</v>
      </c>
      <c r="E148" s="11" t="s">
        <v>29</v>
      </c>
      <c r="F148" s="13">
        <v>-1648622</v>
      </c>
      <c r="G148" s="13">
        <v>-1786593</v>
      </c>
      <c r="H148" s="13">
        <v>-1136110</v>
      </c>
      <c r="I148" s="13">
        <v>-1080438</v>
      </c>
      <c r="J148" s="13">
        <v>-1938602</v>
      </c>
      <c r="K148" s="13">
        <v>-1649632</v>
      </c>
      <c r="L148" s="13">
        <v>-1997676</v>
      </c>
      <c r="M148" s="13">
        <v>-2104863</v>
      </c>
      <c r="N148" s="13">
        <v>-1516483</v>
      </c>
      <c r="O148" s="13">
        <v>-1584186</v>
      </c>
      <c r="P148" s="13">
        <v>-985271</v>
      </c>
      <c r="Q148" s="14">
        <v>-1919097</v>
      </c>
      <c r="R148" s="21">
        <f t="shared" si="3"/>
        <v>-19347573</v>
      </c>
    </row>
    <row r="149" spans="1:18" outlineLevel="2" x14ac:dyDescent="0.15">
      <c r="A149" s="10" t="s">
        <v>36</v>
      </c>
      <c r="B149" s="11" t="s">
        <v>39</v>
      </c>
      <c r="C149" s="12" t="s">
        <v>28</v>
      </c>
      <c r="D149" s="12">
        <v>2016</v>
      </c>
      <c r="E149" s="11" t="s">
        <v>29</v>
      </c>
      <c r="F149" s="13">
        <v>-2309056</v>
      </c>
      <c r="G149" s="13">
        <v>-2423602</v>
      </c>
      <c r="H149" s="13">
        <v>-1559611</v>
      </c>
      <c r="I149" s="13">
        <v>-1703087</v>
      </c>
      <c r="J149" s="13">
        <v>-2723160</v>
      </c>
      <c r="K149" s="13">
        <v>-2034072</v>
      </c>
      <c r="L149" s="13">
        <v>-2704842</v>
      </c>
      <c r="M149" s="13">
        <v>-2801318</v>
      </c>
      <c r="N149" s="13">
        <v>-2243456</v>
      </c>
      <c r="O149" s="13">
        <v>-2327951</v>
      </c>
      <c r="P149" s="13">
        <v>-1466294</v>
      </c>
      <c r="Q149" s="14">
        <v>-2665088</v>
      </c>
      <c r="R149" s="21">
        <f t="shared" si="3"/>
        <v>-26961537</v>
      </c>
    </row>
    <row r="150" spans="1:18" outlineLevel="2" x14ac:dyDescent="0.15">
      <c r="A150" s="10" t="s">
        <v>37</v>
      </c>
      <c r="B150" s="11" t="s">
        <v>39</v>
      </c>
      <c r="C150" s="12" t="s">
        <v>28</v>
      </c>
      <c r="D150" s="12">
        <v>2016</v>
      </c>
      <c r="E150" s="11" t="s">
        <v>29</v>
      </c>
      <c r="F150" s="13">
        <v>-741378</v>
      </c>
      <c r="G150" s="13">
        <v>-643670</v>
      </c>
      <c r="H150" s="13">
        <v>-387401</v>
      </c>
      <c r="I150" s="13">
        <v>-424256</v>
      </c>
      <c r="J150" s="13">
        <v>-741907</v>
      </c>
      <c r="K150" s="13">
        <v>-614784</v>
      </c>
      <c r="L150" s="13">
        <v>-893758</v>
      </c>
      <c r="M150" s="13">
        <v>-799193</v>
      </c>
      <c r="N150" s="13">
        <v>-553098</v>
      </c>
      <c r="O150" s="13">
        <v>-643339</v>
      </c>
      <c r="P150" s="13">
        <v>-417847</v>
      </c>
      <c r="Q150" s="14">
        <v>-692029</v>
      </c>
      <c r="R150" s="21">
        <f t="shared" si="3"/>
        <v>-7552660</v>
      </c>
    </row>
    <row r="151" spans="1:18" outlineLevel="1" x14ac:dyDescent="0.15">
      <c r="A151" s="10"/>
      <c r="B151" s="22" t="s">
        <v>54</v>
      </c>
      <c r="C151" s="12"/>
      <c r="D151" s="12"/>
      <c r="E151" s="1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  <c r="R151" s="21">
        <f>SUBTOTAL(9,R142:R150)</f>
        <v>63560379.609999955</v>
      </c>
    </row>
    <row r="152" spans="1:18" outlineLevel="2" x14ac:dyDescent="0.15">
      <c r="A152" s="10" t="s">
        <v>26</v>
      </c>
      <c r="B152" s="11" t="s">
        <v>27</v>
      </c>
      <c r="C152" s="12" t="s">
        <v>28</v>
      </c>
      <c r="D152" s="12">
        <v>2017</v>
      </c>
      <c r="E152" s="11" t="s">
        <v>29</v>
      </c>
      <c r="F152" s="13">
        <v>90594765</v>
      </c>
      <c r="G152" s="13">
        <v>64091321</v>
      </c>
      <c r="H152" s="13">
        <v>90832224</v>
      </c>
      <c r="I152" s="13">
        <v>90566899</v>
      </c>
      <c r="J152" s="13">
        <v>61790341</v>
      </c>
      <c r="K152" s="13">
        <v>89637185</v>
      </c>
      <c r="L152" s="13">
        <v>97015607</v>
      </c>
      <c r="M152" s="13">
        <v>57860421</v>
      </c>
      <c r="N152" s="13">
        <v>93873947</v>
      </c>
      <c r="O152" s="13">
        <v>56762897</v>
      </c>
      <c r="P152" s="13">
        <v>74155238</v>
      </c>
      <c r="Q152" s="14">
        <v>99732691</v>
      </c>
      <c r="R152" s="21">
        <f t="shared" si="3"/>
        <v>966913536</v>
      </c>
    </row>
    <row r="153" spans="1:18" outlineLevel="2" x14ac:dyDescent="0.15">
      <c r="A153" s="10" t="s">
        <v>30</v>
      </c>
      <c r="B153" s="11" t="s">
        <v>27</v>
      </c>
      <c r="C153" s="12" t="s">
        <v>28</v>
      </c>
      <c r="D153" s="12">
        <v>2017</v>
      </c>
      <c r="E153" s="11" t="s">
        <v>29</v>
      </c>
      <c r="F153" s="13">
        <v>-39951806</v>
      </c>
      <c r="G153" s="13">
        <v>-30670039</v>
      </c>
      <c r="H153" s="13">
        <v>-38962942</v>
      </c>
      <c r="I153" s="13">
        <v>-38993954</v>
      </c>
      <c r="J153" s="13">
        <v>-30894645</v>
      </c>
      <c r="K153" s="13">
        <v>-42444634</v>
      </c>
      <c r="L153" s="13">
        <v>-47268030</v>
      </c>
      <c r="M153" s="13">
        <v>-25201882</v>
      </c>
      <c r="N153" s="13">
        <v>-42405906</v>
      </c>
      <c r="O153" s="13">
        <v>-26532237</v>
      </c>
      <c r="P153" s="13">
        <v>-33578994</v>
      </c>
      <c r="Q153" s="14">
        <v>-40232513</v>
      </c>
      <c r="R153" s="21">
        <f t="shared" si="3"/>
        <v>-437137582</v>
      </c>
    </row>
    <row r="154" spans="1:18" outlineLevel="2" x14ac:dyDescent="0.15">
      <c r="A154" s="10" t="s">
        <v>31</v>
      </c>
      <c r="B154" s="11" t="s">
        <v>27</v>
      </c>
      <c r="C154" s="12" t="s">
        <v>28</v>
      </c>
      <c r="D154" s="12">
        <v>2017</v>
      </c>
      <c r="E154" s="11" t="s">
        <v>29</v>
      </c>
      <c r="F154" s="13">
        <v>-4200214</v>
      </c>
      <c r="G154" s="13">
        <v>-3202859</v>
      </c>
      <c r="H154" s="13">
        <v>-3773718</v>
      </c>
      <c r="I154" s="13">
        <v>-3631480</v>
      </c>
      <c r="J154" s="13">
        <v>-2998975</v>
      </c>
      <c r="K154" s="13">
        <v>-3862374</v>
      </c>
      <c r="L154" s="13">
        <v>-4168148</v>
      </c>
      <c r="M154" s="13">
        <v>-2328089</v>
      </c>
      <c r="N154" s="13">
        <v>-4439610</v>
      </c>
      <c r="O154" s="13">
        <v>-2553968</v>
      </c>
      <c r="P154" s="13">
        <v>-3433607</v>
      </c>
      <c r="Q154" s="14">
        <v>-4346873</v>
      </c>
      <c r="R154" s="21">
        <f t="shared" si="3"/>
        <v>-42939915</v>
      </c>
    </row>
    <row r="155" spans="1:18" outlineLevel="2" x14ac:dyDescent="0.15">
      <c r="A155" s="10" t="s">
        <v>32</v>
      </c>
      <c r="B155" s="11" t="s">
        <v>27</v>
      </c>
      <c r="C155" s="12" t="s">
        <v>28</v>
      </c>
      <c r="D155" s="12">
        <v>2017</v>
      </c>
      <c r="E155" s="11" t="s">
        <v>29</v>
      </c>
      <c r="F155" s="13">
        <v>-9773658</v>
      </c>
      <c r="G155" s="13">
        <v>-7625235</v>
      </c>
      <c r="H155" s="13">
        <v>-9175082</v>
      </c>
      <c r="I155" s="13">
        <v>-10606715</v>
      </c>
      <c r="J155" s="13">
        <v>-7184780</v>
      </c>
      <c r="K155" s="13">
        <v>-8981143</v>
      </c>
      <c r="L155" s="13">
        <v>-11594344</v>
      </c>
      <c r="M155" s="13">
        <v>-6449339</v>
      </c>
      <c r="N155" s="13">
        <v>-11285602</v>
      </c>
      <c r="O155" s="13">
        <v>-6584691</v>
      </c>
      <c r="P155" s="13">
        <v>-8971630</v>
      </c>
      <c r="Q155" s="14">
        <v>-11594872</v>
      </c>
      <c r="R155" s="21">
        <f t="shared" si="3"/>
        <v>-109827091</v>
      </c>
    </row>
    <row r="156" spans="1:18" outlineLevel="2" x14ac:dyDescent="0.15">
      <c r="A156" s="10" t="s">
        <v>33</v>
      </c>
      <c r="B156" s="11" t="s">
        <v>27</v>
      </c>
      <c r="C156" s="12" t="s">
        <v>28</v>
      </c>
      <c r="D156" s="12">
        <v>2017</v>
      </c>
      <c r="E156" s="11" t="s">
        <v>29</v>
      </c>
      <c r="F156" s="13">
        <v>-1011934</v>
      </c>
      <c r="G156" s="13">
        <v>-681792</v>
      </c>
      <c r="H156" s="13">
        <v>-964632</v>
      </c>
      <c r="I156" s="13">
        <v>-1071676</v>
      </c>
      <c r="J156" s="13">
        <v>-618377</v>
      </c>
      <c r="K156" s="13">
        <v>-935846</v>
      </c>
      <c r="L156" s="13">
        <v>-1181022</v>
      </c>
      <c r="M156" s="13">
        <v>-585603</v>
      </c>
      <c r="N156" s="13">
        <v>-1064714</v>
      </c>
      <c r="O156" s="13">
        <v>-640750</v>
      </c>
      <c r="P156" s="13">
        <v>-863683</v>
      </c>
      <c r="Q156" s="14">
        <v>-1014103</v>
      </c>
      <c r="R156" s="21">
        <f t="shared" si="3"/>
        <v>-10634132</v>
      </c>
    </row>
    <row r="157" spans="1:18" outlineLevel="2" x14ac:dyDescent="0.15">
      <c r="A157" s="10" t="s">
        <v>34</v>
      </c>
      <c r="B157" s="11" t="s">
        <v>27</v>
      </c>
      <c r="C157" s="12" t="s">
        <v>28</v>
      </c>
      <c r="D157" s="12">
        <v>2017</v>
      </c>
      <c r="E157" s="11" t="s">
        <v>29</v>
      </c>
      <c r="F157" s="13">
        <v>-4172768</v>
      </c>
      <c r="G157" s="13">
        <v>-2645823</v>
      </c>
      <c r="H157" s="13">
        <v>-4323239</v>
      </c>
      <c r="I157" s="13">
        <v>-3683650</v>
      </c>
      <c r="J157" s="13">
        <v>-2610683</v>
      </c>
      <c r="K157" s="13">
        <v>-3792727</v>
      </c>
      <c r="L157" s="13">
        <v>-4293112</v>
      </c>
      <c r="M157" s="13">
        <v>-2846435</v>
      </c>
      <c r="N157" s="13">
        <v>-4283488</v>
      </c>
      <c r="O157" s="13">
        <v>-2423797</v>
      </c>
      <c r="P157" s="13">
        <v>-3357266</v>
      </c>
      <c r="Q157" s="14">
        <v>-4441468</v>
      </c>
      <c r="R157" s="21">
        <f t="shared" si="3"/>
        <v>-42874456</v>
      </c>
    </row>
    <row r="158" spans="1:18" outlineLevel="2" x14ac:dyDescent="0.15">
      <c r="A158" s="10" t="s">
        <v>35</v>
      </c>
      <c r="B158" s="11" t="s">
        <v>27</v>
      </c>
      <c r="C158" s="12" t="s">
        <v>28</v>
      </c>
      <c r="D158" s="12">
        <v>2017</v>
      </c>
      <c r="E158" s="11" t="s">
        <v>29</v>
      </c>
      <c r="F158" s="13">
        <v>-5202064</v>
      </c>
      <c r="G158" s="13">
        <v>-3712680</v>
      </c>
      <c r="H158" s="13">
        <v>-5671365</v>
      </c>
      <c r="I158" s="13">
        <v>-5347644</v>
      </c>
      <c r="J158" s="13">
        <v>-3808190</v>
      </c>
      <c r="K158" s="13">
        <v>-4711668</v>
      </c>
      <c r="L158" s="13">
        <v>-6016591</v>
      </c>
      <c r="M158" s="13">
        <v>-3209594</v>
      </c>
      <c r="N158" s="13">
        <v>-5650365</v>
      </c>
      <c r="O158" s="13">
        <v>-3478094</v>
      </c>
      <c r="P158" s="13">
        <v>-4533548</v>
      </c>
      <c r="Q158" s="14">
        <v>-5854118</v>
      </c>
      <c r="R158" s="21">
        <f t="shared" si="3"/>
        <v>-57195921</v>
      </c>
    </row>
    <row r="159" spans="1:18" outlineLevel="2" x14ac:dyDescent="0.15">
      <c r="A159" s="10" t="s">
        <v>36</v>
      </c>
      <c r="B159" s="11" t="s">
        <v>27</v>
      </c>
      <c r="C159" s="12" t="s">
        <v>28</v>
      </c>
      <c r="D159" s="12">
        <v>2017</v>
      </c>
      <c r="E159" s="11" t="s">
        <v>29</v>
      </c>
      <c r="F159" s="13">
        <v>-6815756</v>
      </c>
      <c r="G159" s="13">
        <v>-4840574</v>
      </c>
      <c r="H159" s="13">
        <v>-6818595</v>
      </c>
      <c r="I159" s="13">
        <v>-6537701</v>
      </c>
      <c r="J159" s="13">
        <v>-4506878</v>
      </c>
      <c r="K159" s="13">
        <v>-6673167</v>
      </c>
      <c r="L159" s="13">
        <v>-7844506</v>
      </c>
      <c r="M159" s="13">
        <v>-4267450</v>
      </c>
      <c r="N159" s="13">
        <v>-7389303</v>
      </c>
      <c r="O159" s="13">
        <v>-4761855</v>
      </c>
      <c r="P159" s="13">
        <v>-5368585</v>
      </c>
      <c r="Q159" s="14">
        <v>-7437361</v>
      </c>
      <c r="R159" s="21">
        <f t="shared" si="3"/>
        <v>-73261731</v>
      </c>
    </row>
    <row r="160" spans="1:18" outlineLevel="2" x14ac:dyDescent="0.15">
      <c r="A160" s="10" t="s">
        <v>37</v>
      </c>
      <c r="B160" s="11" t="s">
        <v>27</v>
      </c>
      <c r="C160" s="12" t="s">
        <v>28</v>
      </c>
      <c r="D160" s="12">
        <v>2017</v>
      </c>
      <c r="E160" s="11" t="s">
        <v>29</v>
      </c>
      <c r="F160" s="13">
        <v>-2126102</v>
      </c>
      <c r="G160" s="13">
        <v>-1571597</v>
      </c>
      <c r="H160" s="13">
        <v>-1909683</v>
      </c>
      <c r="I160" s="13">
        <v>-1950375</v>
      </c>
      <c r="J160" s="13">
        <v>-1267839</v>
      </c>
      <c r="K160" s="13">
        <v>-2206505</v>
      </c>
      <c r="L160" s="13">
        <v>-2311953</v>
      </c>
      <c r="M160" s="13">
        <v>-1337686</v>
      </c>
      <c r="N160" s="13">
        <v>-2110424</v>
      </c>
      <c r="O160" s="13">
        <v>-1215239</v>
      </c>
      <c r="P160" s="13">
        <v>-1688551</v>
      </c>
      <c r="Q160" s="14">
        <v>-2310478</v>
      </c>
      <c r="R160" s="21">
        <f t="shared" si="3"/>
        <v>-22006432</v>
      </c>
    </row>
    <row r="161" spans="1:18" outlineLevel="1" x14ac:dyDescent="0.15">
      <c r="A161" s="10"/>
      <c r="B161" s="22" t="s">
        <v>52</v>
      </c>
      <c r="C161" s="12"/>
      <c r="D161" s="12"/>
      <c r="E161" s="1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  <c r="R161" s="21">
        <f>SUBTOTAL(9,R152:R160)</f>
        <v>171036276</v>
      </c>
    </row>
    <row r="162" spans="1:18" outlineLevel="2" x14ac:dyDescent="0.15">
      <c r="A162" s="10" t="s">
        <v>26</v>
      </c>
      <c r="B162" s="11" t="s">
        <v>38</v>
      </c>
      <c r="C162" s="12" t="s">
        <v>28</v>
      </c>
      <c r="D162" s="12">
        <v>2017</v>
      </c>
      <c r="E162" s="11" t="s">
        <v>29</v>
      </c>
      <c r="F162" s="13">
        <v>21742743.599999998</v>
      </c>
      <c r="G162" s="13">
        <v>17304656.670000002</v>
      </c>
      <c r="H162" s="13">
        <v>23616378.240000002</v>
      </c>
      <c r="I162" s="13">
        <v>26264400.709999997</v>
      </c>
      <c r="J162" s="13">
        <v>14211778.43</v>
      </c>
      <c r="K162" s="13">
        <v>19720180.699999999</v>
      </c>
      <c r="L162" s="13">
        <v>19403121.400000002</v>
      </c>
      <c r="M162" s="13">
        <v>15043709.460000001</v>
      </c>
      <c r="N162" s="13">
        <v>25345965.690000001</v>
      </c>
      <c r="O162" s="13">
        <v>11352579.4</v>
      </c>
      <c r="P162" s="13">
        <v>19280361.879999999</v>
      </c>
      <c r="Q162" s="14">
        <v>27925153.480000004</v>
      </c>
      <c r="R162" s="21">
        <f t="shared" si="3"/>
        <v>241211029.66000003</v>
      </c>
    </row>
    <row r="163" spans="1:18" outlineLevel="2" x14ac:dyDescent="0.15">
      <c r="A163" s="10" t="s">
        <v>30</v>
      </c>
      <c r="B163" s="11" t="s">
        <v>38</v>
      </c>
      <c r="C163" s="12" t="s">
        <v>28</v>
      </c>
      <c r="D163" s="12">
        <v>2017</v>
      </c>
      <c r="E163" s="11" t="s">
        <v>29</v>
      </c>
      <c r="F163" s="13">
        <v>-9733073</v>
      </c>
      <c r="G163" s="13">
        <v>-7319150</v>
      </c>
      <c r="H163" s="13">
        <v>-9538845</v>
      </c>
      <c r="I163" s="13">
        <v>-10780711</v>
      </c>
      <c r="J163" s="13">
        <v>-6715269</v>
      </c>
      <c r="K163" s="13">
        <v>-7919308</v>
      </c>
      <c r="L163" s="13">
        <v>-9007474</v>
      </c>
      <c r="M163" s="13">
        <v>-6627053</v>
      </c>
      <c r="N163" s="13">
        <v>-11225719</v>
      </c>
      <c r="O163" s="13">
        <v>-5419873</v>
      </c>
      <c r="P163" s="13">
        <v>-8415726</v>
      </c>
      <c r="Q163" s="14">
        <v>-11619625</v>
      </c>
      <c r="R163" s="21">
        <f t="shared" si="3"/>
        <v>-104321826</v>
      </c>
    </row>
    <row r="164" spans="1:18" outlineLevel="2" x14ac:dyDescent="0.15">
      <c r="A164" s="10" t="s">
        <v>31</v>
      </c>
      <c r="B164" s="11" t="s">
        <v>38</v>
      </c>
      <c r="C164" s="12" t="s">
        <v>28</v>
      </c>
      <c r="D164" s="12">
        <v>2017</v>
      </c>
      <c r="E164" s="11" t="s">
        <v>29</v>
      </c>
      <c r="F164" s="13">
        <v>-997908</v>
      </c>
      <c r="G164" s="13">
        <v>-722794</v>
      </c>
      <c r="H164" s="13">
        <v>-1156017</v>
      </c>
      <c r="I164" s="13">
        <v>-1160645</v>
      </c>
      <c r="J164" s="13">
        <v>-583037</v>
      </c>
      <c r="K164" s="13">
        <v>-890851</v>
      </c>
      <c r="L164" s="13">
        <v>-877624</v>
      </c>
      <c r="M164" s="13">
        <v>-615771</v>
      </c>
      <c r="N164" s="13">
        <v>-1070440</v>
      </c>
      <c r="O164" s="13">
        <v>-566381</v>
      </c>
      <c r="P164" s="13">
        <v>-923583</v>
      </c>
      <c r="Q164" s="14">
        <v>-1264328</v>
      </c>
      <c r="R164" s="21">
        <f t="shared" si="3"/>
        <v>-10829379</v>
      </c>
    </row>
    <row r="165" spans="1:18" outlineLevel="2" x14ac:dyDescent="0.15">
      <c r="A165" s="10" t="s">
        <v>32</v>
      </c>
      <c r="B165" s="11" t="s">
        <v>38</v>
      </c>
      <c r="C165" s="12" t="s">
        <v>28</v>
      </c>
      <c r="D165" s="12">
        <v>2017</v>
      </c>
      <c r="E165" s="11" t="s">
        <v>29</v>
      </c>
      <c r="F165" s="13">
        <v>-2275216</v>
      </c>
      <c r="G165" s="13">
        <v>-1900402</v>
      </c>
      <c r="H165" s="13">
        <v>-2684124</v>
      </c>
      <c r="I165" s="13">
        <v>-2725657</v>
      </c>
      <c r="J165" s="13">
        <v>-1725315</v>
      </c>
      <c r="K165" s="13">
        <v>-2308388</v>
      </c>
      <c r="L165" s="13">
        <v>-2313499</v>
      </c>
      <c r="M165" s="13">
        <v>-1869056</v>
      </c>
      <c r="N165" s="13">
        <v>-2612036</v>
      </c>
      <c r="O165" s="13">
        <v>-1255719</v>
      </c>
      <c r="P165" s="13">
        <v>-2164141</v>
      </c>
      <c r="Q165" s="14">
        <v>-3382499</v>
      </c>
      <c r="R165" s="21">
        <f t="shared" si="3"/>
        <v>-27216052</v>
      </c>
    </row>
    <row r="166" spans="1:18" outlineLevel="2" x14ac:dyDescent="0.15">
      <c r="A166" s="10" t="s">
        <v>33</v>
      </c>
      <c r="B166" s="11" t="s">
        <v>38</v>
      </c>
      <c r="C166" s="12" t="s">
        <v>28</v>
      </c>
      <c r="D166" s="12">
        <v>2017</v>
      </c>
      <c r="E166" s="11" t="s">
        <v>29</v>
      </c>
      <c r="F166" s="13">
        <v>-241370</v>
      </c>
      <c r="G166" s="13">
        <v>-201204</v>
      </c>
      <c r="H166" s="13">
        <v>-254089</v>
      </c>
      <c r="I166" s="13">
        <v>-316915</v>
      </c>
      <c r="J166" s="13">
        <v>-155835</v>
      </c>
      <c r="K166" s="13">
        <v>-207613</v>
      </c>
      <c r="L166" s="13">
        <v>-207549</v>
      </c>
      <c r="M166" s="13">
        <v>-168184</v>
      </c>
      <c r="N166" s="13">
        <v>-254264</v>
      </c>
      <c r="O166" s="13">
        <v>-130948</v>
      </c>
      <c r="P166" s="13">
        <v>-192816</v>
      </c>
      <c r="Q166" s="14">
        <v>-345557</v>
      </c>
      <c r="R166" s="21">
        <f t="shared" si="3"/>
        <v>-2676344</v>
      </c>
    </row>
    <row r="167" spans="1:18" outlineLevel="2" x14ac:dyDescent="0.15">
      <c r="A167" s="10" t="s">
        <v>34</v>
      </c>
      <c r="B167" s="11" t="s">
        <v>38</v>
      </c>
      <c r="C167" s="12" t="s">
        <v>28</v>
      </c>
      <c r="D167" s="12">
        <v>2017</v>
      </c>
      <c r="E167" s="11" t="s">
        <v>29</v>
      </c>
      <c r="F167" s="13">
        <v>-981507</v>
      </c>
      <c r="G167" s="13">
        <v>-800779</v>
      </c>
      <c r="H167" s="13">
        <v>-1036791</v>
      </c>
      <c r="I167" s="13">
        <v>-1126434</v>
      </c>
      <c r="J167" s="13">
        <v>-689387</v>
      </c>
      <c r="K167" s="13">
        <v>-851864</v>
      </c>
      <c r="L167" s="13">
        <v>-847534</v>
      </c>
      <c r="M167" s="13">
        <v>-648186</v>
      </c>
      <c r="N167" s="13">
        <v>-1181485</v>
      </c>
      <c r="O167" s="13">
        <v>-521786</v>
      </c>
      <c r="P167" s="13">
        <v>-908073</v>
      </c>
      <c r="Q167" s="14">
        <v>-1316006</v>
      </c>
      <c r="R167" s="21">
        <f t="shared" si="3"/>
        <v>-10909832</v>
      </c>
    </row>
    <row r="168" spans="1:18" outlineLevel="2" x14ac:dyDescent="0.15">
      <c r="A168" s="10" t="s">
        <v>35</v>
      </c>
      <c r="B168" s="11" t="s">
        <v>38</v>
      </c>
      <c r="C168" s="12" t="s">
        <v>28</v>
      </c>
      <c r="D168" s="12">
        <v>2017</v>
      </c>
      <c r="E168" s="11" t="s">
        <v>29</v>
      </c>
      <c r="F168" s="13">
        <v>-1260803</v>
      </c>
      <c r="G168" s="13">
        <v>-887301</v>
      </c>
      <c r="H168" s="13">
        <v>-1380264</v>
      </c>
      <c r="I168" s="13">
        <v>-1318077</v>
      </c>
      <c r="J168" s="13">
        <v>-739907</v>
      </c>
      <c r="K168" s="13">
        <v>-1082894</v>
      </c>
      <c r="L168" s="13">
        <v>-1002999</v>
      </c>
      <c r="M168" s="13">
        <v>-928770</v>
      </c>
      <c r="N168" s="13">
        <v>-1457766</v>
      </c>
      <c r="O168" s="13">
        <v>-689135</v>
      </c>
      <c r="P168" s="13">
        <v>-1121473</v>
      </c>
      <c r="Q168" s="14">
        <v>-1741924</v>
      </c>
      <c r="R168" s="21">
        <f t="shared" si="3"/>
        <v>-13611313</v>
      </c>
    </row>
    <row r="169" spans="1:18" outlineLevel="2" x14ac:dyDescent="0.15">
      <c r="A169" s="10" t="s">
        <v>36</v>
      </c>
      <c r="B169" s="11" t="s">
        <v>38</v>
      </c>
      <c r="C169" s="12" t="s">
        <v>28</v>
      </c>
      <c r="D169" s="12">
        <v>2017</v>
      </c>
      <c r="E169" s="11" t="s">
        <v>29</v>
      </c>
      <c r="F169" s="13">
        <v>-1775770</v>
      </c>
      <c r="G169" s="13">
        <v>-1442574</v>
      </c>
      <c r="H169" s="13">
        <v>-1726011</v>
      </c>
      <c r="I169" s="13">
        <v>-2270737</v>
      </c>
      <c r="J169" s="13">
        <v>-1088722</v>
      </c>
      <c r="K169" s="13">
        <v>-1586631</v>
      </c>
      <c r="L169" s="13">
        <v>-1464615</v>
      </c>
      <c r="M169" s="13">
        <v>-1067050</v>
      </c>
      <c r="N169" s="13">
        <v>-2213537</v>
      </c>
      <c r="O169" s="13">
        <v>-960228</v>
      </c>
      <c r="P169" s="13">
        <v>-1352565</v>
      </c>
      <c r="Q169" s="14">
        <v>-2173270</v>
      </c>
      <c r="R169" s="21">
        <f t="shared" si="3"/>
        <v>-19121710</v>
      </c>
    </row>
    <row r="170" spans="1:18" outlineLevel="2" x14ac:dyDescent="0.15">
      <c r="A170" s="10" t="s">
        <v>37</v>
      </c>
      <c r="B170" s="11" t="s">
        <v>38</v>
      </c>
      <c r="C170" s="12" t="s">
        <v>28</v>
      </c>
      <c r="D170" s="12">
        <v>2017</v>
      </c>
      <c r="E170" s="11" t="s">
        <v>29</v>
      </c>
      <c r="F170" s="13">
        <v>-483691</v>
      </c>
      <c r="G170" s="13">
        <v>-372543</v>
      </c>
      <c r="H170" s="13">
        <v>-545725</v>
      </c>
      <c r="I170" s="13">
        <v>-535319</v>
      </c>
      <c r="J170" s="13">
        <v>-297206</v>
      </c>
      <c r="K170" s="13">
        <v>-401618</v>
      </c>
      <c r="L170" s="13">
        <v>-417457</v>
      </c>
      <c r="M170" s="13">
        <v>-362171</v>
      </c>
      <c r="N170" s="13">
        <v>-556569</v>
      </c>
      <c r="O170" s="13">
        <v>-247191</v>
      </c>
      <c r="P170" s="13">
        <v>-397019</v>
      </c>
      <c r="Q170" s="14">
        <v>-605393</v>
      </c>
      <c r="R170" s="21">
        <f t="shared" si="3"/>
        <v>-5221902</v>
      </c>
    </row>
    <row r="171" spans="1:18" outlineLevel="1" x14ac:dyDescent="0.15">
      <c r="A171" s="10"/>
      <c r="B171" s="22" t="s">
        <v>53</v>
      </c>
      <c r="C171" s="12"/>
      <c r="D171" s="12"/>
      <c r="E171" s="1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  <c r="R171" s="21">
        <f>SUBTOTAL(9,R162:R170)</f>
        <v>47302671.660000026</v>
      </c>
    </row>
    <row r="172" spans="1:18" outlineLevel="2" x14ac:dyDescent="0.15">
      <c r="A172" s="10" t="s">
        <v>26</v>
      </c>
      <c r="B172" s="11" t="s">
        <v>39</v>
      </c>
      <c r="C172" s="12" t="s">
        <v>28</v>
      </c>
      <c r="D172" s="12">
        <v>2017</v>
      </c>
      <c r="E172" s="11" t="s">
        <v>29</v>
      </c>
      <c r="F172" s="13">
        <v>35331958.350000001</v>
      </c>
      <c r="G172" s="13">
        <v>24354701.98</v>
      </c>
      <c r="H172" s="13">
        <v>33607922.880000003</v>
      </c>
      <c r="I172" s="13">
        <v>36226759.600000001</v>
      </c>
      <c r="J172" s="13">
        <v>22862426.169999998</v>
      </c>
      <c r="K172" s="13">
        <v>33165758.449999999</v>
      </c>
      <c r="L172" s="13">
        <v>38806242.800000004</v>
      </c>
      <c r="M172" s="13">
        <v>17358126.300000001</v>
      </c>
      <c r="N172" s="13">
        <v>29100923.57</v>
      </c>
      <c r="O172" s="13">
        <v>19299384.98</v>
      </c>
      <c r="P172" s="13">
        <v>26695885.68</v>
      </c>
      <c r="Q172" s="14">
        <v>31914461.120000001</v>
      </c>
      <c r="R172" s="21">
        <f t="shared" si="3"/>
        <v>348724551.88000005</v>
      </c>
    </row>
    <row r="173" spans="1:18" outlineLevel="2" x14ac:dyDescent="0.15">
      <c r="A173" s="10" t="s">
        <v>30</v>
      </c>
      <c r="B173" s="11" t="s">
        <v>39</v>
      </c>
      <c r="C173" s="12" t="s">
        <v>28</v>
      </c>
      <c r="D173" s="12">
        <v>2017</v>
      </c>
      <c r="E173" s="11" t="s">
        <v>29</v>
      </c>
      <c r="F173" s="13">
        <v>-14981390</v>
      </c>
      <c r="G173" s="13">
        <v>-11768480</v>
      </c>
      <c r="H173" s="13">
        <v>-13481513</v>
      </c>
      <c r="I173" s="13">
        <v>-15681576</v>
      </c>
      <c r="J173" s="13">
        <v>-10257861</v>
      </c>
      <c r="K173" s="13">
        <v>-14264605</v>
      </c>
      <c r="L173" s="13">
        <v>-19353821</v>
      </c>
      <c r="M173" s="13">
        <v>-8653531</v>
      </c>
      <c r="N173" s="13">
        <v>-13737554</v>
      </c>
      <c r="O173" s="13">
        <v>-7848305</v>
      </c>
      <c r="P173" s="13">
        <v>-11711526</v>
      </c>
      <c r="Q173" s="14">
        <v>-15747097</v>
      </c>
      <c r="R173" s="21">
        <f t="shared" si="3"/>
        <v>-157487259</v>
      </c>
    </row>
    <row r="174" spans="1:18" outlineLevel="2" x14ac:dyDescent="0.15">
      <c r="A174" s="10" t="s">
        <v>31</v>
      </c>
      <c r="B174" s="11" t="s">
        <v>39</v>
      </c>
      <c r="C174" s="12" t="s">
        <v>28</v>
      </c>
      <c r="D174" s="12">
        <v>2017</v>
      </c>
      <c r="E174" s="11" t="s">
        <v>29</v>
      </c>
      <c r="F174" s="13">
        <v>-1587761</v>
      </c>
      <c r="G174" s="13">
        <v>-1170710</v>
      </c>
      <c r="H174" s="13">
        <v>-1624574</v>
      </c>
      <c r="I174" s="13">
        <v>-1691834</v>
      </c>
      <c r="J174" s="13">
        <v>-1049741</v>
      </c>
      <c r="K174" s="13">
        <v>-1359614</v>
      </c>
      <c r="L174" s="13">
        <v>-1758131</v>
      </c>
      <c r="M174" s="13">
        <v>-711793</v>
      </c>
      <c r="N174" s="13">
        <v>-1388918</v>
      </c>
      <c r="O174" s="13">
        <v>-779205</v>
      </c>
      <c r="P174" s="13">
        <v>-1144606</v>
      </c>
      <c r="Q174" s="14">
        <v>-1522730</v>
      </c>
      <c r="R174" s="21">
        <f t="shared" si="3"/>
        <v>-15789617</v>
      </c>
    </row>
    <row r="175" spans="1:18" outlineLevel="2" x14ac:dyDescent="0.15">
      <c r="A175" s="10" t="s">
        <v>32</v>
      </c>
      <c r="B175" s="11" t="s">
        <v>39</v>
      </c>
      <c r="C175" s="12" t="s">
        <v>28</v>
      </c>
      <c r="D175" s="12">
        <v>2017</v>
      </c>
      <c r="E175" s="11" t="s">
        <v>29</v>
      </c>
      <c r="F175" s="13">
        <v>-4033118</v>
      </c>
      <c r="G175" s="13">
        <v>-2804073</v>
      </c>
      <c r="H175" s="13">
        <v>-4114440</v>
      </c>
      <c r="I175" s="13">
        <v>-4458834</v>
      </c>
      <c r="J175" s="13">
        <v>-2464577</v>
      </c>
      <c r="K175" s="13">
        <v>-3718795</v>
      </c>
      <c r="L175" s="13">
        <v>-4094125</v>
      </c>
      <c r="M175" s="13">
        <v>-1938707</v>
      </c>
      <c r="N175" s="13">
        <v>-3630932</v>
      </c>
      <c r="O175" s="13">
        <v>-1950807</v>
      </c>
      <c r="P175" s="13">
        <v>-2705544</v>
      </c>
      <c r="Q175" s="14">
        <v>-3793540</v>
      </c>
      <c r="R175" s="21">
        <f t="shared" si="3"/>
        <v>-39707492</v>
      </c>
    </row>
    <row r="176" spans="1:18" outlineLevel="2" x14ac:dyDescent="0.15">
      <c r="A176" s="10" t="s">
        <v>33</v>
      </c>
      <c r="B176" s="11" t="s">
        <v>39</v>
      </c>
      <c r="C176" s="12" t="s">
        <v>28</v>
      </c>
      <c r="D176" s="12">
        <v>2017</v>
      </c>
      <c r="E176" s="11" t="s">
        <v>29</v>
      </c>
      <c r="F176" s="13">
        <v>-398121</v>
      </c>
      <c r="G176" s="13">
        <v>-274894</v>
      </c>
      <c r="H176" s="13">
        <v>-376456</v>
      </c>
      <c r="I176" s="13">
        <v>-391528</v>
      </c>
      <c r="J176" s="13">
        <v>-237490</v>
      </c>
      <c r="K176" s="13">
        <v>-368441</v>
      </c>
      <c r="L176" s="13">
        <v>-448153</v>
      </c>
      <c r="M176" s="13">
        <v>-216891</v>
      </c>
      <c r="N176" s="13">
        <v>-307907</v>
      </c>
      <c r="O176" s="13">
        <v>-218441</v>
      </c>
      <c r="P176" s="13">
        <v>-324610</v>
      </c>
      <c r="Q176" s="14">
        <v>-329602</v>
      </c>
      <c r="R176" s="21">
        <f t="shared" si="3"/>
        <v>-3892534</v>
      </c>
    </row>
    <row r="177" spans="1:18" outlineLevel="2" x14ac:dyDescent="0.15">
      <c r="A177" s="10" t="s">
        <v>34</v>
      </c>
      <c r="B177" s="11" t="s">
        <v>39</v>
      </c>
      <c r="C177" s="12" t="s">
        <v>28</v>
      </c>
      <c r="D177" s="12">
        <v>2017</v>
      </c>
      <c r="E177" s="11" t="s">
        <v>29</v>
      </c>
      <c r="F177" s="13">
        <v>-1635112</v>
      </c>
      <c r="G177" s="13">
        <v>-1019814</v>
      </c>
      <c r="H177" s="13">
        <v>-1426689</v>
      </c>
      <c r="I177" s="13">
        <v>-1679837</v>
      </c>
      <c r="J177" s="13">
        <v>-1135315</v>
      </c>
      <c r="K177" s="13">
        <v>-1541375</v>
      </c>
      <c r="L177" s="13">
        <v>-1814752</v>
      </c>
      <c r="M177" s="13">
        <v>-836674</v>
      </c>
      <c r="N177" s="13">
        <v>-1253636</v>
      </c>
      <c r="O177" s="13">
        <v>-853717</v>
      </c>
      <c r="P177" s="13">
        <v>-1294484</v>
      </c>
      <c r="Q177" s="14">
        <v>-1425518</v>
      </c>
      <c r="R177" s="21">
        <f t="shared" si="3"/>
        <v>-15916923</v>
      </c>
    </row>
    <row r="178" spans="1:18" outlineLevel="2" x14ac:dyDescent="0.15">
      <c r="A178" s="10" t="s">
        <v>35</v>
      </c>
      <c r="B178" s="11" t="s">
        <v>39</v>
      </c>
      <c r="C178" s="12" t="s">
        <v>28</v>
      </c>
      <c r="D178" s="12">
        <v>2017</v>
      </c>
      <c r="E178" s="11" t="s">
        <v>29</v>
      </c>
      <c r="F178" s="13">
        <v>-1927676</v>
      </c>
      <c r="G178" s="13">
        <v>-1328400</v>
      </c>
      <c r="H178" s="13">
        <v>-2069551</v>
      </c>
      <c r="I178" s="13">
        <v>-1887355</v>
      </c>
      <c r="J178" s="13">
        <v>-1156009</v>
      </c>
      <c r="K178" s="13">
        <v>-1784928</v>
      </c>
      <c r="L178" s="13">
        <v>-2248306</v>
      </c>
      <c r="M178" s="13">
        <v>-910768</v>
      </c>
      <c r="N178" s="13">
        <v>-1580888</v>
      </c>
      <c r="O178" s="13">
        <v>-1158277</v>
      </c>
      <c r="P178" s="13">
        <v>-1560426</v>
      </c>
      <c r="Q178" s="14">
        <v>-1837473</v>
      </c>
      <c r="R178" s="21">
        <f t="shared" si="3"/>
        <v>-19450057</v>
      </c>
    </row>
    <row r="179" spans="1:18" outlineLevel="2" x14ac:dyDescent="0.15">
      <c r="A179" s="10" t="s">
        <v>36</v>
      </c>
      <c r="B179" s="11" t="s">
        <v>39</v>
      </c>
      <c r="C179" s="12" t="s">
        <v>28</v>
      </c>
      <c r="D179" s="12">
        <v>2017</v>
      </c>
      <c r="E179" s="11" t="s">
        <v>29</v>
      </c>
      <c r="F179" s="13">
        <v>-3044114</v>
      </c>
      <c r="G179" s="13">
        <v>-1819545</v>
      </c>
      <c r="H179" s="13">
        <v>-2617322</v>
      </c>
      <c r="I179" s="13">
        <v>-2755287</v>
      </c>
      <c r="J179" s="13">
        <v>-1805785</v>
      </c>
      <c r="K179" s="13">
        <v>-2873587</v>
      </c>
      <c r="L179" s="13">
        <v>-2847737</v>
      </c>
      <c r="M179" s="13">
        <v>-1476154</v>
      </c>
      <c r="N179" s="13">
        <v>-2221842</v>
      </c>
      <c r="O179" s="13">
        <v>-1549413</v>
      </c>
      <c r="P179" s="13">
        <v>-2203496</v>
      </c>
      <c r="Q179" s="14">
        <v>-2541935</v>
      </c>
      <c r="R179" s="21">
        <f t="shared" si="3"/>
        <v>-27756217</v>
      </c>
    </row>
    <row r="180" spans="1:18" outlineLevel="2" x14ac:dyDescent="0.15">
      <c r="A180" s="10" t="s">
        <v>37</v>
      </c>
      <c r="B180" s="11" t="s">
        <v>39</v>
      </c>
      <c r="C180" s="12" t="s">
        <v>28</v>
      </c>
      <c r="D180" s="12">
        <v>2017</v>
      </c>
      <c r="E180" s="11" t="s">
        <v>29</v>
      </c>
      <c r="F180" s="13">
        <v>-776342</v>
      </c>
      <c r="G180" s="13">
        <v>-495765</v>
      </c>
      <c r="H180" s="13">
        <v>-711063</v>
      </c>
      <c r="I180" s="13">
        <v>-748765</v>
      </c>
      <c r="J180" s="13">
        <v>-469993</v>
      </c>
      <c r="K180" s="13">
        <v>-773003</v>
      </c>
      <c r="L180" s="13">
        <v>-859144</v>
      </c>
      <c r="M180" s="13">
        <v>-386918</v>
      </c>
      <c r="N180" s="13">
        <v>-662455</v>
      </c>
      <c r="O180" s="13">
        <v>-414101</v>
      </c>
      <c r="P180" s="13">
        <v>-546738</v>
      </c>
      <c r="Q180" s="14">
        <v>-757113</v>
      </c>
      <c r="R180" s="21">
        <f t="shared" si="3"/>
        <v>-7601400</v>
      </c>
    </row>
    <row r="181" spans="1:18" outlineLevel="1" x14ac:dyDescent="0.15">
      <c r="A181" s="10"/>
      <c r="B181" s="22" t="s">
        <v>54</v>
      </c>
      <c r="C181" s="12"/>
      <c r="D181" s="12"/>
      <c r="E181" s="1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  <c r="R181" s="21">
        <f>SUBTOTAL(9,R172:R180)</f>
        <v>61123052.880000055</v>
      </c>
    </row>
    <row r="182" spans="1:18" outlineLevel="2" x14ac:dyDescent="0.15">
      <c r="A182" s="10" t="s">
        <v>26</v>
      </c>
      <c r="B182" s="11" t="s">
        <v>27</v>
      </c>
      <c r="C182" s="12" t="s">
        <v>28</v>
      </c>
      <c r="D182" s="12">
        <v>2018</v>
      </c>
      <c r="E182" s="11" t="s">
        <v>29</v>
      </c>
      <c r="F182" s="13">
        <v>66435319</v>
      </c>
      <c r="G182" s="13">
        <v>60115140</v>
      </c>
      <c r="H182" s="13">
        <v>90236987</v>
      </c>
      <c r="I182" s="13">
        <v>54994813</v>
      </c>
      <c r="J182" s="13">
        <v>77231074</v>
      </c>
      <c r="K182" s="13">
        <v>97709573</v>
      </c>
      <c r="L182" s="13">
        <v>64318085</v>
      </c>
      <c r="M182" s="13">
        <v>79972600</v>
      </c>
      <c r="N182" s="13">
        <v>62710249</v>
      </c>
      <c r="O182" s="13">
        <v>73998780</v>
      </c>
      <c r="P182" s="13">
        <v>82673488</v>
      </c>
      <c r="Q182" s="14">
        <v>70499145</v>
      </c>
      <c r="R182" s="21">
        <f t="shared" si="3"/>
        <v>880895253</v>
      </c>
    </row>
    <row r="183" spans="1:18" outlineLevel="2" x14ac:dyDescent="0.15">
      <c r="A183" s="10" t="s">
        <v>30</v>
      </c>
      <c r="B183" s="11" t="s">
        <v>27</v>
      </c>
      <c r="C183" s="12" t="s">
        <v>28</v>
      </c>
      <c r="D183" s="12">
        <v>2018</v>
      </c>
      <c r="E183" s="11" t="s">
        <v>29</v>
      </c>
      <c r="F183" s="13">
        <v>-27104860</v>
      </c>
      <c r="G183" s="13">
        <v>-25436907</v>
      </c>
      <c r="H183" s="13">
        <v>-38384450</v>
      </c>
      <c r="I183" s="13">
        <v>-23720725</v>
      </c>
      <c r="J183" s="13">
        <v>-36998377</v>
      </c>
      <c r="K183" s="13">
        <v>-46943978</v>
      </c>
      <c r="L183" s="13">
        <v>-31836477</v>
      </c>
      <c r="M183" s="13">
        <v>-36494840</v>
      </c>
      <c r="N183" s="13">
        <v>-29353102</v>
      </c>
      <c r="O183" s="13">
        <v>-35974519</v>
      </c>
      <c r="P183" s="13">
        <v>-40171071</v>
      </c>
      <c r="Q183" s="14">
        <v>-30494072</v>
      </c>
      <c r="R183" s="21">
        <f t="shared" si="3"/>
        <v>-402913378</v>
      </c>
    </row>
    <row r="184" spans="1:18" outlineLevel="2" x14ac:dyDescent="0.15">
      <c r="A184" s="10" t="s">
        <v>31</v>
      </c>
      <c r="B184" s="11" t="s">
        <v>27</v>
      </c>
      <c r="C184" s="12" t="s">
        <v>28</v>
      </c>
      <c r="D184" s="12">
        <v>2018</v>
      </c>
      <c r="E184" s="11" t="s">
        <v>29</v>
      </c>
      <c r="F184" s="13">
        <v>-2713289</v>
      </c>
      <c r="G184" s="13">
        <v>-2643762</v>
      </c>
      <c r="H184" s="13">
        <v>-4018302</v>
      </c>
      <c r="I184" s="13">
        <v>-2737615</v>
      </c>
      <c r="J184" s="13">
        <v>-3424073</v>
      </c>
      <c r="K184" s="13">
        <v>-4573850</v>
      </c>
      <c r="L184" s="13">
        <v>-2772432</v>
      </c>
      <c r="M184" s="13">
        <v>-3672921</v>
      </c>
      <c r="N184" s="13">
        <v>-2644431</v>
      </c>
      <c r="O184" s="13">
        <v>-3537843</v>
      </c>
      <c r="P184" s="13">
        <v>-4098546</v>
      </c>
      <c r="Q184" s="14">
        <v>-3359690</v>
      </c>
      <c r="R184" s="21">
        <f t="shared" si="3"/>
        <v>-40196754</v>
      </c>
    </row>
    <row r="185" spans="1:18" outlineLevel="2" x14ac:dyDescent="0.15">
      <c r="A185" s="10" t="s">
        <v>32</v>
      </c>
      <c r="B185" s="11" t="s">
        <v>27</v>
      </c>
      <c r="C185" s="12" t="s">
        <v>28</v>
      </c>
      <c r="D185" s="12">
        <v>2018</v>
      </c>
      <c r="E185" s="11" t="s">
        <v>29</v>
      </c>
      <c r="F185" s="13">
        <v>-8280603</v>
      </c>
      <c r="G185" s="13">
        <v>-6867597</v>
      </c>
      <c r="H185" s="13">
        <v>-10628214</v>
      </c>
      <c r="I185" s="13">
        <v>-6468370</v>
      </c>
      <c r="J185" s="13">
        <v>-8682088</v>
      </c>
      <c r="K185" s="13">
        <v>-11568082</v>
      </c>
      <c r="L185" s="13">
        <v>-7856495</v>
      </c>
      <c r="M185" s="13">
        <v>-8885299</v>
      </c>
      <c r="N185" s="13">
        <v>-6676267</v>
      </c>
      <c r="O185" s="13">
        <v>-8373131</v>
      </c>
      <c r="P185" s="13">
        <v>-8920804</v>
      </c>
      <c r="Q185" s="14">
        <v>-8578713</v>
      </c>
      <c r="R185" s="21">
        <f t="shared" si="3"/>
        <v>-101785663</v>
      </c>
    </row>
    <row r="186" spans="1:18" outlineLevel="2" x14ac:dyDescent="0.15">
      <c r="A186" s="10" t="s">
        <v>33</v>
      </c>
      <c r="B186" s="11" t="s">
        <v>27</v>
      </c>
      <c r="C186" s="12" t="s">
        <v>28</v>
      </c>
      <c r="D186" s="12">
        <v>2018</v>
      </c>
      <c r="E186" s="11" t="s">
        <v>29</v>
      </c>
      <c r="F186" s="13">
        <v>-761347</v>
      </c>
      <c r="G186" s="13">
        <v>-628778</v>
      </c>
      <c r="H186" s="13">
        <v>-1073369</v>
      </c>
      <c r="I186" s="13">
        <v>-560203</v>
      </c>
      <c r="J186" s="13">
        <v>-871981</v>
      </c>
      <c r="K186" s="13">
        <v>-1080688</v>
      </c>
      <c r="L186" s="13">
        <v>-688880</v>
      </c>
      <c r="M186" s="13">
        <v>-947587</v>
      </c>
      <c r="N186" s="13">
        <v>-676254</v>
      </c>
      <c r="O186" s="13">
        <v>-923896</v>
      </c>
      <c r="P186" s="13">
        <v>-962429</v>
      </c>
      <c r="Q186" s="14">
        <v>-855002</v>
      </c>
      <c r="R186" s="21">
        <f t="shared" si="3"/>
        <v>-10030414</v>
      </c>
    </row>
    <row r="187" spans="1:18" outlineLevel="2" x14ac:dyDescent="0.15">
      <c r="A187" s="10" t="s">
        <v>34</v>
      </c>
      <c r="B187" s="11" t="s">
        <v>27</v>
      </c>
      <c r="C187" s="12" t="s">
        <v>28</v>
      </c>
      <c r="D187" s="12">
        <v>2018</v>
      </c>
      <c r="E187" s="11" t="s">
        <v>29</v>
      </c>
      <c r="F187" s="13">
        <v>-3297070</v>
      </c>
      <c r="G187" s="13">
        <v>-2664533</v>
      </c>
      <c r="H187" s="13">
        <v>-3735439</v>
      </c>
      <c r="I187" s="13">
        <v>-2501090</v>
      </c>
      <c r="J187" s="13">
        <v>-3836860</v>
      </c>
      <c r="K187" s="13">
        <v>-4417304</v>
      </c>
      <c r="L187" s="13">
        <v>-2616145</v>
      </c>
      <c r="M187" s="13">
        <v>-3898946</v>
      </c>
      <c r="N187" s="13">
        <v>-2650136</v>
      </c>
      <c r="O187" s="13">
        <v>-3476472</v>
      </c>
      <c r="P187" s="13">
        <v>-3736829</v>
      </c>
      <c r="Q187" s="14">
        <v>-3209049</v>
      </c>
      <c r="R187" s="21">
        <f t="shared" si="3"/>
        <v>-40039873</v>
      </c>
    </row>
    <row r="188" spans="1:18" outlineLevel="2" x14ac:dyDescent="0.15">
      <c r="A188" s="10" t="s">
        <v>35</v>
      </c>
      <c r="B188" s="11" t="s">
        <v>27</v>
      </c>
      <c r="C188" s="12" t="s">
        <v>28</v>
      </c>
      <c r="D188" s="12">
        <v>2018</v>
      </c>
      <c r="E188" s="11" t="s">
        <v>29</v>
      </c>
      <c r="F188" s="13">
        <v>-3652403</v>
      </c>
      <c r="G188" s="13">
        <v>-3552663</v>
      </c>
      <c r="H188" s="13">
        <v>-5623204</v>
      </c>
      <c r="I188" s="13">
        <v>-3054682</v>
      </c>
      <c r="J188" s="13">
        <v>-4799777</v>
      </c>
      <c r="K188" s="13">
        <v>-5403494</v>
      </c>
      <c r="L188" s="13">
        <v>-3641178</v>
      </c>
      <c r="M188" s="13">
        <v>-4648622</v>
      </c>
      <c r="N188" s="13">
        <v>-3871484</v>
      </c>
      <c r="O188" s="13">
        <v>-4221212</v>
      </c>
      <c r="P188" s="13">
        <v>-4985822</v>
      </c>
      <c r="Q188" s="14">
        <v>-4096376</v>
      </c>
      <c r="R188" s="21">
        <f t="shared" si="3"/>
        <v>-51550917</v>
      </c>
    </row>
    <row r="189" spans="1:18" outlineLevel="2" x14ac:dyDescent="0.15">
      <c r="A189" s="10" t="s">
        <v>36</v>
      </c>
      <c r="B189" s="11" t="s">
        <v>27</v>
      </c>
      <c r="C189" s="12" t="s">
        <v>28</v>
      </c>
      <c r="D189" s="12">
        <v>2018</v>
      </c>
      <c r="E189" s="11" t="s">
        <v>29</v>
      </c>
      <c r="F189" s="13">
        <v>-5091475</v>
      </c>
      <c r="G189" s="13">
        <v>-4367071</v>
      </c>
      <c r="H189" s="13">
        <v>-6833347</v>
      </c>
      <c r="I189" s="13">
        <v>-4733816</v>
      </c>
      <c r="J189" s="13">
        <v>-5744222</v>
      </c>
      <c r="K189" s="13">
        <v>-6903913</v>
      </c>
      <c r="L189" s="13">
        <v>-4696016</v>
      </c>
      <c r="M189" s="13">
        <v>-6896595</v>
      </c>
      <c r="N189" s="13">
        <v>-5081194</v>
      </c>
      <c r="O189" s="13">
        <v>-5804680</v>
      </c>
      <c r="P189" s="13">
        <v>-6640954</v>
      </c>
      <c r="Q189" s="14">
        <v>-5266263</v>
      </c>
      <c r="R189" s="21">
        <f t="shared" si="3"/>
        <v>-68059546</v>
      </c>
    </row>
    <row r="190" spans="1:18" outlineLevel="2" x14ac:dyDescent="0.15">
      <c r="A190" s="10" t="s">
        <v>37</v>
      </c>
      <c r="B190" s="11" t="s">
        <v>27</v>
      </c>
      <c r="C190" s="12" t="s">
        <v>28</v>
      </c>
      <c r="D190" s="12">
        <v>2018</v>
      </c>
      <c r="E190" s="11" t="s">
        <v>29</v>
      </c>
      <c r="F190" s="13">
        <v>-1645124</v>
      </c>
      <c r="G190" s="13">
        <v>-1278801</v>
      </c>
      <c r="H190" s="13">
        <v>-2131484</v>
      </c>
      <c r="I190" s="13">
        <v>-1100717</v>
      </c>
      <c r="J190" s="13">
        <v>-1826309</v>
      </c>
      <c r="K190" s="13">
        <v>-2015110</v>
      </c>
      <c r="L190" s="13">
        <v>-1398743</v>
      </c>
      <c r="M190" s="13">
        <v>-1918888</v>
      </c>
      <c r="N190" s="13">
        <v>-1344274</v>
      </c>
      <c r="O190" s="13">
        <v>-1671309</v>
      </c>
      <c r="P190" s="13">
        <v>-1653663</v>
      </c>
      <c r="Q190" s="14">
        <v>-1643350</v>
      </c>
      <c r="R190" s="21">
        <f t="shared" si="3"/>
        <v>-19627772</v>
      </c>
    </row>
    <row r="191" spans="1:18" outlineLevel="1" x14ac:dyDescent="0.15">
      <c r="A191" s="10"/>
      <c r="B191" s="22" t="s">
        <v>52</v>
      </c>
      <c r="C191" s="12"/>
      <c r="D191" s="12"/>
      <c r="E191" s="1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  <c r="R191" s="21">
        <f>SUBTOTAL(9,R182:R190)</f>
        <v>146690936</v>
      </c>
    </row>
    <row r="192" spans="1:18" outlineLevel="2" x14ac:dyDescent="0.15">
      <c r="A192" s="10" t="s">
        <v>26</v>
      </c>
      <c r="B192" s="11" t="s">
        <v>38</v>
      </c>
      <c r="C192" s="12" t="s">
        <v>28</v>
      </c>
      <c r="D192" s="12">
        <v>2018</v>
      </c>
      <c r="E192" s="11" t="s">
        <v>29</v>
      </c>
      <c r="F192" s="13">
        <v>16608829.75</v>
      </c>
      <c r="G192" s="13">
        <v>16832239.200000003</v>
      </c>
      <c r="H192" s="13">
        <v>25266356.360000003</v>
      </c>
      <c r="I192" s="13">
        <v>10998962.600000001</v>
      </c>
      <c r="J192" s="13">
        <v>16990836.280000001</v>
      </c>
      <c r="K192" s="13">
        <v>25404488.98</v>
      </c>
      <c r="L192" s="13">
        <v>14149978.699999999</v>
      </c>
      <c r="M192" s="13">
        <v>23991780</v>
      </c>
      <c r="N192" s="13">
        <v>16304664.74</v>
      </c>
      <c r="O192" s="13">
        <v>19979670.600000001</v>
      </c>
      <c r="P192" s="13">
        <v>23148576.640000001</v>
      </c>
      <c r="Q192" s="14">
        <v>19739760.600000001</v>
      </c>
      <c r="R192" s="21">
        <f t="shared" si="3"/>
        <v>229416144.45000002</v>
      </c>
    </row>
    <row r="193" spans="1:18" outlineLevel="2" x14ac:dyDescent="0.15">
      <c r="A193" s="10" t="s">
        <v>30</v>
      </c>
      <c r="B193" s="11" t="s">
        <v>38</v>
      </c>
      <c r="C193" s="12" t="s">
        <v>28</v>
      </c>
      <c r="D193" s="12">
        <v>2018</v>
      </c>
      <c r="E193" s="11" t="s">
        <v>29</v>
      </c>
      <c r="F193" s="13">
        <v>-8236344</v>
      </c>
      <c r="G193" s="13">
        <v>-8042610</v>
      </c>
      <c r="H193" s="13">
        <v>-12117107</v>
      </c>
      <c r="I193" s="13">
        <v>-4675346</v>
      </c>
      <c r="J193" s="13">
        <v>-7100562</v>
      </c>
      <c r="K193" s="13">
        <v>-12588151</v>
      </c>
      <c r="L193" s="13">
        <v>-6704128</v>
      </c>
      <c r="M193" s="13">
        <v>-9779210</v>
      </c>
      <c r="N193" s="13">
        <v>-6610140</v>
      </c>
      <c r="O193" s="13">
        <v>-8562162</v>
      </c>
      <c r="P193" s="13">
        <v>-10079814</v>
      </c>
      <c r="Q193" s="14">
        <v>-9396643</v>
      </c>
      <c r="R193" s="21">
        <f t="shared" si="3"/>
        <v>-103892217</v>
      </c>
    </row>
    <row r="194" spans="1:18" outlineLevel="2" x14ac:dyDescent="0.15">
      <c r="A194" s="10" t="s">
        <v>31</v>
      </c>
      <c r="B194" s="11" t="s">
        <v>38</v>
      </c>
      <c r="C194" s="12" t="s">
        <v>28</v>
      </c>
      <c r="D194" s="12">
        <v>2018</v>
      </c>
      <c r="E194" s="11" t="s">
        <v>29</v>
      </c>
      <c r="F194" s="13">
        <v>-766208</v>
      </c>
      <c r="G194" s="13">
        <v>-784700</v>
      </c>
      <c r="H194" s="13">
        <v>-1035635</v>
      </c>
      <c r="I194" s="13">
        <v>-524075</v>
      </c>
      <c r="J194" s="13">
        <v>-787515</v>
      </c>
      <c r="K194" s="13">
        <v>-1019983</v>
      </c>
      <c r="L194" s="13">
        <v>-649211</v>
      </c>
      <c r="M194" s="13">
        <v>-1055240</v>
      </c>
      <c r="N194" s="13">
        <v>-806585</v>
      </c>
      <c r="O194" s="13">
        <v>-868806</v>
      </c>
      <c r="P194" s="13">
        <v>-1036773</v>
      </c>
      <c r="Q194" s="14">
        <v>-865246</v>
      </c>
      <c r="R194" s="21">
        <f t="shared" si="3"/>
        <v>-10199977</v>
      </c>
    </row>
    <row r="195" spans="1:18" outlineLevel="2" x14ac:dyDescent="0.15">
      <c r="A195" s="10" t="s">
        <v>32</v>
      </c>
      <c r="B195" s="11" t="s">
        <v>38</v>
      </c>
      <c r="C195" s="12" t="s">
        <v>28</v>
      </c>
      <c r="D195" s="12">
        <v>2018</v>
      </c>
      <c r="E195" s="11" t="s">
        <v>29</v>
      </c>
      <c r="F195" s="13">
        <v>-1687861</v>
      </c>
      <c r="G195" s="13">
        <v>-1908906</v>
      </c>
      <c r="H195" s="13">
        <v>-3099461</v>
      </c>
      <c r="I195" s="13">
        <v>-1158181</v>
      </c>
      <c r="J195" s="13">
        <v>-2113347</v>
      </c>
      <c r="K195" s="13">
        <v>-3001777</v>
      </c>
      <c r="L195" s="13">
        <v>-1491212</v>
      </c>
      <c r="M195" s="13">
        <v>-2710528</v>
      </c>
      <c r="N195" s="13">
        <v>-1710242</v>
      </c>
      <c r="O195" s="13">
        <v>-2053307</v>
      </c>
      <c r="P195" s="13">
        <v>-2397887</v>
      </c>
      <c r="Q195" s="14">
        <v>-2075965</v>
      </c>
      <c r="R195" s="21">
        <f t="shared" si="3"/>
        <v>-25408674</v>
      </c>
    </row>
    <row r="196" spans="1:18" outlineLevel="2" x14ac:dyDescent="0.15">
      <c r="A196" s="10" t="s">
        <v>33</v>
      </c>
      <c r="B196" s="11" t="s">
        <v>38</v>
      </c>
      <c r="C196" s="12" t="s">
        <v>28</v>
      </c>
      <c r="D196" s="12">
        <v>2018</v>
      </c>
      <c r="E196" s="11" t="s">
        <v>29</v>
      </c>
      <c r="F196" s="13">
        <v>-178587</v>
      </c>
      <c r="G196" s="13">
        <v>-177141</v>
      </c>
      <c r="H196" s="13">
        <v>-265218</v>
      </c>
      <c r="I196" s="13">
        <v>-116156</v>
      </c>
      <c r="J196" s="13">
        <v>-182402</v>
      </c>
      <c r="K196" s="13">
        <v>-286611</v>
      </c>
      <c r="L196" s="13">
        <v>-172955</v>
      </c>
      <c r="M196" s="13">
        <v>-254330</v>
      </c>
      <c r="N196" s="13">
        <v>-201909</v>
      </c>
      <c r="O196" s="13">
        <v>-219276</v>
      </c>
      <c r="P196" s="13">
        <v>-272949</v>
      </c>
      <c r="Q196" s="14">
        <v>-226471</v>
      </c>
      <c r="R196" s="21">
        <f t="shared" si="3"/>
        <v>-2554005</v>
      </c>
    </row>
    <row r="197" spans="1:18" outlineLevel="2" x14ac:dyDescent="0.15">
      <c r="A197" s="10" t="s">
        <v>34</v>
      </c>
      <c r="B197" s="11" t="s">
        <v>38</v>
      </c>
      <c r="C197" s="12" t="s">
        <v>28</v>
      </c>
      <c r="D197" s="12">
        <v>2018</v>
      </c>
      <c r="E197" s="11" t="s">
        <v>29</v>
      </c>
      <c r="F197" s="13">
        <v>-822885</v>
      </c>
      <c r="G197" s="13">
        <v>-719356</v>
      </c>
      <c r="H197" s="13">
        <v>-1228124</v>
      </c>
      <c r="I197" s="13">
        <v>-506867</v>
      </c>
      <c r="J197" s="13">
        <v>-775835</v>
      </c>
      <c r="K197" s="13">
        <v>-1025959</v>
      </c>
      <c r="L197" s="13">
        <v>-702957</v>
      </c>
      <c r="M197" s="13">
        <v>-989842</v>
      </c>
      <c r="N197" s="13">
        <v>-748322</v>
      </c>
      <c r="O197" s="13">
        <v>-838544</v>
      </c>
      <c r="P197" s="13">
        <v>-1076008</v>
      </c>
      <c r="Q197" s="14">
        <v>-878808</v>
      </c>
      <c r="R197" s="21">
        <f t="shared" si="3"/>
        <v>-10313507</v>
      </c>
    </row>
    <row r="198" spans="1:18" outlineLevel="2" x14ac:dyDescent="0.15">
      <c r="A198" s="10" t="s">
        <v>35</v>
      </c>
      <c r="B198" s="11" t="s">
        <v>38</v>
      </c>
      <c r="C198" s="12" t="s">
        <v>28</v>
      </c>
      <c r="D198" s="12">
        <v>2018</v>
      </c>
      <c r="E198" s="11" t="s">
        <v>29</v>
      </c>
      <c r="F198" s="13">
        <v>-878445</v>
      </c>
      <c r="G198" s="13">
        <v>-1015003</v>
      </c>
      <c r="H198" s="13">
        <v>-1544184</v>
      </c>
      <c r="I198" s="13">
        <v>-624903</v>
      </c>
      <c r="J198" s="13">
        <v>-981395</v>
      </c>
      <c r="K198" s="13">
        <v>-1409322</v>
      </c>
      <c r="L198" s="13">
        <v>-769986</v>
      </c>
      <c r="M198" s="13">
        <v>-1360544</v>
      </c>
      <c r="N198" s="13">
        <v>-823428</v>
      </c>
      <c r="O198" s="13">
        <v>-1191494</v>
      </c>
      <c r="P198" s="13">
        <v>-1337302</v>
      </c>
      <c r="Q198" s="14">
        <v>-1224978</v>
      </c>
      <c r="R198" s="21">
        <f t="shared" si="3"/>
        <v>-13160984</v>
      </c>
    </row>
    <row r="199" spans="1:18" outlineLevel="2" x14ac:dyDescent="0.15">
      <c r="A199" s="10" t="s">
        <v>36</v>
      </c>
      <c r="B199" s="11" t="s">
        <v>38</v>
      </c>
      <c r="C199" s="12" t="s">
        <v>28</v>
      </c>
      <c r="D199" s="12">
        <v>2018</v>
      </c>
      <c r="E199" s="11" t="s">
        <v>29</v>
      </c>
      <c r="F199" s="13">
        <v>-1383309</v>
      </c>
      <c r="G199" s="13">
        <v>-1184231</v>
      </c>
      <c r="H199" s="13">
        <v>-2046108</v>
      </c>
      <c r="I199" s="13">
        <v>-895975</v>
      </c>
      <c r="J199" s="13">
        <v>-1219125</v>
      </c>
      <c r="K199" s="13">
        <v>-2071773</v>
      </c>
      <c r="L199" s="13">
        <v>-1049534</v>
      </c>
      <c r="M199" s="13">
        <v>-1731716</v>
      </c>
      <c r="N199" s="13">
        <v>-1319856</v>
      </c>
      <c r="O199" s="13">
        <v>-1570667</v>
      </c>
      <c r="P199" s="13">
        <v>-1745114</v>
      </c>
      <c r="Q199" s="14">
        <v>-1554713</v>
      </c>
      <c r="R199" s="21">
        <f t="shared" si="3"/>
        <v>-17772121</v>
      </c>
    </row>
    <row r="200" spans="1:18" outlineLevel="2" x14ac:dyDescent="0.15">
      <c r="A200" s="10" t="s">
        <v>37</v>
      </c>
      <c r="B200" s="11" t="s">
        <v>38</v>
      </c>
      <c r="C200" s="12" t="s">
        <v>28</v>
      </c>
      <c r="D200" s="12">
        <v>2018</v>
      </c>
      <c r="E200" s="11" t="s">
        <v>29</v>
      </c>
      <c r="F200" s="13">
        <v>-372008</v>
      </c>
      <c r="G200" s="13">
        <v>-360544</v>
      </c>
      <c r="H200" s="13">
        <v>-570065</v>
      </c>
      <c r="I200" s="13">
        <v>-262663</v>
      </c>
      <c r="J200" s="13">
        <v>-396364</v>
      </c>
      <c r="K200" s="13">
        <v>-550129</v>
      </c>
      <c r="L200" s="13">
        <v>-307493</v>
      </c>
      <c r="M200" s="13">
        <v>-531975</v>
      </c>
      <c r="N200" s="13">
        <v>-399869</v>
      </c>
      <c r="O200" s="13">
        <v>-436804</v>
      </c>
      <c r="P200" s="13">
        <v>-506081</v>
      </c>
      <c r="Q200" s="14">
        <v>-467366</v>
      </c>
      <c r="R200" s="21">
        <f t="shared" si="3"/>
        <v>-5161361</v>
      </c>
    </row>
    <row r="201" spans="1:18" outlineLevel="1" x14ac:dyDescent="0.15">
      <c r="A201" s="10"/>
      <c r="B201" s="22" t="s">
        <v>53</v>
      </c>
      <c r="C201" s="12"/>
      <c r="D201" s="12"/>
      <c r="E201" s="1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  <c r="R201" s="21">
        <f>SUBTOTAL(9,R192:R200)</f>
        <v>40953298.450000018</v>
      </c>
    </row>
    <row r="202" spans="1:18" outlineLevel="2" x14ac:dyDescent="0.15">
      <c r="A202" s="10" t="s">
        <v>26</v>
      </c>
      <c r="B202" s="11" t="s">
        <v>39</v>
      </c>
      <c r="C202" s="12" t="s">
        <v>28</v>
      </c>
      <c r="D202" s="12">
        <v>2018</v>
      </c>
      <c r="E202" s="11" t="s">
        <v>29</v>
      </c>
      <c r="F202" s="13">
        <v>22588008.460000001</v>
      </c>
      <c r="G202" s="13">
        <v>21641450.399999999</v>
      </c>
      <c r="H202" s="13">
        <v>27071096.099999998</v>
      </c>
      <c r="I202" s="13">
        <v>20348080.809999999</v>
      </c>
      <c r="J202" s="13">
        <v>30120118.859999999</v>
      </c>
      <c r="K202" s="13">
        <v>31267063.359999999</v>
      </c>
      <c r="L202" s="13">
        <v>23797691.449999999</v>
      </c>
      <c r="M202" s="13">
        <v>28790136</v>
      </c>
      <c r="N202" s="13">
        <v>23829894.620000001</v>
      </c>
      <c r="O202" s="13">
        <v>25899573</v>
      </c>
      <c r="P202" s="13">
        <v>33069395.200000003</v>
      </c>
      <c r="Q202" s="14">
        <v>26084683.649999999</v>
      </c>
      <c r="R202" s="21">
        <f t="shared" si="3"/>
        <v>314507191.90999997</v>
      </c>
    </row>
    <row r="203" spans="1:18" outlineLevel="2" x14ac:dyDescent="0.15">
      <c r="A203" s="10" t="s">
        <v>30</v>
      </c>
      <c r="B203" s="11" t="s">
        <v>39</v>
      </c>
      <c r="C203" s="12" t="s">
        <v>28</v>
      </c>
      <c r="D203" s="12">
        <v>2018</v>
      </c>
      <c r="E203" s="11" t="s">
        <v>29</v>
      </c>
      <c r="F203" s="13">
        <v>-10265791</v>
      </c>
      <c r="G203" s="13">
        <v>-9595925</v>
      </c>
      <c r="H203" s="13">
        <v>-12320892</v>
      </c>
      <c r="I203" s="13">
        <v>-9627717</v>
      </c>
      <c r="J203" s="13">
        <v>-12962874</v>
      </c>
      <c r="K203" s="13">
        <v>-13064551</v>
      </c>
      <c r="L203" s="13">
        <v>-9571992</v>
      </c>
      <c r="M203" s="13">
        <v>-12221156</v>
      </c>
      <c r="N203" s="13">
        <v>-11418990</v>
      </c>
      <c r="O203" s="13">
        <v>-12077910</v>
      </c>
      <c r="P203" s="13">
        <v>-16179555</v>
      </c>
      <c r="Q203" s="14">
        <v>-10510360</v>
      </c>
      <c r="R203" s="21">
        <f t="shared" si="3"/>
        <v>-139817713</v>
      </c>
    </row>
    <row r="204" spans="1:18" outlineLevel="2" x14ac:dyDescent="0.15">
      <c r="A204" s="10" t="s">
        <v>31</v>
      </c>
      <c r="B204" s="11" t="s">
        <v>39</v>
      </c>
      <c r="C204" s="12" t="s">
        <v>28</v>
      </c>
      <c r="D204" s="12">
        <v>2018</v>
      </c>
      <c r="E204" s="11" t="s">
        <v>29</v>
      </c>
      <c r="F204" s="13">
        <v>-1109715</v>
      </c>
      <c r="G204" s="13">
        <v>-990616</v>
      </c>
      <c r="H204" s="13">
        <v>-1310557</v>
      </c>
      <c r="I204" s="13">
        <v>-982150</v>
      </c>
      <c r="J204" s="13">
        <v>-1364098</v>
      </c>
      <c r="K204" s="13">
        <v>-1391285</v>
      </c>
      <c r="L204" s="13">
        <v>-1187160</v>
      </c>
      <c r="M204" s="13">
        <v>-1378779</v>
      </c>
      <c r="N204" s="13">
        <v>-1128203</v>
      </c>
      <c r="O204" s="13">
        <v>-1221475</v>
      </c>
      <c r="P204" s="13">
        <v>-1462497</v>
      </c>
      <c r="Q204" s="14">
        <v>-1098303</v>
      </c>
      <c r="R204" s="21">
        <f t="shared" si="3"/>
        <v>-14624838</v>
      </c>
    </row>
    <row r="205" spans="1:18" outlineLevel="2" x14ac:dyDescent="0.15">
      <c r="A205" s="10" t="s">
        <v>32</v>
      </c>
      <c r="B205" s="11" t="s">
        <v>39</v>
      </c>
      <c r="C205" s="12" t="s">
        <v>28</v>
      </c>
      <c r="D205" s="12">
        <v>2018</v>
      </c>
      <c r="E205" s="11" t="s">
        <v>29</v>
      </c>
      <c r="F205" s="13">
        <v>-2815912</v>
      </c>
      <c r="G205" s="13">
        <v>-2488177</v>
      </c>
      <c r="H205" s="13">
        <v>-2965661</v>
      </c>
      <c r="I205" s="13">
        <v>-2283610</v>
      </c>
      <c r="J205" s="13">
        <v>-3049013</v>
      </c>
      <c r="K205" s="13">
        <v>-3229385</v>
      </c>
      <c r="L205" s="13">
        <v>-2723303</v>
      </c>
      <c r="M205" s="13">
        <v>-3347966</v>
      </c>
      <c r="N205" s="13">
        <v>-2808206</v>
      </c>
      <c r="O205" s="13">
        <v>-2898991</v>
      </c>
      <c r="P205" s="13">
        <v>-3824182</v>
      </c>
      <c r="Q205" s="14">
        <v>-3110761</v>
      </c>
      <c r="R205" s="21">
        <f t="shared" si="3"/>
        <v>-35545167</v>
      </c>
    </row>
    <row r="206" spans="1:18" outlineLevel="2" x14ac:dyDescent="0.15">
      <c r="A206" s="10" t="s">
        <v>33</v>
      </c>
      <c r="B206" s="11" t="s">
        <v>39</v>
      </c>
      <c r="C206" s="12" t="s">
        <v>28</v>
      </c>
      <c r="D206" s="12">
        <v>2018</v>
      </c>
      <c r="E206" s="11" t="s">
        <v>29</v>
      </c>
      <c r="F206" s="13">
        <v>-277101</v>
      </c>
      <c r="G206" s="13">
        <v>-268307</v>
      </c>
      <c r="H206" s="13">
        <v>-300695</v>
      </c>
      <c r="I206" s="13">
        <v>-226664</v>
      </c>
      <c r="J206" s="13">
        <v>-330688</v>
      </c>
      <c r="K206" s="13">
        <v>-356708</v>
      </c>
      <c r="L206" s="13">
        <v>-270129</v>
      </c>
      <c r="M206" s="13">
        <v>-330116</v>
      </c>
      <c r="N206" s="13">
        <v>-264694</v>
      </c>
      <c r="O206" s="13">
        <v>-268441</v>
      </c>
      <c r="P206" s="13">
        <v>-394967</v>
      </c>
      <c r="Q206" s="14">
        <v>-294530</v>
      </c>
      <c r="R206" s="21">
        <f t="shared" si="3"/>
        <v>-3583040</v>
      </c>
    </row>
    <row r="207" spans="1:18" outlineLevel="2" x14ac:dyDescent="0.15">
      <c r="A207" s="10" t="s">
        <v>34</v>
      </c>
      <c r="B207" s="11" t="s">
        <v>39</v>
      </c>
      <c r="C207" s="12" t="s">
        <v>28</v>
      </c>
      <c r="D207" s="12">
        <v>2018</v>
      </c>
      <c r="E207" s="11" t="s">
        <v>29</v>
      </c>
      <c r="F207" s="13">
        <v>-1046413</v>
      </c>
      <c r="G207" s="13">
        <v>-1064705</v>
      </c>
      <c r="H207" s="13">
        <v>-1317015</v>
      </c>
      <c r="I207" s="13">
        <v>-983951</v>
      </c>
      <c r="J207" s="13">
        <v>-1474255</v>
      </c>
      <c r="K207" s="13">
        <v>-1337033</v>
      </c>
      <c r="L207" s="13">
        <v>-1172106</v>
      </c>
      <c r="M207" s="13">
        <v>-1205747</v>
      </c>
      <c r="N207" s="13">
        <v>-1043533</v>
      </c>
      <c r="O207" s="13">
        <v>-1076071</v>
      </c>
      <c r="P207" s="13">
        <v>-1635486</v>
      </c>
      <c r="Q207" s="14">
        <v>-1206801</v>
      </c>
      <c r="R207" s="21">
        <f t="shared" si="3"/>
        <v>-14563116</v>
      </c>
    </row>
    <row r="208" spans="1:18" outlineLevel="2" x14ac:dyDescent="0.15">
      <c r="A208" s="10" t="s">
        <v>35</v>
      </c>
      <c r="B208" s="11" t="s">
        <v>39</v>
      </c>
      <c r="C208" s="12" t="s">
        <v>28</v>
      </c>
      <c r="D208" s="12">
        <v>2018</v>
      </c>
      <c r="E208" s="11" t="s">
        <v>29</v>
      </c>
      <c r="F208" s="13">
        <v>-1137395</v>
      </c>
      <c r="G208" s="13">
        <v>-1145692</v>
      </c>
      <c r="H208" s="13">
        <v>-1437771</v>
      </c>
      <c r="I208" s="13">
        <v>-1170661</v>
      </c>
      <c r="J208" s="13">
        <v>-1752088</v>
      </c>
      <c r="K208" s="13">
        <v>-1811436</v>
      </c>
      <c r="L208" s="13">
        <v>-1373270</v>
      </c>
      <c r="M208" s="13">
        <v>-1462352</v>
      </c>
      <c r="N208" s="13">
        <v>-1439071</v>
      </c>
      <c r="O208" s="13">
        <v>-1542875</v>
      </c>
      <c r="P208" s="13">
        <v>-1812241</v>
      </c>
      <c r="Q208" s="14">
        <v>-1339934</v>
      </c>
      <c r="R208" s="21">
        <f t="shared" si="3"/>
        <v>-17424786</v>
      </c>
    </row>
    <row r="209" spans="1:18" outlineLevel="2" x14ac:dyDescent="0.15">
      <c r="A209" s="10" t="s">
        <v>36</v>
      </c>
      <c r="B209" s="11" t="s">
        <v>39</v>
      </c>
      <c r="C209" s="12" t="s">
        <v>28</v>
      </c>
      <c r="D209" s="12">
        <v>2018</v>
      </c>
      <c r="E209" s="11" t="s">
        <v>29</v>
      </c>
      <c r="F209" s="13">
        <v>-1730428</v>
      </c>
      <c r="G209" s="13">
        <v>-1612677</v>
      </c>
      <c r="H209" s="13">
        <v>-2147516</v>
      </c>
      <c r="I209" s="13">
        <v>-1745476</v>
      </c>
      <c r="J209" s="13">
        <v>-2269548</v>
      </c>
      <c r="K209" s="13">
        <v>-2465032</v>
      </c>
      <c r="L209" s="13">
        <v>-1914360</v>
      </c>
      <c r="M209" s="13">
        <v>-2183078</v>
      </c>
      <c r="N209" s="13">
        <v>-1990329</v>
      </c>
      <c r="O209" s="13">
        <v>-1869047</v>
      </c>
      <c r="P209" s="13">
        <v>-2468988</v>
      </c>
      <c r="Q209" s="14">
        <v>-1921595</v>
      </c>
      <c r="R209" s="21">
        <f t="shared" si="3"/>
        <v>-24318074</v>
      </c>
    </row>
    <row r="210" spans="1:18" outlineLevel="2" x14ac:dyDescent="0.15">
      <c r="A210" s="10" t="s">
        <v>37</v>
      </c>
      <c r="B210" s="11" t="s">
        <v>39</v>
      </c>
      <c r="C210" s="12" t="s">
        <v>28</v>
      </c>
      <c r="D210" s="12">
        <v>2018</v>
      </c>
      <c r="E210" s="11" t="s">
        <v>29</v>
      </c>
      <c r="F210" s="13">
        <v>-549275</v>
      </c>
      <c r="G210" s="13">
        <v>-522414</v>
      </c>
      <c r="H210" s="13">
        <v>-595592</v>
      </c>
      <c r="I210" s="13">
        <v>-499668</v>
      </c>
      <c r="J210" s="13">
        <v>-604911</v>
      </c>
      <c r="K210" s="13">
        <v>-719662</v>
      </c>
      <c r="L210" s="13">
        <v>-588651</v>
      </c>
      <c r="M210" s="13">
        <v>-600730</v>
      </c>
      <c r="N210" s="13">
        <v>-590466</v>
      </c>
      <c r="O210" s="13">
        <v>-576820</v>
      </c>
      <c r="P210" s="13">
        <v>-783592</v>
      </c>
      <c r="Q210" s="14">
        <v>-563187</v>
      </c>
      <c r="R210" s="21">
        <f t="shared" si="3"/>
        <v>-7194968</v>
      </c>
    </row>
    <row r="211" spans="1:18" outlineLevel="1" x14ac:dyDescent="0.15">
      <c r="A211" s="10"/>
      <c r="B211" s="22" t="s">
        <v>54</v>
      </c>
      <c r="C211" s="12"/>
      <c r="D211" s="12"/>
      <c r="E211" s="1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  <c r="R211" s="21">
        <f>SUBTOTAL(9,R202:R210)</f>
        <v>57435489.909999967</v>
      </c>
    </row>
    <row r="212" spans="1:18" outlineLevel="2" x14ac:dyDescent="0.15">
      <c r="A212" s="10" t="s">
        <v>26</v>
      </c>
      <c r="B212" s="11" t="s">
        <v>27</v>
      </c>
      <c r="C212" s="12" t="s">
        <v>28</v>
      </c>
      <c r="D212" s="12">
        <v>2019</v>
      </c>
      <c r="E212" s="11" t="s">
        <v>29</v>
      </c>
      <c r="F212" s="13">
        <v>93925775</v>
      </c>
      <c r="G212" s="13">
        <v>74821680</v>
      </c>
      <c r="H212" s="13">
        <v>85600673</v>
      </c>
      <c r="I212" s="13">
        <v>76646440</v>
      </c>
      <c r="J212" s="13">
        <v>79863817</v>
      </c>
      <c r="K212" s="13">
        <v>55912270</v>
      </c>
      <c r="L212" s="13">
        <v>79685077</v>
      </c>
      <c r="M212" s="13">
        <v>75122784</v>
      </c>
      <c r="N212" s="13">
        <v>67143263</v>
      </c>
      <c r="O212" s="13">
        <v>86159862</v>
      </c>
      <c r="P212" s="13">
        <v>76968833</v>
      </c>
      <c r="Q212" s="14">
        <v>69967979</v>
      </c>
      <c r="R212" s="21">
        <f t="shared" si="3"/>
        <v>921818453</v>
      </c>
    </row>
    <row r="213" spans="1:18" outlineLevel="2" x14ac:dyDescent="0.15">
      <c r="A213" s="10" t="s">
        <v>30</v>
      </c>
      <c r="B213" s="11" t="s">
        <v>27</v>
      </c>
      <c r="C213" s="12" t="s">
        <v>28</v>
      </c>
      <c r="D213" s="12">
        <v>2019</v>
      </c>
      <c r="E213" s="11" t="s">
        <v>29</v>
      </c>
      <c r="F213" s="13">
        <v>-44392971</v>
      </c>
      <c r="G213" s="13">
        <v>-32181042</v>
      </c>
      <c r="H213" s="13">
        <v>-35760851</v>
      </c>
      <c r="I213" s="13">
        <v>-35264635</v>
      </c>
      <c r="J213" s="13">
        <v>-35248824</v>
      </c>
      <c r="K213" s="13">
        <v>-23149330</v>
      </c>
      <c r="L213" s="13">
        <v>-34752454</v>
      </c>
      <c r="M213" s="13">
        <v>-34860156</v>
      </c>
      <c r="N213" s="13">
        <v>-27438935</v>
      </c>
      <c r="O213" s="13">
        <v>-39136737</v>
      </c>
      <c r="P213" s="13">
        <v>-31245199</v>
      </c>
      <c r="Q213" s="14">
        <v>-30213783</v>
      </c>
      <c r="R213" s="21">
        <f t="shared" si="3"/>
        <v>-403644917</v>
      </c>
    </row>
    <row r="214" spans="1:18" outlineLevel="2" x14ac:dyDescent="0.15">
      <c r="A214" s="10" t="s">
        <v>31</v>
      </c>
      <c r="B214" s="11" t="s">
        <v>27</v>
      </c>
      <c r="C214" s="12" t="s">
        <v>28</v>
      </c>
      <c r="D214" s="12">
        <v>2019</v>
      </c>
      <c r="E214" s="11" t="s">
        <v>29</v>
      </c>
      <c r="F214" s="13">
        <v>-4343758</v>
      </c>
      <c r="G214" s="13">
        <v>-3359430</v>
      </c>
      <c r="H214" s="13">
        <v>-3895028</v>
      </c>
      <c r="I214" s="13">
        <v>-3677401</v>
      </c>
      <c r="J214" s="13">
        <v>-3875744</v>
      </c>
      <c r="K214" s="13">
        <v>-2739844</v>
      </c>
      <c r="L214" s="13">
        <v>-3745877</v>
      </c>
      <c r="M214" s="13">
        <v>-3435719</v>
      </c>
      <c r="N214" s="13">
        <v>-3318784</v>
      </c>
      <c r="O214" s="13">
        <v>-3556874</v>
      </c>
      <c r="P214" s="13">
        <v>-3543487</v>
      </c>
      <c r="Q214" s="14">
        <v>-3170203</v>
      </c>
      <c r="R214" s="21">
        <f t="shared" si="3"/>
        <v>-42662149</v>
      </c>
    </row>
    <row r="215" spans="1:18" outlineLevel="2" x14ac:dyDescent="0.15">
      <c r="A215" s="10" t="s">
        <v>32</v>
      </c>
      <c r="B215" s="11" t="s">
        <v>27</v>
      </c>
      <c r="C215" s="12" t="s">
        <v>28</v>
      </c>
      <c r="D215" s="12">
        <v>2019</v>
      </c>
      <c r="E215" s="11" t="s">
        <v>29</v>
      </c>
      <c r="F215" s="13">
        <v>-10410570</v>
      </c>
      <c r="G215" s="13">
        <v>-7492567</v>
      </c>
      <c r="H215" s="13">
        <v>-9830922</v>
      </c>
      <c r="I215" s="13">
        <v>-8236178</v>
      </c>
      <c r="J215" s="13">
        <v>-9111360</v>
      </c>
      <c r="K215" s="13">
        <v>-5732127</v>
      </c>
      <c r="L215" s="13">
        <v>-9582968</v>
      </c>
      <c r="M215" s="13">
        <v>-8080224</v>
      </c>
      <c r="N215" s="13">
        <v>-8219184</v>
      </c>
      <c r="O215" s="13">
        <v>-8720852</v>
      </c>
      <c r="P215" s="13">
        <v>-8289269</v>
      </c>
      <c r="Q215" s="14">
        <v>-7400943</v>
      </c>
      <c r="R215" s="21">
        <f t="shared" si="3"/>
        <v>-101107164</v>
      </c>
    </row>
    <row r="216" spans="1:18" outlineLevel="2" x14ac:dyDescent="0.15">
      <c r="A216" s="10" t="s">
        <v>33</v>
      </c>
      <c r="B216" s="11" t="s">
        <v>27</v>
      </c>
      <c r="C216" s="12" t="s">
        <v>28</v>
      </c>
      <c r="D216" s="12">
        <v>2019</v>
      </c>
      <c r="E216" s="11" t="s">
        <v>29</v>
      </c>
      <c r="F216" s="13">
        <v>-1013731</v>
      </c>
      <c r="G216" s="13">
        <v>-791949</v>
      </c>
      <c r="H216" s="13">
        <v>-1022834</v>
      </c>
      <c r="I216" s="13">
        <v>-918382</v>
      </c>
      <c r="J216" s="13">
        <v>-840954</v>
      </c>
      <c r="K216" s="13">
        <v>-561209</v>
      </c>
      <c r="L216" s="13">
        <v>-939529</v>
      </c>
      <c r="M216" s="13">
        <v>-768568</v>
      </c>
      <c r="N216" s="13">
        <v>-832059</v>
      </c>
      <c r="O216" s="13">
        <v>-975463</v>
      </c>
      <c r="P216" s="13">
        <v>-913816</v>
      </c>
      <c r="Q216" s="14">
        <v>-775184</v>
      </c>
      <c r="R216" s="21">
        <f t="shared" ref="R216:R286" si="4">SUM(F216:Q216)</f>
        <v>-10353678</v>
      </c>
    </row>
    <row r="217" spans="1:18" outlineLevel="2" x14ac:dyDescent="0.15">
      <c r="A217" s="10" t="s">
        <v>34</v>
      </c>
      <c r="B217" s="11" t="s">
        <v>27</v>
      </c>
      <c r="C217" s="12" t="s">
        <v>28</v>
      </c>
      <c r="D217" s="12">
        <v>2019</v>
      </c>
      <c r="E217" s="11" t="s">
        <v>29</v>
      </c>
      <c r="F217" s="13">
        <v>-4644817</v>
      </c>
      <c r="G217" s="13">
        <v>-3595006</v>
      </c>
      <c r="H217" s="13">
        <v>-3948370</v>
      </c>
      <c r="I217" s="13">
        <v>-3595290</v>
      </c>
      <c r="J217" s="13">
        <v>-3639614</v>
      </c>
      <c r="K217" s="13">
        <v>-2496842</v>
      </c>
      <c r="L217" s="13">
        <v>-3301698</v>
      </c>
      <c r="M217" s="13">
        <v>-3520724</v>
      </c>
      <c r="N217" s="13">
        <v>-2763529</v>
      </c>
      <c r="O217" s="13">
        <v>-4269633</v>
      </c>
      <c r="P217" s="13">
        <v>-3402942</v>
      </c>
      <c r="Q217" s="14">
        <v>-3029013</v>
      </c>
      <c r="R217" s="21">
        <f t="shared" si="4"/>
        <v>-42207478</v>
      </c>
    </row>
    <row r="218" spans="1:18" outlineLevel="2" x14ac:dyDescent="0.15">
      <c r="A218" s="10" t="s">
        <v>35</v>
      </c>
      <c r="B218" s="11" t="s">
        <v>27</v>
      </c>
      <c r="C218" s="12" t="s">
        <v>28</v>
      </c>
      <c r="D218" s="12">
        <v>2019</v>
      </c>
      <c r="E218" s="11" t="s">
        <v>29</v>
      </c>
      <c r="F218" s="13">
        <v>-4979698</v>
      </c>
      <c r="G218" s="13">
        <v>-4435793</v>
      </c>
      <c r="H218" s="13">
        <v>-4778009</v>
      </c>
      <c r="I218" s="13">
        <v>-4754163</v>
      </c>
      <c r="J218" s="13">
        <v>-4664933</v>
      </c>
      <c r="K218" s="13">
        <v>-2931067</v>
      </c>
      <c r="L218" s="13">
        <v>-4639082</v>
      </c>
      <c r="M218" s="13">
        <v>-3992375</v>
      </c>
      <c r="N218" s="13">
        <v>-3635430</v>
      </c>
      <c r="O218" s="13">
        <v>-4790506</v>
      </c>
      <c r="P218" s="13">
        <v>-3919710</v>
      </c>
      <c r="Q218" s="14">
        <v>-3675104</v>
      </c>
      <c r="R218" s="21">
        <f t="shared" si="4"/>
        <v>-51195870</v>
      </c>
    </row>
    <row r="219" spans="1:18" outlineLevel="2" x14ac:dyDescent="0.15">
      <c r="A219" s="10" t="s">
        <v>36</v>
      </c>
      <c r="B219" s="11" t="s">
        <v>27</v>
      </c>
      <c r="C219" s="12" t="s">
        <v>28</v>
      </c>
      <c r="D219" s="12">
        <v>2019</v>
      </c>
      <c r="E219" s="11" t="s">
        <v>29</v>
      </c>
      <c r="F219" s="13">
        <v>-7407369</v>
      </c>
      <c r="G219" s="13">
        <v>-6226870</v>
      </c>
      <c r="H219" s="13">
        <v>-7033820</v>
      </c>
      <c r="I219" s="13">
        <v>-6283426</v>
      </c>
      <c r="J219" s="13">
        <v>-6682029</v>
      </c>
      <c r="K219" s="13">
        <v>-4138949</v>
      </c>
      <c r="L219" s="13">
        <v>-5590768</v>
      </c>
      <c r="M219" s="13">
        <v>-5268218</v>
      </c>
      <c r="N219" s="13">
        <v>-4841180</v>
      </c>
      <c r="O219" s="13">
        <v>-6750935</v>
      </c>
      <c r="P219" s="13">
        <v>-6303933</v>
      </c>
      <c r="Q219" s="14">
        <v>-5630389</v>
      </c>
      <c r="R219" s="21">
        <f t="shared" si="4"/>
        <v>-72157886</v>
      </c>
    </row>
    <row r="220" spans="1:18" outlineLevel="2" x14ac:dyDescent="0.15">
      <c r="A220" s="10" t="s">
        <v>37</v>
      </c>
      <c r="B220" s="11" t="s">
        <v>27</v>
      </c>
      <c r="C220" s="12" t="s">
        <v>28</v>
      </c>
      <c r="D220" s="12">
        <v>2019</v>
      </c>
      <c r="E220" s="11" t="s">
        <v>29</v>
      </c>
      <c r="F220" s="13">
        <v>-1956457</v>
      </c>
      <c r="G220" s="13">
        <v>-1720137</v>
      </c>
      <c r="H220" s="13">
        <v>-2128417</v>
      </c>
      <c r="I220" s="13">
        <v>-1672934</v>
      </c>
      <c r="J220" s="13">
        <v>-1630486</v>
      </c>
      <c r="K220" s="13">
        <v>-1155823</v>
      </c>
      <c r="L220" s="13">
        <v>-1933737</v>
      </c>
      <c r="M220" s="13">
        <v>-1641920</v>
      </c>
      <c r="N220" s="13">
        <v>-1480543</v>
      </c>
      <c r="O220" s="13">
        <v>-1809342</v>
      </c>
      <c r="P220" s="13">
        <v>-1570718</v>
      </c>
      <c r="Q220" s="14">
        <v>-1633705</v>
      </c>
      <c r="R220" s="21">
        <f t="shared" si="4"/>
        <v>-20334219</v>
      </c>
    </row>
    <row r="221" spans="1:18" outlineLevel="1" x14ac:dyDescent="0.15">
      <c r="A221" s="10"/>
      <c r="B221" s="22" t="s">
        <v>52</v>
      </c>
      <c r="C221" s="12"/>
      <c r="D221" s="12"/>
      <c r="E221" s="1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  <c r="R221" s="21">
        <f>SUBTOTAL(9,R212:R220)</f>
        <v>178155092</v>
      </c>
    </row>
    <row r="222" spans="1:18" outlineLevel="2" x14ac:dyDescent="0.15">
      <c r="A222" s="10" t="s">
        <v>26</v>
      </c>
      <c r="B222" s="11" t="s">
        <v>38</v>
      </c>
      <c r="C222" s="12" t="s">
        <v>28</v>
      </c>
      <c r="D222" s="12">
        <v>2019</v>
      </c>
      <c r="E222" s="11" t="s">
        <v>29</v>
      </c>
      <c r="F222" s="13">
        <v>20663670.5</v>
      </c>
      <c r="G222" s="13">
        <v>20950070.400000002</v>
      </c>
      <c r="H222" s="13">
        <v>25680201.899999999</v>
      </c>
      <c r="I222" s="13">
        <v>22993932</v>
      </c>
      <c r="J222" s="13">
        <v>16771401.57</v>
      </c>
      <c r="K222" s="13">
        <v>14537190.200000001</v>
      </c>
      <c r="L222" s="13">
        <v>22311821.560000002</v>
      </c>
      <c r="M222" s="13">
        <v>15775784.639999999</v>
      </c>
      <c r="N222" s="13">
        <v>15442950.49</v>
      </c>
      <c r="O222" s="13">
        <v>18093571.02</v>
      </c>
      <c r="P222" s="13">
        <v>16933143.260000002</v>
      </c>
      <c r="Q222" s="14">
        <v>14693275.59</v>
      </c>
      <c r="R222" s="21">
        <f t="shared" si="4"/>
        <v>224847013.13</v>
      </c>
    </row>
    <row r="223" spans="1:18" outlineLevel="2" x14ac:dyDescent="0.15">
      <c r="A223" s="10" t="s">
        <v>30</v>
      </c>
      <c r="B223" s="11" t="s">
        <v>38</v>
      </c>
      <c r="C223" s="12" t="s">
        <v>28</v>
      </c>
      <c r="D223" s="12">
        <v>2019</v>
      </c>
      <c r="E223" s="11" t="s">
        <v>29</v>
      </c>
      <c r="F223" s="13">
        <v>-8508915</v>
      </c>
      <c r="G223" s="13">
        <v>-10304746</v>
      </c>
      <c r="H223" s="13">
        <v>-12517373</v>
      </c>
      <c r="I223" s="13">
        <v>-9859051</v>
      </c>
      <c r="J223" s="13">
        <v>-6865712</v>
      </c>
      <c r="K223" s="13">
        <v>-6772562</v>
      </c>
      <c r="L223" s="13">
        <v>-8950825</v>
      </c>
      <c r="M223" s="13">
        <v>-7590684</v>
      </c>
      <c r="N223" s="13">
        <v>-7132203</v>
      </c>
      <c r="O223" s="13">
        <v>-7942616</v>
      </c>
      <c r="P223" s="13">
        <v>-7868673</v>
      </c>
      <c r="Q223" s="14">
        <v>-6027183</v>
      </c>
      <c r="R223" s="21">
        <f t="shared" si="4"/>
        <v>-100340543</v>
      </c>
    </row>
    <row r="224" spans="1:18" outlineLevel="2" x14ac:dyDescent="0.15">
      <c r="A224" s="10" t="s">
        <v>31</v>
      </c>
      <c r="B224" s="11" t="s">
        <v>38</v>
      </c>
      <c r="C224" s="12" t="s">
        <v>28</v>
      </c>
      <c r="D224" s="12">
        <v>2019</v>
      </c>
      <c r="E224" s="11" t="s">
        <v>29</v>
      </c>
      <c r="F224" s="13">
        <v>-907552</v>
      </c>
      <c r="G224" s="13">
        <v>-996432</v>
      </c>
      <c r="H224" s="13">
        <v>-1050172</v>
      </c>
      <c r="I224" s="13">
        <v>-1007411</v>
      </c>
      <c r="J224" s="13">
        <v>-685653</v>
      </c>
      <c r="K224" s="13">
        <v>-720826</v>
      </c>
      <c r="L224" s="13">
        <v>-924673</v>
      </c>
      <c r="M224" s="13">
        <v>-770345</v>
      </c>
      <c r="N224" s="13">
        <v>-734261</v>
      </c>
      <c r="O224" s="13">
        <v>-899147</v>
      </c>
      <c r="P224" s="13">
        <v>-808478</v>
      </c>
      <c r="Q224" s="14">
        <v>-706131</v>
      </c>
      <c r="R224" s="21">
        <f t="shared" si="4"/>
        <v>-10211081</v>
      </c>
    </row>
    <row r="225" spans="1:18" outlineLevel="2" x14ac:dyDescent="0.15">
      <c r="A225" s="10" t="s">
        <v>32</v>
      </c>
      <c r="B225" s="11" t="s">
        <v>38</v>
      </c>
      <c r="C225" s="12" t="s">
        <v>28</v>
      </c>
      <c r="D225" s="12">
        <v>2019</v>
      </c>
      <c r="E225" s="11" t="s">
        <v>29</v>
      </c>
      <c r="F225" s="13">
        <v>-2448583</v>
      </c>
      <c r="G225" s="13">
        <v>-2391536</v>
      </c>
      <c r="H225" s="13">
        <v>-2851891</v>
      </c>
      <c r="I225" s="13">
        <v>-2338942</v>
      </c>
      <c r="J225" s="13">
        <v>-1988754</v>
      </c>
      <c r="K225" s="13">
        <v>-1512300</v>
      </c>
      <c r="L225" s="13">
        <v>-2373330</v>
      </c>
      <c r="M225" s="13">
        <v>-1709943</v>
      </c>
      <c r="N225" s="13">
        <v>-1561720</v>
      </c>
      <c r="O225" s="13">
        <v>-2224218</v>
      </c>
      <c r="P225" s="13">
        <v>-2066473</v>
      </c>
      <c r="Q225" s="14">
        <v>-1477534</v>
      </c>
      <c r="R225" s="21">
        <f t="shared" si="4"/>
        <v>-24945224</v>
      </c>
    </row>
    <row r="226" spans="1:18" outlineLevel="2" x14ac:dyDescent="0.15">
      <c r="A226" s="10" t="s">
        <v>33</v>
      </c>
      <c r="B226" s="11" t="s">
        <v>38</v>
      </c>
      <c r="C226" s="12" t="s">
        <v>28</v>
      </c>
      <c r="D226" s="12">
        <v>2019</v>
      </c>
      <c r="E226" s="11" t="s">
        <v>29</v>
      </c>
      <c r="F226" s="13">
        <v>-232296</v>
      </c>
      <c r="G226" s="13">
        <v>-221176</v>
      </c>
      <c r="H226" s="13">
        <v>-259024</v>
      </c>
      <c r="I226" s="13">
        <v>-239313</v>
      </c>
      <c r="J226" s="13">
        <v>-173459</v>
      </c>
      <c r="K226" s="13">
        <v>-145469</v>
      </c>
      <c r="L226" s="13">
        <v>-276387</v>
      </c>
      <c r="M226" s="13">
        <v>-181197</v>
      </c>
      <c r="N226" s="13">
        <v>-167260</v>
      </c>
      <c r="O226" s="13">
        <v>-199198</v>
      </c>
      <c r="P226" s="13">
        <v>-173160</v>
      </c>
      <c r="Q226" s="14">
        <v>-156797</v>
      </c>
      <c r="R226" s="21">
        <f t="shared" si="4"/>
        <v>-2424736</v>
      </c>
    </row>
    <row r="227" spans="1:18" outlineLevel="2" x14ac:dyDescent="0.15">
      <c r="A227" s="10" t="s">
        <v>34</v>
      </c>
      <c r="B227" s="11" t="s">
        <v>38</v>
      </c>
      <c r="C227" s="12" t="s">
        <v>28</v>
      </c>
      <c r="D227" s="12">
        <v>2019</v>
      </c>
      <c r="E227" s="11" t="s">
        <v>29</v>
      </c>
      <c r="F227" s="13">
        <v>-896638</v>
      </c>
      <c r="G227" s="13">
        <v>-945985</v>
      </c>
      <c r="H227" s="13">
        <v>-1072491</v>
      </c>
      <c r="I227" s="13">
        <v>-1138580</v>
      </c>
      <c r="J227" s="13">
        <v>-765907</v>
      </c>
      <c r="K227" s="13">
        <v>-590365</v>
      </c>
      <c r="L227" s="13">
        <v>-926585</v>
      </c>
      <c r="M227" s="13">
        <v>-715140</v>
      </c>
      <c r="N227" s="13">
        <v>-691264</v>
      </c>
      <c r="O227" s="13">
        <v>-778336</v>
      </c>
      <c r="P227" s="13">
        <v>-702619</v>
      </c>
      <c r="Q227" s="14">
        <v>-644524</v>
      </c>
      <c r="R227" s="21">
        <f t="shared" si="4"/>
        <v>-9868434</v>
      </c>
    </row>
    <row r="228" spans="1:18" outlineLevel="2" x14ac:dyDescent="0.15">
      <c r="A228" s="10" t="s">
        <v>35</v>
      </c>
      <c r="B228" s="11" t="s">
        <v>38</v>
      </c>
      <c r="C228" s="12" t="s">
        <v>28</v>
      </c>
      <c r="D228" s="12">
        <v>2019</v>
      </c>
      <c r="E228" s="11" t="s">
        <v>29</v>
      </c>
      <c r="F228" s="13">
        <v>-1036658</v>
      </c>
      <c r="G228" s="13">
        <v>-1191081</v>
      </c>
      <c r="H228" s="13">
        <v>-1453675</v>
      </c>
      <c r="I228" s="13">
        <v>-1419262</v>
      </c>
      <c r="J228" s="13">
        <v>-938782</v>
      </c>
      <c r="K228" s="13">
        <v>-763861</v>
      </c>
      <c r="L228" s="13">
        <v>-1141341</v>
      </c>
      <c r="M228" s="13">
        <v>-909348</v>
      </c>
      <c r="N228" s="13">
        <v>-801672</v>
      </c>
      <c r="O228" s="13">
        <v>-1077622</v>
      </c>
      <c r="P228" s="13">
        <v>-899513</v>
      </c>
      <c r="Q228" s="14">
        <v>-770599</v>
      </c>
      <c r="R228" s="21">
        <f t="shared" si="4"/>
        <v>-12403414</v>
      </c>
    </row>
    <row r="229" spans="1:18" outlineLevel="2" x14ac:dyDescent="0.15">
      <c r="A229" s="10" t="s">
        <v>36</v>
      </c>
      <c r="B229" s="11" t="s">
        <v>38</v>
      </c>
      <c r="C229" s="12" t="s">
        <v>28</v>
      </c>
      <c r="D229" s="12">
        <v>2019</v>
      </c>
      <c r="E229" s="11" t="s">
        <v>29</v>
      </c>
      <c r="F229" s="13">
        <v>-1662699</v>
      </c>
      <c r="G229" s="13">
        <v>-1508105</v>
      </c>
      <c r="H229" s="13">
        <v>-2020361</v>
      </c>
      <c r="I229" s="13">
        <v>-1703999</v>
      </c>
      <c r="J229" s="13">
        <v>-1422906</v>
      </c>
      <c r="K229" s="13">
        <v>-1092346</v>
      </c>
      <c r="L229" s="13">
        <v>-1924272</v>
      </c>
      <c r="M229" s="13">
        <v>-1220195</v>
      </c>
      <c r="N229" s="13">
        <v>-1122540</v>
      </c>
      <c r="O229" s="13">
        <v>-1320824</v>
      </c>
      <c r="P229" s="13">
        <v>-1254355</v>
      </c>
      <c r="Q229" s="14">
        <v>-1248757</v>
      </c>
      <c r="R229" s="21">
        <f t="shared" si="4"/>
        <v>-17501359</v>
      </c>
    </row>
    <row r="230" spans="1:18" outlineLevel="2" x14ac:dyDescent="0.15">
      <c r="A230" s="10" t="s">
        <v>37</v>
      </c>
      <c r="B230" s="11" t="s">
        <v>38</v>
      </c>
      <c r="C230" s="12" t="s">
        <v>28</v>
      </c>
      <c r="D230" s="12">
        <v>2019</v>
      </c>
      <c r="E230" s="11" t="s">
        <v>29</v>
      </c>
      <c r="F230" s="13">
        <v>-474519</v>
      </c>
      <c r="G230" s="13">
        <v>-436767</v>
      </c>
      <c r="H230" s="13">
        <v>-574482</v>
      </c>
      <c r="I230" s="13">
        <v>-464102</v>
      </c>
      <c r="J230" s="13">
        <v>-383468</v>
      </c>
      <c r="K230" s="13">
        <v>-313859</v>
      </c>
      <c r="L230" s="13">
        <v>-475888</v>
      </c>
      <c r="M230" s="13">
        <v>-366084</v>
      </c>
      <c r="N230" s="13">
        <v>-329879</v>
      </c>
      <c r="O230" s="13">
        <v>-442129</v>
      </c>
      <c r="P230" s="13">
        <v>-387635</v>
      </c>
      <c r="Q230" s="14">
        <v>-358088</v>
      </c>
      <c r="R230" s="21">
        <f t="shared" si="4"/>
        <v>-5006900</v>
      </c>
    </row>
    <row r="231" spans="1:18" outlineLevel="1" x14ac:dyDescent="0.15">
      <c r="A231" s="10"/>
      <c r="B231" s="22" t="s">
        <v>53</v>
      </c>
      <c r="C231" s="12"/>
      <c r="D231" s="12"/>
      <c r="E231" s="1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  <c r="R231" s="21">
        <f>SUBTOTAL(9,R222:R230)</f>
        <v>42145322.129999995</v>
      </c>
    </row>
    <row r="232" spans="1:18" outlineLevel="2" x14ac:dyDescent="0.15">
      <c r="A232" s="10" t="s">
        <v>26</v>
      </c>
      <c r="B232" s="11" t="s">
        <v>39</v>
      </c>
      <c r="C232" s="12" t="s">
        <v>28</v>
      </c>
      <c r="D232" s="12">
        <v>2019</v>
      </c>
      <c r="E232" s="11" t="s">
        <v>29</v>
      </c>
      <c r="F232" s="13">
        <v>34752536.75</v>
      </c>
      <c r="G232" s="13">
        <v>24691154.400000002</v>
      </c>
      <c r="H232" s="13">
        <v>25680201.899999999</v>
      </c>
      <c r="I232" s="13">
        <v>26826254</v>
      </c>
      <c r="J232" s="13">
        <v>27952335.949999999</v>
      </c>
      <c r="K232" s="13">
        <v>21246662.600000001</v>
      </c>
      <c r="L232" s="13">
        <v>26296075.41</v>
      </c>
      <c r="M232" s="13">
        <v>23288063.039999999</v>
      </c>
      <c r="N232" s="13">
        <v>24843007.309999999</v>
      </c>
      <c r="O232" s="13">
        <v>31017550.32</v>
      </c>
      <c r="P232" s="13">
        <v>23090649.899999999</v>
      </c>
      <c r="Q232" s="14">
        <v>22389753.280000001</v>
      </c>
      <c r="R232" s="21">
        <f t="shared" si="4"/>
        <v>312074244.86000001</v>
      </c>
    </row>
    <row r="233" spans="1:18" outlineLevel="2" x14ac:dyDescent="0.15">
      <c r="A233" s="10" t="s">
        <v>30</v>
      </c>
      <c r="B233" s="11" t="s">
        <v>39</v>
      </c>
      <c r="C233" s="12" t="s">
        <v>28</v>
      </c>
      <c r="D233" s="12">
        <v>2019</v>
      </c>
      <c r="E233" s="11" t="s">
        <v>29</v>
      </c>
      <c r="F233" s="13">
        <v>-14132859</v>
      </c>
      <c r="G233" s="13">
        <v>-11727435</v>
      </c>
      <c r="H233" s="13">
        <v>-12222578</v>
      </c>
      <c r="I233" s="13">
        <v>-13093645</v>
      </c>
      <c r="J233" s="13">
        <v>-11370112</v>
      </c>
      <c r="K233" s="13">
        <v>-9026733</v>
      </c>
      <c r="L233" s="13">
        <v>-12160565</v>
      </c>
      <c r="M233" s="13">
        <v>-10002285</v>
      </c>
      <c r="N233" s="13">
        <v>-11921132</v>
      </c>
      <c r="O233" s="13">
        <v>-14296442</v>
      </c>
      <c r="P233" s="13">
        <v>-9686848</v>
      </c>
      <c r="Q233" s="14">
        <v>-9711164</v>
      </c>
      <c r="R233" s="21">
        <f t="shared" si="4"/>
        <v>-139351798</v>
      </c>
    </row>
    <row r="234" spans="1:18" outlineLevel="2" x14ac:dyDescent="0.15">
      <c r="A234" s="10" t="s">
        <v>31</v>
      </c>
      <c r="B234" s="11" t="s">
        <v>39</v>
      </c>
      <c r="C234" s="12" t="s">
        <v>28</v>
      </c>
      <c r="D234" s="12">
        <v>2019</v>
      </c>
      <c r="E234" s="11" t="s">
        <v>29</v>
      </c>
      <c r="F234" s="13">
        <v>-1463871</v>
      </c>
      <c r="G234" s="13">
        <v>-1024242</v>
      </c>
      <c r="H234" s="13">
        <v>-1101040</v>
      </c>
      <c r="I234" s="13">
        <v>-1272176</v>
      </c>
      <c r="J234" s="13">
        <v>-1358858</v>
      </c>
      <c r="K234" s="13">
        <v>-1043087</v>
      </c>
      <c r="L234" s="13">
        <v>-1221437</v>
      </c>
      <c r="M234" s="13">
        <v>-1026974</v>
      </c>
      <c r="N234" s="13">
        <v>-1116490</v>
      </c>
      <c r="O234" s="13">
        <v>-1526346</v>
      </c>
      <c r="P234" s="13">
        <v>-982952</v>
      </c>
      <c r="Q234" s="14">
        <v>-906448</v>
      </c>
      <c r="R234" s="21">
        <f t="shared" si="4"/>
        <v>-14043921</v>
      </c>
    </row>
    <row r="235" spans="1:18" outlineLevel="2" x14ac:dyDescent="0.15">
      <c r="A235" s="10" t="s">
        <v>32</v>
      </c>
      <c r="B235" s="11" t="s">
        <v>39</v>
      </c>
      <c r="C235" s="12" t="s">
        <v>28</v>
      </c>
      <c r="D235" s="12">
        <v>2019</v>
      </c>
      <c r="E235" s="11" t="s">
        <v>29</v>
      </c>
      <c r="F235" s="13">
        <v>-4043986</v>
      </c>
      <c r="G235" s="13">
        <v>-3022354</v>
      </c>
      <c r="H235" s="13">
        <v>-2798525</v>
      </c>
      <c r="I235" s="13">
        <v>-3154983</v>
      </c>
      <c r="J235" s="13">
        <v>-3444409</v>
      </c>
      <c r="K235" s="13">
        <v>-2213428</v>
      </c>
      <c r="L235" s="13">
        <v>-2708520</v>
      </c>
      <c r="M235" s="13">
        <v>-2339885</v>
      </c>
      <c r="N235" s="13">
        <v>-2643065</v>
      </c>
      <c r="O235" s="13">
        <v>-3522777</v>
      </c>
      <c r="P235" s="13">
        <v>-2616321</v>
      </c>
      <c r="Q235" s="14">
        <v>-2740005</v>
      </c>
      <c r="R235" s="21">
        <f t="shared" si="4"/>
        <v>-35248258</v>
      </c>
    </row>
    <row r="236" spans="1:18" outlineLevel="2" x14ac:dyDescent="0.15">
      <c r="A236" s="10" t="s">
        <v>33</v>
      </c>
      <c r="B236" s="11" t="s">
        <v>39</v>
      </c>
      <c r="C236" s="12" t="s">
        <v>28</v>
      </c>
      <c r="D236" s="12">
        <v>2019</v>
      </c>
      <c r="E236" s="11" t="s">
        <v>29</v>
      </c>
      <c r="F236" s="13">
        <v>-381615</v>
      </c>
      <c r="G236" s="13">
        <v>-267722</v>
      </c>
      <c r="H236" s="13">
        <v>-278956</v>
      </c>
      <c r="I236" s="13">
        <v>-268977</v>
      </c>
      <c r="J236" s="13">
        <v>-338877</v>
      </c>
      <c r="K236" s="13">
        <v>-238395</v>
      </c>
      <c r="L236" s="13">
        <v>-279772</v>
      </c>
      <c r="M236" s="13">
        <v>-248213</v>
      </c>
      <c r="N236" s="13">
        <v>-268330</v>
      </c>
      <c r="O236" s="13">
        <v>-320068</v>
      </c>
      <c r="P236" s="13">
        <v>-282749</v>
      </c>
      <c r="Q236" s="14">
        <v>-231541</v>
      </c>
      <c r="R236" s="21">
        <f t="shared" si="4"/>
        <v>-3405215</v>
      </c>
    </row>
    <row r="237" spans="1:18" outlineLevel="2" x14ac:dyDescent="0.15">
      <c r="A237" s="10" t="s">
        <v>34</v>
      </c>
      <c r="B237" s="11" t="s">
        <v>39</v>
      </c>
      <c r="C237" s="12" t="s">
        <v>28</v>
      </c>
      <c r="D237" s="12">
        <v>2019</v>
      </c>
      <c r="E237" s="11" t="s">
        <v>29</v>
      </c>
      <c r="F237" s="13">
        <v>-1674547</v>
      </c>
      <c r="G237" s="13">
        <v>-1147043</v>
      </c>
      <c r="H237" s="13">
        <v>-1157373</v>
      </c>
      <c r="I237" s="13">
        <v>-1173747</v>
      </c>
      <c r="J237" s="13">
        <v>-1210176</v>
      </c>
      <c r="K237" s="13">
        <v>-1017288</v>
      </c>
      <c r="L237" s="13">
        <v>-1201326</v>
      </c>
      <c r="M237" s="13">
        <v>-964366</v>
      </c>
      <c r="N237" s="13">
        <v>-1145590</v>
      </c>
      <c r="O237" s="13">
        <v>-1406101</v>
      </c>
      <c r="P237" s="13">
        <v>-1094642</v>
      </c>
      <c r="Q237" s="14">
        <v>-1115642</v>
      </c>
      <c r="R237" s="21">
        <f t="shared" si="4"/>
        <v>-14307841</v>
      </c>
    </row>
    <row r="238" spans="1:18" outlineLevel="2" x14ac:dyDescent="0.15">
      <c r="A238" s="10" t="s">
        <v>35</v>
      </c>
      <c r="B238" s="11" t="s">
        <v>39</v>
      </c>
      <c r="C238" s="12" t="s">
        <v>28</v>
      </c>
      <c r="D238" s="12">
        <v>2019</v>
      </c>
      <c r="E238" s="11" t="s">
        <v>29</v>
      </c>
      <c r="F238" s="13">
        <v>-2111557</v>
      </c>
      <c r="G238" s="13">
        <v>-1412954</v>
      </c>
      <c r="H238" s="13">
        <v>-1291124</v>
      </c>
      <c r="I238" s="13">
        <v>-1397498</v>
      </c>
      <c r="J238" s="13">
        <v>-1565368</v>
      </c>
      <c r="K238" s="13">
        <v>-1326379</v>
      </c>
      <c r="L238" s="13">
        <v>-1622439</v>
      </c>
      <c r="M238" s="13">
        <v>-1226635</v>
      </c>
      <c r="N238" s="13">
        <v>-1262100</v>
      </c>
      <c r="O238" s="13">
        <v>-1748576</v>
      </c>
      <c r="P238" s="13">
        <v>-1384323</v>
      </c>
      <c r="Q238" s="14">
        <v>-1324557</v>
      </c>
      <c r="R238" s="21">
        <f t="shared" si="4"/>
        <v>-17673510</v>
      </c>
    </row>
    <row r="239" spans="1:18" outlineLevel="2" x14ac:dyDescent="0.15">
      <c r="A239" s="10" t="s">
        <v>36</v>
      </c>
      <c r="B239" s="11" t="s">
        <v>39</v>
      </c>
      <c r="C239" s="12" t="s">
        <v>28</v>
      </c>
      <c r="D239" s="12">
        <v>2019</v>
      </c>
      <c r="E239" s="11" t="s">
        <v>29</v>
      </c>
      <c r="F239" s="13">
        <v>-2621552</v>
      </c>
      <c r="G239" s="13">
        <v>-2126728</v>
      </c>
      <c r="H239" s="13">
        <v>-2055611</v>
      </c>
      <c r="I239" s="13">
        <v>-2208062</v>
      </c>
      <c r="J239" s="13">
        <v>-2194136</v>
      </c>
      <c r="K239" s="13">
        <v>-1668825</v>
      </c>
      <c r="L239" s="13">
        <v>-2109233</v>
      </c>
      <c r="M239" s="13">
        <v>-1880439</v>
      </c>
      <c r="N239" s="13">
        <v>-1804729</v>
      </c>
      <c r="O239" s="13">
        <v>-2534420</v>
      </c>
      <c r="P239" s="13">
        <v>-1619891</v>
      </c>
      <c r="Q239" s="14">
        <v>-1722891</v>
      </c>
      <c r="R239" s="21">
        <f t="shared" si="4"/>
        <v>-24546517</v>
      </c>
    </row>
    <row r="240" spans="1:18" outlineLevel="2" x14ac:dyDescent="0.15">
      <c r="A240" s="10" t="s">
        <v>37</v>
      </c>
      <c r="B240" s="11" t="s">
        <v>39</v>
      </c>
      <c r="C240" s="12" t="s">
        <v>28</v>
      </c>
      <c r="D240" s="12">
        <v>2019</v>
      </c>
      <c r="E240" s="11" t="s">
        <v>29</v>
      </c>
      <c r="F240" s="13">
        <v>-803681</v>
      </c>
      <c r="G240" s="13">
        <v>-503961</v>
      </c>
      <c r="H240" s="13">
        <v>-633831</v>
      </c>
      <c r="I240" s="13">
        <v>-642450</v>
      </c>
      <c r="J240" s="13">
        <v>-677962</v>
      </c>
      <c r="K240" s="13">
        <v>-500671</v>
      </c>
      <c r="L240" s="13">
        <v>-593208</v>
      </c>
      <c r="M240" s="13">
        <v>-566165</v>
      </c>
      <c r="N240" s="13">
        <v>-563553</v>
      </c>
      <c r="O240" s="13">
        <v>-626673</v>
      </c>
      <c r="P240" s="13">
        <v>-507695</v>
      </c>
      <c r="Q240" s="14">
        <v>-465617</v>
      </c>
      <c r="R240" s="21">
        <f t="shared" si="4"/>
        <v>-7085467</v>
      </c>
    </row>
    <row r="241" spans="1:18" outlineLevel="1" x14ac:dyDescent="0.15">
      <c r="A241" s="10"/>
      <c r="B241" s="22" t="s">
        <v>54</v>
      </c>
      <c r="C241" s="12"/>
      <c r="D241" s="12"/>
      <c r="E241" s="1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  <c r="R241" s="21">
        <f>SUBTOTAL(9,R232:R240)</f>
        <v>56411717.860000014</v>
      </c>
    </row>
    <row r="242" spans="1:18" outlineLevel="2" x14ac:dyDescent="0.15">
      <c r="A242" s="10" t="s">
        <v>26</v>
      </c>
      <c r="B242" s="11" t="s">
        <v>27</v>
      </c>
      <c r="C242" s="12" t="s">
        <v>28</v>
      </c>
      <c r="D242" s="12">
        <v>2020</v>
      </c>
      <c r="E242" s="11" t="s">
        <v>29</v>
      </c>
      <c r="F242" s="13">
        <v>71093649</v>
      </c>
      <c r="G242" s="13">
        <v>69761443</v>
      </c>
      <c r="H242" s="13">
        <v>67749499</v>
      </c>
      <c r="I242" s="13">
        <v>83659411</v>
      </c>
      <c r="J242" s="13">
        <v>50706283</v>
      </c>
      <c r="K242" s="13">
        <v>74230386</v>
      </c>
      <c r="L242" s="13">
        <v>51880363</v>
      </c>
      <c r="M242" s="13">
        <v>58898540</v>
      </c>
      <c r="N242" s="13">
        <v>56982904</v>
      </c>
      <c r="O242" s="13">
        <v>67960764</v>
      </c>
      <c r="P242" s="13">
        <v>58782343</v>
      </c>
      <c r="Q242" s="14">
        <v>65096491</v>
      </c>
      <c r="R242" s="21">
        <f t="shared" si="4"/>
        <v>776802076</v>
      </c>
    </row>
    <row r="243" spans="1:18" outlineLevel="2" x14ac:dyDescent="0.15">
      <c r="A243" s="10" t="s">
        <v>30</v>
      </c>
      <c r="B243" s="11" t="s">
        <v>27</v>
      </c>
      <c r="C243" s="12" t="s">
        <v>28</v>
      </c>
      <c r="D243" s="12">
        <v>2020</v>
      </c>
      <c r="E243" s="11" t="s">
        <v>29</v>
      </c>
      <c r="F243" s="13">
        <v>-34103526</v>
      </c>
      <c r="G243" s="13">
        <v>-30206863</v>
      </c>
      <c r="H243" s="13">
        <v>-27470575</v>
      </c>
      <c r="I243" s="13">
        <v>-34682066</v>
      </c>
      <c r="J243" s="13">
        <v>-21826243</v>
      </c>
      <c r="K243" s="13">
        <v>-32436605</v>
      </c>
      <c r="L243" s="13">
        <v>-23222375</v>
      </c>
      <c r="M243" s="13">
        <v>-28728685</v>
      </c>
      <c r="N243" s="13">
        <v>-23629340</v>
      </c>
      <c r="O243" s="13">
        <v>-28163573</v>
      </c>
      <c r="P243" s="13">
        <v>-24647818</v>
      </c>
      <c r="Q243" s="14">
        <v>-28092094</v>
      </c>
      <c r="R243" s="21">
        <f t="shared" si="4"/>
        <v>-337209763</v>
      </c>
    </row>
    <row r="244" spans="1:18" outlineLevel="2" x14ac:dyDescent="0.15">
      <c r="A244" s="10" t="s">
        <v>31</v>
      </c>
      <c r="B244" s="11" t="s">
        <v>27</v>
      </c>
      <c r="C244" s="12" t="s">
        <v>28</v>
      </c>
      <c r="D244" s="12">
        <v>2020</v>
      </c>
      <c r="E244" s="11" t="s">
        <v>29</v>
      </c>
      <c r="F244" s="13">
        <v>-3016900</v>
      </c>
      <c r="G244" s="13">
        <v>-2897074</v>
      </c>
      <c r="H244" s="13">
        <v>-2761210</v>
      </c>
      <c r="I244" s="13">
        <v>-3560904</v>
      </c>
      <c r="J244" s="13">
        <v>-2517220</v>
      </c>
      <c r="K244" s="13">
        <v>-3437933</v>
      </c>
      <c r="L244" s="13">
        <v>-2249876</v>
      </c>
      <c r="M244" s="13">
        <v>-2890523</v>
      </c>
      <c r="N244" s="13">
        <v>-2817192</v>
      </c>
      <c r="O244" s="13">
        <v>-3178807</v>
      </c>
      <c r="P244" s="13">
        <v>-2858642</v>
      </c>
      <c r="Q244" s="14">
        <v>-2855070</v>
      </c>
      <c r="R244" s="21">
        <f t="shared" si="4"/>
        <v>-35041351</v>
      </c>
    </row>
    <row r="245" spans="1:18" outlineLevel="2" x14ac:dyDescent="0.15">
      <c r="A245" s="10" t="s">
        <v>32</v>
      </c>
      <c r="B245" s="11" t="s">
        <v>27</v>
      </c>
      <c r="C245" s="12" t="s">
        <v>28</v>
      </c>
      <c r="D245" s="12">
        <v>2020</v>
      </c>
      <c r="E245" s="11" t="s">
        <v>29</v>
      </c>
      <c r="F245" s="13">
        <v>-8603051</v>
      </c>
      <c r="G245" s="13">
        <v>-8541760</v>
      </c>
      <c r="H245" s="13">
        <v>-7322344</v>
      </c>
      <c r="I245" s="13">
        <v>-9801852</v>
      </c>
      <c r="J245" s="13">
        <v>-5175406</v>
      </c>
      <c r="K245" s="13">
        <v>-9241021</v>
      </c>
      <c r="L245" s="13">
        <v>-5986060</v>
      </c>
      <c r="M245" s="13">
        <v>-6079566</v>
      </c>
      <c r="N245" s="13">
        <v>-5882738</v>
      </c>
      <c r="O245" s="13">
        <v>-8279558</v>
      </c>
      <c r="P245" s="13">
        <v>-7285772</v>
      </c>
      <c r="Q245" s="14">
        <v>-6906703</v>
      </c>
      <c r="R245" s="21">
        <f t="shared" si="4"/>
        <v>-89105831</v>
      </c>
    </row>
    <row r="246" spans="1:18" outlineLevel="2" x14ac:dyDescent="0.15">
      <c r="A246" s="10" t="s">
        <v>33</v>
      </c>
      <c r="B246" s="11" t="s">
        <v>27</v>
      </c>
      <c r="C246" s="12" t="s">
        <v>28</v>
      </c>
      <c r="D246" s="12">
        <v>2020</v>
      </c>
      <c r="E246" s="11" t="s">
        <v>29</v>
      </c>
      <c r="F246" s="13">
        <v>-796316</v>
      </c>
      <c r="G246" s="13">
        <v>-740890</v>
      </c>
      <c r="H246" s="13">
        <v>-771325</v>
      </c>
      <c r="I246" s="13">
        <v>-1023766</v>
      </c>
      <c r="J246" s="13">
        <v>-537167</v>
      </c>
      <c r="K246" s="13">
        <v>-840678</v>
      </c>
      <c r="L246" s="13">
        <v>-627016</v>
      </c>
      <c r="M246" s="13">
        <v>-672096</v>
      </c>
      <c r="N246" s="13">
        <v>-687082</v>
      </c>
      <c r="O246" s="13">
        <v>-827969</v>
      </c>
      <c r="P246" s="13">
        <v>-652417</v>
      </c>
      <c r="Q246" s="14">
        <v>-684807</v>
      </c>
      <c r="R246" s="21">
        <f t="shared" si="4"/>
        <v>-8861529</v>
      </c>
    </row>
    <row r="247" spans="1:18" outlineLevel="2" x14ac:dyDescent="0.15">
      <c r="A247" s="10" t="s">
        <v>34</v>
      </c>
      <c r="B247" s="11" t="s">
        <v>27</v>
      </c>
      <c r="C247" s="12" t="s">
        <v>28</v>
      </c>
      <c r="D247" s="12">
        <v>2020</v>
      </c>
      <c r="E247" s="11" t="s">
        <v>29</v>
      </c>
      <c r="F247" s="13">
        <v>-3002990</v>
      </c>
      <c r="G247" s="13">
        <v>-3340409</v>
      </c>
      <c r="H247" s="13">
        <v>-3004524</v>
      </c>
      <c r="I247" s="13">
        <v>-3551194</v>
      </c>
      <c r="J247" s="13">
        <v>-2323218</v>
      </c>
      <c r="K247" s="13">
        <v>-3371500</v>
      </c>
      <c r="L247" s="13">
        <v>-2449904</v>
      </c>
      <c r="M247" s="13">
        <v>-2845127</v>
      </c>
      <c r="N247" s="13">
        <v>-2572883</v>
      </c>
      <c r="O247" s="13">
        <v>-3307355</v>
      </c>
      <c r="P247" s="13">
        <v>-2605638</v>
      </c>
      <c r="Q247" s="14">
        <v>-2647248</v>
      </c>
      <c r="R247" s="21">
        <f t="shared" si="4"/>
        <v>-35021990</v>
      </c>
    </row>
    <row r="248" spans="1:18" outlineLevel="2" x14ac:dyDescent="0.15">
      <c r="A248" s="10" t="s">
        <v>35</v>
      </c>
      <c r="B248" s="11" t="s">
        <v>27</v>
      </c>
      <c r="C248" s="12" t="s">
        <v>28</v>
      </c>
      <c r="D248" s="12">
        <v>2020</v>
      </c>
      <c r="E248" s="11" t="s">
        <v>29</v>
      </c>
      <c r="F248" s="13">
        <v>-4083940</v>
      </c>
      <c r="G248" s="13">
        <v>-4181857</v>
      </c>
      <c r="H248" s="13">
        <v>-4200785</v>
      </c>
      <c r="I248" s="13">
        <v>-4354377</v>
      </c>
      <c r="J248" s="13">
        <v>-2601329</v>
      </c>
      <c r="K248" s="13">
        <v>-4369202</v>
      </c>
      <c r="L248" s="13">
        <v>-2990522</v>
      </c>
      <c r="M248" s="13">
        <v>-3089502</v>
      </c>
      <c r="N248" s="13">
        <v>-3010004</v>
      </c>
      <c r="O248" s="13">
        <v>-3493197</v>
      </c>
      <c r="P248" s="13">
        <v>-3343278</v>
      </c>
      <c r="Q248" s="14">
        <v>-3550075</v>
      </c>
      <c r="R248" s="21">
        <f t="shared" si="4"/>
        <v>-43268068</v>
      </c>
    </row>
    <row r="249" spans="1:18" outlineLevel="2" x14ac:dyDescent="0.15">
      <c r="A249" s="10" t="s">
        <v>36</v>
      </c>
      <c r="B249" s="11" t="s">
        <v>27</v>
      </c>
      <c r="C249" s="12" t="s">
        <v>28</v>
      </c>
      <c r="D249" s="12">
        <v>2020</v>
      </c>
      <c r="E249" s="11" t="s">
        <v>29</v>
      </c>
      <c r="F249" s="13">
        <v>-5003748</v>
      </c>
      <c r="G249" s="13">
        <v>-5633221</v>
      </c>
      <c r="H249" s="13">
        <v>-5888134</v>
      </c>
      <c r="I249" s="13">
        <v>-6870676</v>
      </c>
      <c r="J249" s="13">
        <v>-4221289</v>
      </c>
      <c r="K249" s="13">
        <v>-5755164</v>
      </c>
      <c r="L249" s="13">
        <v>-4216369</v>
      </c>
      <c r="M249" s="13">
        <v>-4657751</v>
      </c>
      <c r="N249" s="13">
        <v>-4782116</v>
      </c>
      <c r="O249" s="13">
        <v>-5305882</v>
      </c>
      <c r="P249" s="13">
        <v>-4508253</v>
      </c>
      <c r="Q249" s="14">
        <v>-4768388</v>
      </c>
      <c r="R249" s="21">
        <f t="shared" si="4"/>
        <v>-61610991</v>
      </c>
    </row>
    <row r="250" spans="1:18" outlineLevel="2" x14ac:dyDescent="0.15">
      <c r="A250" s="10" t="s">
        <v>37</v>
      </c>
      <c r="B250" s="11" t="s">
        <v>27</v>
      </c>
      <c r="C250" s="12" t="s">
        <v>28</v>
      </c>
      <c r="D250" s="12">
        <v>2020</v>
      </c>
      <c r="E250" s="11" t="s">
        <v>29</v>
      </c>
      <c r="F250" s="13">
        <v>-1468157</v>
      </c>
      <c r="G250" s="13">
        <v>-1469241</v>
      </c>
      <c r="H250" s="13">
        <v>-1405114</v>
      </c>
      <c r="I250" s="13">
        <v>-1822159</v>
      </c>
      <c r="J250" s="13">
        <v>-1017235</v>
      </c>
      <c r="K250" s="13">
        <v>-1738189</v>
      </c>
      <c r="L250" s="13">
        <v>-1064356</v>
      </c>
      <c r="M250" s="13">
        <v>-1323706</v>
      </c>
      <c r="N250" s="13">
        <v>-1303816</v>
      </c>
      <c r="O250" s="13">
        <v>-1536288</v>
      </c>
      <c r="P250" s="13">
        <v>-1447553</v>
      </c>
      <c r="Q250" s="14">
        <v>-1519478</v>
      </c>
      <c r="R250" s="21">
        <f t="shared" si="4"/>
        <v>-17115292</v>
      </c>
    </row>
    <row r="251" spans="1:18" outlineLevel="1" x14ac:dyDescent="0.15">
      <c r="A251" s="10"/>
      <c r="B251" s="22" t="s">
        <v>52</v>
      </c>
      <c r="C251" s="12"/>
      <c r="D251" s="12"/>
      <c r="E251" s="11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  <c r="R251" s="21">
        <f>SUBTOTAL(9,R242:R250)</f>
        <v>149567261</v>
      </c>
    </row>
    <row r="252" spans="1:18" outlineLevel="2" x14ac:dyDescent="0.15">
      <c r="A252" s="10" t="s">
        <v>26</v>
      </c>
      <c r="B252" s="11" t="s">
        <v>38</v>
      </c>
      <c r="C252" s="12" t="s">
        <v>28</v>
      </c>
      <c r="D252" s="12">
        <v>2020</v>
      </c>
      <c r="E252" s="11" t="s">
        <v>29</v>
      </c>
      <c r="F252" s="13">
        <v>19906221.720000003</v>
      </c>
      <c r="G252" s="13">
        <v>18137975.18</v>
      </c>
      <c r="H252" s="13">
        <v>19647354.709999997</v>
      </c>
      <c r="I252" s="13">
        <v>25097823.300000001</v>
      </c>
      <c r="J252" s="13">
        <v>10648319.43</v>
      </c>
      <c r="K252" s="13">
        <v>21526811.939999998</v>
      </c>
      <c r="L252" s="13">
        <v>14526501.640000001</v>
      </c>
      <c r="M252" s="13">
        <v>16491591.200000001</v>
      </c>
      <c r="N252" s="13">
        <v>16525042.159999998</v>
      </c>
      <c r="O252" s="13">
        <v>13592152.800000001</v>
      </c>
      <c r="P252" s="13">
        <v>14695585.75</v>
      </c>
      <c r="Q252" s="14">
        <v>13019298.200000001</v>
      </c>
      <c r="R252" s="21">
        <f t="shared" si="4"/>
        <v>203814678.03</v>
      </c>
    </row>
    <row r="253" spans="1:18" outlineLevel="2" x14ac:dyDescent="0.15">
      <c r="A253" s="10" t="s">
        <v>30</v>
      </c>
      <c r="B253" s="11" t="s">
        <v>38</v>
      </c>
      <c r="C253" s="12" t="s">
        <v>28</v>
      </c>
      <c r="D253" s="12">
        <v>2020</v>
      </c>
      <c r="E253" s="11" t="s">
        <v>29</v>
      </c>
      <c r="F253" s="13">
        <v>-9592107</v>
      </c>
      <c r="G253" s="13">
        <v>-9049303</v>
      </c>
      <c r="H253" s="13">
        <v>-9807183</v>
      </c>
      <c r="I253" s="13">
        <v>-11464436</v>
      </c>
      <c r="J253" s="13">
        <v>-4745875</v>
      </c>
      <c r="K253" s="13">
        <v>-10693878</v>
      </c>
      <c r="L253" s="13">
        <v>-6229151</v>
      </c>
      <c r="M253" s="13">
        <v>-7884523</v>
      </c>
      <c r="N253" s="13">
        <v>-8201633</v>
      </c>
      <c r="O253" s="13">
        <v>-5539328</v>
      </c>
      <c r="P253" s="13">
        <v>-6939494</v>
      </c>
      <c r="Q253" s="14">
        <v>-6033112</v>
      </c>
      <c r="R253" s="21">
        <f t="shared" si="4"/>
        <v>-96180023</v>
      </c>
    </row>
    <row r="254" spans="1:18" outlineLevel="2" x14ac:dyDescent="0.15">
      <c r="A254" s="10" t="s">
        <v>31</v>
      </c>
      <c r="B254" s="11" t="s">
        <v>38</v>
      </c>
      <c r="C254" s="12" t="s">
        <v>28</v>
      </c>
      <c r="D254" s="12">
        <v>2020</v>
      </c>
      <c r="E254" s="11" t="s">
        <v>29</v>
      </c>
      <c r="F254" s="13">
        <v>-804051</v>
      </c>
      <c r="G254" s="13">
        <v>-766774</v>
      </c>
      <c r="H254" s="13">
        <v>-921681</v>
      </c>
      <c r="I254" s="13">
        <v>-1085414</v>
      </c>
      <c r="J254" s="13">
        <v>-463729</v>
      </c>
      <c r="K254" s="13">
        <v>-1036334</v>
      </c>
      <c r="L254" s="13">
        <v>-711009</v>
      </c>
      <c r="M254" s="13">
        <v>-706193</v>
      </c>
      <c r="N254" s="13">
        <v>-784668</v>
      </c>
      <c r="O254" s="13">
        <v>-633819</v>
      </c>
      <c r="P254" s="13">
        <v>-678505</v>
      </c>
      <c r="Q254" s="14">
        <v>-631242</v>
      </c>
      <c r="R254" s="21">
        <f t="shared" si="4"/>
        <v>-9223419</v>
      </c>
    </row>
    <row r="255" spans="1:18" outlineLevel="2" x14ac:dyDescent="0.15">
      <c r="A255" s="10" t="s">
        <v>32</v>
      </c>
      <c r="B255" s="11" t="s">
        <v>38</v>
      </c>
      <c r="C255" s="12" t="s">
        <v>28</v>
      </c>
      <c r="D255" s="12">
        <v>2020</v>
      </c>
      <c r="E255" s="11" t="s">
        <v>29</v>
      </c>
      <c r="F255" s="13">
        <v>-2107365</v>
      </c>
      <c r="G255" s="13">
        <v>-2071573</v>
      </c>
      <c r="H255" s="13">
        <v>-2428629</v>
      </c>
      <c r="I255" s="13">
        <v>-2973881</v>
      </c>
      <c r="J255" s="13">
        <v>-1174690</v>
      </c>
      <c r="K255" s="13">
        <v>-2393657</v>
      </c>
      <c r="L255" s="13">
        <v>-1495456</v>
      </c>
      <c r="M255" s="13">
        <v>-2058910</v>
      </c>
      <c r="N255" s="13">
        <v>-1881183</v>
      </c>
      <c r="O255" s="13">
        <v>-1641870</v>
      </c>
      <c r="P255" s="13">
        <v>-1587200</v>
      </c>
      <c r="Q255" s="14">
        <v>-1436411</v>
      </c>
      <c r="R255" s="21">
        <f t="shared" si="4"/>
        <v>-23250825</v>
      </c>
    </row>
    <row r="256" spans="1:18" outlineLevel="2" x14ac:dyDescent="0.15">
      <c r="A256" s="10" t="s">
        <v>33</v>
      </c>
      <c r="B256" s="11" t="s">
        <v>38</v>
      </c>
      <c r="C256" s="12" t="s">
        <v>28</v>
      </c>
      <c r="D256" s="12">
        <v>2020</v>
      </c>
      <c r="E256" s="11" t="s">
        <v>29</v>
      </c>
      <c r="F256" s="13">
        <v>-211617</v>
      </c>
      <c r="G256" s="13">
        <v>-211295</v>
      </c>
      <c r="H256" s="13">
        <v>-229589</v>
      </c>
      <c r="I256" s="13">
        <v>-270401</v>
      </c>
      <c r="J256" s="13">
        <v>-122946</v>
      </c>
      <c r="K256" s="13">
        <v>-258829</v>
      </c>
      <c r="L256" s="13">
        <v>-176747</v>
      </c>
      <c r="M256" s="13">
        <v>-187172</v>
      </c>
      <c r="N256" s="13">
        <v>-194172</v>
      </c>
      <c r="O256" s="13">
        <v>-161178</v>
      </c>
      <c r="P256" s="13">
        <v>-149018</v>
      </c>
      <c r="Q256" s="14">
        <v>-141587</v>
      </c>
      <c r="R256" s="21">
        <f t="shared" si="4"/>
        <v>-2314551</v>
      </c>
    </row>
    <row r="257" spans="1:18" outlineLevel="2" x14ac:dyDescent="0.15">
      <c r="A257" s="10" t="s">
        <v>34</v>
      </c>
      <c r="B257" s="11" t="s">
        <v>38</v>
      </c>
      <c r="C257" s="12" t="s">
        <v>28</v>
      </c>
      <c r="D257" s="12">
        <v>2020</v>
      </c>
      <c r="E257" s="11" t="s">
        <v>29</v>
      </c>
      <c r="F257" s="13">
        <v>-882849</v>
      </c>
      <c r="G257" s="13">
        <v>-828192</v>
      </c>
      <c r="H257" s="13">
        <v>-913737</v>
      </c>
      <c r="I257" s="13">
        <v>-1198314</v>
      </c>
      <c r="J257" s="13">
        <v>-519107</v>
      </c>
      <c r="K257" s="13">
        <v>-889744</v>
      </c>
      <c r="L257" s="13">
        <v>-625608</v>
      </c>
      <c r="M257" s="13">
        <v>-818157</v>
      </c>
      <c r="N257" s="13">
        <v>-764727</v>
      </c>
      <c r="O257" s="13">
        <v>-613550</v>
      </c>
      <c r="P257" s="13">
        <v>-625269</v>
      </c>
      <c r="Q257" s="14">
        <v>-540653</v>
      </c>
      <c r="R257" s="21">
        <f t="shared" si="4"/>
        <v>-9219907</v>
      </c>
    </row>
    <row r="258" spans="1:18" outlineLevel="2" x14ac:dyDescent="0.15">
      <c r="A258" s="10" t="s">
        <v>35</v>
      </c>
      <c r="B258" s="11" t="s">
        <v>38</v>
      </c>
      <c r="C258" s="12" t="s">
        <v>28</v>
      </c>
      <c r="D258" s="12">
        <v>2020</v>
      </c>
      <c r="E258" s="11" t="s">
        <v>29</v>
      </c>
      <c r="F258" s="13">
        <v>-1206445</v>
      </c>
      <c r="G258" s="13">
        <v>-976986</v>
      </c>
      <c r="H258" s="13">
        <v>-990981</v>
      </c>
      <c r="I258" s="13">
        <v>-1537362</v>
      </c>
      <c r="J258" s="13">
        <v>-578191</v>
      </c>
      <c r="K258" s="13">
        <v>-1230978</v>
      </c>
      <c r="L258" s="13">
        <v>-824107</v>
      </c>
      <c r="M258" s="13">
        <v>-991865</v>
      </c>
      <c r="N258" s="13">
        <v>-928975</v>
      </c>
      <c r="O258" s="13">
        <v>-794276</v>
      </c>
      <c r="P258" s="13">
        <v>-738682</v>
      </c>
      <c r="Q258" s="14">
        <v>-726502</v>
      </c>
      <c r="R258" s="21">
        <f t="shared" si="4"/>
        <v>-11525350</v>
      </c>
    </row>
    <row r="259" spans="1:18" outlineLevel="2" x14ac:dyDescent="0.15">
      <c r="A259" s="10" t="s">
        <v>36</v>
      </c>
      <c r="B259" s="11" t="s">
        <v>38</v>
      </c>
      <c r="C259" s="12" t="s">
        <v>28</v>
      </c>
      <c r="D259" s="12">
        <v>2020</v>
      </c>
      <c r="E259" s="11" t="s">
        <v>29</v>
      </c>
      <c r="F259" s="13">
        <v>-1691907</v>
      </c>
      <c r="G259" s="13">
        <v>-1377291</v>
      </c>
      <c r="H259" s="13">
        <v>-1682587</v>
      </c>
      <c r="I259" s="13">
        <v>-2080797</v>
      </c>
      <c r="J259" s="13">
        <v>-912271</v>
      </c>
      <c r="K259" s="13">
        <v>-1790551</v>
      </c>
      <c r="L259" s="13">
        <v>-1201477</v>
      </c>
      <c r="M259" s="13">
        <v>-1331378</v>
      </c>
      <c r="N259" s="13">
        <v>-1375724</v>
      </c>
      <c r="O259" s="13">
        <v>-1029583</v>
      </c>
      <c r="P259" s="13">
        <v>-1099874</v>
      </c>
      <c r="Q259" s="14">
        <v>-971165</v>
      </c>
      <c r="R259" s="21">
        <f t="shared" si="4"/>
        <v>-16544605</v>
      </c>
    </row>
    <row r="260" spans="1:18" outlineLevel="2" x14ac:dyDescent="0.15">
      <c r="A260" s="10" t="s">
        <v>37</v>
      </c>
      <c r="B260" s="11" t="s">
        <v>38</v>
      </c>
      <c r="C260" s="12" t="s">
        <v>28</v>
      </c>
      <c r="D260" s="12">
        <v>2020</v>
      </c>
      <c r="E260" s="11" t="s">
        <v>29</v>
      </c>
      <c r="F260" s="13">
        <v>-405268</v>
      </c>
      <c r="G260" s="13">
        <v>-427770</v>
      </c>
      <c r="H260" s="13">
        <v>-436628</v>
      </c>
      <c r="I260" s="13">
        <v>-571749</v>
      </c>
      <c r="J260" s="13">
        <v>-215818</v>
      </c>
      <c r="K260" s="13">
        <v>-475706</v>
      </c>
      <c r="L260" s="13">
        <v>-313756</v>
      </c>
      <c r="M260" s="13">
        <v>-370356</v>
      </c>
      <c r="N260" s="13">
        <v>-361297</v>
      </c>
      <c r="O260" s="13">
        <v>-302763</v>
      </c>
      <c r="P260" s="13">
        <v>-310799</v>
      </c>
      <c r="Q260" s="14">
        <v>-262708</v>
      </c>
      <c r="R260" s="21">
        <f t="shared" si="4"/>
        <v>-4454618</v>
      </c>
    </row>
    <row r="261" spans="1:18" outlineLevel="1" x14ac:dyDescent="0.15">
      <c r="A261" s="10"/>
      <c r="B261" s="22" t="s">
        <v>53</v>
      </c>
      <c r="C261" s="12"/>
      <c r="D261" s="12"/>
      <c r="E261" s="11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  <c r="R261" s="21">
        <f>SUBTOTAL(9,R252:R260)</f>
        <v>31101380.030000001</v>
      </c>
    </row>
    <row r="262" spans="1:18" outlineLevel="2" x14ac:dyDescent="0.15">
      <c r="A262" s="10" t="s">
        <v>26</v>
      </c>
      <c r="B262" s="11" t="s">
        <v>39</v>
      </c>
      <c r="C262" s="12" t="s">
        <v>28</v>
      </c>
      <c r="D262" s="12">
        <v>2020</v>
      </c>
      <c r="E262" s="11" t="s">
        <v>29</v>
      </c>
      <c r="F262" s="13">
        <v>23460904.170000002</v>
      </c>
      <c r="G262" s="13">
        <v>23718890.620000001</v>
      </c>
      <c r="H262" s="13">
        <v>24389819.640000001</v>
      </c>
      <c r="I262" s="13">
        <v>26771011.52</v>
      </c>
      <c r="J262" s="13">
        <v>19268387.539999999</v>
      </c>
      <c r="K262" s="13">
        <v>25238331.240000002</v>
      </c>
      <c r="L262" s="13">
        <v>19195734.309999999</v>
      </c>
      <c r="M262" s="13">
        <v>20614489</v>
      </c>
      <c r="N262" s="13">
        <v>21083674.48</v>
      </c>
      <c r="O262" s="13">
        <v>24465875.039999999</v>
      </c>
      <c r="P262" s="13">
        <v>19398173.190000001</v>
      </c>
      <c r="Q262" s="14">
        <v>23434736.759999998</v>
      </c>
      <c r="R262" s="21">
        <f t="shared" si="4"/>
        <v>271040027.50999999</v>
      </c>
    </row>
    <row r="263" spans="1:18" outlineLevel="2" x14ac:dyDescent="0.15">
      <c r="A263" s="10" t="s">
        <v>30</v>
      </c>
      <c r="B263" s="11" t="s">
        <v>39</v>
      </c>
      <c r="C263" s="12" t="s">
        <v>28</v>
      </c>
      <c r="D263" s="12">
        <v>2020</v>
      </c>
      <c r="E263" s="11" t="s">
        <v>29</v>
      </c>
      <c r="F263" s="13">
        <v>-11301138</v>
      </c>
      <c r="G263" s="13">
        <v>-11040566</v>
      </c>
      <c r="H263" s="13">
        <v>-11385210</v>
      </c>
      <c r="I263" s="13">
        <v>-12065519</v>
      </c>
      <c r="J263" s="13">
        <v>-8004994</v>
      </c>
      <c r="K263" s="13">
        <v>-11169399</v>
      </c>
      <c r="L263" s="13">
        <v>-8198056</v>
      </c>
      <c r="M263" s="13">
        <v>-9583888</v>
      </c>
      <c r="N263" s="13">
        <v>-8854962</v>
      </c>
      <c r="O263" s="13">
        <v>-10326236</v>
      </c>
      <c r="P263" s="13">
        <v>-8135464</v>
      </c>
      <c r="Q263" s="14">
        <v>-9435110</v>
      </c>
      <c r="R263" s="21">
        <f t="shared" si="4"/>
        <v>-119500542</v>
      </c>
    </row>
    <row r="264" spans="1:18" outlineLevel="2" x14ac:dyDescent="0.15">
      <c r="A264" s="10" t="s">
        <v>31</v>
      </c>
      <c r="B264" s="11" t="s">
        <v>39</v>
      </c>
      <c r="C264" s="12" t="s">
        <v>28</v>
      </c>
      <c r="D264" s="12">
        <v>2020</v>
      </c>
      <c r="E264" s="11" t="s">
        <v>29</v>
      </c>
      <c r="F264" s="13">
        <v>-1040217</v>
      </c>
      <c r="G264" s="13">
        <v>-1037564</v>
      </c>
      <c r="H264" s="13">
        <v>-1012661</v>
      </c>
      <c r="I264" s="13">
        <v>-1187032</v>
      </c>
      <c r="J264" s="13">
        <v>-888831</v>
      </c>
      <c r="K264" s="13">
        <v>-1025650</v>
      </c>
      <c r="L264" s="13">
        <v>-897572</v>
      </c>
      <c r="M264" s="13">
        <v>-943461</v>
      </c>
      <c r="N264" s="13">
        <v>-945482</v>
      </c>
      <c r="O264" s="13">
        <v>-1126584</v>
      </c>
      <c r="P264" s="13">
        <v>-946140</v>
      </c>
      <c r="Q264" s="14">
        <v>-985301</v>
      </c>
      <c r="R264" s="21">
        <f t="shared" si="4"/>
        <v>-12036495</v>
      </c>
    </row>
    <row r="265" spans="1:18" outlineLevel="2" x14ac:dyDescent="0.15">
      <c r="A265" s="10" t="s">
        <v>32</v>
      </c>
      <c r="B265" s="11" t="s">
        <v>39</v>
      </c>
      <c r="C265" s="12" t="s">
        <v>28</v>
      </c>
      <c r="D265" s="12">
        <v>2020</v>
      </c>
      <c r="E265" s="11" t="s">
        <v>29</v>
      </c>
      <c r="F265" s="13">
        <v>-2686116</v>
      </c>
      <c r="G265" s="13">
        <v>-2811436</v>
      </c>
      <c r="H265" s="13">
        <v>-2564638</v>
      </c>
      <c r="I265" s="13">
        <v>-3193324</v>
      </c>
      <c r="J265" s="13">
        <v>-2094388</v>
      </c>
      <c r="K265" s="13">
        <v>-2712239</v>
      </c>
      <c r="L265" s="13">
        <v>-2266614</v>
      </c>
      <c r="M265" s="13">
        <v>-2314678</v>
      </c>
      <c r="N265" s="13">
        <v>-2597975</v>
      </c>
      <c r="O265" s="13">
        <v>-3028352</v>
      </c>
      <c r="P265" s="13">
        <v>-2170564</v>
      </c>
      <c r="Q265" s="14">
        <v>-2619732</v>
      </c>
      <c r="R265" s="21">
        <f t="shared" si="4"/>
        <v>-31060056</v>
      </c>
    </row>
    <row r="266" spans="1:18" outlineLevel="2" x14ac:dyDescent="0.15">
      <c r="A266" s="10" t="s">
        <v>33</v>
      </c>
      <c r="B266" s="11" t="s">
        <v>39</v>
      </c>
      <c r="C266" s="12" t="s">
        <v>28</v>
      </c>
      <c r="D266" s="12">
        <v>2020</v>
      </c>
      <c r="E266" s="11" t="s">
        <v>29</v>
      </c>
      <c r="F266" s="13">
        <v>-261109</v>
      </c>
      <c r="G266" s="13">
        <v>-251233</v>
      </c>
      <c r="H266" s="13">
        <v>-284032</v>
      </c>
      <c r="I266" s="13">
        <v>-274954</v>
      </c>
      <c r="J266" s="13">
        <v>-222389</v>
      </c>
      <c r="K266" s="13">
        <v>-302896</v>
      </c>
      <c r="L266" s="13">
        <v>-215682</v>
      </c>
      <c r="M266" s="13">
        <v>-212824</v>
      </c>
      <c r="N266" s="13">
        <v>-237617</v>
      </c>
      <c r="O266" s="13">
        <v>-281077</v>
      </c>
      <c r="P266" s="13">
        <v>-230799</v>
      </c>
      <c r="Q266" s="14">
        <v>-255866</v>
      </c>
      <c r="R266" s="21">
        <f t="shared" si="4"/>
        <v>-3030478</v>
      </c>
    </row>
    <row r="267" spans="1:18" outlineLevel="2" x14ac:dyDescent="0.15">
      <c r="A267" s="10" t="s">
        <v>34</v>
      </c>
      <c r="B267" s="11" t="s">
        <v>39</v>
      </c>
      <c r="C267" s="12" t="s">
        <v>28</v>
      </c>
      <c r="D267" s="12">
        <v>2020</v>
      </c>
      <c r="E267" s="11" t="s">
        <v>29</v>
      </c>
      <c r="F267" s="13">
        <v>-1079788</v>
      </c>
      <c r="G267" s="13">
        <v>-967463</v>
      </c>
      <c r="H267" s="13">
        <v>-1074051</v>
      </c>
      <c r="I267" s="13">
        <v>-1258729</v>
      </c>
      <c r="J267" s="13">
        <v>-829188</v>
      </c>
      <c r="K267" s="13">
        <v>-1219308</v>
      </c>
      <c r="L267" s="13">
        <v>-868457</v>
      </c>
      <c r="M267" s="13">
        <v>-1002976</v>
      </c>
      <c r="N267" s="13">
        <v>-929444</v>
      </c>
      <c r="O267" s="13">
        <v>-984727</v>
      </c>
      <c r="P267" s="13">
        <v>-895091</v>
      </c>
      <c r="Q267" s="14">
        <v>-998052</v>
      </c>
      <c r="R267" s="21">
        <f t="shared" si="4"/>
        <v>-12107274</v>
      </c>
    </row>
    <row r="268" spans="1:18" outlineLevel="2" x14ac:dyDescent="0.15">
      <c r="A268" s="10" t="s">
        <v>35</v>
      </c>
      <c r="B268" s="11" t="s">
        <v>39</v>
      </c>
      <c r="C268" s="12" t="s">
        <v>28</v>
      </c>
      <c r="D268" s="12">
        <v>2020</v>
      </c>
      <c r="E268" s="11" t="s">
        <v>29</v>
      </c>
      <c r="F268" s="13">
        <v>-1259836</v>
      </c>
      <c r="G268" s="13">
        <v>-1466091</v>
      </c>
      <c r="H268" s="13">
        <v>-1329954</v>
      </c>
      <c r="I268" s="13">
        <v>-1342208</v>
      </c>
      <c r="J268" s="13">
        <v>-968525</v>
      </c>
      <c r="K268" s="13">
        <v>-1551135</v>
      </c>
      <c r="L268" s="13">
        <v>-1060193</v>
      </c>
      <c r="M268" s="13">
        <v>-1219376</v>
      </c>
      <c r="N268" s="13">
        <v>-1176567</v>
      </c>
      <c r="O268" s="13">
        <v>-1460487</v>
      </c>
      <c r="P268" s="13">
        <v>-1009016</v>
      </c>
      <c r="Q268" s="14">
        <v>-1300408</v>
      </c>
      <c r="R268" s="21">
        <f t="shared" si="4"/>
        <v>-15143796</v>
      </c>
    </row>
    <row r="269" spans="1:18" outlineLevel="2" x14ac:dyDescent="0.15">
      <c r="A269" s="10" t="s">
        <v>36</v>
      </c>
      <c r="B269" s="11" t="s">
        <v>39</v>
      </c>
      <c r="C269" s="12" t="s">
        <v>28</v>
      </c>
      <c r="D269" s="12">
        <v>2020</v>
      </c>
      <c r="E269" s="11" t="s">
        <v>29</v>
      </c>
      <c r="F269" s="13">
        <v>-1761633</v>
      </c>
      <c r="G269" s="13">
        <v>-2015134</v>
      </c>
      <c r="H269" s="13">
        <v>-1826370</v>
      </c>
      <c r="I269" s="13">
        <v>-1914691</v>
      </c>
      <c r="J269" s="13">
        <v>-1446972</v>
      </c>
      <c r="K269" s="13">
        <v>-1896300</v>
      </c>
      <c r="L269" s="13">
        <v>-1597721</v>
      </c>
      <c r="M269" s="13">
        <v>-1538757</v>
      </c>
      <c r="N269" s="13">
        <v>-1704116</v>
      </c>
      <c r="O269" s="13">
        <v>-1897036</v>
      </c>
      <c r="P269" s="13">
        <v>-1495845</v>
      </c>
      <c r="Q269" s="14">
        <v>-1910300</v>
      </c>
      <c r="R269" s="21">
        <f t="shared" si="4"/>
        <v>-21004875</v>
      </c>
    </row>
    <row r="270" spans="1:18" outlineLevel="2" x14ac:dyDescent="0.15">
      <c r="A270" s="10" t="s">
        <v>37</v>
      </c>
      <c r="B270" s="11" t="s">
        <v>39</v>
      </c>
      <c r="C270" s="12" t="s">
        <v>28</v>
      </c>
      <c r="D270" s="12">
        <v>2020</v>
      </c>
      <c r="E270" s="11" t="s">
        <v>29</v>
      </c>
      <c r="F270" s="13">
        <v>-565050</v>
      </c>
      <c r="G270" s="13">
        <v>-523149</v>
      </c>
      <c r="H270" s="13">
        <v>-596925</v>
      </c>
      <c r="I270" s="13">
        <v>-643179</v>
      </c>
      <c r="J270" s="13">
        <v>-442670</v>
      </c>
      <c r="K270" s="13">
        <v>-528793</v>
      </c>
      <c r="L270" s="13">
        <v>-428292</v>
      </c>
      <c r="M270" s="13">
        <v>-448126</v>
      </c>
      <c r="N270" s="13">
        <v>-442125</v>
      </c>
      <c r="O270" s="13">
        <v>-526927</v>
      </c>
      <c r="P270" s="13">
        <v>-439699</v>
      </c>
      <c r="Q270" s="14">
        <v>-491968</v>
      </c>
      <c r="R270" s="21">
        <f t="shared" si="4"/>
        <v>-6076903</v>
      </c>
    </row>
    <row r="271" spans="1:18" outlineLevel="1" x14ac:dyDescent="0.15">
      <c r="A271" s="10"/>
      <c r="B271" s="22" t="s">
        <v>54</v>
      </c>
      <c r="C271" s="12"/>
      <c r="D271" s="12"/>
      <c r="E271" s="11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  <c r="R271" s="21">
        <f>SUBTOTAL(9,R262:R270)</f>
        <v>51079608.50999999</v>
      </c>
    </row>
    <row r="272" spans="1:18" outlineLevel="2" x14ac:dyDescent="0.15">
      <c r="A272" s="10" t="s">
        <v>26</v>
      </c>
      <c r="B272" s="11" t="s">
        <v>27</v>
      </c>
      <c r="C272" s="12" t="s">
        <v>28</v>
      </c>
      <c r="D272" s="12">
        <v>2021</v>
      </c>
      <c r="E272" s="11" t="s">
        <v>29</v>
      </c>
      <c r="F272" s="13">
        <v>59639063</v>
      </c>
      <c r="G272" s="13">
        <v>63214286</v>
      </c>
      <c r="H272" s="13">
        <v>68906761</v>
      </c>
      <c r="I272" s="13">
        <v>89830559</v>
      </c>
      <c r="J272" s="13">
        <v>68972328</v>
      </c>
      <c r="K272" s="13">
        <v>59933044</v>
      </c>
      <c r="L272" s="13">
        <v>72743937</v>
      </c>
      <c r="M272" s="13">
        <v>88182249</v>
      </c>
      <c r="N272" s="13">
        <v>78099559</v>
      </c>
      <c r="O272" s="13">
        <v>53303092</v>
      </c>
      <c r="P272" s="13">
        <v>86545338</v>
      </c>
      <c r="Q272" s="14">
        <v>71448927</v>
      </c>
      <c r="R272" s="21">
        <f t="shared" si="4"/>
        <v>860819143</v>
      </c>
    </row>
    <row r="273" spans="1:18" outlineLevel="2" x14ac:dyDescent="0.15">
      <c r="A273" s="10" t="s">
        <v>30</v>
      </c>
      <c r="B273" s="11" t="s">
        <v>27</v>
      </c>
      <c r="C273" s="12" t="s">
        <v>28</v>
      </c>
      <c r="D273" s="12">
        <v>2021</v>
      </c>
      <c r="E273" s="11" t="s">
        <v>29</v>
      </c>
      <c r="F273" s="13">
        <v>-23973231</v>
      </c>
      <c r="G273" s="13">
        <v>-30015539</v>
      </c>
      <c r="H273" s="13">
        <v>-31134647</v>
      </c>
      <c r="I273" s="13">
        <v>-40970359</v>
      </c>
      <c r="J273" s="13">
        <v>-30502322</v>
      </c>
      <c r="K273" s="13">
        <v>-27410189</v>
      </c>
      <c r="L273" s="13">
        <v>-31991409</v>
      </c>
      <c r="M273" s="13">
        <v>-42313803</v>
      </c>
      <c r="N273" s="13">
        <v>-36050532</v>
      </c>
      <c r="O273" s="13">
        <v>-22452316</v>
      </c>
      <c r="P273" s="13">
        <v>-37931056</v>
      </c>
      <c r="Q273" s="14">
        <v>-34824020</v>
      </c>
      <c r="R273" s="21">
        <f t="shared" si="4"/>
        <v>-389569423</v>
      </c>
    </row>
    <row r="274" spans="1:18" outlineLevel="2" x14ac:dyDescent="0.15">
      <c r="A274" s="10" t="s">
        <v>31</v>
      </c>
      <c r="B274" s="11" t="s">
        <v>27</v>
      </c>
      <c r="C274" s="12" t="s">
        <v>28</v>
      </c>
      <c r="D274" s="12">
        <v>2021</v>
      </c>
      <c r="E274" s="11" t="s">
        <v>29</v>
      </c>
      <c r="F274" s="13">
        <v>-2750475</v>
      </c>
      <c r="G274" s="13">
        <v>-2995013</v>
      </c>
      <c r="H274" s="13">
        <v>-3278513</v>
      </c>
      <c r="I274" s="13">
        <v>-4096853</v>
      </c>
      <c r="J274" s="13">
        <v>-3074312</v>
      </c>
      <c r="K274" s="13">
        <v>-2633099</v>
      </c>
      <c r="L274" s="13">
        <v>-3191085</v>
      </c>
      <c r="M274" s="13">
        <v>-3613606</v>
      </c>
      <c r="N274" s="13">
        <v>-3551148</v>
      </c>
      <c r="O274" s="13">
        <v>-2501128</v>
      </c>
      <c r="P274" s="13">
        <v>-4117957</v>
      </c>
      <c r="Q274" s="14">
        <v>-2909146</v>
      </c>
      <c r="R274" s="21">
        <f t="shared" si="4"/>
        <v>-38712335</v>
      </c>
    </row>
    <row r="275" spans="1:18" outlineLevel="2" x14ac:dyDescent="0.15">
      <c r="A275" s="10" t="s">
        <v>32</v>
      </c>
      <c r="B275" s="11" t="s">
        <v>27</v>
      </c>
      <c r="C275" s="12" t="s">
        <v>28</v>
      </c>
      <c r="D275" s="12">
        <v>2021</v>
      </c>
      <c r="E275" s="11" t="s">
        <v>29</v>
      </c>
      <c r="F275" s="13">
        <v>-6051302</v>
      </c>
      <c r="G275" s="13">
        <v>-6651645</v>
      </c>
      <c r="H275" s="13">
        <v>-8229415</v>
      </c>
      <c r="I275" s="13">
        <v>-9866087</v>
      </c>
      <c r="J275" s="13">
        <v>-7274833</v>
      </c>
      <c r="K275" s="13">
        <v>-7190572</v>
      </c>
      <c r="L275" s="13">
        <v>-8102482</v>
      </c>
      <c r="M275" s="13">
        <v>-10459385</v>
      </c>
      <c r="N275" s="13">
        <v>-8592628</v>
      </c>
      <c r="O275" s="13">
        <v>-6623440</v>
      </c>
      <c r="P275" s="13">
        <v>-9176467</v>
      </c>
      <c r="Q275" s="14">
        <v>-8483908</v>
      </c>
      <c r="R275" s="21">
        <f t="shared" si="4"/>
        <v>-96702164</v>
      </c>
    </row>
    <row r="276" spans="1:18" outlineLevel="2" x14ac:dyDescent="0.15">
      <c r="A276" s="10" t="s">
        <v>33</v>
      </c>
      <c r="B276" s="11" t="s">
        <v>27</v>
      </c>
      <c r="C276" s="12" t="s">
        <v>28</v>
      </c>
      <c r="D276" s="12">
        <v>2021</v>
      </c>
      <c r="E276" s="11" t="s">
        <v>29</v>
      </c>
      <c r="F276" s="13">
        <v>-717745</v>
      </c>
      <c r="G276" s="13">
        <v>-784976</v>
      </c>
      <c r="H276" s="13">
        <v>-740504</v>
      </c>
      <c r="I276" s="13">
        <v>-1034005</v>
      </c>
      <c r="J276" s="13">
        <v>-808709</v>
      </c>
      <c r="K276" s="13">
        <v>-686323</v>
      </c>
      <c r="L276" s="13">
        <v>-731485</v>
      </c>
      <c r="M276" s="13">
        <v>-990377</v>
      </c>
      <c r="N276" s="13">
        <v>-910664</v>
      </c>
      <c r="O276" s="13">
        <v>-637021</v>
      </c>
      <c r="P276" s="13">
        <v>-1007342</v>
      </c>
      <c r="Q276" s="14">
        <v>-861790</v>
      </c>
      <c r="R276" s="21">
        <f t="shared" si="4"/>
        <v>-9910941</v>
      </c>
    </row>
    <row r="277" spans="1:18" outlineLevel="2" x14ac:dyDescent="0.15">
      <c r="A277" s="10" t="s">
        <v>34</v>
      </c>
      <c r="B277" s="11" t="s">
        <v>27</v>
      </c>
      <c r="C277" s="12" t="s">
        <v>28</v>
      </c>
      <c r="D277" s="12">
        <v>2021</v>
      </c>
      <c r="E277" s="11" t="s">
        <v>29</v>
      </c>
      <c r="F277" s="13">
        <v>-2960261</v>
      </c>
      <c r="G277" s="13">
        <v>-2719473</v>
      </c>
      <c r="H277" s="13">
        <v>-2866789</v>
      </c>
      <c r="I277" s="13">
        <v>-4414681</v>
      </c>
      <c r="J277" s="13">
        <v>-3351655</v>
      </c>
      <c r="K277" s="13">
        <v>-2840401</v>
      </c>
      <c r="L277" s="13">
        <v>-3326958</v>
      </c>
      <c r="M277" s="13">
        <v>-3812188</v>
      </c>
      <c r="N277" s="13">
        <v>-3316582</v>
      </c>
      <c r="O277" s="13">
        <v>-2454320</v>
      </c>
      <c r="P277" s="13">
        <v>-4133391</v>
      </c>
      <c r="Q277" s="14">
        <v>-3270907</v>
      </c>
      <c r="R277" s="21">
        <f t="shared" si="4"/>
        <v>-39467606</v>
      </c>
    </row>
    <row r="278" spans="1:18" outlineLevel="2" x14ac:dyDescent="0.15">
      <c r="A278" s="10" t="s">
        <v>35</v>
      </c>
      <c r="B278" s="11" t="s">
        <v>27</v>
      </c>
      <c r="C278" s="12" t="s">
        <v>28</v>
      </c>
      <c r="D278" s="12">
        <v>2021</v>
      </c>
      <c r="E278" s="11" t="s">
        <v>29</v>
      </c>
      <c r="F278" s="13">
        <v>-3649541</v>
      </c>
      <c r="G278" s="13">
        <v>-3533553</v>
      </c>
      <c r="H278" s="13">
        <v>-3458216</v>
      </c>
      <c r="I278" s="13">
        <v>-5592271</v>
      </c>
      <c r="J278" s="13">
        <v>-4005701</v>
      </c>
      <c r="K278" s="13">
        <v>-3358984</v>
      </c>
      <c r="L278" s="13">
        <v>-3687848</v>
      </c>
      <c r="M278" s="13">
        <v>-4759089</v>
      </c>
      <c r="N278" s="13">
        <v>-3918876</v>
      </c>
      <c r="O278" s="13">
        <v>-2669925</v>
      </c>
      <c r="P278" s="13">
        <v>-4358844</v>
      </c>
      <c r="Q278" s="14">
        <v>-3840200</v>
      </c>
      <c r="R278" s="21">
        <f t="shared" si="4"/>
        <v>-46833048</v>
      </c>
    </row>
    <row r="279" spans="1:18" outlineLevel="2" x14ac:dyDescent="0.15">
      <c r="A279" s="10" t="s">
        <v>36</v>
      </c>
      <c r="B279" s="11" t="s">
        <v>27</v>
      </c>
      <c r="C279" s="12" t="s">
        <v>28</v>
      </c>
      <c r="D279" s="12">
        <v>2021</v>
      </c>
      <c r="E279" s="11" t="s">
        <v>29</v>
      </c>
      <c r="F279" s="13">
        <v>-4957360</v>
      </c>
      <c r="G279" s="13">
        <v>-4832819</v>
      </c>
      <c r="H279" s="13">
        <v>-4998813</v>
      </c>
      <c r="I279" s="13">
        <v>-7119942</v>
      </c>
      <c r="J279" s="13">
        <v>-5290282</v>
      </c>
      <c r="K279" s="13">
        <v>-4874238</v>
      </c>
      <c r="L279" s="13">
        <v>-5408483</v>
      </c>
      <c r="M279" s="13">
        <v>-7479531</v>
      </c>
      <c r="N279" s="13">
        <v>-5546489</v>
      </c>
      <c r="O279" s="13">
        <v>-4167715</v>
      </c>
      <c r="P279" s="13">
        <v>-6192072</v>
      </c>
      <c r="Q279" s="14">
        <v>-5068422</v>
      </c>
      <c r="R279" s="21">
        <f t="shared" si="4"/>
        <v>-65936166</v>
      </c>
    </row>
    <row r="280" spans="1:18" outlineLevel="2" x14ac:dyDescent="0.15">
      <c r="A280" s="10" t="s">
        <v>37</v>
      </c>
      <c r="B280" s="11" t="s">
        <v>27</v>
      </c>
      <c r="C280" s="12" t="s">
        <v>28</v>
      </c>
      <c r="D280" s="12">
        <v>2021</v>
      </c>
      <c r="E280" s="11" t="s">
        <v>29</v>
      </c>
      <c r="F280" s="13">
        <v>-1367303</v>
      </c>
      <c r="G280" s="13">
        <v>-1548216</v>
      </c>
      <c r="H280" s="13">
        <v>-1696682</v>
      </c>
      <c r="I280" s="13">
        <v>-1972953</v>
      </c>
      <c r="J280" s="13">
        <v>-1689063</v>
      </c>
      <c r="K280" s="13">
        <v>-1441599</v>
      </c>
      <c r="L280" s="13">
        <v>-1643564</v>
      </c>
      <c r="M280" s="13">
        <v>-1883983</v>
      </c>
      <c r="N280" s="13">
        <v>-1926635</v>
      </c>
      <c r="O280" s="13">
        <v>-1133926</v>
      </c>
      <c r="P280" s="13">
        <v>-1930167</v>
      </c>
      <c r="Q280" s="14">
        <v>-1647005</v>
      </c>
      <c r="R280" s="21">
        <f t="shared" si="4"/>
        <v>-19881096</v>
      </c>
    </row>
    <row r="281" spans="1:18" outlineLevel="1" x14ac:dyDescent="0.15">
      <c r="A281" s="10"/>
      <c r="B281" s="22" t="s">
        <v>52</v>
      </c>
      <c r="C281" s="12"/>
      <c r="D281" s="12"/>
      <c r="E281" s="11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  <c r="R281" s="21">
        <f>SUBTOTAL(9,R272:R280)</f>
        <v>153806364</v>
      </c>
    </row>
    <row r="282" spans="1:18" outlineLevel="2" x14ac:dyDescent="0.15">
      <c r="A282" s="10" t="s">
        <v>26</v>
      </c>
      <c r="B282" s="11" t="s">
        <v>38</v>
      </c>
      <c r="C282" s="12" t="s">
        <v>28</v>
      </c>
      <c r="D282" s="12">
        <v>2021</v>
      </c>
      <c r="E282" s="11" t="s">
        <v>29</v>
      </c>
      <c r="F282" s="13">
        <v>11927812.600000001</v>
      </c>
      <c r="G282" s="13">
        <v>13275000.059999999</v>
      </c>
      <c r="H282" s="13">
        <v>14470419.809999999</v>
      </c>
      <c r="I282" s="13">
        <v>24254250.930000003</v>
      </c>
      <c r="J282" s="13">
        <v>18622528.560000002</v>
      </c>
      <c r="K282" s="13">
        <v>14383930.559999999</v>
      </c>
      <c r="L282" s="13">
        <v>15276226.77</v>
      </c>
      <c r="M282" s="13">
        <v>25572852.209999997</v>
      </c>
      <c r="N282" s="13">
        <v>18743894.16</v>
      </c>
      <c r="O282" s="13">
        <v>14391834.840000002</v>
      </c>
      <c r="P282" s="13">
        <v>22501787.879999999</v>
      </c>
      <c r="Q282" s="14">
        <v>15718763.939999999</v>
      </c>
      <c r="R282" s="21">
        <f t="shared" si="4"/>
        <v>209139302.31999999</v>
      </c>
    </row>
    <row r="283" spans="1:18" outlineLevel="2" x14ac:dyDescent="0.15">
      <c r="A283" s="10" t="s">
        <v>30</v>
      </c>
      <c r="B283" s="11" t="s">
        <v>38</v>
      </c>
      <c r="C283" s="12" t="s">
        <v>28</v>
      </c>
      <c r="D283" s="12">
        <v>2021</v>
      </c>
      <c r="E283" s="11" t="s">
        <v>29</v>
      </c>
      <c r="F283" s="13">
        <v>-5053779</v>
      </c>
      <c r="G283" s="13">
        <v>-6371606</v>
      </c>
      <c r="H283" s="13">
        <v>-6108911</v>
      </c>
      <c r="I283" s="13">
        <v>-11077101</v>
      </c>
      <c r="J283" s="13">
        <v>-9193559</v>
      </c>
      <c r="K283" s="13">
        <v>-6219209</v>
      </c>
      <c r="L283" s="13">
        <v>-7314288</v>
      </c>
      <c r="M283" s="13">
        <v>-10632631</v>
      </c>
      <c r="N283" s="13">
        <v>-7663770</v>
      </c>
      <c r="O283" s="13">
        <v>-5778185</v>
      </c>
      <c r="P283" s="13">
        <v>-10821067</v>
      </c>
      <c r="Q283" s="14">
        <v>-7450108</v>
      </c>
      <c r="R283" s="21">
        <f t="shared" si="4"/>
        <v>-93684214</v>
      </c>
    </row>
    <row r="284" spans="1:18" outlineLevel="2" x14ac:dyDescent="0.15">
      <c r="A284" s="10" t="s">
        <v>31</v>
      </c>
      <c r="B284" s="11" t="s">
        <v>38</v>
      </c>
      <c r="C284" s="12" t="s">
        <v>28</v>
      </c>
      <c r="D284" s="12">
        <v>2021</v>
      </c>
      <c r="E284" s="11" t="s">
        <v>29</v>
      </c>
      <c r="F284" s="13">
        <v>-492817</v>
      </c>
      <c r="G284" s="13">
        <v>-565371</v>
      </c>
      <c r="H284" s="13">
        <v>-708801</v>
      </c>
      <c r="I284" s="13">
        <v>-1088792</v>
      </c>
      <c r="J284" s="13">
        <v>-859144</v>
      </c>
      <c r="K284" s="13">
        <v>-642937</v>
      </c>
      <c r="L284" s="13">
        <v>-657708</v>
      </c>
      <c r="M284" s="13">
        <v>-1154461</v>
      </c>
      <c r="N284" s="13">
        <v>-889947</v>
      </c>
      <c r="O284" s="13">
        <v>-630696</v>
      </c>
      <c r="P284" s="13">
        <v>-901973</v>
      </c>
      <c r="Q284" s="14">
        <v>-676420</v>
      </c>
      <c r="R284" s="21">
        <f t="shared" si="4"/>
        <v>-9269067</v>
      </c>
    </row>
    <row r="285" spans="1:18" outlineLevel="2" x14ac:dyDescent="0.15">
      <c r="A285" s="10" t="s">
        <v>32</v>
      </c>
      <c r="B285" s="11" t="s">
        <v>38</v>
      </c>
      <c r="C285" s="12" t="s">
        <v>28</v>
      </c>
      <c r="D285" s="12">
        <v>2021</v>
      </c>
      <c r="E285" s="11" t="s">
        <v>29</v>
      </c>
      <c r="F285" s="13">
        <v>-1386136</v>
      </c>
      <c r="G285" s="13">
        <v>-1379450</v>
      </c>
      <c r="H285" s="13">
        <v>-1749461</v>
      </c>
      <c r="I285" s="13">
        <v>-2801736</v>
      </c>
      <c r="J285" s="13">
        <v>-2056382</v>
      </c>
      <c r="K285" s="13">
        <v>-1705969</v>
      </c>
      <c r="L285" s="13">
        <v>-1684701</v>
      </c>
      <c r="M285" s="13">
        <v>-2697955</v>
      </c>
      <c r="N285" s="13">
        <v>-2211580</v>
      </c>
      <c r="O285" s="13">
        <v>-1544845</v>
      </c>
      <c r="P285" s="13">
        <v>-2647562</v>
      </c>
      <c r="Q285" s="14">
        <v>-1932499</v>
      </c>
      <c r="R285" s="21">
        <f t="shared" si="4"/>
        <v>-23798276</v>
      </c>
    </row>
    <row r="286" spans="1:18" outlineLevel="2" x14ac:dyDescent="0.15">
      <c r="A286" s="10" t="s">
        <v>33</v>
      </c>
      <c r="B286" s="11" t="s">
        <v>38</v>
      </c>
      <c r="C286" s="12" t="s">
        <v>28</v>
      </c>
      <c r="D286" s="12">
        <v>2021</v>
      </c>
      <c r="E286" s="11" t="s">
        <v>29</v>
      </c>
      <c r="F286" s="13">
        <v>-131523</v>
      </c>
      <c r="G286" s="13">
        <v>-161711</v>
      </c>
      <c r="H286" s="13">
        <v>-172700</v>
      </c>
      <c r="I286" s="13">
        <v>-266573</v>
      </c>
      <c r="J286" s="13">
        <v>-230679</v>
      </c>
      <c r="K286" s="13">
        <v>-179379</v>
      </c>
      <c r="L286" s="13">
        <v>-165428</v>
      </c>
      <c r="M286" s="13">
        <v>-315550</v>
      </c>
      <c r="N286" s="13">
        <v>-224935</v>
      </c>
      <c r="O286" s="13">
        <v>-168787</v>
      </c>
      <c r="P286" s="13">
        <v>-240615</v>
      </c>
      <c r="Q286" s="14">
        <v>-180581</v>
      </c>
      <c r="R286" s="21">
        <f t="shared" si="4"/>
        <v>-2438461</v>
      </c>
    </row>
    <row r="287" spans="1:18" outlineLevel="2" x14ac:dyDescent="0.15">
      <c r="A287" s="10" t="s">
        <v>34</v>
      </c>
      <c r="B287" s="11" t="s">
        <v>38</v>
      </c>
      <c r="C287" s="12" t="s">
        <v>28</v>
      </c>
      <c r="D287" s="12">
        <v>2021</v>
      </c>
      <c r="E287" s="11" t="s">
        <v>29</v>
      </c>
      <c r="F287" s="13">
        <v>-538128</v>
      </c>
      <c r="G287" s="13">
        <v>-661583</v>
      </c>
      <c r="H287" s="13">
        <v>-625462</v>
      </c>
      <c r="I287" s="13">
        <v>-1052988</v>
      </c>
      <c r="J287" s="13">
        <v>-890043</v>
      </c>
      <c r="K287" s="13">
        <v>-712398</v>
      </c>
      <c r="L287" s="13">
        <v>-638422</v>
      </c>
      <c r="M287" s="13">
        <v>-1178248</v>
      </c>
      <c r="N287" s="13">
        <v>-765041</v>
      </c>
      <c r="O287" s="13">
        <v>-607327</v>
      </c>
      <c r="P287" s="13">
        <v>-958441</v>
      </c>
      <c r="Q287" s="14">
        <v>-630264</v>
      </c>
      <c r="R287" s="21">
        <f t="shared" ref="R287:R357" si="5">SUM(F287:Q287)</f>
        <v>-9258345</v>
      </c>
    </row>
    <row r="288" spans="1:18" outlineLevel="2" x14ac:dyDescent="0.15">
      <c r="A288" s="10" t="s">
        <v>35</v>
      </c>
      <c r="B288" s="11" t="s">
        <v>38</v>
      </c>
      <c r="C288" s="12" t="s">
        <v>28</v>
      </c>
      <c r="D288" s="12">
        <v>2021</v>
      </c>
      <c r="E288" s="11" t="s">
        <v>29</v>
      </c>
      <c r="F288" s="13">
        <v>-715824</v>
      </c>
      <c r="G288" s="13">
        <v>-732141</v>
      </c>
      <c r="H288" s="13">
        <v>-899514</v>
      </c>
      <c r="I288" s="13">
        <v>-1234506</v>
      </c>
      <c r="J288" s="13">
        <v>-1078382</v>
      </c>
      <c r="K288" s="13">
        <v>-795168</v>
      </c>
      <c r="L288" s="13">
        <v>-921206</v>
      </c>
      <c r="M288" s="13">
        <v>-1355263</v>
      </c>
      <c r="N288" s="13">
        <v>-1118497</v>
      </c>
      <c r="O288" s="13">
        <v>-885131</v>
      </c>
      <c r="P288" s="13">
        <v>-1383842</v>
      </c>
      <c r="Q288" s="14">
        <v>-879683</v>
      </c>
      <c r="R288" s="21">
        <f t="shared" si="5"/>
        <v>-11999157</v>
      </c>
    </row>
    <row r="289" spans="1:18" outlineLevel="2" x14ac:dyDescent="0.15">
      <c r="A289" s="10" t="s">
        <v>36</v>
      </c>
      <c r="B289" s="11" t="s">
        <v>38</v>
      </c>
      <c r="C289" s="12" t="s">
        <v>28</v>
      </c>
      <c r="D289" s="12">
        <v>2021</v>
      </c>
      <c r="E289" s="11" t="s">
        <v>29</v>
      </c>
      <c r="F289" s="13">
        <v>-850624</v>
      </c>
      <c r="G289" s="13">
        <v>-1078967</v>
      </c>
      <c r="H289" s="13">
        <v>-1072288</v>
      </c>
      <c r="I289" s="13">
        <v>-1843256</v>
      </c>
      <c r="J289" s="13">
        <v>-1363107</v>
      </c>
      <c r="K289" s="13">
        <v>-1086298</v>
      </c>
      <c r="L289" s="13">
        <v>-1289100</v>
      </c>
      <c r="M289" s="13">
        <v>-2054031</v>
      </c>
      <c r="N289" s="13">
        <v>-1505668</v>
      </c>
      <c r="O289" s="13">
        <v>-1189134</v>
      </c>
      <c r="P289" s="13">
        <v>-1672064</v>
      </c>
      <c r="Q289" s="14">
        <v>-1353879</v>
      </c>
      <c r="R289" s="21">
        <f t="shared" si="5"/>
        <v>-16358416</v>
      </c>
    </row>
    <row r="290" spans="1:18" outlineLevel="2" x14ac:dyDescent="0.15">
      <c r="A290" s="10" t="s">
        <v>37</v>
      </c>
      <c r="B290" s="11" t="s">
        <v>38</v>
      </c>
      <c r="C290" s="12" t="s">
        <v>28</v>
      </c>
      <c r="D290" s="12">
        <v>2021</v>
      </c>
      <c r="E290" s="11" t="s">
        <v>29</v>
      </c>
      <c r="F290" s="13">
        <v>-256750</v>
      </c>
      <c r="G290" s="13">
        <v>-303363</v>
      </c>
      <c r="H290" s="13">
        <v>-358131</v>
      </c>
      <c r="I290" s="13">
        <v>-533856</v>
      </c>
      <c r="J290" s="13">
        <v>-456091</v>
      </c>
      <c r="K290" s="13">
        <v>-307618</v>
      </c>
      <c r="L290" s="13">
        <v>-377198</v>
      </c>
      <c r="M290" s="13">
        <v>-633324</v>
      </c>
      <c r="N290" s="13">
        <v>-439078</v>
      </c>
      <c r="O290" s="13">
        <v>-327293</v>
      </c>
      <c r="P290" s="13">
        <v>-523231</v>
      </c>
      <c r="Q290" s="14">
        <v>-381235</v>
      </c>
      <c r="R290" s="21">
        <f t="shared" si="5"/>
        <v>-4897168</v>
      </c>
    </row>
    <row r="291" spans="1:18" outlineLevel="1" x14ac:dyDescent="0.15">
      <c r="A291" s="10"/>
      <c r="B291" s="22" t="s">
        <v>53</v>
      </c>
      <c r="C291" s="12"/>
      <c r="D291" s="12"/>
      <c r="E291" s="11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  <c r="R291" s="21">
        <f>SUBTOTAL(9,R282:R290)</f>
        <v>37436198.319999993</v>
      </c>
    </row>
    <row r="292" spans="1:18" outlineLevel="2" x14ac:dyDescent="0.15">
      <c r="A292" s="10" t="s">
        <v>26</v>
      </c>
      <c r="B292" s="11" t="s">
        <v>39</v>
      </c>
      <c r="C292" s="12" t="s">
        <v>28</v>
      </c>
      <c r="D292" s="12">
        <v>2021</v>
      </c>
      <c r="E292" s="11" t="s">
        <v>29</v>
      </c>
      <c r="F292" s="13">
        <v>22066453.309999999</v>
      </c>
      <c r="G292" s="13">
        <v>20860714.380000003</v>
      </c>
      <c r="H292" s="13">
        <v>25495501.57</v>
      </c>
      <c r="I292" s="13">
        <v>35932223.600000001</v>
      </c>
      <c r="J292" s="13">
        <v>22760868.240000002</v>
      </c>
      <c r="K292" s="13">
        <v>22774556.719999999</v>
      </c>
      <c r="L292" s="13">
        <v>23278059.84</v>
      </c>
      <c r="M292" s="13">
        <v>32627432.129999999</v>
      </c>
      <c r="N292" s="13">
        <v>29677832.420000002</v>
      </c>
      <c r="O292" s="13">
        <v>15990927.6</v>
      </c>
      <c r="P292" s="13">
        <v>32021775.059999999</v>
      </c>
      <c r="Q292" s="14">
        <v>23578145.91</v>
      </c>
      <c r="R292" s="21">
        <f t="shared" si="5"/>
        <v>307064490.77999997</v>
      </c>
    </row>
    <row r="293" spans="1:18" outlineLevel="2" x14ac:dyDescent="0.15">
      <c r="A293" s="10" t="s">
        <v>30</v>
      </c>
      <c r="B293" s="11" t="s">
        <v>39</v>
      </c>
      <c r="C293" s="12" t="s">
        <v>28</v>
      </c>
      <c r="D293" s="12">
        <v>2021</v>
      </c>
      <c r="E293" s="11" t="s">
        <v>29</v>
      </c>
      <c r="F293" s="13">
        <v>-10194386</v>
      </c>
      <c r="G293" s="13">
        <v>-8775712</v>
      </c>
      <c r="H293" s="13">
        <v>-11649875</v>
      </c>
      <c r="I293" s="13">
        <v>-16904734</v>
      </c>
      <c r="J293" s="13">
        <v>-10156730</v>
      </c>
      <c r="K293" s="13">
        <v>-9308845</v>
      </c>
      <c r="L293" s="13">
        <v>-11485654</v>
      </c>
      <c r="M293" s="13">
        <v>-13335082</v>
      </c>
      <c r="N293" s="13">
        <v>-13144907</v>
      </c>
      <c r="O293" s="13">
        <v>-7121589</v>
      </c>
      <c r="P293" s="13">
        <v>-14605277</v>
      </c>
      <c r="Q293" s="14">
        <v>-10457408</v>
      </c>
      <c r="R293" s="21">
        <f t="shared" si="5"/>
        <v>-137140199</v>
      </c>
    </row>
    <row r="294" spans="1:18" outlineLevel="2" x14ac:dyDescent="0.15">
      <c r="A294" s="10" t="s">
        <v>31</v>
      </c>
      <c r="B294" s="11" t="s">
        <v>39</v>
      </c>
      <c r="C294" s="12" t="s">
        <v>28</v>
      </c>
      <c r="D294" s="12">
        <v>2021</v>
      </c>
      <c r="E294" s="11" t="s">
        <v>29</v>
      </c>
      <c r="F294" s="13">
        <v>-1020928</v>
      </c>
      <c r="G294" s="13">
        <v>-962457</v>
      </c>
      <c r="H294" s="13">
        <v>-1256682</v>
      </c>
      <c r="I294" s="13">
        <v>-1466447</v>
      </c>
      <c r="J294" s="13">
        <v>-1128295</v>
      </c>
      <c r="K294" s="13">
        <v>-1097226</v>
      </c>
      <c r="L294" s="13">
        <v>-991610</v>
      </c>
      <c r="M294" s="13">
        <v>-1523961</v>
      </c>
      <c r="N294" s="13">
        <v>-1263413</v>
      </c>
      <c r="O294" s="13">
        <v>-756846</v>
      </c>
      <c r="P294" s="13">
        <v>-1410397</v>
      </c>
      <c r="Q294" s="14">
        <v>-1032096</v>
      </c>
      <c r="R294" s="21">
        <f t="shared" si="5"/>
        <v>-13910358</v>
      </c>
    </row>
    <row r="295" spans="1:18" outlineLevel="2" x14ac:dyDescent="0.15">
      <c r="A295" s="10" t="s">
        <v>32</v>
      </c>
      <c r="B295" s="11" t="s">
        <v>39</v>
      </c>
      <c r="C295" s="12" t="s">
        <v>28</v>
      </c>
      <c r="D295" s="12">
        <v>2021</v>
      </c>
      <c r="E295" s="11" t="s">
        <v>29</v>
      </c>
      <c r="F295" s="13">
        <v>-2444611</v>
      </c>
      <c r="G295" s="13">
        <v>-2272245</v>
      </c>
      <c r="H295" s="13">
        <v>-2641782</v>
      </c>
      <c r="I295" s="13">
        <v>-4039512</v>
      </c>
      <c r="J295" s="13">
        <v>-2624973</v>
      </c>
      <c r="K295" s="13">
        <v>-2743062</v>
      </c>
      <c r="L295" s="13">
        <v>-2434704</v>
      </c>
      <c r="M295" s="13">
        <v>-4055672</v>
      </c>
      <c r="N295" s="13">
        <v>-3164216</v>
      </c>
      <c r="O295" s="13">
        <v>-1753146</v>
      </c>
      <c r="P295" s="13">
        <v>-3557338</v>
      </c>
      <c r="Q295" s="14">
        <v>-2534072</v>
      </c>
      <c r="R295" s="21">
        <f t="shared" si="5"/>
        <v>-34265333</v>
      </c>
    </row>
    <row r="296" spans="1:18" outlineLevel="2" x14ac:dyDescent="0.15">
      <c r="A296" s="10" t="s">
        <v>33</v>
      </c>
      <c r="B296" s="11" t="s">
        <v>39</v>
      </c>
      <c r="C296" s="12" t="s">
        <v>28</v>
      </c>
      <c r="D296" s="12">
        <v>2021</v>
      </c>
      <c r="E296" s="11" t="s">
        <v>29</v>
      </c>
      <c r="F296" s="13">
        <v>-275381</v>
      </c>
      <c r="G296" s="13">
        <v>-210026</v>
      </c>
      <c r="H296" s="13">
        <v>-317279</v>
      </c>
      <c r="I296" s="13">
        <v>-388332</v>
      </c>
      <c r="J296" s="13">
        <v>-242804</v>
      </c>
      <c r="K296" s="13">
        <v>-235914</v>
      </c>
      <c r="L296" s="13">
        <v>-250881</v>
      </c>
      <c r="M296" s="13">
        <v>-404914</v>
      </c>
      <c r="N296" s="13">
        <v>-314764</v>
      </c>
      <c r="O296" s="13">
        <v>-162558</v>
      </c>
      <c r="P296" s="13">
        <v>-362132</v>
      </c>
      <c r="Q296" s="14">
        <v>-245425</v>
      </c>
      <c r="R296" s="21">
        <f t="shared" si="5"/>
        <v>-3410410</v>
      </c>
    </row>
    <row r="297" spans="1:18" outlineLevel="2" x14ac:dyDescent="0.15">
      <c r="A297" s="10" t="s">
        <v>34</v>
      </c>
      <c r="B297" s="11" t="s">
        <v>39</v>
      </c>
      <c r="C297" s="12" t="s">
        <v>28</v>
      </c>
      <c r="D297" s="12">
        <v>2021</v>
      </c>
      <c r="E297" s="11" t="s">
        <v>29</v>
      </c>
      <c r="F297" s="13">
        <v>-982133</v>
      </c>
      <c r="G297" s="13">
        <v>-1031282</v>
      </c>
      <c r="H297" s="13">
        <v>-1031427</v>
      </c>
      <c r="I297" s="13">
        <v>-1571161</v>
      </c>
      <c r="J297" s="13">
        <v>-1047047</v>
      </c>
      <c r="K297" s="13">
        <v>-915792</v>
      </c>
      <c r="L297" s="13">
        <v>-1130410</v>
      </c>
      <c r="M297" s="13">
        <v>-1332285</v>
      </c>
      <c r="N297" s="13">
        <v>-1469427</v>
      </c>
      <c r="O297" s="13">
        <v>-750448</v>
      </c>
      <c r="P297" s="13">
        <v>-1514250</v>
      </c>
      <c r="Q297" s="14">
        <v>-1098678</v>
      </c>
      <c r="R297" s="21">
        <f t="shared" si="5"/>
        <v>-13874340</v>
      </c>
    </row>
    <row r="298" spans="1:18" outlineLevel="2" x14ac:dyDescent="0.15">
      <c r="A298" s="10" t="s">
        <v>35</v>
      </c>
      <c r="B298" s="11" t="s">
        <v>39</v>
      </c>
      <c r="C298" s="12" t="s">
        <v>28</v>
      </c>
      <c r="D298" s="12">
        <v>2021</v>
      </c>
      <c r="E298" s="11" t="s">
        <v>29</v>
      </c>
      <c r="F298" s="13">
        <v>-1125007</v>
      </c>
      <c r="G298" s="13">
        <v>-1299618</v>
      </c>
      <c r="H298" s="13">
        <v>-1392648</v>
      </c>
      <c r="I298" s="13">
        <v>-2179140</v>
      </c>
      <c r="J298" s="13">
        <v>-1402417</v>
      </c>
      <c r="K298" s="13">
        <v>-1417237</v>
      </c>
      <c r="L298" s="13">
        <v>-1366474</v>
      </c>
      <c r="M298" s="13">
        <v>-1706626</v>
      </c>
      <c r="N298" s="13">
        <v>-1557322</v>
      </c>
      <c r="O298" s="13">
        <v>-802577</v>
      </c>
      <c r="P298" s="13">
        <v>-1970207</v>
      </c>
      <c r="Q298" s="14">
        <v>-1423960</v>
      </c>
      <c r="R298" s="21">
        <f t="shared" si="5"/>
        <v>-17643233</v>
      </c>
    </row>
    <row r="299" spans="1:18" outlineLevel="2" x14ac:dyDescent="0.15">
      <c r="A299" s="10" t="s">
        <v>36</v>
      </c>
      <c r="B299" s="11" t="s">
        <v>39</v>
      </c>
      <c r="C299" s="12" t="s">
        <v>28</v>
      </c>
      <c r="D299" s="12">
        <v>2021</v>
      </c>
      <c r="E299" s="11" t="s">
        <v>29</v>
      </c>
      <c r="F299" s="13">
        <v>-1892953</v>
      </c>
      <c r="G299" s="13">
        <v>-1758305</v>
      </c>
      <c r="H299" s="13">
        <v>-2114471</v>
      </c>
      <c r="I299" s="13">
        <v>-2948387</v>
      </c>
      <c r="J299" s="13">
        <v>-1767142</v>
      </c>
      <c r="K299" s="13">
        <v>-1705036</v>
      </c>
      <c r="L299" s="13">
        <v>-2010684</v>
      </c>
      <c r="M299" s="13">
        <v>-2567132</v>
      </c>
      <c r="N299" s="13">
        <v>-2136189</v>
      </c>
      <c r="O299" s="13">
        <v>-1232918</v>
      </c>
      <c r="P299" s="13">
        <v>-2637095</v>
      </c>
      <c r="Q299" s="14">
        <v>-2009167</v>
      </c>
      <c r="R299" s="21">
        <f t="shared" si="5"/>
        <v>-24779479</v>
      </c>
    </row>
    <row r="300" spans="1:18" outlineLevel="2" x14ac:dyDescent="0.15">
      <c r="A300" s="10" t="s">
        <v>37</v>
      </c>
      <c r="B300" s="11" t="s">
        <v>39</v>
      </c>
      <c r="C300" s="12" t="s">
        <v>28</v>
      </c>
      <c r="D300" s="12">
        <v>2021</v>
      </c>
      <c r="E300" s="11" t="s">
        <v>29</v>
      </c>
      <c r="F300" s="13">
        <v>-535336</v>
      </c>
      <c r="G300" s="13">
        <v>-469896</v>
      </c>
      <c r="H300" s="13">
        <v>-589539</v>
      </c>
      <c r="I300" s="13">
        <v>-871134</v>
      </c>
      <c r="J300" s="13">
        <v>-466384</v>
      </c>
      <c r="K300" s="13">
        <v>-548868</v>
      </c>
      <c r="L300" s="13">
        <v>-518774</v>
      </c>
      <c r="M300" s="13">
        <v>-742349</v>
      </c>
      <c r="N300" s="13">
        <v>-717617</v>
      </c>
      <c r="O300" s="13">
        <v>-394682</v>
      </c>
      <c r="P300" s="13">
        <v>-746161</v>
      </c>
      <c r="Q300" s="14">
        <v>-544340</v>
      </c>
      <c r="R300" s="21">
        <f t="shared" si="5"/>
        <v>-7145080</v>
      </c>
    </row>
    <row r="301" spans="1:18" outlineLevel="1" x14ac:dyDescent="0.15">
      <c r="A301" s="10"/>
      <c r="B301" s="22" t="s">
        <v>54</v>
      </c>
      <c r="C301" s="12"/>
      <c r="D301" s="12"/>
      <c r="E301" s="11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  <c r="R301" s="21">
        <f>SUBTOTAL(9,R292:R300)</f>
        <v>54896058.779999971</v>
      </c>
    </row>
    <row r="302" spans="1:18" outlineLevel="2" x14ac:dyDescent="0.15">
      <c r="A302" s="10" t="s">
        <v>26</v>
      </c>
      <c r="B302" s="11" t="s">
        <v>27</v>
      </c>
      <c r="C302" s="12" t="s">
        <v>28</v>
      </c>
      <c r="D302" s="12">
        <v>2022</v>
      </c>
      <c r="E302" s="11" t="s">
        <v>29</v>
      </c>
      <c r="F302" s="13">
        <v>78338286</v>
      </c>
      <c r="G302" s="13">
        <v>58034151</v>
      </c>
      <c r="H302" s="13">
        <v>75874351</v>
      </c>
      <c r="I302" s="13">
        <v>87725417</v>
      </c>
      <c r="J302" s="13">
        <v>84878696</v>
      </c>
      <c r="K302" s="13">
        <v>73990027</v>
      </c>
      <c r="L302" s="13">
        <v>95372852</v>
      </c>
      <c r="M302" s="13">
        <v>83104256</v>
      </c>
      <c r="N302" s="13">
        <v>52883151</v>
      </c>
      <c r="O302" s="13">
        <v>61528451</v>
      </c>
      <c r="P302" s="13">
        <v>91089451</v>
      </c>
      <c r="Q302" s="14">
        <v>87746916</v>
      </c>
      <c r="R302" s="21">
        <f t="shared" si="5"/>
        <v>930566005</v>
      </c>
    </row>
    <row r="303" spans="1:18" outlineLevel="2" x14ac:dyDescent="0.15">
      <c r="A303" s="10" t="s">
        <v>30</v>
      </c>
      <c r="B303" s="11" t="s">
        <v>27</v>
      </c>
      <c r="C303" s="12" t="s">
        <v>28</v>
      </c>
      <c r="D303" s="12">
        <v>2022</v>
      </c>
      <c r="E303" s="11" t="s">
        <v>29</v>
      </c>
      <c r="F303" s="13">
        <v>-32377742</v>
      </c>
      <c r="G303" s="13">
        <v>-26379976</v>
      </c>
      <c r="H303" s="13">
        <v>-33823729</v>
      </c>
      <c r="I303" s="13">
        <v>-41186038</v>
      </c>
      <c r="J303" s="13">
        <v>-40605218</v>
      </c>
      <c r="K303" s="13">
        <v>-31555193</v>
      </c>
      <c r="L303" s="13">
        <v>-46768008</v>
      </c>
      <c r="M303" s="13">
        <v>-33951735</v>
      </c>
      <c r="N303" s="13">
        <v>-24520783</v>
      </c>
      <c r="O303" s="13">
        <v>-24743822</v>
      </c>
      <c r="P303" s="13">
        <v>-36760421</v>
      </c>
      <c r="Q303" s="14">
        <v>-43815665</v>
      </c>
      <c r="R303" s="21">
        <f t="shared" si="5"/>
        <v>-416488330</v>
      </c>
    </row>
    <row r="304" spans="1:18" outlineLevel="2" x14ac:dyDescent="0.15">
      <c r="A304" s="10" t="s">
        <v>31</v>
      </c>
      <c r="B304" s="11" t="s">
        <v>27</v>
      </c>
      <c r="C304" s="12" t="s">
        <v>28</v>
      </c>
      <c r="D304" s="12">
        <v>2022</v>
      </c>
      <c r="E304" s="11" t="s">
        <v>29</v>
      </c>
      <c r="F304" s="13">
        <v>-3477740</v>
      </c>
      <c r="G304" s="13">
        <v>-2612821</v>
      </c>
      <c r="H304" s="13">
        <v>-3043000</v>
      </c>
      <c r="I304" s="13">
        <v>-4206639</v>
      </c>
      <c r="J304" s="13">
        <v>-3635596</v>
      </c>
      <c r="K304" s="13">
        <v>-3390988</v>
      </c>
      <c r="L304" s="13">
        <v>-4751711</v>
      </c>
      <c r="M304" s="13">
        <v>-3385162</v>
      </c>
      <c r="N304" s="13">
        <v>-2396080</v>
      </c>
      <c r="O304" s="13">
        <v>-2929053</v>
      </c>
      <c r="P304" s="13">
        <v>-4196677</v>
      </c>
      <c r="Q304" s="14">
        <v>-3591506</v>
      </c>
      <c r="R304" s="21">
        <f t="shared" si="5"/>
        <v>-41616973</v>
      </c>
    </row>
    <row r="305" spans="1:18" outlineLevel="2" x14ac:dyDescent="0.15">
      <c r="A305" s="10" t="s">
        <v>32</v>
      </c>
      <c r="B305" s="11" t="s">
        <v>27</v>
      </c>
      <c r="C305" s="12" t="s">
        <v>28</v>
      </c>
      <c r="D305" s="12">
        <v>2022</v>
      </c>
      <c r="E305" s="11" t="s">
        <v>29</v>
      </c>
      <c r="F305" s="13">
        <v>-8777061</v>
      </c>
      <c r="G305" s="13">
        <v>-5956476</v>
      </c>
      <c r="H305" s="13">
        <v>-8788853</v>
      </c>
      <c r="I305" s="13">
        <v>-9995832</v>
      </c>
      <c r="J305" s="13">
        <v>-8550645</v>
      </c>
      <c r="K305" s="13">
        <v>-8956466</v>
      </c>
      <c r="L305" s="13">
        <v>-11183485</v>
      </c>
      <c r="M305" s="13">
        <v>-8871134</v>
      </c>
      <c r="N305" s="13">
        <v>-6351611</v>
      </c>
      <c r="O305" s="13">
        <v>-7670731</v>
      </c>
      <c r="P305" s="13">
        <v>-9827555</v>
      </c>
      <c r="Q305" s="14">
        <v>-9599585</v>
      </c>
      <c r="R305" s="21">
        <f t="shared" si="5"/>
        <v>-104529434</v>
      </c>
    </row>
    <row r="306" spans="1:18" outlineLevel="2" x14ac:dyDescent="0.15">
      <c r="A306" s="10" t="s">
        <v>33</v>
      </c>
      <c r="B306" s="11" t="s">
        <v>27</v>
      </c>
      <c r="C306" s="12" t="s">
        <v>28</v>
      </c>
      <c r="D306" s="12">
        <v>2022</v>
      </c>
      <c r="E306" s="11" t="s">
        <v>29</v>
      </c>
      <c r="F306" s="13">
        <v>-851217</v>
      </c>
      <c r="G306" s="13">
        <v>-648182</v>
      </c>
      <c r="H306" s="13">
        <v>-827626</v>
      </c>
      <c r="I306" s="13">
        <v>-971146</v>
      </c>
      <c r="J306" s="13">
        <v>-1009775</v>
      </c>
      <c r="K306" s="13">
        <v>-865150</v>
      </c>
      <c r="L306" s="13">
        <v>-1184627</v>
      </c>
      <c r="M306" s="13">
        <v>-992651</v>
      </c>
      <c r="N306" s="13">
        <v>-601399</v>
      </c>
      <c r="O306" s="13">
        <v>-727376</v>
      </c>
      <c r="P306" s="13">
        <v>-1128223</v>
      </c>
      <c r="Q306" s="14">
        <v>-1000127</v>
      </c>
      <c r="R306" s="21">
        <f t="shared" si="5"/>
        <v>-10807499</v>
      </c>
    </row>
    <row r="307" spans="1:18" outlineLevel="2" x14ac:dyDescent="0.15">
      <c r="A307" s="10" t="s">
        <v>34</v>
      </c>
      <c r="B307" s="11" t="s">
        <v>27</v>
      </c>
      <c r="C307" s="12" t="s">
        <v>28</v>
      </c>
      <c r="D307" s="12">
        <v>2022</v>
      </c>
      <c r="E307" s="11" t="s">
        <v>29</v>
      </c>
      <c r="F307" s="13">
        <v>-3158339</v>
      </c>
      <c r="G307" s="13">
        <v>-2728823</v>
      </c>
      <c r="H307" s="13">
        <v>-3421161</v>
      </c>
      <c r="I307" s="13">
        <v>-4332736</v>
      </c>
      <c r="J307" s="13">
        <v>-4162923</v>
      </c>
      <c r="K307" s="13">
        <v>-3139829</v>
      </c>
      <c r="L307" s="13">
        <v>-4315056</v>
      </c>
      <c r="M307" s="13">
        <v>-3425707</v>
      </c>
      <c r="N307" s="13">
        <v>-2305237</v>
      </c>
      <c r="O307" s="13">
        <v>-2579902</v>
      </c>
      <c r="P307" s="13">
        <v>-4086474</v>
      </c>
      <c r="Q307" s="14">
        <v>-4146068</v>
      </c>
      <c r="R307" s="21">
        <f t="shared" si="5"/>
        <v>-41802255</v>
      </c>
    </row>
    <row r="308" spans="1:18" outlineLevel="2" x14ac:dyDescent="0.15">
      <c r="A308" s="10" t="s">
        <v>35</v>
      </c>
      <c r="B308" s="11" t="s">
        <v>27</v>
      </c>
      <c r="C308" s="12" t="s">
        <v>28</v>
      </c>
      <c r="D308" s="12">
        <v>2022</v>
      </c>
      <c r="E308" s="11" t="s">
        <v>29</v>
      </c>
      <c r="F308" s="13">
        <v>-4069215</v>
      </c>
      <c r="G308" s="13">
        <v>-3519759</v>
      </c>
      <c r="H308" s="13">
        <v>-4009533</v>
      </c>
      <c r="I308" s="13">
        <v>-4836632</v>
      </c>
      <c r="J308" s="13">
        <v>-5257809</v>
      </c>
      <c r="K308" s="13">
        <v>-4412376</v>
      </c>
      <c r="L308" s="13">
        <v>-4985773</v>
      </c>
      <c r="M308" s="13">
        <v>-4979583</v>
      </c>
      <c r="N308" s="13">
        <v>-2840712</v>
      </c>
      <c r="O308" s="13">
        <v>-3475369</v>
      </c>
      <c r="P308" s="13">
        <v>-4584362</v>
      </c>
      <c r="Q308" s="14">
        <v>-4474219</v>
      </c>
      <c r="R308" s="21">
        <f t="shared" si="5"/>
        <v>-51445342</v>
      </c>
    </row>
    <row r="309" spans="1:18" outlineLevel="2" x14ac:dyDescent="0.15">
      <c r="A309" s="10" t="s">
        <v>36</v>
      </c>
      <c r="B309" s="11" t="s">
        <v>27</v>
      </c>
      <c r="C309" s="12" t="s">
        <v>28</v>
      </c>
      <c r="D309" s="12">
        <v>2022</v>
      </c>
      <c r="E309" s="11" t="s">
        <v>29</v>
      </c>
      <c r="F309" s="13">
        <v>-6585349</v>
      </c>
      <c r="G309" s="13">
        <v>-4759687</v>
      </c>
      <c r="H309" s="13">
        <v>-6493370</v>
      </c>
      <c r="I309" s="13">
        <v>-6546763</v>
      </c>
      <c r="J309" s="13">
        <v>-6734243</v>
      </c>
      <c r="K309" s="13">
        <v>-6212732</v>
      </c>
      <c r="L309" s="13">
        <v>-8195799</v>
      </c>
      <c r="M309" s="13">
        <v>-6417083</v>
      </c>
      <c r="N309" s="13">
        <v>-4176227</v>
      </c>
      <c r="O309" s="13">
        <v>-5193726</v>
      </c>
      <c r="P309" s="13">
        <v>-6901697</v>
      </c>
      <c r="Q309" s="14">
        <v>-7639360</v>
      </c>
      <c r="R309" s="21">
        <f t="shared" si="5"/>
        <v>-75856036</v>
      </c>
    </row>
    <row r="310" spans="1:18" outlineLevel="2" x14ac:dyDescent="0.15">
      <c r="A310" s="10" t="s">
        <v>37</v>
      </c>
      <c r="B310" s="11" t="s">
        <v>27</v>
      </c>
      <c r="C310" s="12" t="s">
        <v>28</v>
      </c>
      <c r="D310" s="12">
        <v>2022</v>
      </c>
      <c r="E310" s="11" t="s">
        <v>29</v>
      </c>
      <c r="F310" s="13">
        <v>-1828234</v>
      </c>
      <c r="G310" s="13">
        <v>-1342350</v>
      </c>
      <c r="H310" s="13">
        <v>-1751692</v>
      </c>
      <c r="I310" s="13">
        <v>-2175232</v>
      </c>
      <c r="J310" s="13">
        <v>-1829981</v>
      </c>
      <c r="K310" s="13">
        <v>-1789035</v>
      </c>
      <c r="L310" s="13">
        <v>-1954312</v>
      </c>
      <c r="M310" s="13">
        <v>-2007974</v>
      </c>
      <c r="N310" s="13">
        <v>-1094268</v>
      </c>
      <c r="O310" s="13">
        <v>-1521032</v>
      </c>
      <c r="P310" s="13">
        <v>-1827984</v>
      </c>
      <c r="Q310" s="14">
        <v>-1900742</v>
      </c>
      <c r="R310" s="21">
        <f t="shared" si="5"/>
        <v>-21022836</v>
      </c>
    </row>
    <row r="311" spans="1:18" outlineLevel="1" x14ac:dyDescent="0.15">
      <c r="A311" s="10"/>
      <c r="B311" s="22" t="s">
        <v>52</v>
      </c>
      <c r="C311" s="12"/>
      <c r="D311" s="12"/>
      <c r="E311" s="11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  <c r="R311" s="21">
        <f>SUBTOTAL(9,R302:R310)</f>
        <v>166997300</v>
      </c>
    </row>
    <row r="312" spans="1:18" outlineLevel="2" x14ac:dyDescent="0.15">
      <c r="A312" s="10" t="s">
        <v>26</v>
      </c>
      <c r="B312" s="11" t="s">
        <v>38</v>
      </c>
      <c r="C312" s="12" t="s">
        <v>28</v>
      </c>
      <c r="D312" s="12">
        <v>2022</v>
      </c>
      <c r="E312" s="11" t="s">
        <v>29</v>
      </c>
      <c r="F312" s="13">
        <v>19584571.5</v>
      </c>
      <c r="G312" s="13">
        <v>14508537.75</v>
      </c>
      <c r="H312" s="13">
        <v>17451100.73</v>
      </c>
      <c r="I312" s="13">
        <v>22808608.420000002</v>
      </c>
      <c r="J312" s="13">
        <v>21219674</v>
      </c>
      <c r="K312" s="13">
        <v>19977307.290000003</v>
      </c>
      <c r="L312" s="13">
        <v>21935755.960000001</v>
      </c>
      <c r="M312" s="13">
        <v>24931276.800000001</v>
      </c>
      <c r="N312" s="13">
        <v>15336113.789999999</v>
      </c>
      <c r="O312" s="13">
        <v>13536259.220000001</v>
      </c>
      <c r="P312" s="13">
        <v>26415940.789999999</v>
      </c>
      <c r="Q312" s="14">
        <v>20181790.68</v>
      </c>
      <c r="R312" s="21">
        <f t="shared" si="5"/>
        <v>237886936.93000001</v>
      </c>
    </row>
    <row r="313" spans="1:18" outlineLevel="2" x14ac:dyDescent="0.15">
      <c r="A313" s="10" t="s">
        <v>30</v>
      </c>
      <c r="B313" s="11" t="s">
        <v>38</v>
      </c>
      <c r="C313" s="12" t="s">
        <v>28</v>
      </c>
      <c r="D313" s="12">
        <v>2022</v>
      </c>
      <c r="E313" s="11" t="s">
        <v>29</v>
      </c>
      <c r="F313" s="13">
        <v>-8362230</v>
      </c>
      <c r="G313" s="13">
        <v>-6091621</v>
      </c>
      <c r="H313" s="13">
        <v>-8316059</v>
      </c>
      <c r="I313" s="13">
        <v>-10159328</v>
      </c>
      <c r="J313" s="13">
        <v>-8624806</v>
      </c>
      <c r="K313" s="13">
        <v>-9693159</v>
      </c>
      <c r="L313" s="13">
        <v>-9579056</v>
      </c>
      <c r="M313" s="13">
        <v>-9973478</v>
      </c>
      <c r="N313" s="13">
        <v>-6228310</v>
      </c>
      <c r="O313" s="13">
        <v>-6023754</v>
      </c>
      <c r="P313" s="13">
        <v>-10593290</v>
      </c>
      <c r="Q313" s="14">
        <v>-8974298</v>
      </c>
      <c r="R313" s="21">
        <f t="shared" si="5"/>
        <v>-102619389</v>
      </c>
    </row>
    <row r="314" spans="1:18" outlineLevel="2" x14ac:dyDescent="0.15">
      <c r="A314" s="10" t="s">
        <v>31</v>
      </c>
      <c r="B314" s="11" t="s">
        <v>38</v>
      </c>
      <c r="C314" s="12" t="s">
        <v>28</v>
      </c>
      <c r="D314" s="12">
        <v>2022</v>
      </c>
      <c r="E314" s="11" t="s">
        <v>29</v>
      </c>
      <c r="F314" s="13">
        <v>-915086</v>
      </c>
      <c r="G314" s="13">
        <v>-612941</v>
      </c>
      <c r="H314" s="13">
        <v>-823113</v>
      </c>
      <c r="I314" s="13">
        <v>-916944</v>
      </c>
      <c r="J314" s="13">
        <v>-880691</v>
      </c>
      <c r="K314" s="13">
        <v>-867181</v>
      </c>
      <c r="L314" s="13">
        <v>-960417</v>
      </c>
      <c r="M314" s="13">
        <v>-1047426</v>
      </c>
      <c r="N314" s="13">
        <v>-623688</v>
      </c>
      <c r="O314" s="13">
        <v>-675831</v>
      </c>
      <c r="P314" s="13">
        <v>-1132922</v>
      </c>
      <c r="Q314" s="14">
        <v>-970183</v>
      </c>
      <c r="R314" s="21">
        <f t="shared" si="5"/>
        <v>-10426423</v>
      </c>
    </row>
    <row r="315" spans="1:18" outlineLevel="2" x14ac:dyDescent="0.15">
      <c r="A315" s="10" t="s">
        <v>32</v>
      </c>
      <c r="B315" s="11" t="s">
        <v>38</v>
      </c>
      <c r="C315" s="12" t="s">
        <v>28</v>
      </c>
      <c r="D315" s="12">
        <v>2022</v>
      </c>
      <c r="E315" s="11" t="s">
        <v>29</v>
      </c>
      <c r="F315" s="13">
        <v>-2065945</v>
      </c>
      <c r="G315" s="13">
        <v>-1474640</v>
      </c>
      <c r="H315" s="13">
        <v>-2117096</v>
      </c>
      <c r="I315" s="13">
        <v>-2790604</v>
      </c>
      <c r="J315" s="13">
        <v>-2540908</v>
      </c>
      <c r="K315" s="13">
        <v>-2325558</v>
      </c>
      <c r="L315" s="13">
        <v>-2387390</v>
      </c>
      <c r="M315" s="13">
        <v>-3056599</v>
      </c>
      <c r="N315" s="13">
        <v>-1798103</v>
      </c>
      <c r="O315" s="13">
        <v>-1677834</v>
      </c>
      <c r="P315" s="13">
        <v>-3256778</v>
      </c>
      <c r="Q315" s="14">
        <v>-2424353</v>
      </c>
      <c r="R315" s="21">
        <f t="shared" si="5"/>
        <v>-27915808</v>
      </c>
    </row>
    <row r="316" spans="1:18" outlineLevel="2" x14ac:dyDescent="0.15">
      <c r="A316" s="10" t="s">
        <v>33</v>
      </c>
      <c r="B316" s="11" t="s">
        <v>38</v>
      </c>
      <c r="C316" s="12" t="s">
        <v>28</v>
      </c>
      <c r="D316" s="12">
        <v>2022</v>
      </c>
      <c r="E316" s="11" t="s">
        <v>29</v>
      </c>
      <c r="F316" s="13">
        <v>-240447</v>
      </c>
      <c r="G316" s="13">
        <v>-157072</v>
      </c>
      <c r="H316" s="13">
        <v>-183016</v>
      </c>
      <c r="I316" s="13">
        <v>-241630</v>
      </c>
      <c r="J316" s="13">
        <v>-239007</v>
      </c>
      <c r="K316" s="13">
        <v>-238586</v>
      </c>
      <c r="L316" s="13">
        <v>-266862</v>
      </c>
      <c r="M316" s="13">
        <v>-274476</v>
      </c>
      <c r="N316" s="13">
        <v>-188419</v>
      </c>
      <c r="O316" s="13">
        <v>-144601</v>
      </c>
      <c r="P316" s="13">
        <v>-275592</v>
      </c>
      <c r="Q316" s="14">
        <v>-214592</v>
      </c>
      <c r="R316" s="21">
        <f t="shared" si="5"/>
        <v>-2664300</v>
      </c>
    </row>
    <row r="317" spans="1:18" outlineLevel="2" x14ac:dyDescent="0.15">
      <c r="A317" s="10" t="s">
        <v>34</v>
      </c>
      <c r="B317" s="11" t="s">
        <v>38</v>
      </c>
      <c r="C317" s="12" t="s">
        <v>28</v>
      </c>
      <c r="D317" s="12">
        <v>2022</v>
      </c>
      <c r="E317" s="11" t="s">
        <v>29</v>
      </c>
      <c r="F317" s="13">
        <v>-796397</v>
      </c>
      <c r="G317" s="13">
        <v>-610923</v>
      </c>
      <c r="H317" s="13">
        <v>-729783</v>
      </c>
      <c r="I317" s="13">
        <v>-913075</v>
      </c>
      <c r="J317" s="13">
        <v>-1012763</v>
      </c>
      <c r="K317" s="13">
        <v>-882471</v>
      </c>
      <c r="L317" s="13">
        <v>-1093311</v>
      </c>
      <c r="M317" s="13">
        <v>-1137735</v>
      </c>
      <c r="N317" s="13">
        <v>-686706</v>
      </c>
      <c r="O317" s="13">
        <v>-582618</v>
      </c>
      <c r="P317" s="13">
        <v>-1127220</v>
      </c>
      <c r="Q317" s="14">
        <v>-876587</v>
      </c>
      <c r="R317" s="21">
        <f t="shared" si="5"/>
        <v>-10449589</v>
      </c>
    </row>
    <row r="318" spans="1:18" outlineLevel="2" x14ac:dyDescent="0.15">
      <c r="A318" s="10" t="s">
        <v>35</v>
      </c>
      <c r="B318" s="11" t="s">
        <v>38</v>
      </c>
      <c r="C318" s="12" t="s">
        <v>28</v>
      </c>
      <c r="D318" s="12">
        <v>2022</v>
      </c>
      <c r="E318" s="11" t="s">
        <v>29</v>
      </c>
      <c r="F318" s="13">
        <v>-1199233</v>
      </c>
      <c r="G318" s="13">
        <v>-811310</v>
      </c>
      <c r="H318" s="13">
        <v>-900254</v>
      </c>
      <c r="I318" s="13">
        <v>-1164976</v>
      </c>
      <c r="J318" s="13">
        <v>-1151854</v>
      </c>
      <c r="K318" s="13">
        <v>-1034607</v>
      </c>
      <c r="L318" s="13">
        <v>-1285049</v>
      </c>
      <c r="M318" s="13">
        <v>-1518350</v>
      </c>
      <c r="N318" s="13">
        <v>-866477</v>
      </c>
      <c r="O318" s="13">
        <v>-705238</v>
      </c>
      <c r="P318" s="13">
        <v>-1549744</v>
      </c>
      <c r="Q318" s="14">
        <v>-1249787</v>
      </c>
      <c r="R318" s="21">
        <f t="shared" si="5"/>
        <v>-13436879</v>
      </c>
    </row>
    <row r="319" spans="1:18" outlineLevel="2" x14ac:dyDescent="0.15">
      <c r="A319" s="10" t="s">
        <v>36</v>
      </c>
      <c r="B319" s="11" t="s">
        <v>38</v>
      </c>
      <c r="C319" s="12" t="s">
        <v>28</v>
      </c>
      <c r="D319" s="12">
        <v>2022</v>
      </c>
      <c r="E319" s="11" t="s">
        <v>29</v>
      </c>
      <c r="F319" s="13">
        <v>-1445011</v>
      </c>
      <c r="G319" s="13">
        <v>-1126211</v>
      </c>
      <c r="H319" s="13">
        <v>-1306570</v>
      </c>
      <c r="I319" s="13">
        <v>-1839960</v>
      </c>
      <c r="J319" s="13">
        <v>-1539232</v>
      </c>
      <c r="K319" s="13">
        <v>-1482785</v>
      </c>
      <c r="L319" s="13">
        <v>-1588028</v>
      </c>
      <c r="M319" s="13">
        <v>-1880876</v>
      </c>
      <c r="N319" s="13">
        <v>-1288625</v>
      </c>
      <c r="O319" s="13">
        <v>-1107308</v>
      </c>
      <c r="P319" s="13">
        <v>-2083925</v>
      </c>
      <c r="Q319" s="14">
        <v>-1761373</v>
      </c>
      <c r="R319" s="21">
        <f t="shared" si="5"/>
        <v>-18449904</v>
      </c>
    </row>
    <row r="320" spans="1:18" outlineLevel="2" x14ac:dyDescent="0.15">
      <c r="A320" s="10" t="s">
        <v>37</v>
      </c>
      <c r="B320" s="11" t="s">
        <v>38</v>
      </c>
      <c r="C320" s="12" t="s">
        <v>28</v>
      </c>
      <c r="D320" s="12">
        <v>2022</v>
      </c>
      <c r="E320" s="11" t="s">
        <v>29</v>
      </c>
      <c r="F320" s="13">
        <v>-420494</v>
      </c>
      <c r="G320" s="13">
        <v>-304699</v>
      </c>
      <c r="H320" s="13">
        <v>-395657</v>
      </c>
      <c r="I320" s="13">
        <v>-479567</v>
      </c>
      <c r="J320" s="13">
        <v>-522262</v>
      </c>
      <c r="K320" s="13">
        <v>-404189</v>
      </c>
      <c r="L320" s="13">
        <v>-497618</v>
      </c>
      <c r="M320" s="13">
        <v>-499475</v>
      </c>
      <c r="N320" s="13">
        <v>-321370</v>
      </c>
      <c r="O320" s="13">
        <v>-275373</v>
      </c>
      <c r="P320" s="13">
        <v>-589065</v>
      </c>
      <c r="Q320" s="14">
        <v>-494276</v>
      </c>
      <c r="R320" s="21">
        <f t="shared" si="5"/>
        <v>-5204045</v>
      </c>
    </row>
    <row r="321" spans="1:18" outlineLevel="1" x14ac:dyDescent="0.15">
      <c r="A321" s="10"/>
      <c r="B321" s="22" t="s">
        <v>53</v>
      </c>
      <c r="C321" s="12"/>
      <c r="D321" s="12"/>
      <c r="E321" s="11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  <c r="R321" s="21">
        <f>SUBTOTAL(9,R312:R320)</f>
        <v>46720599.930000007</v>
      </c>
    </row>
    <row r="322" spans="1:18" outlineLevel="2" x14ac:dyDescent="0.15">
      <c r="A322" s="10" t="s">
        <v>26</v>
      </c>
      <c r="B322" s="11" t="s">
        <v>39</v>
      </c>
      <c r="C322" s="12" t="s">
        <v>28</v>
      </c>
      <c r="D322" s="12">
        <v>2022</v>
      </c>
      <c r="E322" s="11" t="s">
        <v>29</v>
      </c>
      <c r="F322" s="13">
        <v>30551931.540000003</v>
      </c>
      <c r="G322" s="13">
        <v>19731611.34</v>
      </c>
      <c r="H322" s="13">
        <v>24279792.32</v>
      </c>
      <c r="I322" s="13">
        <v>35090166.800000004</v>
      </c>
      <c r="J322" s="13">
        <v>26312395.760000002</v>
      </c>
      <c r="K322" s="13">
        <v>25896509.449999999</v>
      </c>
      <c r="L322" s="13">
        <v>31473041.16</v>
      </c>
      <c r="M322" s="13">
        <v>27424404.48</v>
      </c>
      <c r="N322" s="13">
        <v>21153260.400000002</v>
      </c>
      <c r="O322" s="13">
        <v>24611380.400000002</v>
      </c>
      <c r="P322" s="13">
        <v>30059518.830000002</v>
      </c>
      <c r="Q322" s="14">
        <v>30711420.599999998</v>
      </c>
      <c r="R322" s="21">
        <f t="shared" si="5"/>
        <v>327295433.07999998</v>
      </c>
    </row>
    <row r="323" spans="1:18" outlineLevel="2" x14ac:dyDescent="0.15">
      <c r="A323" s="10" t="s">
        <v>30</v>
      </c>
      <c r="B323" s="11" t="s">
        <v>39</v>
      </c>
      <c r="C323" s="12" t="s">
        <v>28</v>
      </c>
      <c r="D323" s="12">
        <v>2022</v>
      </c>
      <c r="E323" s="11" t="s">
        <v>29</v>
      </c>
      <c r="F323" s="13">
        <v>-13819091</v>
      </c>
      <c r="G323" s="13">
        <v>-9286529</v>
      </c>
      <c r="H323" s="13">
        <v>-10933750</v>
      </c>
      <c r="I323" s="13">
        <v>-15827962</v>
      </c>
      <c r="J323" s="13">
        <v>-12543885</v>
      </c>
      <c r="K323" s="13">
        <v>-11801803</v>
      </c>
      <c r="L323" s="13">
        <v>-15410493</v>
      </c>
      <c r="M323" s="13">
        <v>-12281930</v>
      </c>
      <c r="N323" s="13">
        <v>-8667400</v>
      </c>
      <c r="O323" s="13">
        <v>-10416735</v>
      </c>
      <c r="P323" s="13">
        <v>-12874137</v>
      </c>
      <c r="Q323" s="14">
        <v>-15312570</v>
      </c>
      <c r="R323" s="21">
        <f t="shared" si="5"/>
        <v>-149176285</v>
      </c>
    </row>
    <row r="324" spans="1:18" outlineLevel="2" x14ac:dyDescent="0.15">
      <c r="A324" s="10" t="s">
        <v>31</v>
      </c>
      <c r="B324" s="11" t="s">
        <v>39</v>
      </c>
      <c r="C324" s="12" t="s">
        <v>28</v>
      </c>
      <c r="D324" s="12">
        <v>2022</v>
      </c>
      <c r="E324" s="11" t="s">
        <v>29</v>
      </c>
      <c r="F324" s="13">
        <v>-1369961</v>
      </c>
      <c r="G324" s="13">
        <v>-942250</v>
      </c>
      <c r="H324" s="13">
        <v>-1067439</v>
      </c>
      <c r="I324" s="13">
        <v>-1630125</v>
      </c>
      <c r="J324" s="13">
        <v>-1266063</v>
      </c>
      <c r="K324" s="13">
        <v>-1202899</v>
      </c>
      <c r="L324" s="13">
        <v>-1418412</v>
      </c>
      <c r="M324" s="13">
        <v>-1366956</v>
      </c>
      <c r="N324" s="13">
        <v>-922278</v>
      </c>
      <c r="O324" s="13">
        <v>-1025165</v>
      </c>
      <c r="P324" s="13">
        <v>-1394203</v>
      </c>
      <c r="Q324" s="14">
        <v>-1252426</v>
      </c>
      <c r="R324" s="21">
        <f t="shared" si="5"/>
        <v>-14858177</v>
      </c>
    </row>
    <row r="325" spans="1:18" outlineLevel="2" x14ac:dyDescent="0.15">
      <c r="A325" s="10" t="s">
        <v>32</v>
      </c>
      <c r="B325" s="11" t="s">
        <v>39</v>
      </c>
      <c r="C325" s="12" t="s">
        <v>28</v>
      </c>
      <c r="D325" s="12">
        <v>2022</v>
      </c>
      <c r="E325" s="11" t="s">
        <v>29</v>
      </c>
      <c r="F325" s="13">
        <v>-3344503</v>
      </c>
      <c r="G325" s="13">
        <v>-2300612</v>
      </c>
      <c r="H325" s="13">
        <v>-2595976</v>
      </c>
      <c r="I325" s="13">
        <v>-3778056</v>
      </c>
      <c r="J325" s="13">
        <v>-3167287</v>
      </c>
      <c r="K325" s="13">
        <v>-2947517</v>
      </c>
      <c r="L325" s="13">
        <v>-3546969</v>
      </c>
      <c r="M325" s="13">
        <v>-2816091</v>
      </c>
      <c r="N325" s="13">
        <v>-2552955</v>
      </c>
      <c r="O325" s="13">
        <v>-2506235</v>
      </c>
      <c r="P325" s="13">
        <v>-3473277</v>
      </c>
      <c r="Q325" s="14">
        <v>-3338330</v>
      </c>
      <c r="R325" s="21">
        <f t="shared" si="5"/>
        <v>-36367808</v>
      </c>
    </row>
    <row r="326" spans="1:18" outlineLevel="2" x14ac:dyDescent="0.15">
      <c r="A326" s="10" t="s">
        <v>33</v>
      </c>
      <c r="B326" s="11" t="s">
        <v>39</v>
      </c>
      <c r="C326" s="12" t="s">
        <v>28</v>
      </c>
      <c r="D326" s="12">
        <v>2022</v>
      </c>
      <c r="E326" s="11" t="s">
        <v>29</v>
      </c>
      <c r="F326" s="13">
        <v>-338744</v>
      </c>
      <c r="G326" s="13">
        <v>-244628</v>
      </c>
      <c r="H326" s="13">
        <v>-271723</v>
      </c>
      <c r="I326" s="13">
        <v>-354541</v>
      </c>
      <c r="J326" s="13">
        <v>-300962</v>
      </c>
      <c r="K326" s="13">
        <v>-260911</v>
      </c>
      <c r="L326" s="13">
        <v>-327018</v>
      </c>
      <c r="M326" s="13">
        <v>-336207</v>
      </c>
      <c r="N326" s="13">
        <v>-259047</v>
      </c>
      <c r="O326" s="13">
        <v>-300466</v>
      </c>
      <c r="P326" s="13">
        <v>-322986</v>
      </c>
      <c r="Q326" s="14">
        <v>-313283</v>
      </c>
      <c r="R326" s="21">
        <f t="shared" si="5"/>
        <v>-3630516</v>
      </c>
    </row>
    <row r="327" spans="1:18" outlineLevel="2" x14ac:dyDescent="0.15">
      <c r="A327" s="10" t="s">
        <v>34</v>
      </c>
      <c r="B327" s="11" t="s">
        <v>39</v>
      </c>
      <c r="C327" s="12" t="s">
        <v>28</v>
      </c>
      <c r="D327" s="12">
        <v>2022</v>
      </c>
      <c r="E327" s="11" t="s">
        <v>29</v>
      </c>
      <c r="F327" s="13">
        <v>-1468744</v>
      </c>
      <c r="G327" s="13">
        <v>-973887</v>
      </c>
      <c r="H327" s="13">
        <v>-1032242</v>
      </c>
      <c r="I327" s="13">
        <v>-1717271</v>
      </c>
      <c r="J327" s="13">
        <v>-1287760</v>
      </c>
      <c r="K327" s="13">
        <v>-1206283</v>
      </c>
      <c r="L327" s="13">
        <v>-1470777</v>
      </c>
      <c r="M327" s="13">
        <v>-1246641</v>
      </c>
      <c r="N327" s="13">
        <v>-1025992</v>
      </c>
      <c r="O327" s="13">
        <v>-1104742</v>
      </c>
      <c r="P327" s="13">
        <v>-1379202</v>
      </c>
      <c r="Q327" s="14">
        <v>-1486638</v>
      </c>
      <c r="R327" s="21">
        <f t="shared" si="5"/>
        <v>-15400179</v>
      </c>
    </row>
    <row r="328" spans="1:18" outlineLevel="2" x14ac:dyDescent="0.15">
      <c r="A328" s="10" t="s">
        <v>35</v>
      </c>
      <c r="B328" s="11" t="s">
        <v>39</v>
      </c>
      <c r="C328" s="12" t="s">
        <v>28</v>
      </c>
      <c r="D328" s="12">
        <v>2022</v>
      </c>
      <c r="E328" s="11" t="s">
        <v>29</v>
      </c>
      <c r="F328" s="13">
        <v>-1633292</v>
      </c>
      <c r="G328" s="13">
        <v>-1089178</v>
      </c>
      <c r="H328" s="13">
        <v>-1472323</v>
      </c>
      <c r="I328" s="13">
        <v>-2057777</v>
      </c>
      <c r="J328" s="13">
        <v>-1473412</v>
      </c>
      <c r="K328" s="13">
        <v>-1538962</v>
      </c>
      <c r="L328" s="13">
        <v>-1683014</v>
      </c>
      <c r="M328" s="13">
        <v>-1385482</v>
      </c>
      <c r="N328" s="13">
        <v>-1129867</v>
      </c>
      <c r="O328" s="13">
        <v>-1300291</v>
      </c>
      <c r="P328" s="13">
        <v>-1689964</v>
      </c>
      <c r="Q328" s="14">
        <v>-1833600</v>
      </c>
      <c r="R328" s="21">
        <f t="shared" si="5"/>
        <v>-18287162</v>
      </c>
    </row>
    <row r="329" spans="1:18" outlineLevel="2" x14ac:dyDescent="0.15">
      <c r="A329" s="10" t="s">
        <v>36</v>
      </c>
      <c r="B329" s="11" t="s">
        <v>39</v>
      </c>
      <c r="C329" s="12" t="s">
        <v>28</v>
      </c>
      <c r="D329" s="12">
        <v>2022</v>
      </c>
      <c r="E329" s="11" t="s">
        <v>29</v>
      </c>
      <c r="F329" s="13">
        <v>-2276556</v>
      </c>
      <c r="G329" s="13">
        <v>-1464050</v>
      </c>
      <c r="H329" s="13">
        <v>-2030413</v>
      </c>
      <c r="I329" s="13">
        <v>-2759580</v>
      </c>
      <c r="J329" s="13">
        <v>-2279559</v>
      </c>
      <c r="K329" s="13">
        <v>-2087858</v>
      </c>
      <c r="L329" s="13">
        <v>-2509070</v>
      </c>
      <c r="M329" s="13">
        <v>-2137231</v>
      </c>
      <c r="N329" s="13">
        <v>-1498973</v>
      </c>
      <c r="O329" s="13">
        <v>-2006400</v>
      </c>
      <c r="P329" s="13">
        <v>-2628526</v>
      </c>
      <c r="Q329" s="14">
        <v>-2421145</v>
      </c>
      <c r="R329" s="21">
        <f t="shared" si="5"/>
        <v>-26099361</v>
      </c>
    </row>
    <row r="330" spans="1:18" outlineLevel="2" x14ac:dyDescent="0.15">
      <c r="A330" s="10" t="s">
        <v>37</v>
      </c>
      <c r="B330" s="11" t="s">
        <v>39</v>
      </c>
      <c r="C330" s="12" t="s">
        <v>28</v>
      </c>
      <c r="D330" s="12">
        <v>2022</v>
      </c>
      <c r="E330" s="11" t="s">
        <v>29</v>
      </c>
      <c r="F330" s="13">
        <v>-661654</v>
      </c>
      <c r="G330" s="13">
        <v>-401978</v>
      </c>
      <c r="H330" s="13">
        <v>-494551</v>
      </c>
      <c r="I330" s="13">
        <v>-729508</v>
      </c>
      <c r="J330" s="13">
        <v>-547250</v>
      </c>
      <c r="K330" s="13">
        <v>-536085</v>
      </c>
      <c r="L330" s="13">
        <v>-699474</v>
      </c>
      <c r="M330" s="13">
        <v>-582080</v>
      </c>
      <c r="N330" s="13">
        <v>-490459</v>
      </c>
      <c r="O330" s="13">
        <v>-554075</v>
      </c>
      <c r="P330" s="13">
        <v>-629658</v>
      </c>
      <c r="Q330" s="14">
        <v>-720295</v>
      </c>
      <c r="R330" s="21">
        <f t="shared" si="5"/>
        <v>-7047067</v>
      </c>
    </row>
    <row r="331" spans="1:18" outlineLevel="1" x14ac:dyDescent="0.15">
      <c r="A331" s="10"/>
      <c r="B331" s="22" t="s">
        <v>54</v>
      </c>
      <c r="C331" s="12"/>
      <c r="D331" s="12"/>
      <c r="E331" s="11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  <c r="R331" s="21">
        <f>SUBTOTAL(9,R322:R330)</f>
        <v>56428878.079999983</v>
      </c>
    </row>
    <row r="332" spans="1:18" outlineLevel="2" x14ac:dyDescent="0.15">
      <c r="A332" s="10" t="s">
        <v>26</v>
      </c>
      <c r="B332" s="11" t="s">
        <v>27</v>
      </c>
      <c r="C332" s="12" t="s">
        <v>28</v>
      </c>
      <c r="D332" s="12">
        <v>2023</v>
      </c>
      <c r="E332" s="11" t="s">
        <v>40</v>
      </c>
      <c r="F332" s="13">
        <v>89862727</v>
      </c>
      <c r="G332" s="13">
        <v>99687807</v>
      </c>
      <c r="H332" s="13">
        <v>99378570</v>
      </c>
      <c r="I332" s="13">
        <v>55271910</v>
      </c>
      <c r="J332" s="13">
        <v>83758431</v>
      </c>
      <c r="K332" s="13">
        <v>51637163</v>
      </c>
      <c r="L332" s="13">
        <v>76348472</v>
      </c>
      <c r="M332" s="13">
        <v>66086281</v>
      </c>
      <c r="N332" s="13">
        <v>80081331</v>
      </c>
      <c r="O332" s="13">
        <v>83886832</v>
      </c>
      <c r="P332" s="13">
        <v>95750606</v>
      </c>
      <c r="Q332" s="14">
        <v>87036633</v>
      </c>
      <c r="R332" s="21">
        <f t="shared" si="5"/>
        <v>968786763</v>
      </c>
    </row>
    <row r="333" spans="1:18" outlineLevel="2" x14ac:dyDescent="0.15">
      <c r="A333" s="10" t="s">
        <v>30</v>
      </c>
      <c r="B333" s="11" t="s">
        <v>27</v>
      </c>
      <c r="C333" s="12" t="s">
        <v>28</v>
      </c>
      <c r="D333" s="12">
        <v>2023</v>
      </c>
      <c r="E333" s="11" t="s">
        <v>40</v>
      </c>
      <c r="F333" s="13">
        <v>-39040130</v>
      </c>
      <c r="G333" s="13">
        <v>-39921367</v>
      </c>
      <c r="H333" s="13">
        <v>-45671498</v>
      </c>
      <c r="I333" s="13">
        <v>-25801859</v>
      </c>
      <c r="J333" s="13">
        <v>-39706126</v>
      </c>
      <c r="K333" s="13">
        <v>-24992558</v>
      </c>
      <c r="L333" s="13">
        <v>-31073960</v>
      </c>
      <c r="M333" s="13">
        <v>-27470867</v>
      </c>
      <c r="N333" s="13">
        <v>-33718513</v>
      </c>
      <c r="O333" s="13">
        <v>-35019709</v>
      </c>
      <c r="P333" s="13">
        <v>-45131670</v>
      </c>
      <c r="Q333" s="14">
        <v>-36256184</v>
      </c>
      <c r="R333" s="21">
        <f t="shared" si="5"/>
        <v>-423804441</v>
      </c>
    </row>
    <row r="334" spans="1:18" outlineLevel="2" x14ac:dyDescent="0.15">
      <c r="A334" s="10" t="s">
        <v>31</v>
      </c>
      <c r="B334" s="11" t="s">
        <v>27</v>
      </c>
      <c r="C334" s="12" t="s">
        <v>28</v>
      </c>
      <c r="D334" s="12">
        <v>2023</v>
      </c>
      <c r="E334" s="11" t="s">
        <v>40</v>
      </c>
      <c r="F334" s="13">
        <v>-4014208</v>
      </c>
      <c r="G334" s="13">
        <v>-4730507</v>
      </c>
      <c r="H334" s="13">
        <v>-4051116</v>
      </c>
      <c r="I334" s="13">
        <v>-2388743</v>
      </c>
      <c r="J334" s="13">
        <v>-3788314</v>
      </c>
      <c r="K334" s="13">
        <v>-2165366</v>
      </c>
      <c r="L334" s="13">
        <v>-3369016</v>
      </c>
      <c r="M334" s="13">
        <v>-2871769</v>
      </c>
      <c r="N334" s="13">
        <v>-3799113</v>
      </c>
      <c r="O334" s="13">
        <v>-3974617</v>
      </c>
      <c r="P334" s="13">
        <v>-4757153</v>
      </c>
      <c r="Q334" s="14">
        <v>-3920259</v>
      </c>
      <c r="R334" s="21">
        <f t="shared" si="5"/>
        <v>-43830181</v>
      </c>
    </row>
    <row r="335" spans="1:18" outlineLevel="2" x14ac:dyDescent="0.15">
      <c r="A335" s="10" t="s">
        <v>32</v>
      </c>
      <c r="B335" s="11" t="s">
        <v>27</v>
      </c>
      <c r="C335" s="12" t="s">
        <v>28</v>
      </c>
      <c r="D335" s="12">
        <v>2023</v>
      </c>
      <c r="E335" s="11" t="s">
        <v>40</v>
      </c>
      <c r="F335" s="13">
        <v>-11164524</v>
      </c>
      <c r="G335" s="13">
        <v>-11563467</v>
      </c>
      <c r="H335" s="13">
        <v>-10590962</v>
      </c>
      <c r="I335" s="13">
        <v>-6628891</v>
      </c>
      <c r="J335" s="13">
        <v>-10201147</v>
      </c>
      <c r="K335" s="13">
        <v>-6336226</v>
      </c>
      <c r="L335" s="13">
        <v>-8308362</v>
      </c>
      <c r="M335" s="13">
        <v>-8049766</v>
      </c>
      <c r="N335" s="13">
        <v>-9552167</v>
      </c>
      <c r="O335" s="13">
        <v>-9069604</v>
      </c>
      <c r="P335" s="13">
        <v>-11039826</v>
      </c>
      <c r="Q335" s="14">
        <v>-9218680</v>
      </c>
      <c r="R335" s="21">
        <f t="shared" si="5"/>
        <v>-111723622</v>
      </c>
    </row>
    <row r="336" spans="1:18" outlineLevel="2" x14ac:dyDescent="0.15">
      <c r="A336" s="10" t="s">
        <v>33</v>
      </c>
      <c r="B336" s="11" t="s">
        <v>27</v>
      </c>
      <c r="C336" s="12" t="s">
        <v>28</v>
      </c>
      <c r="D336" s="12">
        <v>2023</v>
      </c>
      <c r="E336" s="11" t="s">
        <v>40</v>
      </c>
      <c r="F336" s="13">
        <v>-903966</v>
      </c>
      <c r="G336" s="13">
        <v>-1205019</v>
      </c>
      <c r="H336" s="13">
        <v>-1010356</v>
      </c>
      <c r="I336" s="13">
        <v>-636949</v>
      </c>
      <c r="J336" s="13">
        <v>-1015796</v>
      </c>
      <c r="K336" s="13">
        <v>-595479</v>
      </c>
      <c r="L336" s="13">
        <v>-766242</v>
      </c>
      <c r="M336" s="13">
        <v>-750665</v>
      </c>
      <c r="N336" s="13">
        <v>-951950</v>
      </c>
      <c r="O336" s="13">
        <v>-1022303</v>
      </c>
      <c r="P336" s="13">
        <v>-1058471</v>
      </c>
      <c r="Q336" s="14">
        <v>-1058724</v>
      </c>
      <c r="R336" s="21">
        <f t="shared" si="5"/>
        <v>-10975920</v>
      </c>
    </row>
    <row r="337" spans="1:18" outlineLevel="2" x14ac:dyDescent="0.15">
      <c r="A337" s="10" t="s">
        <v>34</v>
      </c>
      <c r="B337" s="11" t="s">
        <v>27</v>
      </c>
      <c r="C337" s="12" t="s">
        <v>28</v>
      </c>
      <c r="D337" s="12">
        <v>2023</v>
      </c>
      <c r="E337" s="11" t="s">
        <v>40</v>
      </c>
      <c r="F337" s="13">
        <v>-3929016</v>
      </c>
      <c r="G337" s="13">
        <v>-4147710</v>
      </c>
      <c r="H337" s="13">
        <v>-4445473</v>
      </c>
      <c r="I337" s="13">
        <v>-2698906</v>
      </c>
      <c r="J337" s="13">
        <v>-3896549</v>
      </c>
      <c r="K337" s="13">
        <v>-2130630</v>
      </c>
      <c r="L337" s="13">
        <v>-3614931</v>
      </c>
      <c r="M337" s="13">
        <v>-2980311</v>
      </c>
      <c r="N337" s="13">
        <v>-3888537</v>
      </c>
      <c r="O337" s="13">
        <v>-3741844</v>
      </c>
      <c r="P337" s="13">
        <v>-4366391</v>
      </c>
      <c r="Q337" s="14">
        <v>-3894310</v>
      </c>
      <c r="R337" s="21">
        <f t="shared" si="5"/>
        <v>-43734608</v>
      </c>
    </row>
    <row r="338" spans="1:18" outlineLevel="2" x14ac:dyDescent="0.15">
      <c r="A338" s="10" t="s">
        <v>35</v>
      </c>
      <c r="B338" s="11" t="s">
        <v>27</v>
      </c>
      <c r="C338" s="12" t="s">
        <v>28</v>
      </c>
      <c r="D338" s="12">
        <v>2023</v>
      </c>
      <c r="E338" s="11" t="s">
        <v>40</v>
      </c>
      <c r="F338" s="13">
        <v>-5487234</v>
      </c>
      <c r="G338" s="13">
        <v>-6089746</v>
      </c>
      <c r="H338" s="13">
        <v>-5750018</v>
      </c>
      <c r="I338" s="13">
        <v>-3304967</v>
      </c>
      <c r="J338" s="13">
        <v>-4958093</v>
      </c>
      <c r="K338" s="13">
        <v>-2792253</v>
      </c>
      <c r="L338" s="13">
        <v>-4640076</v>
      </c>
      <c r="M338" s="13">
        <v>-3464963</v>
      </c>
      <c r="N338" s="13">
        <v>-4767705</v>
      </c>
      <c r="O338" s="13">
        <v>-4724399</v>
      </c>
      <c r="P338" s="13">
        <v>-5050221</v>
      </c>
      <c r="Q338" s="14">
        <v>-4982632</v>
      </c>
      <c r="R338" s="21">
        <f t="shared" si="5"/>
        <v>-56012307</v>
      </c>
    </row>
    <row r="339" spans="1:18" outlineLevel="2" x14ac:dyDescent="0.15">
      <c r="A339" s="10" t="s">
        <v>36</v>
      </c>
      <c r="B339" s="11" t="s">
        <v>27</v>
      </c>
      <c r="C339" s="12" t="s">
        <v>28</v>
      </c>
      <c r="D339" s="12">
        <v>2023</v>
      </c>
      <c r="E339" s="11" t="s">
        <v>40</v>
      </c>
      <c r="F339" s="13">
        <v>-7158940</v>
      </c>
      <c r="G339" s="13">
        <v>-7286160</v>
      </c>
      <c r="H339" s="13">
        <v>-7691904</v>
      </c>
      <c r="I339" s="13">
        <v>-4033310</v>
      </c>
      <c r="J339" s="13">
        <v>-6604421</v>
      </c>
      <c r="K339" s="13">
        <v>-3616980</v>
      </c>
      <c r="L339" s="13">
        <v>-5679051</v>
      </c>
      <c r="M339" s="13">
        <v>-5089930</v>
      </c>
      <c r="N339" s="13">
        <v>-5618855</v>
      </c>
      <c r="O339" s="13">
        <v>-5999913</v>
      </c>
      <c r="P339" s="13">
        <v>-7841981</v>
      </c>
      <c r="Q339" s="14">
        <v>-6140271</v>
      </c>
      <c r="R339" s="21">
        <f t="shared" si="5"/>
        <v>-72761716</v>
      </c>
    </row>
    <row r="340" spans="1:18" outlineLevel="2" x14ac:dyDescent="0.15">
      <c r="A340" s="10" t="s">
        <v>37</v>
      </c>
      <c r="B340" s="11" t="s">
        <v>27</v>
      </c>
      <c r="C340" s="12" t="s">
        <v>28</v>
      </c>
      <c r="D340" s="12">
        <v>2023</v>
      </c>
      <c r="E340" s="11" t="s">
        <v>40</v>
      </c>
      <c r="F340" s="13">
        <v>-1991503</v>
      </c>
      <c r="G340" s="13">
        <v>-2443588</v>
      </c>
      <c r="H340" s="13">
        <v>-2092138</v>
      </c>
      <c r="I340" s="13">
        <v>-1127262</v>
      </c>
      <c r="J340" s="13">
        <v>-2079479</v>
      </c>
      <c r="K340" s="13">
        <v>-1036044</v>
      </c>
      <c r="L340" s="13">
        <v>-1616405</v>
      </c>
      <c r="M340" s="13">
        <v>-1643097</v>
      </c>
      <c r="N340" s="13">
        <v>-1843345</v>
      </c>
      <c r="O340" s="13">
        <v>-1693056</v>
      </c>
      <c r="P340" s="13">
        <v>-2018243</v>
      </c>
      <c r="Q340" s="14">
        <v>-2002915</v>
      </c>
      <c r="R340" s="21">
        <f t="shared" si="5"/>
        <v>-21587075</v>
      </c>
    </row>
    <row r="341" spans="1:18" outlineLevel="1" x14ac:dyDescent="0.15">
      <c r="A341" s="10"/>
      <c r="B341" s="22" t="s">
        <v>52</v>
      </c>
      <c r="C341" s="12"/>
      <c r="D341" s="12"/>
      <c r="E341" s="11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  <c r="R341" s="21">
        <f>SUBTOTAL(9,R332:R340)</f>
        <v>184356893</v>
      </c>
    </row>
    <row r="342" spans="1:18" outlineLevel="2" x14ac:dyDescent="0.15">
      <c r="A342" s="10" t="s">
        <v>26</v>
      </c>
      <c r="B342" s="11" t="s">
        <v>38</v>
      </c>
      <c r="C342" s="12" t="s">
        <v>28</v>
      </c>
      <c r="D342" s="12">
        <v>2023</v>
      </c>
      <c r="E342" s="11" t="s">
        <v>40</v>
      </c>
      <c r="F342" s="13">
        <v>23364309.02</v>
      </c>
      <c r="G342" s="13">
        <v>21931317.539999999</v>
      </c>
      <c r="H342" s="13">
        <v>19875714</v>
      </c>
      <c r="I342" s="13">
        <v>14923415.700000001</v>
      </c>
      <c r="J342" s="13">
        <v>20102023.439999998</v>
      </c>
      <c r="K342" s="13">
        <v>14974777.27</v>
      </c>
      <c r="L342" s="13">
        <v>15269694.4</v>
      </c>
      <c r="M342" s="13">
        <v>17843295.870000001</v>
      </c>
      <c r="N342" s="13">
        <v>20821146.060000002</v>
      </c>
      <c r="O342" s="13">
        <v>18455103.039999999</v>
      </c>
      <c r="P342" s="13">
        <v>28725181.800000001</v>
      </c>
      <c r="Q342" s="14">
        <v>23499890.91</v>
      </c>
      <c r="R342" s="21">
        <f t="shared" si="5"/>
        <v>239785869.05000001</v>
      </c>
    </row>
    <row r="343" spans="1:18" outlineLevel="2" x14ac:dyDescent="0.15">
      <c r="A343" s="10" t="s">
        <v>30</v>
      </c>
      <c r="B343" s="11" t="s">
        <v>38</v>
      </c>
      <c r="C343" s="12" t="s">
        <v>28</v>
      </c>
      <c r="D343" s="12">
        <v>2023</v>
      </c>
      <c r="E343" s="11" t="s">
        <v>40</v>
      </c>
      <c r="F343" s="13">
        <v>-9770870</v>
      </c>
      <c r="G343" s="13">
        <v>-9977447</v>
      </c>
      <c r="H343" s="13">
        <v>-9318571</v>
      </c>
      <c r="I343" s="13">
        <v>-7177432</v>
      </c>
      <c r="J343" s="13">
        <v>-10040815</v>
      </c>
      <c r="K343" s="13">
        <v>-6705472</v>
      </c>
      <c r="L343" s="13">
        <v>-6527053</v>
      </c>
      <c r="M343" s="13">
        <v>-7338883</v>
      </c>
      <c r="N343" s="13">
        <v>-8598615</v>
      </c>
      <c r="O343" s="13">
        <v>-8754005</v>
      </c>
      <c r="P343" s="13">
        <v>-12960586</v>
      </c>
      <c r="Q343" s="14">
        <v>-10440153</v>
      </c>
      <c r="R343" s="21">
        <f t="shared" si="5"/>
        <v>-107609902</v>
      </c>
    </row>
    <row r="344" spans="1:18" outlineLevel="2" x14ac:dyDescent="0.15">
      <c r="A344" s="10" t="s">
        <v>31</v>
      </c>
      <c r="B344" s="11" t="s">
        <v>38</v>
      </c>
      <c r="C344" s="12" t="s">
        <v>28</v>
      </c>
      <c r="D344" s="12">
        <v>2023</v>
      </c>
      <c r="E344" s="11" t="s">
        <v>40</v>
      </c>
      <c r="F344" s="13">
        <v>-998448</v>
      </c>
      <c r="G344" s="13">
        <v>-906026</v>
      </c>
      <c r="H344" s="13">
        <v>-816425</v>
      </c>
      <c r="I344" s="13">
        <v>-657707</v>
      </c>
      <c r="J344" s="13">
        <v>-898385</v>
      </c>
      <c r="K344" s="13">
        <v>-723954</v>
      </c>
      <c r="L344" s="13">
        <v>-621806</v>
      </c>
      <c r="M344" s="13">
        <v>-778231</v>
      </c>
      <c r="N344" s="13">
        <v>-920749</v>
      </c>
      <c r="O344" s="13">
        <v>-855672</v>
      </c>
      <c r="P344" s="13">
        <v>-1292991</v>
      </c>
      <c r="Q344" s="14">
        <v>-1173809</v>
      </c>
      <c r="R344" s="21">
        <f t="shared" si="5"/>
        <v>-10644203</v>
      </c>
    </row>
    <row r="345" spans="1:18" outlineLevel="2" x14ac:dyDescent="0.15">
      <c r="A345" s="10" t="s">
        <v>32</v>
      </c>
      <c r="B345" s="11" t="s">
        <v>38</v>
      </c>
      <c r="C345" s="12" t="s">
        <v>28</v>
      </c>
      <c r="D345" s="12">
        <v>2023</v>
      </c>
      <c r="E345" s="11" t="s">
        <v>40</v>
      </c>
      <c r="F345" s="13">
        <v>-2858483</v>
      </c>
      <c r="G345" s="13">
        <v>-2305377</v>
      </c>
      <c r="H345" s="13">
        <v>-2131212</v>
      </c>
      <c r="I345" s="13">
        <v>-1590327</v>
      </c>
      <c r="J345" s="13">
        <v>-2085973</v>
      </c>
      <c r="K345" s="13">
        <v>-1703752</v>
      </c>
      <c r="L345" s="13">
        <v>-1695552</v>
      </c>
      <c r="M345" s="13">
        <v>-1788917</v>
      </c>
      <c r="N345" s="13">
        <v>-2327015</v>
      </c>
      <c r="O345" s="13">
        <v>-2071414</v>
      </c>
      <c r="P345" s="13">
        <v>-3239804</v>
      </c>
      <c r="Q345" s="14">
        <v>-2746179</v>
      </c>
      <c r="R345" s="21">
        <f t="shared" si="5"/>
        <v>-26544005</v>
      </c>
    </row>
    <row r="346" spans="1:18" outlineLevel="2" x14ac:dyDescent="0.15">
      <c r="A346" s="10" t="s">
        <v>33</v>
      </c>
      <c r="B346" s="11" t="s">
        <v>38</v>
      </c>
      <c r="C346" s="12" t="s">
        <v>28</v>
      </c>
      <c r="D346" s="12">
        <v>2023</v>
      </c>
      <c r="E346" s="11" t="s">
        <v>40</v>
      </c>
      <c r="F346" s="13">
        <v>-285338</v>
      </c>
      <c r="G346" s="13">
        <v>-244889</v>
      </c>
      <c r="H346" s="13">
        <v>-233148</v>
      </c>
      <c r="I346" s="13">
        <v>-166561</v>
      </c>
      <c r="J346" s="13">
        <v>-244687</v>
      </c>
      <c r="K346" s="13">
        <v>-161345</v>
      </c>
      <c r="L346" s="13">
        <v>-178305</v>
      </c>
      <c r="M346" s="13">
        <v>-192708</v>
      </c>
      <c r="N346" s="13">
        <v>-243644</v>
      </c>
      <c r="O346" s="13">
        <v>-226447</v>
      </c>
      <c r="P346" s="13">
        <v>-305055</v>
      </c>
      <c r="Q346" s="14">
        <v>-280685</v>
      </c>
      <c r="R346" s="21">
        <f t="shared" si="5"/>
        <v>-2762812</v>
      </c>
    </row>
    <row r="347" spans="1:18" outlineLevel="2" x14ac:dyDescent="0.15">
      <c r="A347" s="10" t="s">
        <v>34</v>
      </c>
      <c r="B347" s="11" t="s">
        <v>38</v>
      </c>
      <c r="C347" s="12" t="s">
        <v>28</v>
      </c>
      <c r="D347" s="12">
        <v>2023</v>
      </c>
      <c r="E347" s="11" t="s">
        <v>40</v>
      </c>
      <c r="F347" s="13">
        <v>-1031961</v>
      </c>
      <c r="G347" s="13">
        <v>-1042954</v>
      </c>
      <c r="H347" s="13">
        <v>-920646</v>
      </c>
      <c r="I347" s="13">
        <v>-731175</v>
      </c>
      <c r="J347" s="13">
        <v>-848528</v>
      </c>
      <c r="K347" s="13">
        <v>-736400</v>
      </c>
      <c r="L347" s="13">
        <v>-719835</v>
      </c>
      <c r="M347" s="13">
        <v>-881777</v>
      </c>
      <c r="N347" s="13">
        <v>-847120</v>
      </c>
      <c r="O347" s="13">
        <v>-844418</v>
      </c>
      <c r="P347" s="13">
        <v>-1401315</v>
      </c>
      <c r="Q347" s="14">
        <v>-1079897</v>
      </c>
      <c r="R347" s="21">
        <f t="shared" si="5"/>
        <v>-11086026</v>
      </c>
    </row>
    <row r="348" spans="1:18" outlineLevel="2" x14ac:dyDescent="0.15">
      <c r="A348" s="10" t="s">
        <v>35</v>
      </c>
      <c r="B348" s="11" t="s">
        <v>38</v>
      </c>
      <c r="C348" s="12" t="s">
        <v>28</v>
      </c>
      <c r="D348" s="12">
        <v>2023</v>
      </c>
      <c r="E348" s="11" t="s">
        <v>40</v>
      </c>
      <c r="F348" s="13">
        <v>-1170898</v>
      </c>
      <c r="G348" s="13">
        <v>-1234525</v>
      </c>
      <c r="H348" s="13">
        <v>-1172371</v>
      </c>
      <c r="I348" s="13">
        <v>-753727</v>
      </c>
      <c r="J348" s="13">
        <v>-1051436</v>
      </c>
      <c r="K348" s="13">
        <v>-922198</v>
      </c>
      <c r="L348" s="13">
        <v>-907610</v>
      </c>
      <c r="M348" s="13">
        <v>-961198</v>
      </c>
      <c r="N348" s="13">
        <v>-1254550</v>
      </c>
      <c r="O348" s="13">
        <v>-945986</v>
      </c>
      <c r="P348" s="13">
        <v>-1699048</v>
      </c>
      <c r="Q348" s="14">
        <v>-1191231</v>
      </c>
      <c r="R348" s="21">
        <f t="shared" si="5"/>
        <v>-13264778</v>
      </c>
    </row>
    <row r="349" spans="1:18" outlineLevel="2" x14ac:dyDescent="0.15">
      <c r="A349" s="10" t="s">
        <v>36</v>
      </c>
      <c r="B349" s="11" t="s">
        <v>38</v>
      </c>
      <c r="C349" s="12" t="s">
        <v>28</v>
      </c>
      <c r="D349" s="12">
        <v>2023</v>
      </c>
      <c r="E349" s="11" t="s">
        <v>40</v>
      </c>
      <c r="F349" s="13">
        <v>-1980716</v>
      </c>
      <c r="G349" s="13">
        <v>-1788979</v>
      </c>
      <c r="H349" s="13">
        <v>-1719915</v>
      </c>
      <c r="I349" s="13">
        <v>-1088499</v>
      </c>
      <c r="J349" s="13">
        <v>-1502513</v>
      </c>
      <c r="K349" s="13">
        <v>-1239582</v>
      </c>
      <c r="L349" s="13">
        <v>-1127643</v>
      </c>
      <c r="M349" s="13">
        <v>-1387114</v>
      </c>
      <c r="N349" s="13">
        <v>-1526398</v>
      </c>
      <c r="O349" s="13">
        <v>-1372656</v>
      </c>
      <c r="P349" s="13">
        <v>-2454975</v>
      </c>
      <c r="Q349" s="14">
        <v>-1754241</v>
      </c>
      <c r="R349" s="21">
        <f t="shared" si="5"/>
        <v>-18943231</v>
      </c>
    </row>
    <row r="350" spans="1:18" outlineLevel="2" x14ac:dyDescent="0.15">
      <c r="A350" s="10" t="s">
        <v>37</v>
      </c>
      <c r="B350" s="11" t="s">
        <v>38</v>
      </c>
      <c r="C350" s="12" t="s">
        <v>28</v>
      </c>
      <c r="D350" s="12">
        <v>2023</v>
      </c>
      <c r="E350" s="11" t="s">
        <v>40</v>
      </c>
      <c r="F350" s="13">
        <v>-566582</v>
      </c>
      <c r="G350" s="13">
        <v>-505261</v>
      </c>
      <c r="H350" s="13">
        <v>-426912</v>
      </c>
      <c r="I350" s="13">
        <v>-323456</v>
      </c>
      <c r="J350" s="13">
        <v>-432583</v>
      </c>
      <c r="K350" s="13">
        <v>-305741</v>
      </c>
      <c r="L350" s="13">
        <v>-310930</v>
      </c>
      <c r="M350" s="13">
        <v>-427699</v>
      </c>
      <c r="N350" s="13">
        <v>-433517</v>
      </c>
      <c r="O350" s="13">
        <v>-412281</v>
      </c>
      <c r="P350" s="13">
        <v>-629706</v>
      </c>
      <c r="Q350" s="14">
        <v>-493044</v>
      </c>
      <c r="R350" s="21">
        <f t="shared" si="5"/>
        <v>-5267712</v>
      </c>
    </row>
    <row r="351" spans="1:18" outlineLevel="1" x14ac:dyDescent="0.15">
      <c r="A351" s="10"/>
      <c r="B351" s="22" t="s">
        <v>53</v>
      </c>
      <c r="C351" s="12"/>
      <c r="D351" s="12"/>
      <c r="E351" s="11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  <c r="R351" s="21">
        <f>SUBTOTAL(9,R342:R350)</f>
        <v>43663200.050000012</v>
      </c>
    </row>
    <row r="352" spans="1:18" outlineLevel="2" x14ac:dyDescent="0.15">
      <c r="A352" s="10" t="s">
        <v>26</v>
      </c>
      <c r="B352" s="11" t="s">
        <v>39</v>
      </c>
      <c r="C352" s="12" t="s">
        <v>28</v>
      </c>
      <c r="D352" s="12">
        <v>2023</v>
      </c>
      <c r="E352" s="11" t="s">
        <v>40</v>
      </c>
      <c r="F352" s="13">
        <v>33249208.989999998</v>
      </c>
      <c r="G352" s="13">
        <v>35887610.519999996</v>
      </c>
      <c r="H352" s="13">
        <v>29813571</v>
      </c>
      <c r="I352" s="13">
        <v>16581573</v>
      </c>
      <c r="J352" s="13">
        <v>25127529.300000001</v>
      </c>
      <c r="K352" s="13">
        <v>18073007.049999997</v>
      </c>
      <c r="L352" s="13">
        <v>25958480.48</v>
      </c>
      <c r="M352" s="13">
        <v>24451923.969999999</v>
      </c>
      <c r="N352" s="13">
        <v>24024399.300000001</v>
      </c>
      <c r="O352" s="13">
        <v>26843786.240000002</v>
      </c>
      <c r="P352" s="13">
        <v>31597699.98</v>
      </c>
      <c r="Q352" s="14">
        <v>34814653.200000003</v>
      </c>
      <c r="R352" s="21">
        <f t="shared" si="5"/>
        <v>326423443.03000003</v>
      </c>
    </row>
    <row r="353" spans="1:18" outlineLevel="2" x14ac:dyDescent="0.15">
      <c r="A353" s="10" t="s">
        <v>30</v>
      </c>
      <c r="B353" s="11" t="s">
        <v>39</v>
      </c>
      <c r="C353" s="12" t="s">
        <v>28</v>
      </c>
      <c r="D353" s="12">
        <v>2023</v>
      </c>
      <c r="E353" s="11" t="s">
        <v>40</v>
      </c>
      <c r="F353" s="13">
        <v>-14119263</v>
      </c>
      <c r="G353" s="13">
        <v>-17879670</v>
      </c>
      <c r="H353" s="13">
        <v>-14358261</v>
      </c>
      <c r="I353" s="13">
        <v>-7982038</v>
      </c>
      <c r="J353" s="13">
        <v>-12177131</v>
      </c>
      <c r="K353" s="13">
        <v>-8747974</v>
      </c>
      <c r="L353" s="13">
        <v>-11295692</v>
      </c>
      <c r="M353" s="13">
        <v>-10246934</v>
      </c>
      <c r="N353" s="13">
        <v>-10460207</v>
      </c>
      <c r="O353" s="13">
        <v>-11993641</v>
      </c>
      <c r="P353" s="13">
        <v>-13770029</v>
      </c>
      <c r="Q353" s="14">
        <v>-14012331</v>
      </c>
      <c r="R353" s="21">
        <f t="shared" si="5"/>
        <v>-147043171</v>
      </c>
    </row>
    <row r="354" spans="1:18" outlineLevel="2" x14ac:dyDescent="0.15">
      <c r="A354" s="10" t="s">
        <v>31</v>
      </c>
      <c r="B354" s="11" t="s">
        <v>39</v>
      </c>
      <c r="C354" s="12" t="s">
        <v>28</v>
      </c>
      <c r="D354" s="12">
        <v>2023</v>
      </c>
      <c r="E354" s="11" t="s">
        <v>40</v>
      </c>
      <c r="F354" s="13">
        <v>-1467109</v>
      </c>
      <c r="G354" s="13">
        <v>-1677945</v>
      </c>
      <c r="H354" s="13">
        <v>-1447729</v>
      </c>
      <c r="I354" s="13">
        <v>-812834</v>
      </c>
      <c r="J354" s="13">
        <v>-1060983</v>
      </c>
      <c r="K354" s="13">
        <v>-816607</v>
      </c>
      <c r="L354" s="13">
        <v>-1241153</v>
      </c>
      <c r="M354" s="13">
        <v>-1024413</v>
      </c>
      <c r="N354" s="13">
        <v>-1198716</v>
      </c>
      <c r="O354" s="13">
        <v>-1237038</v>
      </c>
      <c r="P354" s="13">
        <v>-1557750</v>
      </c>
      <c r="Q354" s="14">
        <v>-1483854</v>
      </c>
      <c r="R354" s="21">
        <f t="shared" si="5"/>
        <v>-15026131</v>
      </c>
    </row>
    <row r="355" spans="1:18" outlineLevel="2" x14ac:dyDescent="0.15">
      <c r="A355" s="10" t="s">
        <v>32</v>
      </c>
      <c r="B355" s="11" t="s">
        <v>39</v>
      </c>
      <c r="C355" s="12" t="s">
        <v>28</v>
      </c>
      <c r="D355" s="12">
        <v>2023</v>
      </c>
      <c r="E355" s="11" t="s">
        <v>40</v>
      </c>
      <c r="F355" s="13">
        <v>-3338737</v>
      </c>
      <c r="G355" s="13">
        <v>-4402775</v>
      </c>
      <c r="H355" s="13">
        <v>-3287314</v>
      </c>
      <c r="I355" s="13">
        <v>-1955247</v>
      </c>
      <c r="J355" s="13">
        <v>-2711290</v>
      </c>
      <c r="K355" s="13">
        <v>-1836954</v>
      </c>
      <c r="L355" s="13">
        <v>-2798464</v>
      </c>
      <c r="M355" s="13">
        <v>-2507986</v>
      </c>
      <c r="N355" s="13">
        <v>-2646561</v>
      </c>
      <c r="O355" s="13">
        <v>-2872300</v>
      </c>
      <c r="P355" s="13">
        <v>-3683032</v>
      </c>
      <c r="Q355" s="14">
        <v>-3775393</v>
      </c>
      <c r="R355" s="21">
        <f t="shared" si="5"/>
        <v>-35816053</v>
      </c>
    </row>
    <row r="356" spans="1:18" outlineLevel="2" x14ac:dyDescent="0.15">
      <c r="A356" s="10" t="s">
        <v>33</v>
      </c>
      <c r="B356" s="11" t="s">
        <v>39</v>
      </c>
      <c r="C356" s="12" t="s">
        <v>28</v>
      </c>
      <c r="D356" s="12">
        <v>2023</v>
      </c>
      <c r="E356" s="11" t="s">
        <v>40</v>
      </c>
      <c r="F356" s="13">
        <v>-411779</v>
      </c>
      <c r="G356" s="13">
        <v>-419320</v>
      </c>
      <c r="H356" s="13">
        <v>-343566</v>
      </c>
      <c r="I356" s="13">
        <v>-188670</v>
      </c>
      <c r="J356" s="13">
        <v>-300697</v>
      </c>
      <c r="K356" s="13">
        <v>-184661</v>
      </c>
      <c r="L356" s="13">
        <v>-260440</v>
      </c>
      <c r="M356" s="13">
        <v>-303559</v>
      </c>
      <c r="N356" s="13">
        <v>-264242</v>
      </c>
      <c r="O356" s="13">
        <v>-289776</v>
      </c>
      <c r="P356" s="13">
        <v>-330529</v>
      </c>
      <c r="Q356" s="14">
        <v>-371367</v>
      </c>
      <c r="R356" s="21">
        <f t="shared" si="5"/>
        <v>-3668606</v>
      </c>
    </row>
    <row r="357" spans="1:18" outlineLevel="2" x14ac:dyDescent="0.15">
      <c r="A357" s="10" t="s">
        <v>34</v>
      </c>
      <c r="B357" s="11" t="s">
        <v>39</v>
      </c>
      <c r="C357" s="12" t="s">
        <v>28</v>
      </c>
      <c r="D357" s="12">
        <v>2023</v>
      </c>
      <c r="E357" s="11" t="s">
        <v>40</v>
      </c>
      <c r="F357" s="13">
        <v>-1532046</v>
      </c>
      <c r="G357" s="13">
        <v>-1660857</v>
      </c>
      <c r="H357" s="13">
        <v>-1397352</v>
      </c>
      <c r="I357" s="13">
        <v>-803884</v>
      </c>
      <c r="J357" s="13">
        <v>-1095237</v>
      </c>
      <c r="K357" s="13">
        <v>-873288</v>
      </c>
      <c r="L357" s="13">
        <v>-1260882</v>
      </c>
      <c r="M357" s="13">
        <v>-1018393</v>
      </c>
      <c r="N357" s="13">
        <v>-1131941</v>
      </c>
      <c r="O357" s="13">
        <v>-1242629</v>
      </c>
      <c r="P357" s="13">
        <v>-1414584</v>
      </c>
      <c r="Q357" s="14">
        <v>-1678509</v>
      </c>
      <c r="R357" s="21">
        <f t="shared" si="5"/>
        <v>-15109602</v>
      </c>
    </row>
    <row r="358" spans="1:18" outlineLevel="2" x14ac:dyDescent="0.15">
      <c r="A358" s="10" t="s">
        <v>35</v>
      </c>
      <c r="B358" s="11" t="s">
        <v>39</v>
      </c>
      <c r="C358" s="12" t="s">
        <v>28</v>
      </c>
      <c r="D358" s="12">
        <v>2023</v>
      </c>
      <c r="E358" s="11" t="s">
        <v>40</v>
      </c>
      <c r="F358" s="13">
        <v>-1990196</v>
      </c>
      <c r="G358" s="13">
        <v>-1966905</v>
      </c>
      <c r="H358" s="13">
        <v>-1708842</v>
      </c>
      <c r="I358" s="13">
        <v>-925380</v>
      </c>
      <c r="J358" s="13">
        <v>-1432833</v>
      </c>
      <c r="K358" s="13">
        <v>-927012</v>
      </c>
      <c r="L358" s="13">
        <v>-1405783</v>
      </c>
      <c r="M358" s="13">
        <v>-1281770</v>
      </c>
      <c r="N358" s="13">
        <v>-1499076</v>
      </c>
      <c r="O358" s="13">
        <v>-1485770</v>
      </c>
      <c r="P358" s="13">
        <v>-1836741</v>
      </c>
      <c r="Q358" s="14">
        <v>-2063376</v>
      </c>
      <c r="R358" s="21">
        <f t="shared" ref="R358:R390" si="6">SUM(F358:Q358)</f>
        <v>-18523684</v>
      </c>
    </row>
    <row r="359" spans="1:18" outlineLevel="2" x14ac:dyDescent="0.15">
      <c r="A359" s="10" t="s">
        <v>36</v>
      </c>
      <c r="B359" s="11" t="s">
        <v>39</v>
      </c>
      <c r="C359" s="12" t="s">
        <v>28</v>
      </c>
      <c r="D359" s="12">
        <v>2023</v>
      </c>
      <c r="E359" s="11" t="s">
        <v>40</v>
      </c>
      <c r="F359" s="13">
        <v>-2556106</v>
      </c>
      <c r="G359" s="13">
        <v>-2734053</v>
      </c>
      <c r="H359" s="13">
        <v>-2473118</v>
      </c>
      <c r="I359" s="13">
        <v>-1174103</v>
      </c>
      <c r="J359" s="13">
        <v>-1830494</v>
      </c>
      <c r="K359" s="13">
        <v>-1286762</v>
      </c>
      <c r="L359" s="13">
        <v>-2130211</v>
      </c>
      <c r="M359" s="13">
        <v>-1845120</v>
      </c>
      <c r="N359" s="13">
        <v>-1889246</v>
      </c>
      <c r="O359" s="13">
        <v>-1995506</v>
      </c>
      <c r="P359" s="13">
        <v>-2490074</v>
      </c>
      <c r="Q359" s="14">
        <v>-3039992</v>
      </c>
      <c r="R359" s="21">
        <f t="shared" si="6"/>
        <v>-25444785</v>
      </c>
    </row>
    <row r="360" spans="1:18" outlineLevel="2" x14ac:dyDescent="0.15">
      <c r="A360" s="10" t="s">
        <v>37</v>
      </c>
      <c r="B360" s="11" t="s">
        <v>39</v>
      </c>
      <c r="C360" s="12" t="s">
        <v>28</v>
      </c>
      <c r="D360" s="12">
        <v>2023</v>
      </c>
      <c r="E360" s="11" t="s">
        <v>40</v>
      </c>
      <c r="F360" s="13">
        <v>-750337</v>
      </c>
      <c r="G360" s="13">
        <v>-885959</v>
      </c>
      <c r="H360" s="13">
        <v>-692240</v>
      </c>
      <c r="I360" s="13">
        <v>-347870</v>
      </c>
      <c r="J360" s="13">
        <v>-614839</v>
      </c>
      <c r="K360" s="13">
        <v>-391158</v>
      </c>
      <c r="L360" s="13">
        <v>-556893</v>
      </c>
      <c r="M360" s="13">
        <v>-578359</v>
      </c>
      <c r="N360" s="13">
        <v>-537761</v>
      </c>
      <c r="O360" s="13">
        <v>-570088</v>
      </c>
      <c r="P360" s="13">
        <v>-781567</v>
      </c>
      <c r="Q360" s="14">
        <v>-696480</v>
      </c>
      <c r="R360" s="21">
        <f t="shared" si="6"/>
        <v>-7403551</v>
      </c>
    </row>
    <row r="361" spans="1:18" outlineLevel="1" x14ac:dyDescent="0.15">
      <c r="A361" s="10"/>
      <c r="B361" s="22" t="s">
        <v>54</v>
      </c>
      <c r="C361" s="12"/>
      <c r="D361" s="12"/>
      <c r="E361" s="11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  <c r="R361" s="21">
        <f>SUBTOTAL(9,R352:R360)</f>
        <v>58387860.030000031</v>
      </c>
    </row>
    <row r="362" spans="1:18" outlineLevel="2" x14ac:dyDescent="0.15">
      <c r="A362" s="10" t="s">
        <v>26</v>
      </c>
      <c r="B362" s="11" t="s">
        <v>27</v>
      </c>
      <c r="C362" s="12" t="s">
        <v>28</v>
      </c>
      <c r="D362" s="12">
        <v>2023</v>
      </c>
      <c r="E362" s="11" t="s">
        <v>41</v>
      </c>
      <c r="F362" s="13">
        <v>77301768</v>
      </c>
      <c r="G362" s="13">
        <v>72875628</v>
      </c>
      <c r="H362" s="13">
        <v>55895001</v>
      </c>
      <c r="I362" s="13">
        <v>89382699</v>
      </c>
      <c r="J362" s="13">
        <v>71319509</v>
      </c>
      <c r="K362" s="13">
        <v>79975474</v>
      </c>
      <c r="L362" s="13">
        <v>69313842</v>
      </c>
      <c r="M362" s="13">
        <v>92091905</v>
      </c>
      <c r="N362" s="13">
        <v>83500769</v>
      </c>
      <c r="O362" s="13">
        <v>59385280</v>
      </c>
      <c r="P362" s="13">
        <v>65641609</v>
      </c>
      <c r="Q362" s="14">
        <v>71434962</v>
      </c>
      <c r="R362" s="21">
        <f t="shared" si="6"/>
        <v>888118446</v>
      </c>
    </row>
    <row r="363" spans="1:18" outlineLevel="2" x14ac:dyDescent="0.15">
      <c r="A363" s="10" t="s">
        <v>30</v>
      </c>
      <c r="B363" s="11" t="s">
        <v>27</v>
      </c>
      <c r="C363" s="12" t="s">
        <v>28</v>
      </c>
      <c r="D363" s="12">
        <v>2023</v>
      </c>
      <c r="E363" s="11" t="s">
        <v>41</v>
      </c>
      <c r="F363" s="13">
        <v>-35752342</v>
      </c>
      <c r="G363" s="13">
        <v>-31441278</v>
      </c>
      <c r="H363" s="13">
        <v>-27014782</v>
      </c>
      <c r="I363" s="13">
        <v>-41080521</v>
      </c>
      <c r="J363" s="13">
        <v>-29816017</v>
      </c>
      <c r="K363" s="13">
        <v>-37864346</v>
      </c>
      <c r="L363" s="13">
        <v>-29367294</v>
      </c>
      <c r="M363" s="13">
        <v>-40634741</v>
      </c>
      <c r="N363" s="13">
        <v>-39724316</v>
      </c>
      <c r="O363" s="13">
        <v>-26784238</v>
      </c>
      <c r="P363" s="13">
        <v>-29537593</v>
      </c>
      <c r="Q363" s="14">
        <v>-34630314</v>
      </c>
      <c r="R363" s="21">
        <f t="shared" si="6"/>
        <v>-403647782</v>
      </c>
    </row>
    <row r="364" spans="1:18" outlineLevel="2" x14ac:dyDescent="0.15">
      <c r="A364" s="10" t="s">
        <v>31</v>
      </c>
      <c r="B364" s="11" t="s">
        <v>27</v>
      </c>
      <c r="C364" s="12" t="s">
        <v>28</v>
      </c>
      <c r="D364" s="12">
        <v>2023</v>
      </c>
      <c r="E364" s="11" t="s">
        <v>41</v>
      </c>
      <c r="F364" s="13">
        <v>-3428824</v>
      </c>
      <c r="G364" s="13">
        <v>-3228713</v>
      </c>
      <c r="H364" s="13">
        <v>-2275853</v>
      </c>
      <c r="I364" s="13">
        <v>-4449372</v>
      </c>
      <c r="J364" s="13">
        <v>-3285819</v>
      </c>
      <c r="K364" s="13">
        <v>-3933173</v>
      </c>
      <c r="L364" s="13">
        <v>-2824146</v>
      </c>
      <c r="M364" s="13">
        <v>-4226119</v>
      </c>
      <c r="N364" s="13">
        <v>-3700895</v>
      </c>
      <c r="O364" s="13">
        <v>-2830639</v>
      </c>
      <c r="P364" s="13">
        <v>-3243319</v>
      </c>
      <c r="Q364" s="14">
        <v>-3463190</v>
      </c>
      <c r="R364" s="21">
        <f t="shared" si="6"/>
        <v>-40890062</v>
      </c>
    </row>
    <row r="365" spans="1:18" outlineLevel="2" x14ac:dyDescent="0.15">
      <c r="A365" s="10" t="s">
        <v>32</v>
      </c>
      <c r="B365" s="11" t="s">
        <v>27</v>
      </c>
      <c r="C365" s="12" t="s">
        <v>28</v>
      </c>
      <c r="D365" s="12">
        <v>2023</v>
      </c>
      <c r="E365" s="11" t="s">
        <v>41</v>
      </c>
      <c r="F365" s="13">
        <v>-7928112</v>
      </c>
      <c r="G365" s="13">
        <v>-9106177</v>
      </c>
      <c r="H365" s="13">
        <v>-6946518</v>
      </c>
      <c r="I365" s="13">
        <v>-9674499</v>
      </c>
      <c r="J365" s="13">
        <v>-8601910</v>
      </c>
      <c r="K365" s="13">
        <v>-9397456</v>
      </c>
      <c r="L365" s="13">
        <v>-8541402</v>
      </c>
      <c r="M365" s="13">
        <v>-11276422</v>
      </c>
      <c r="N365" s="13">
        <v>-9209392</v>
      </c>
      <c r="O365" s="13">
        <v>-7076763</v>
      </c>
      <c r="P365" s="13">
        <v>-8202915</v>
      </c>
      <c r="Q365" s="14">
        <v>-8508411</v>
      </c>
      <c r="R365" s="21">
        <f t="shared" si="6"/>
        <v>-104469977</v>
      </c>
    </row>
    <row r="366" spans="1:18" outlineLevel="2" x14ac:dyDescent="0.15">
      <c r="A366" s="10" t="s">
        <v>33</v>
      </c>
      <c r="B366" s="11" t="s">
        <v>27</v>
      </c>
      <c r="C366" s="12" t="s">
        <v>28</v>
      </c>
      <c r="D366" s="12">
        <v>2023</v>
      </c>
      <c r="E366" s="11" t="s">
        <v>41</v>
      </c>
      <c r="F366" s="13">
        <v>-957085</v>
      </c>
      <c r="G366" s="13">
        <v>-849920</v>
      </c>
      <c r="H366" s="13">
        <v>-682768</v>
      </c>
      <c r="I366" s="13">
        <v>-1070786</v>
      </c>
      <c r="J366" s="13">
        <v>-869744</v>
      </c>
      <c r="K366" s="13">
        <v>-914245</v>
      </c>
      <c r="L366" s="13">
        <v>-850332</v>
      </c>
      <c r="M366" s="13">
        <v>-1141027</v>
      </c>
      <c r="N366" s="13">
        <v>-843495</v>
      </c>
      <c r="O366" s="13">
        <v>-681529</v>
      </c>
      <c r="P366" s="13">
        <v>-713836</v>
      </c>
      <c r="Q366" s="14">
        <v>-742136</v>
      </c>
      <c r="R366" s="21">
        <f t="shared" si="6"/>
        <v>-10316903</v>
      </c>
    </row>
    <row r="367" spans="1:18" outlineLevel="2" x14ac:dyDescent="0.15">
      <c r="A367" s="10" t="s">
        <v>34</v>
      </c>
      <c r="B367" s="11" t="s">
        <v>27</v>
      </c>
      <c r="C367" s="12" t="s">
        <v>28</v>
      </c>
      <c r="D367" s="12">
        <v>2023</v>
      </c>
      <c r="E367" s="11" t="s">
        <v>41</v>
      </c>
      <c r="F367" s="13">
        <v>-3438085</v>
      </c>
      <c r="G367" s="13">
        <v>-3285329</v>
      </c>
      <c r="H367" s="13">
        <v>-2789198</v>
      </c>
      <c r="I367" s="13">
        <v>-3812133</v>
      </c>
      <c r="J367" s="13">
        <v>-3117588</v>
      </c>
      <c r="K367" s="13">
        <v>-3550508</v>
      </c>
      <c r="L367" s="13">
        <v>-2975224</v>
      </c>
      <c r="M367" s="13">
        <v>-4265659</v>
      </c>
      <c r="N367" s="13">
        <v>-4086642</v>
      </c>
      <c r="O367" s="13">
        <v>-2794161</v>
      </c>
      <c r="P367" s="13">
        <v>-2929773</v>
      </c>
      <c r="Q367" s="14">
        <v>-3103697</v>
      </c>
      <c r="R367" s="21">
        <f t="shared" si="6"/>
        <v>-40147997</v>
      </c>
    </row>
    <row r="368" spans="1:18" outlineLevel="2" x14ac:dyDescent="0.15">
      <c r="A368" s="10" t="s">
        <v>35</v>
      </c>
      <c r="B368" s="11" t="s">
        <v>27</v>
      </c>
      <c r="C368" s="12" t="s">
        <v>28</v>
      </c>
      <c r="D368" s="12">
        <v>2023</v>
      </c>
      <c r="E368" s="11" t="s">
        <v>41</v>
      </c>
      <c r="F368" s="13">
        <v>-3969897</v>
      </c>
      <c r="G368" s="13">
        <v>-4380494</v>
      </c>
      <c r="H368" s="13">
        <v>-3366354</v>
      </c>
      <c r="I368" s="13">
        <v>-5273562</v>
      </c>
      <c r="J368" s="13">
        <v>-3663927</v>
      </c>
      <c r="K368" s="13">
        <v>-4416822</v>
      </c>
      <c r="L368" s="13">
        <v>-4001007</v>
      </c>
      <c r="M368" s="13">
        <v>-4832019</v>
      </c>
      <c r="N368" s="13">
        <v>-4909221</v>
      </c>
      <c r="O368" s="13">
        <v>-3571834</v>
      </c>
      <c r="P368" s="13">
        <v>-3526646</v>
      </c>
      <c r="Q368" s="14">
        <v>-3835844</v>
      </c>
      <c r="R368" s="21">
        <f t="shared" si="6"/>
        <v>-49747627</v>
      </c>
    </row>
    <row r="369" spans="1:18" outlineLevel="2" x14ac:dyDescent="0.15">
      <c r="A369" s="10" t="s">
        <v>36</v>
      </c>
      <c r="B369" s="11" t="s">
        <v>27</v>
      </c>
      <c r="C369" s="12" t="s">
        <v>28</v>
      </c>
      <c r="D369" s="12">
        <v>2023</v>
      </c>
      <c r="E369" s="11" t="s">
        <v>41</v>
      </c>
      <c r="F369" s="13">
        <v>-5877577</v>
      </c>
      <c r="G369" s="13">
        <v>-5737846</v>
      </c>
      <c r="H369" s="13">
        <v>-4331053</v>
      </c>
      <c r="I369" s="13">
        <v>-7521222</v>
      </c>
      <c r="J369" s="13">
        <v>-5990060</v>
      </c>
      <c r="K369" s="13">
        <v>-5838719</v>
      </c>
      <c r="L369" s="13">
        <v>-5381168</v>
      </c>
      <c r="M369" s="13">
        <v>-8054420</v>
      </c>
      <c r="N369" s="13">
        <v>-6629167</v>
      </c>
      <c r="O369" s="13">
        <v>-4297756</v>
      </c>
      <c r="P369" s="13">
        <v>-5298750</v>
      </c>
      <c r="Q369" s="14">
        <v>-5411523</v>
      </c>
      <c r="R369" s="21">
        <f t="shared" si="6"/>
        <v>-70369261</v>
      </c>
    </row>
    <row r="370" spans="1:18" outlineLevel="2" x14ac:dyDescent="0.15">
      <c r="A370" s="10" t="s">
        <v>37</v>
      </c>
      <c r="B370" s="11" t="s">
        <v>27</v>
      </c>
      <c r="C370" s="12" t="s">
        <v>28</v>
      </c>
      <c r="D370" s="12">
        <v>2023</v>
      </c>
      <c r="E370" s="11" t="s">
        <v>41</v>
      </c>
      <c r="F370" s="13">
        <v>-1715892</v>
      </c>
      <c r="G370" s="13">
        <v>-1670598</v>
      </c>
      <c r="H370" s="13">
        <v>-1349484</v>
      </c>
      <c r="I370" s="13">
        <v>-1982340</v>
      </c>
      <c r="J370" s="13">
        <v>-1444353</v>
      </c>
      <c r="K370" s="13">
        <v>-1884602</v>
      </c>
      <c r="L370" s="13">
        <v>-1511649</v>
      </c>
      <c r="M370" s="13">
        <v>-1993504</v>
      </c>
      <c r="N370" s="13">
        <v>-2075691</v>
      </c>
      <c r="O370" s="13">
        <v>-1342675</v>
      </c>
      <c r="P370" s="13">
        <v>-1421368</v>
      </c>
      <c r="Q370" s="14">
        <v>-1684617</v>
      </c>
      <c r="R370" s="21">
        <f t="shared" si="6"/>
        <v>-20076773</v>
      </c>
    </row>
    <row r="371" spans="1:18" outlineLevel="1" x14ac:dyDescent="0.15">
      <c r="A371" s="10"/>
      <c r="B371" s="22" t="s">
        <v>52</v>
      </c>
      <c r="C371" s="12"/>
      <c r="D371" s="12"/>
      <c r="E371" s="11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  <c r="R371" s="21">
        <f>SUBTOTAL(9,R362:R370)</f>
        <v>148452064</v>
      </c>
    </row>
    <row r="372" spans="1:18" outlineLevel="2" x14ac:dyDescent="0.15">
      <c r="A372" s="10" t="s">
        <v>26</v>
      </c>
      <c r="B372" s="11" t="s">
        <v>38</v>
      </c>
      <c r="C372" s="12" t="s">
        <v>28</v>
      </c>
      <c r="D372" s="12">
        <v>2023</v>
      </c>
      <c r="E372" s="11" t="s">
        <v>41</v>
      </c>
      <c r="F372" s="13">
        <v>17006388.960000001</v>
      </c>
      <c r="G372" s="13">
        <v>16032638.16</v>
      </c>
      <c r="H372" s="13">
        <v>14532700.26</v>
      </c>
      <c r="I372" s="13">
        <v>20558020.77</v>
      </c>
      <c r="J372" s="13">
        <v>16403487.07</v>
      </c>
      <c r="K372" s="13">
        <v>20793623.240000002</v>
      </c>
      <c r="L372" s="13">
        <v>16635322.08</v>
      </c>
      <c r="M372" s="13">
        <v>26706652.449999999</v>
      </c>
      <c r="N372" s="13">
        <v>16700153.800000001</v>
      </c>
      <c r="O372" s="13">
        <v>17221731.199999999</v>
      </c>
      <c r="P372" s="13">
        <v>18379650.520000003</v>
      </c>
      <c r="Q372" s="14">
        <v>16430041.260000002</v>
      </c>
      <c r="R372" s="21">
        <f t="shared" si="6"/>
        <v>217400409.77000001</v>
      </c>
    </row>
    <row r="373" spans="1:18" outlineLevel="2" x14ac:dyDescent="0.15">
      <c r="A373" s="10" t="s">
        <v>30</v>
      </c>
      <c r="B373" s="11" t="s">
        <v>38</v>
      </c>
      <c r="C373" s="12" t="s">
        <v>28</v>
      </c>
      <c r="D373" s="12">
        <v>2023</v>
      </c>
      <c r="E373" s="11" t="s">
        <v>41</v>
      </c>
      <c r="F373" s="13">
        <v>-7139124</v>
      </c>
      <c r="G373" s="13">
        <v>-6558131</v>
      </c>
      <c r="H373" s="13">
        <v>-5982628</v>
      </c>
      <c r="I373" s="13">
        <v>-9936401</v>
      </c>
      <c r="J373" s="13">
        <v>-7091143</v>
      </c>
      <c r="K373" s="13">
        <v>-8326629</v>
      </c>
      <c r="L373" s="13">
        <v>-7786192</v>
      </c>
      <c r="M373" s="13">
        <v>-11348186</v>
      </c>
      <c r="N373" s="13">
        <v>-7370420</v>
      </c>
      <c r="O373" s="13">
        <v>-7201133</v>
      </c>
      <c r="P373" s="13">
        <v>-9088004</v>
      </c>
      <c r="Q373" s="14">
        <v>-6637350</v>
      </c>
      <c r="R373" s="21">
        <f t="shared" si="6"/>
        <v>-94465341</v>
      </c>
    </row>
    <row r="374" spans="1:18" outlineLevel="2" x14ac:dyDescent="0.15">
      <c r="A374" s="10" t="s">
        <v>31</v>
      </c>
      <c r="B374" s="11" t="s">
        <v>38</v>
      </c>
      <c r="C374" s="12" t="s">
        <v>28</v>
      </c>
      <c r="D374" s="12">
        <v>2023</v>
      </c>
      <c r="E374" s="11" t="s">
        <v>41</v>
      </c>
      <c r="F374" s="13">
        <v>-803688</v>
      </c>
      <c r="G374" s="13">
        <v>-739259</v>
      </c>
      <c r="H374" s="13">
        <v>-592091</v>
      </c>
      <c r="I374" s="13">
        <v>-918521</v>
      </c>
      <c r="J374" s="13">
        <v>-663152</v>
      </c>
      <c r="K374" s="13">
        <v>-840619</v>
      </c>
      <c r="L374" s="13">
        <v>-680646</v>
      </c>
      <c r="M374" s="13">
        <v>-1322559</v>
      </c>
      <c r="N374" s="13">
        <v>-739411</v>
      </c>
      <c r="O374" s="13">
        <v>-813025</v>
      </c>
      <c r="P374" s="13">
        <v>-885800</v>
      </c>
      <c r="Q374" s="14">
        <v>-802943</v>
      </c>
      <c r="R374" s="21">
        <f t="shared" si="6"/>
        <v>-9801714</v>
      </c>
    </row>
    <row r="375" spans="1:18" outlineLevel="2" x14ac:dyDescent="0.15">
      <c r="A375" s="10" t="s">
        <v>32</v>
      </c>
      <c r="B375" s="11" t="s">
        <v>38</v>
      </c>
      <c r="C375" s="12" t="s">
        <v>28</v>
      </c>
      <c r="D375" s="12">
        <v>2023</v>
      </c>
      <c r="E375" s="11" t="s">
        <v>41</v>
      </c>
      <c r="F375" s="13">
        <v>-1775134</v>
      </c>
      <c r="G375" s="13">
        <v>-1641526</v>
      </c>
      <c r="H375" s="13">
        <v>-1648504</v>
      </c>
      <c r="I375" s="13">
        <v>-2569037</v>
      </c>
      <c r="J375" s="13">
        <v>-1934072</v>
      </c>
      <c r="K375" s="13">
        <v>-2504228</v>
      </c>
      <c r="L375" s="13">
        <v>-1924690</v>
      </c>
      <c r="M375" s="13">
        <v>-3011577</v>
      </c>
      <c r="N375" s="13">
        <v>-1750792</v>
      </c>
      <c r="O375" s="13">
        <v>-1993161</v>
      </c>
      <c r="P375" s="13">
        <v>-1924696</v>
      </c>
      <c r="Q375" s="14">
        <v>-2012016</v>
      </c>
      <c r="R375" s="21">
        <f t="shared" si="6"/>
        <v>-24689433</v>
      </c>
    </row>
    <row r="376" spans="1:18" outlineLevel="2" x14ac:dyDescent="0.15">
      <c r="A376" s="10" t="s">
        <v>33</v>
      </c>
      <c r="B376" s="11" t="s">
        <v>38</v>
      </c>
      <c r="C376" s="12" t="s">
        <v>28</v>
      </c>
      <c r="D376" s="12">
        <v>2023</v>
      </c>
      <c r="E376" s="11" t="s">
        <v>41</v>
      </c>
      <c r="F376" s="13">
        <v>-184417</v>
      </c>
      <c r="G376" s="13">
        <v>-161775</v>
      </c>
      <c r="H376" s="13">
        <v>-161976</v>
      </c>
      <c r="I376" s="13">
        <v>-244398</v>
      </c>
      <c r="J376" s="13">
        <v>-192012</v>
      </c>
      <c r="K376" s="13">
        <v>-219272</v>
      </c>
      <c r="L376" s="13">
        <v>-167711</v>
      </c>
      <c r="M376" s="13">
        <v>-289743</v>
      </c>
      <c r="N376" s="13">
        <v>-168764</v>
      </c>
      <c r="O376" s="13">
        <v>-197206</v>
      </c>
      <c r="P376" s="13">
        <v>-228371</v>
      </c>
      <c r="Q376" s="14">
        <v>-193657</v>
      </c>
      <c r="R376" s="21">
        <f t="shared" si="6"/>
        <v>-2409302</v>
      </c>
    </row>
    <row r="377" spans="1:18" outlineLevel="2" x14ac:dyDescent="0.15">
      <c r="A377" s="10" t="s">
        <v>34</v>
      </c>
      <c r="B377" s="11" t="s">
        <v>38</v>
      </c>
      <c r="C377" s="12" t="s">
        <v>28</v>
      </c>
      <c r="D377" s="12">
        <v>2023</v>
      </c>
      <c r="E377" s="11" t="s">
        <v>41</v>
      </c>
      <c r="F377" s="13">
        <v>-822293</v>
      </c>
      <c r="G377" s="13">
        <v>-701739</v>
      </c>
      <c r="H377" s="13">
        <v>-651658</v>
      </c>
      <c r="I377" s="13">
        <v>-878628</v>
      </c>
      <c r="J377" s="13">
        <v>-764328</v>
      </c>
      <c r="K377" s="13">
        <v>-998972</v>
      </c>
      <c r="L377" s="13">
        <v>-809874</v>
      </c>
      <c r="M377" s="13">
        <v>-1081271</v>
      </c>
      <c r="N377" s="13">
        <v>-688376</v>
      </c>
      <c r="O377" s="13">
        <v>-770508</v>
      </c>
      <c r="P377" s="13">
        <v>-750435</v>
      </c>
      <c r="Q377" s="14">
        <v>-712111</v>
      </c>
      <c r="R377" s="21">
        <f t="shared" si="6"/>
        <v>-9630193</v>
      </c>
    </row>
    <row r="378" spans="1:18" outlineLevel="2" x14ac:dyDescent="0.15">
      <c r="A378" s="10" t="s">
        <v>35</v>
      </c>
      <c r="B378" s="11" t="s">
        <v>38</v>
      </c>
      <c r="C378" s="12" t="s">
        <v>28</v>
      </c>
      <c r="D378" s="12">
        <v>2023</v>
      </c>
      <c r="E378" s="11" t="s">
        <v>41</v>
      </c>
      <c r="F378" s="13">
        <v>-874275</v>
      </c>
      <c r="G378" s="13">
        <v>-940682</v>
      </c>
      <c r="H378" s="13">
        <v>-892071</v>
      </c>
      <c r="I378" s="13">
        <v>-1227751</v>
      </c>
      <c r="J378" s="13">
        <v>-1019603</v>
      </c>
      <c r="K378" s="13">
        <v>-1199508</v>
      </c>
      <c r="L378" s="13">
        <v>-835310</v>
      </c>
      <c r="M378" s="13">
        <v>-1647093</v>
      </c>
      <c r="N378" s="13">
        <v>-840393</v>
      </c>
      <c r="O378" s="13">
        <v>-892880</v>
      </c>
      <c r="P378" s="13">
        <v>-991474</v>
      </c>
      <c r="Q378" s="14">
        <v>-824952</v>
      </c>
      <c r="R378" s="21">
        <f t="shared" si="6"/>
        <v>-12185992</v>
      </c>
    </row>
    <row r="379" spans="1:18" outlineLevel="2" x14ac:dyDescent="0.15">
      <c r="A379" s="10" t="s">
        <v>36</v>
      </c>
      <c r="B379" s="11" t="s">
        <v>38</v>
      </c>
      <c r="C379" s="12" t="s">
        <v>28</v>
      </c>
      <c r="D379" s="12">
        <v>2023</v>
      </c>
      <c r="E379" s="11" t="s">
        <v>41</v>
      </c>
      <c r="F379" s="13">
        <v>-1299408</v>
      </c>
      <c r="G379" s="13">
        <v>-1217903</v>
      </c>
      <c r="H379" s="13">
        <v>-1241944</v>
      </c>
      <c r="I379" s="13">
        <v>-1784476</v>
      </c>
      <c r="J379" s="13">
        <v>-1419608</v>
      </c>
      <c r="K379" s="13">
        <v>-1656529</v>
      </c>
      <c r="L379" s="13">
        <v>-1231975</v>
      </c>
      <c r="M379" s="13">
        <v>-2124020</v>
      </c>
      <c r="N379" s="13">
        <v>-1192510</v>
      </c>
      <c r="O379" s="13">
        <v>-1247530</v>
      </c>
      <c r="P379" s="13">
        <v>-1452568</v>
      </c>
      <c r="Q379" s="14">
        <v>-1386479</v>
      </c>
      <c r="R379" s="21">
        <f t="shared" si="6"/>
        <v>-17254950</v>
      </c>
    </row>
    <row r="380" spans="1:18" outlineLevel="2" x14ac:dyDescent="0.15">
      <c r="A380" s="10" t="s">
        <v>37</v>
      </c>
      <c r="B380" s="11" t="s">
        <v>38</v>
      </c>
      <c r="C380" s="12" t="s">
        <v>28</v>
      </c>
      <c r="D380" s="12">
        <v>2023</v>
      </c>
      <c r="E380" s="11" t="s">
        <v>41</v>
      </c>
      <c r="F380" s="13">
        <v>-388830</v>
      </c>
      <c r="G380" s="13">
        <v>-382107</v>
      </c>
      <c r="H380" s="13">
        <v>-359149</v>
      </c>
      <c r="I380" s="13">
        <v>-508536</v>
      </c>
      <c r="J380" s="13">
        <v>-363265</v>
      </c>
      <c r="K380" s="13">
        <v>-508077</v>
      </c>
      <c r="L380" s="13">
        <v>-339302</v>
      </c>
      <c r="M380" s="13">
        <v>-581049</v>
      </c>
      <c r="N380" s="13">
        <v>-414044</v>
      </c>
      <c r="O380" s="13">
        <v>-386935</v>
      </c>
      <c r="P380" s="13">
        <v>-400161</v>
      </c>
      <c r="Q380" s="14">
        <v>-369293</v>
      </c>
      <c r="R380" s="21">
        <f t="shared" si="6"/>
        <v>-5000748</v>
      </c>
    </row>
    <row r="381" spans="1:18" outlineLevel="1" x14ac:dyDescent="0.15">
      <c r="A381" s="10"/>
      <c r="B381" s="22" t="s">
        <v>53</v>
      </c>
      <c r="C381" s="12"/>
      <c r="D381" s="12"/>
      <c r="E381" s="11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  <c r="R381" s="21">
        <f>SUBTOTAL(9,R372:R380)</f>
        <v>41962736.770000011</v>
      </c>
    </row>
    <row r="382" spans="1:18" outlineLevel="2" x14ac:dyDescent="0.15">
      <c r="A382" s="10" t="s">
        <v>26</v>
      </c>
      <c r="B382" s="11" t="s">
        <v>39</v>
      </c>
      <c r="C382" s="12" t="s">
        <v>28</v>
      </c>
      <c r="D382" s="12">
        <v>2023</v>
      </c>
      <c r="E382" s="11" t="s">
        <v>41</v>
      </c>
      <c r="F382" s="13">
        <v>25509583.440000001</v>
      </c>
      <c r="G382" s="13">
        <v>27692738.640000001</v>
      </c>
      <c r="H382" s="13">
        <v>21799050.390000001</v>
      </c>
      <c r="I382" s="13">
        <v>27708636.690000001</v>
      </c>
      <c r="J382" s="13">
        <v>22822242.879999999</v>
      </c>
      <c r="K382" s="13">
        <v>24792396.940000001</v>
      </c>
      <c r="L382" s="13">
        <v>24952983.119999997</v>
      </c>
      <c r="M382" s="13">
        <v>32232166.749999996</v>
      </c>
      <c r="N382" s="13">
        <v>30895284.530000001</v>
      </c>
      <c r="O382" s="13">
        <v>20190995.200000003</v>
      </c>
      <c r="P382" s="13">
        <v>19692482.699999999</v>
      </c>
      <c r="Q382" s="14">
        <v>26430935.940000001</v>
      </c>
      <c r="R382" s="21">
        <f t="shared" si="6"/>
        <v>304719497.21999997</v>
      </c>
    </row>
    <row r="383" spans="1:18" outlineLevel="2" x14ac:dyDescent="0.15">
      <c r="A383" s="10" t="s">
        <v>30</v>
      </c>
      <c r="B383" s="11" t="s">
        <v>39</v>
      </c>
      <c r="C383" s="12" t="s">
        <v>28</v>
      </c>
      <c r="D383" s="12">
        <v>2023</v>
      </c>
      <c r="E383" s="11" t="s">
        <v>41</v>
      </c>
      <c r="F383" s="13">
        <v>-11578936</v>
      </c>
      <c r="G383" s="13">
        <v>-13283266</v>
      </c>
      <c r="H383" s="13">
        <v>-10760123</v>
      </c>
      <c r="I383" s="13">
        <v>-12031880</v>
      </c>
      <c r="J383" s="13">
        <v>-9652620</v>
      </c>
      <c r="K383" s="13">
        <v>-10584647</v>
      </c>
      <c r="L383" s="13">
        <v>-12326877</v>
      </c>
      <c r="M383" s="13">
        <v>-14959934</v>
      </c>
      <c r="N383" s="13">
        <v>-13028093</v>
      </c>
      <c r="O383" s="13">
        <v>-8308173</v>
      </c>
      <c r="P383" s="13">
        <v>-7944445</v>
      </c>
      <c r="Q383" s="14">
        <v>-11049601</v>
      </c>
      <c r="R383" s="21">
        <f t="shared" si="6"/>
        <v>-135508595</v>
      </c>
    </row>
    <row r="384" spans="1:18" outlineLevel="2" x14ac:dyDescent="0.15">
      <c r="A384" s="10" t="s">
        <v>31</v>
      </c>
      <c r="B384" s="11" t="s">
        <v>39</v>
      </c>
      <c r="C384" s="12" t="s">
        <v>28</v>
      </c>
      <c r="D384" s="12">
        <v>2023</v>
      </c>
      <c r="E384" s="11" t="s">
        <v>41</v>
      </c>
      <c r="F384" s="13">
        <v>-1275330</v>
      </c>
      <c r="G384" s="13">
        <v>-1342502</v>
      </c>
      <c r="H384" s="13">
        <v>-1005300</v>
      </c>
      <c r="I384" s="13">
        <v>-1113375</v>
      </c>
      <c r="J384" s="13">
        <v>-1053372</v>
      </c>
      <c r="K384" s="13">
        <v>-1175475</v>
      </c>
      <c r="L384" s="13">
        <v>-1199747</v>
      </c>
      <c r="M384" s="13">
        <v>-1548433</v>
      </c>
      <c r="N384" s="13">
        <v>-1366025</v>
      </c>
      <c r="O384" s="13">
        <v>-817271</v>
      </c>
      <c r="P384" s="13">
        <v>-858372</v>
      </c>
      <c r="Q384" s="14">
        <v>-1083636</v>
      </c>
      <c r="R384" s="21">
        <f t="shared" si="6"/>
        <v>-13838838</v>
      </c>
    </row>
    <row r="385" spans="1:18" outlineLevel="2" x14ac:dyDescent="0.15">
      <c r="A385" s="10" t="s">
        <v>32</v>
      </c>
      <c r="B385" s="11" t="s">
        <v>39</v>
      </c>
      <c r="C385" s="12" t="s">
        <v>28</v>
      </c>
      <c r="D385" s="12">
        <v>2023</v>
      </c>
      <c r="E385" s="11" t="s">
        <v>41</v>
      </c>
      <c r="F385" s="13">
        <v>-3063156</v>
      </c>
      <c r="G385" s="13">
        <v>-2978709</v>
      </c>
      <c r="H385" s="13">
        <v>-2456071</v>
      </c>
      <c r="I385" s="13">
        <v>-2810593</v>
      </c>
      <c r="J385" s="13">
        <v>-2589351</v>
      </c>
      <c r="K385" s="13">
        <v>-2491701</v>
      </c>
      <c r="L385" s="13">
        <v>-3020040</v>
      </c>
      <c r="M385" s="13">
        <v>-3652709</v>
      </c>
      <c r="N385" s="13">
        <v>-3270893</v>
      </c>
      <c r="O385" s="13">
        <v>-2030059</v>
      </c>
      <c r="P385" s="13">
        <v>-2371946</v>
      </c>
      <c r="Q385" s="14">
        <v>-3263794</v>
      </c>
      <c r="R385" s="21">
        <f t="shared" si="6"/>
        <v>-33999022</v>
      </c>
    </row>
    <row r="386" spans="1:18" outlineLevel="2" x14ac:dyDescent="0.15">
      <c r="A386" s="10" t="s">
        <v>33</v>
      </c>
      <c r="B386" s="11" t="s">
        <v>39</v>
      </c>
      <c r="C386" s="12" t="s">
        <v>28</v>
      </c>
      <c r="D386" s="12">
        <v>2023</v>
      </c>
      <c r="E386" s="11" t="s">
        <v>41</v>
      </c>
      <c r="F386" s="13">
        <v>-295046</v>
      </c>
      <c r="G386" s="13">
        <v>-288819</v>
      </c>
      <c r="H386" s="13">
        <v>-270521</v>
      </c>
      <c r="I386" s="13">
        <v>-299399</v>
      </c>
      <c r="J386" s="13">
        <v>-259557</v>
      </c>
      <c r="K386" s="13">
        <v>-306337</v>
      </c>
      <c r="L386" s="13">
        <v>-302042</v>
      </c>
      <c r="M386" s="13">
        <v>-335932</v>
      </c>
      <c r="N386" s="13">
        <v>-352326</v>
      </c>
      <c r="O386" s="13">
        <v>-202497</v>
      </c>
      <c r="P386" s="13">
        <v>-209741</v>
      </c>
      <c r="Q386" s="14">
        <v>-306375</v>
      </c>
      <c r="R386" s="21">
        <f t="shared" si="6"/>
        <v>-3428592</v>
      </c>
    </row>
    <row r="387" spans="1:18" outlineLevel="2" x14ac:dyDescent="0.15">
      <c r="A387" s="10" t="s">
        <v>34</v>
      </c>
      <c r="B387" s="11" t="s">
        <v>39</v>
      </c>
      <c r="C387" s="12" t="s">
        <v>28</v>
      </c>
      <c r="D387" s="12">
        <v>2023</v>
      </c>
      <c r="E387" s="11" t="s">
        <v>41</v>
      </c>
      <c r="F387" s="13">
        <v>-1063042</v>
      </c>
      <c r="G387" s="13">
        <v>-1383994</v>
      </c>
      <c r="H387" s="13">
        <v>-1005520</v>
      </c>
      <c r="I387" s="13">
        <v>-1122436</v>
      </c>
      <c r="J387" s="13">
        <v>-1105967</v>
      </c>
      <c r="K387" s="13">
        <v>-1152280</v>
      </c>
      <c r="L387" s="13">
        <v>-1172596</v>
      </c>
      <c r="M387" s="13">
        <v>-1435420</v>
      </c>
      <c r="N387" s="13">
        <v>-1381456</v>
      </c>
      <c r="O387" s="13">
        <v>-865769</v>
      </c>
      <c r="P387" s="13">
        <v>-855963</v>
      </c>
      <c r="Q387" s="14">
        <v>-1188799</v>
      </c>
      <c r="R387" s="21">
        <f t="shared" si="6"/>
        <v>-13733242</v>
      </c>
    </row>
    <row r="388" spans="1:18" outlineLevel="2" x14ac:dyDescent="0.15">
      <c r="A388" s="10" t="s">
        <v>35</v>
      </c>
      <c r="B388" s="11" t="s">
        <v>39</v>
      </c>
      <c r="C388" s="12" t="s">
        <v>28</v>
      </c>
      <c r="D388" s="12">
        <v>2023</v>
      </c>
      <c r="E388" s="11" t="s">
        <v>41</v>
      </c>
      <c r="F388" s="13">
        <v>-1440304</v>
      </c>
      <c r="G388" s="13">
        <v>-1476449</v>
      </c>
      <c r="H388" s="13">
        <v>-1202261</v>
      </c>
      <c r="I388" s="13">
        <v>-1447697</v>
      </c>
      <c r="J388" s="13">
        <v>-1227951</v>
      </c>
      <c r="K388" s="13">
        <v>-1255275</v>
      </c>
      <c r="L388" s="13">
        <v>-1424563</v>
      </c>
      <c r="M388" s="13">
        <v>-1942571</v>
      </c>
      <c r="N388" s="13">
        <v>-1593839</v>
      </c>
      <c r="O388" s="13">
        <v>-1037651</v>
      </c>
      <c r="P388" s="13">
        <v>-1097675</v>
      </c>
      <c r="Q388" s="14">
        <v>-1397647</v>
      </c>
      <c r="R388" s="21">
        <f t="shared" si="6"/>
        <v>-16543883</v>
      </c>
    </row>
    <row r="389" spans="1:18" outlineLevel="2" x14ac:dyDescent="0.15">
      <c r="A389" s="10" t="s">
        <v>36</v>
      </c>
      <c r="B389" s="11" t="s">
        <v>39</v>
      </c>
      <c r="C389" s="12" t="s">
        <v>28</v>
      </c>
      <c r="D389" s="12">
        <v>2023</v>
      </c>
      <c r="E389" s="11" t="s">
        <v>41</v>
      </c>
      <c r="F389" s="13">
        <v>-1825596</v>
      </c>
      <c r="G389" s="13">
        <v>-1941785</v>
      </c>
      <c r="H389" s="13">
        <v>-1833335</v>
      </c>
      <c r="I389" s="13">
        <v>-2389482</v>
      </c>
      <c r="J389" s="13">
        <v>-1906406</v>
      </c>
      <c r="K389" s="13">
        <v>-1777976</v>
      </c>
      <c r="L389" s="13">
        <v>-2005933</v>
      </c>
      <c r="M389" s="13">
        <v>-2661184</v>
      </c>
      <c r="N389" s="13">
        <v>-2463031</v>
      </c>
      <c r="O389" s="13">
        <v>-1455030</v>
      </c>
      <c r="P389" s="13">
        <v>-1398480</v>
      </c>
      <c r="Q389" s="14">
        <v>-1954771</v>
      </c>
      <c r="R389" s="21">
        <f t="shared" si="6"/>
        <v>-23613009</v>
      </c>
    </row>
    <row r="390" spans="1:18" outlineLevel="2" x14ac:dyDescent="0.15">
      <c r="A390" s="15" t="s">
        <v>37</v>
      </c>
      <c r="B390" s="16" t="s">
        <v>39</v>
      </c>
      <c r="C390" s="17" t="s">
        <v>28</v>
      </c>
      <c r="D390" s="17">
        <v>2023</v>
      </c>
      <c r="E390" s="16" t="s">
        <v>41</v>
      </c>
      <c r="F390" s="18">
        <v>-545525</v>
      </c>
      <c r="G390" s="18">
        <v>-576243</v>
      </c>
      <c r="H390" s="18">
        <v>-534567</v>
      </c>
      <c r="I390" s="18">
        <v>-678191</v>
      </c>
      <c r="J390" s="18">
        <v>-461374</v>
      </c>
      <c r="K390" s="18">
        <v>-509712</v>
      </c>
      <c r="L390" s="18">
        <v>-576349</v>
      </c>
      <c r="M390" s="18">
        <v>-660401</v>
      </c>
      <c r="N390" s="18">
        <v>-684878</v>
      </c>
      <c r="O390" s="18">
        <v>-460793</v>
      </c>
      <c r="P390" s="18">
        <v>-480324</v>
      </c>
      <c r="Q390" s="19">
        <v>-657505</v>
      </c>
      <c r="R390" s="21">
        <f t="shared" si="6"/>
        <v>-6825862</v>
      </c>
    </row>
    <row r="391" spans="1:18" outlineLevel="1" x14ac:dyDescent="0.15">
      <c r="A391" s="23"/>
      <c r="B391" s="26" t="s">
        <v>54</v>
      </c>
      <c r="C391" s="24"/>
      <c r="D391" s="24"/>
      <c r="E391" s="23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1">
        <f>SUBTOTAL(9,R382:R390)</f>
        <v>57228454.219999969</v>
      </c>
    </row>
    <row r="392" spans="1:18" x14ac:dyDescent="0.15">
      <c r="A392" s="23"/>
      <c r="B392" s="26" t="s">
        <v>55</v>
      </c>
      <c r="C392" s="24"/>
      <c r="D392" s="24"/>
      <c r="E392" s="23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1">
        <f>SUBTOTAL(9,R2:R390)</f>
        <v>3379059324.960001</v>
      </c>
    </row>
  </sheetData>
  <phoneticPr fontId="10" type="noConversion"/>
  <pageMargins left="0.7" right="0.7" top="0.75" bottom="0.75" header="0.3" footer="0.3"/>
  <ignoredErrors>
    <ignoredError sqref="X1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0CF1-A950-4959-BE09-7E7F8E44AB6B}">
  <sheetPr>
    <tabColor rgb="FF00B050"/>
  </sheetPr>
  <dimension ref="A2:Q15"/>
  <sheetViews>
    <sheetView zoomScaleNormal="100" workbookViewId="0">
      <selection activeCell="C7" sqref="C7"/>
    </sheetView>
  </sheetViews>
  <sheetFormatPr baseColWidth="10" defaultColWidth="8.83203125" defaultRowHeight="13" x14ac:dyDescent="0.15"/>
  <cols>
    <col min="1" max="1" width="43.5" customWidth="1"/>
    <col min="2" max="2" width="15.1640625" customWidth="1"/>
    <col min="3" max="4" width="11.6640625" customWidth="1"/>
  </cols>
  <sheetData>
    <row r="2" spans="1:17" ht="16" x14ac:dyDescent="0.15">
      <c r="A2" s="3"/>
    </row>
    <row r="3" spans="1:17" ht="15" x14ac:dyDescent="0.2">
      <c r="B3" s="5" t="s">
        <v>4</v>
      </c>
      <c r="C3">
        <v>5</v>
      </c>
    </row>
    <row r="4" spans="1:17" ht="15" x14ac:dyDescent="0.2">
      <c r="B4" s="5" t="s">
        <v>3</v>
      </c>
      <c r="C4">
        <v>8</v>
      </c>
    </row>
    <row r="5" spans="1:17" ht="15" x14ac:dyDescent="0.2">
      <c r="B5" s="5" t="s">
        <v>5</v>
      </c>
      <c r="C5">
        <v>6</v>
      </c>
    </row>
    <row r="6" spans="1:17" ht="15" x14ac:dyDescent="0.2">
      <c r="B6" s="5" t="s">
        <v>6</v>
      </c>
      <c r="C6">
        <v>4</v>
      </c>
    </row>
    <row r="7" spans="1:17" x14ac:dyDescent="0.15">
      <c r="B7" s="4" t="s">
        <v>2</v>
      </c>
      <c r="C7" s="2">
        <f>SQRT(((POWER(C4-C3,4)))+POWER(C6-C5,4))</f>
        <v>9.8488578017961039</v>
      </c>
      <c r="D7" s="4" t="s">
        <v>1</v>
      </c>
    </row>
    <row r="9" spans="1:17" ht="31.5" customHeight="1" x14ac:dyDescent="0.15">
      <c r="A9" s="1"/>
    </row>
    <row r="10" spans="1:17" x14ac:dyDescent="0.15">
      <c r="B10" t="s">
        <v>0</v>
      </c>
      <c r="C10">
        <v>3.1415899999999999</v>
      </c>
    </row>
    <row r="11" spans="1:17" x14ac:dyDescent="0.15">
      <c r="B11" s="4" t="s">
        <v>7</v>
      </c>
      <c r="C11">
        <v>3.5</v>
      </c>
    </row>
    <row r="12" spans="1:17" x14ac:dyDescent="0.15">
      <c r="B12" s="4" t="s">
        <v>8</v>
      </c>
      <c r="C12">
        <v>4</v>
      </c>
    </row>
    <row r="13" spans="1:17" x14ac:dyDescent="0.15">
      <c r="B13" s="4" t="s">
        <v>2</v>
      </c>
      <c r="C13" s="2">
        <f>(1/5*C11*C10*POWER(C12,2))</f>
        <v>35.185808000000002</v>
      </c>
      <c r="D13" s="6"/>
      <c r="E13" s="6"/>
      <c r="F13" s="6"/>
    </row>
    <row r="15" spans="1:17" ht="16" x14ac:dyDescent="0.15">
      <c r="Q15" s="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220-A903-4D1E-8295-47845816D095}">
  <dimension ref="A1:G12"/>
  <sheetViews>
    <sheetView tabSelected="1" zoomScale="137" workbookViewId="0">
      <selection activeCell="E11" sqref="E11"/>
    </sheetView>
  </sheetViews>
  <sheetFormatPr baseColWidth="10" defaultColWidth="8.83203125" defaultRowHeight="13" x14ac:dyDescent="0.15"/>
  <cols>
    <col min="3" max="3" width="13.33203125" bestFit="1" customWidth="1"/>
    <col min="4" max="4" width="10.5" bestFit="1" customWidth="1"/>
  </cols>
  <sheetData>
    <row r="1" spans="1:7" x14ac:dyDescent="0.15">
      <c r="B1" s="4" t="s">
        <v>44</v>
      </c>
      <c r="C1" s="4" t="s">
        <v>45</v>
      </c>
      <c r="D1" s="4" t="s">
        <v>46</v>
      </c>
      <c r="G1" s="4" t="s">
        <v>56</v>
      </c>
    </row>
    <row r="2" spans="1:7" x14ac:dyDescent="0.15">
      <c r="A2" s="4"/>
      <c r="B2">
        <v>1</v>
      </c>
      <c r="C2">
        <v>310</v>
      </c>
      <c r="D2">
        <v>50</v>
      </c>
      <c r="G2" s="4" t="s">
        <v>57</v>
      </c>
    </row>
    <row r="3" spans="1:7" x14ac:dyDescent="0.15">
      <c r="B3">
        <v>2</v>
      </c>
      <c r="C3">
        <v>295</v>
      </c>
      <c r="D3">
        <v>47</v>
      </c>
    </row>
    <row r="4" spans="1:7" x14ac:dyDescent="0.15">
      <c r="B4">
        <v>10</v>
      </c>
      <c r="C4">
        <v>275</v>
      </c>
      <c r="D4">
        <v>44</v>
      </c>
    </row>
    <row r="5" spans="1:7" x14ac:dyDescent="0.15">
      <c r="B5">
        <v>25</v>
      </c>
      <c r="C5">
        <v>245</v>
      </c>
      <c r="D5">
        <v>39</v>
      </c>
    </row>
    <row r="9" spans="1:7" x14ac:dyDescent="0.15">
      <c r="B9" s="4" t="s">
        <v>42</v>
      </c>
      <c r="C9" s="4" t="s">
        <v>43</v>
      </c>
      <c r="D9" s="4" t="s">
        <v>47</v>
      </c>
    </row>
    <row r="10" spans="1:7" x14ac:dyDescent="0.15">
      <c r="B10" s="4" t="s">
        <v>44</v>
      </c>
      <c r="C10">
        <v>3</v>
      </c>
      <c r="D10">
        <v>5</v>
      </c>
    </row>
    <row r="11" spans="1:7" x14ac:dyDescent="0.15">
      <c r="B11" s="4" t="s">
        <v>48</v>
      </c>
      <c r="C11">
        <f>VLOOKUP(C10,B2:D5,2,TRUE)</f>
        <v>295</v>
      </c>
      <c r="D11">
        <f>VLOOKUP(D2, B2:D5, 3,TRUE)</f>
        <v>39</v>
      </c>
    </row>
    <row r="12" spans="1:7" x14ac:dyDescent="0.15">
      <c r="B12" s="4" t="s">
        <v>49</v>
      </c>
      <c r="C12">
        <f>C10*C11</f>
        <v>885</v>
      </c>
      <c r="D12">
        <f>D10*D11</f>
        <v>195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AB53A94A704F4A8194D0C05AA48798" ma:contentTypeVersion="8" ma:contentTypeDescription="Create a new document." ma:contentTypeScope="" ma:versionID="a47966735ac02a6089d5ecc33f5ddcda">
  <xsd:schema xmlns:xsd="http://www.w3.org/2001/XMLSchema" xmlns:xs="http://www.w3.org/2001/XMLSchema" xmlns:p="http://schemas.microsoft.com/office/2006/metadata/properties" xmlns:ns2="bdef3ca3-5535-4985-9e35-ab8e6d7d127e" targetNamespace="http://schemas.microsoft.com/office/2006/metadata/properties" ma:root="true" ma:fieldsID="cb08c89a4ead3148b3abe8e9753e4bdc" ns2:_="">
    <xsd:import namespace="bdef3ca3-5535-4985-9e35-ab8e6d7d12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f3ca3-5535-4985-9e35-ab8e6d7d12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024772-8558-4C4C-886F-889DAEF8A3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E1F264-4FD5-4DA5-B08D-6538CCF122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f3ca3-5535-4985-9e35-ab8e6d7d12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E5C87D-2CA1-41E1-8909-2F4B03192B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Formulas</vt:lpstr>
      <vt:lpstr>VLOOKUP</vt:lpstr>
    </vt:vector>
  </TitlesOfParts>
  <Manager/>
  <Company>Montgomery, McCracken, Walker &amp; Rhoads, LLP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97 Fundamentals Class - Navigating Exercise</dc:title>
  <dc:subject>SHEET</dc:subject>
  <dc:creator>SYS053</dc:creator>
  <cp:keywords/>
  <dc:description/>
  <cp:lastModifiedBy>Microsoft Office User</cp:lastModifiedBy>
  <cp:revision/>
  <dcterms:created xsi:type="dcterms:W3CDTF">2000-05-31T20:16:50Z</dcterms:created>
  <dcterms:modified xsi:type="dcterms:W3CDTF">2022-11-24T04:00:48Z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0x01010064AB53A94A704F4A8194D0C05AA48798</vt:lpwstr>
  </property>
</Properties>
</file>