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ash University LPDP\Study\2024 - Term 5\ITI5057 - Project Management\Assessment 1\Risk Analysis\Monash-PM-Assignment-Monte-Carlo\"/>
    </mc:Choice>
  </mc:AlternateContent>
  <xr:revisionPtr revIDLastSave="0" documentId="13_ncr:1_{7CC4183B-1568-45A2-BED9-0592312A4204}" xr6:coauthVersionLast="47" xr6:coauthVersionMax="47" xr10:uidLastSave="{00000000-0000-0000-0000-000000000000}"/>
  <bookViews>
    <workbookView xWindow="-110" yWindow="-110" windowWidth="19420" windowHeight="10300" xr2:uid="{6064BF6F-03F8-43A5-8D2D-9027ABA8AE99}"/>
  </bookViews>
  <sheets>
    <sheet name="Workshop NPV_ROI_template" sheetId="1" r:id="rId1"/>
    <sheet name="Workshop NPV_ROI_template (2)" sheetId="4" state="hidden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8" i="1" s="1"/>
  <c r="H6" i="1"/>
  <c r="G6" i="1"/>
  <c r="F6" i="1"/>
  <c r="E6" i="1"/>
  <c r="E8" i="1" s="1"/>
  <c r="D6" i="1"/>
  <c r="H8" i="1"/>
  <c r="G8" i="1"/>
  <c r="F8" i="1"/>
  <c r="D8" i="1"/>
  <c r="G10" i="4"/>
  <c r="F10" i="4"/>
  <c r="E10" i="4"/>
  <c r="D10" i="4"/>
  <c r="C10" i="4"/>
  <c r="I7" i="4"/>
  <c r="I6" i="4"/>
  <c r="H3" i="4"/>
  <c r="H11" i="4" s="1"/>
  <c r="G3" i="4"/>
  <c r="G11" i="4" s="1"/>
  <c r="G12" i="4" s="1"/>
  <c r="F3" i="4"/>
  <c r="F11" i="4" s="1"/>
  <c r="F12" i="4" s="1"/>
  <c r="E3" i="4"/>
  <c r="E11" i="4" s="1"/>
  <c r="E12" i="4" s="1"/>
  <c r="D3" i="4"/>
  <c r="D11" i="4" s="1"/>
  <c r="D12" i="4" s="1"/>
  <c r="C3" i="4"/>
  <c r="C11" i="4" s="1"/>
  <c r="I7" i="1"/>
  <c r="I6" i="1"/>
  <c r="I8" i="1" s="1"/>
  <c r="H11" i="1"/>
  <c r="G11" i="1"/>
  <c r="F11" i="1"/>
  <c r="E11" i="1"/>
  <c r="D11" i="1"/>
  <c r="H10" i="1"/>
  <c r="G10" i="1"/>
  <c r="F10" i="1"/>
  <c r="D10" i="1"/>
  <c r="C11" i="1"/>
  <c r="G3" i="1"/>
  <c r="H3" i="1"/>
  <c r="F3" i="1"/>
  <c r="E3" i="1"/>
  <c r="D3" i="1"/>
  <c r="C3" i="1"/>
  <c r="C10" i="1" l="1"/>
  <c r="C12" i="1" s="1"/>
  <c r="F12" i="1"/>
  <c r="G12" i="1"/>
  <c r="H12" i="1"/>
  <c r="E10" i="1"/>
  <c r="I10" i="1" s="1"/>
  <c r="E12" i="1"/>
  <c r="D12" i="1"/>
  <c r="I11" i="4"/>
  <c r="C12" i="4"/>
  <c r="I10" i="4"/>
  <c r="H10" i="4"/>
  <c r="H12" i="4" s="1"/>
  <c r="I11" i="1"/>
  <c r="C13" i="1" l="1"/>
  <c r="D13" i="1" s="1"/>
  <c r="E13" i="1" s="1"/>
  <c r="F13" i="1" s="1"/>
  <c r="G13" i="1" s="1"/>
  <c r="H13" i="1" s="1"/>
  <c r="C14" i="1" s="1"/>
  <c r="I12" i="1"/>
  <c r="C15" i="1"/>
  <c r="I12" i="4"/>
  <c r="C13" i="4"/>
  <c r="D13" i="4" s="1"/>
  <c r="E13" i="4" s="1"/>
  <c r="F13" i="4" s="1"/>
  <c r="G13" i="4" s="1"/>
  <c r="H13" i="4" s="1"/>
  <c r="C14" i="4" s="1"/>
  <c r="C15" i="4" s="1"/>
</calcChain>
</file>

<file path=xl/sharedStrings.xml><?xml version="1.0" encoding="utf-8"?>
<sst xmlns="http://schemas.openxmlformats.org/spreadsheetml/2006/main" count="52" uniqueCount="15">
  <si>
    <t xml:space="preserve">Discount rate </t>
  </si>
  <si>
    <t>Discount factor</t>
  </si>
  <si>
    <t xml:space="preserve">Year </t>
  </si>
  <si>
    <t>TOTAL</t>
  </si>
  <si>
    <t>Discounted costs</t>
  </si>
  <si>
    <t>Discounted cash flow</t>
  </si>
  <si>
    <t>Cumulative disc cash flow</t>
  </si>
  <si>
    <t>NPV</t>
  </si>
  <si>
    <t>ROI</t>
  </si>
  <si>
    <t>Costs (cash outflows)</t>
  </si>
  <si>
    <t>Benefits (cash inflows)</t>
  </si>
  <si>
    <t>Net cash flow</t>
  </si>
  <si>
    <t>Discounted benefits</t>
  </si>
  <si>
    <t>Project 1</t>
  </si>
  <si>
    <t>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</si>
</sst>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\-&quot;$&quot;#,##0"/>
    <numFmt numFmtId="165" formatCode="_-&quot;$&quot;* #,##0.00_-;\-&quot;$&quot;* #,##0.00_-;_-&quot;$&quot;* &quot;-&quot;??_-;_-@_-"/>
    <numFmt numFmtId="166" formatCode="&quot;$&quot;#,##0;\ \(&quot;$&quot;#,##0\)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/>
    <xf numFmtId="9" fontId="2" fillId="2" borderId="4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2" borderId="8" xfId="0" applyFont="1" applyFill="1" applyBorder="1"/>
    <xf numFmtId="0" fontId="2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8" xfId="0" applyFont="1" applyBorder="1"/>
    <xf numFmtId="166" fontId="2" fillId="0" borderId="0" xfId="1" applyNumberFormat="1" applyFont="1" applyBorder="1"/>
    <xf numFmtId="166" fontId="2" fillId="0" borderId="9" xfId="1" applyNumberFormat="1" applyFont="1" applyBorder="1"/>
    <xf numFmtId="166" fontId="2" fillId="3" borderId="9" xfId="1" applyNumberFormat="1" applyFont="1" applyFill="1" applyBorder="1"/>
    <xf numFmtId="166" fontId="2" fillId="3" borderId="0" xfId="1" applyNumberFormat="1" applyFont="1" applyFill="1" applyBorder="1"/>
    <xf numFmtId="0" fontId="2" fillId="0" borderId="9" xfId="0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6" fontId="2" fillId="0" borderId="0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4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6" fontId="2" fillId="0" borderId="6" xfId="1" applyNumberFormat="1" applyFont="1" applyBorder="1"/>
    <xf numFmtId="166" fontId="2" fillId="0" borderId="6" xfId="1" applyNumberFormat="1" applyFont="1" applyFill="1" applyBorder="1"/>
    <xf numFmtId="166" fontId="2" fillId="3" borderId="6" xfId="1" applyNumberFormat="1" applyFont="1" applyFill="1" applyBorder="1"/>
    <xf numFmtId="166" fontId="2" fillId="0" borderId="7" xfId="1" applyNumberFormat="1" applyFont="1" applyBorder="1"/>
    <xf numFmtId="164" fontId="2" fillId="3" borderId="3" xfId="0" applyNumberFormat="1" applyFont="1" applyFill="1" applyBorder="1"/>
    <xf numFmtId="167" fontId="2" fillId="3" borderId="7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C30C-6728-4D96-B06A-0B15733E3F57}">
  <dimension ref="B1:I28"/>
  <sheetViews>
    <sheetView showGridLines="0" tabSelected="1" workbookViewId="0">
      <selection activeCell="D36" sqref="D36"/>
    </sheetView>
  </sheetViews>
  <sheetFormatPr defaultRowHeight="14.5" x14ac:dyDescent="0.35"/>
  <cols>
    <col min="2" max="2" width="28.36328125" customWidth="1"/>
    <col min="3" max="3" width="14.453125" customWidth="1"/>
    <col min="4" max="4" width="14.90625" customWidth="1"/>
    <col min="5" max="5" width="14.7265625" customWidth="1"/>
    <col min="6" max="8" width="13" customWidth="1"/>
    <col min="9" max="9" width="14.453125" customWidth="1"/>
  </cols>
  <sheetData>
    <row r="1" spans="2:9" ht="15" thickBot="1" x14ac:dyDescent="0.4"/>
    <row r="2" spans="2:9" ht="15" thickBot="1" x14ac:dyDescent="0.4">
      <c r="B2" s="1" t="s">
        <v>0</v>
      </c>
      <c r="C2" s="2">
        <v>0.08</v>
      </c>
      <c r="D2" s="3"/>
      <c r="E2" s="3"/>
      <c r="F2" s="3"/>
      <c r="G2" s="3"/>
      <c r="H2" s="3"/>
      <c r="I2" s="4"/>
    </row>
    <row r="3" spans="2:9" ht="15" thickBot="1" x14ac:dyDescent="0.4">
      <c r="B3" s="5" t="s">
        <v>1</v>
      </c>
      <c r="C3" s="6">
        <f t="shared" ref="C3:H3" si="0">1/(1+$C$2)^C4</f>
        <v>1</v>
      </c>
      <c r="D3" s="6">
        <f t="shared" si="0"/>
        <v>0.92592592592592582</v>
      </c>
      <c r="E3" s="6">
        <f t="shared" si="0"/>
        <v>0.85733882030178321</v>
      </c>
      <c r="F3" s="6">
        <f t="shared" si="0"/>
        <v>0.79383224102016958</v>
      </c>
      <c r="G3" s="6">
        <f t="shared" si="0"/>
        <v>0.73502985279645328</v>
      </c>
      <c r="H3" s="6">
        <f t="shared" si="0"/>
        <v>0.68058319703375303</v>
      </c>
      <c r="I3" s="7"/>
    </row>
    <row r="4" spans="2:9" x14ac:dyDescent="0.35">
      <c r="B4" s="8" t="s">
        <v>2</v>
      </c>
      <c r="C4" s="9">
        <v>0</v>
      </c>
      <c r="D4" s="9">
        <v>1</v>
      </c>
      <c r="E4" s="9">
        <v>2</v>
      </c>
      <c r="F4" s="9">
        <v>3</v>
      </c>
      <c r="G4" s="9">
        <v>4</v>
      </c>
      <c r="H4" s="9">
        <v>5</v>
      </c>
      <c r="I4" s="10" t="s">
        <v>3</v>
      </c>
    </row>
    <row r="5" spans="2:9" x14ac:dyDescent="0.35">
      <c r="B5" s="20" t="s">
        <v>13</v>
      </c>
      <c r="C5" s="21"/>
      <c r="D5" s="21"/>
      <c r="E5" s="21"/>
      <c r="F5" s="21"/>
      <c r="G5" s="21"/>
      <c r="H5" s="21"/>
      <c r="I5" s="22"/>
    </row>
    <row r="6" spans="2:9" x14ac:dyDescent="0.35">
      <c r="B6" s="19" t="s">
        <v>9</v>
      </c>
      <c r="C6" s="17">
        <f>144950+750+20%*144950</f>
        <v>174690</v>
      </c>
      <c r="D6" s="17">
        <f>9000+2052492</f>
        <v>2061492</v>
      </c>
      <c r="E6" s="17">
        <f>9000+1830384</f>
        <v>1839384</v>
      </c>
      <c r="F6" s="17">
        <f t="shared" ref="F6:H6" si="1">9000+1830384</f>
        <v>1839384</v>
      </c>
      <c r="G6" s="17">
        <f t="shared" si="1"/>
        <v>1839384</v>
      </c>
      <c r="H6" s="17">
        <f t="shared" si="1"/>
        <v>1839384</v>
      </c>
      <c r="I6" s="13">
        <f>SUM(C6:H6)</f>
        <v>9593718</v>
      </c>
    </row>
    <row r="7" spans="2:9" x14ac:dyDescent="0.35">
      <c r="B7" s="19" t="s">
        <v>10</v>
      </c>
      <c r="C7" s="18">
        <v>0</v>
      </c>
      <c r="D7" s="18">
        <v>836124.43602479692</v>
      </c>
      <c r="E7" s="18">
        <v>1746040.198026496</v>
      </c>
      <c r="F7" s="18">
        <v>2734636.8636489911</v>
      </c>
      <c r="G7" s="18">
        <v>3807092.3165501882</v>
      </c>
      <c r="H7" s="18">
        <v>4968888.7005665982</v>
      </c>
      <c r="I7" s="13">
        <f>SUM(C7:H7)</f>
        <v>14092782.51481707</v>
      </c>
    </row>
    <row r="8" spans="2:9" x14ac:dyDescent="0.35">
      <c r="B8" s="19" t="s">
        <v>11</v>
      </c>
      <c r="C8" s="18">
        <f>C7-C6</f>
        <v>-174690</v>
      </c>
      <c r="D8" s="18">
        <f t="shared" ref="D8:I8" si="2">D7-D6</f>
        <v>-1225367.5639752031</v>
      </c>
      <c r="E8" s="18">
        <f t="shared" si="2"/>
        <v>-93343.801973504014</v>
      </c>
      <c r="F8" s="18">
        <f t="shared" si="2"/>
        <v>895252.8636489911</v>
      </c>
      <c r="G8" s="18">
        <f t="shared" si="2"/>
        <v>1967708.3165501882</v>
      </c>
      <c r="H8" s="18">
        <f t="shared" si="2"/>
        <v>3129504.7005665982</v>
      </c>
      <c r="I8" s="13">
        <f t="shared" si="2"/>
        <v>4499064.5148170702</v>
      </c>
    </row>
    <row r="9" spans="2:9" x14ac:dyDescent="0.35">
      <c r="B9" s="11"/>
      <c r="C9" s="12"/>
      <c r="D9" s="12"/>
      <c r="E9" s="12"/>
      <c r="F9" s="12"/>
      <c r="G9" s="12"/>
      <c r="H9" s="12"/>
      <c r="I9" s="13"/>
    </row>
    <row r="10" spans="2:9" x14ac:dyDescent="0.35">
      <c r="B10" s="11" t="s">
        <v>4</v>
      </c>
      <c r="C10" s="12">
        <f t="shared" ref="C10:H10" si="3">C3*-C6</f>
        <v>-174690</v>
      </c>
      <c r="D10" s="12">
        <f t="shared" si="3"/>
        <v>-1908788.8888888888</v>
      </c>
      <c r="E10" s="12">
        <f t="shared" si="3"/>
        <v>-1576975.3086419753</v>
      </c>
      <c r="F10" s="12">
        <f t="shared" si="3"/>
        <v>-1460162.3228166436</v>
      </c>
      <c r="G10" s="12">
        <f t="shared" si="3"/>
        <v>-1352002.1507561514</v>
      </c>
      <c r="H10" s="12">
        <f t="shared" si="3"/>
        <v>-1251853.8432927327</v>
      </c>
      <c r="I10" s="13">
        <f>SUM(C10:H10)</f>
        <v>-7724472.5143963918</v>
      </c>
    </row>
    <row r="11" spans="2:9" x14ac:dyDescent="0.35">
      <c r="B11" s="11" t="s">
        <v>12</v>
      </c>
      <c r="C11" s="12">
        <f t="shared" ref="C11:H11" si="4">C3*C7</f>
        <v>0</v>
      </c>
      <c r="D11" s="12">
        <f t="shared" si="4"/>
        <v>774189.29261555267</v>
      </c>
      <c r="E11" s="12">
        <f t="shared" si="4"/>
        <v>1496948.0435755281</v>
      </c>
      <c r="F11" s="12">
        <f t="shared" si="4"/>
        <v>2170842.9098468465</v>
      </c>
      <c r="G11" s="12">
        <f t="shared" si="4"/>
        <v>2798326.505016393</v>
      </c>
      <c r="H11" s="12">
        <f t="shared" si="4"/>
        <v>3381742.1575365062</v>
      </c>
      <c r="I11" s="13">
        <f>SUM(C11:H11)</f>
        <v>10622048.908590825</v>
      </c>
    </row>
    <row r="12" spans="2:9" x14ac:dyDescent="0.35">
      <c r="B12" s="11" t="s">
        <v>5</v>
      </c>
      <c r="C12" s="12">
        <f t="shared" ref="C12:H12" si="5">SUM(C10:C11)</f>
        <v>-174690</v>
      </c>
      <c r="D12" s="12">
        <f t="shared" si="5"/>
        <v>-1134599.5962733361</v>
      </c>
      <c r="E12" s="12">
        <f t="shared" si="5"/>
        <v>-80027.265066447202</v>
      </c>
      <c r="F12" s="12">
        <f t="shared" si="5"/>
        <v>710680.58703020285</v>
      </c>
      <c r="G12" s="12">
        <f t="shared" si="5"/>
        <v>1446324.3542602416</v>
      </c>
      <c r="H12" s="12">
        <f t="shared" si="5"/>
        <v>2129888.3142437735</v>
      </c>
      <c r="I12" s="14">
        <f>SUM(C12:H12)</f>
        <v>2897576.3941944344</v>
      </c>
    </row>
    <row r="13" spans="2:9" ht="15" thickBot="1" x14ac:dyDescent="0.4">
      <c r="B13" s="11" t="s">
        <v>6</v>
      </c>
      <c r="C13" s="12">
        <f>C12</f>
        <v>-174690</v>
      </c>
      <c r="D13" s="12">
        <f>C13+D12</f>
        <v>-1309289.5962733361</v>
      </c>
      <c r="E13" s="12">
        <f>D13+E12</f>
        <v>-1389316.8613397833</v>
      </c>
      <c r="F13" s="12">
        <f>E13+F12</f>
        <v>-678636.27430958045</v>
      </c>
      <c r="G13" s="12">
        <f>F13+G12</f>
        <v>767688.07995066117</v>
      </c>
      <c r="H13" s="15">
        <f>G13+H12</f>
        <v>2897576.3941944344</v>
      </c>
      <c r="I13" s="13"/>
    </row>
    <row r="14" spans="2:9" x14ac:dyDescent="0.35">
      <c r="B14" s="1" t="s">
        <v>7</v>
      </c>
      <c r="C14" s="30">
        <f>H13</f>
        <v>2897576.3941944344</v>
      </c>
      <c r="D14" s="3"/>
      <c r="E14" s="3"/>
      <c r="F14" s="3"/>
      <c r="G14" s="3"/>
      <c r="H14" s="3"/>
      <c r="I14" s="3"/>
    </row>
    <row r="15" spans="2:9" ht="15" thickBot="1" x14ac:dyDescent="0.4">
      <c r="B15" s="5" t="s">
        <v>8</v>
      </c>
      <c r="C15" s="31">
        <f>C14/-I10</f>
        <v>0.37511640941101304</v>
      </c>
    </row>
    <row r="17" spans="2:9" hidden="1" x14ac:dyDescent="0.35">
      <c r="B17" s="23" t="s">
        <v>2</v>
      </c>
      <c r="C17" s="24">
        <v>0</v>
      </c>
      <c r="D17" s="24">
        <v>1</v>
      </c>
      <c r="E17" s="24">
        <v>2</v>
      </c>
      <c r="F17" s="24">
        <v>3</v>
      </c>
      <c r="G17" s="24">
        <v>4</v>
      </c>
      <c r="H17" s="24">
        <v>5</v>
      </c>
      <c r="I17" s="25" t="s">
        <v>3</v>
      </c>
    </row>
    <row r="18" spans="2:9" hidden="1" x14ac:dyDescent="0.35">
      <c r="B18" s="20" t="s">
        <v>14</v>
      </c>
      <c r="C18" s="21"/>
      <c r="D18" s="21"/>
      <c r="E18" s="21"/>
      <c r="F18" s="21"/>
      <c r="G18" s="21"/>
      <c r="H18" s="21"/>
      <c r="I18" s="22"/>
    </row>
    <row r="19" spans="2:9" hidden="1" x14ac:dyDescent="0.35">
      <c r="B19" s="19" t="s">
        <v>9</v>
      </c>
      <c r="C19" s="17">
        <v>75000</v>
      </c>
      <c r="D19" s="17">
        <v>90000</v>
      </c>
      <c r="E19" s="17">
        <v>30000</v>
      </c>
      <c r="F19" s="17">
        <v>30000</v>
      </c>
      <c r="G19" s="17">
        <v>20000</v>
      </c>
      <c r="H19" s="17">
        <v>20000</v>
      </c>
      <c r="I19" s="16"/>
    </row>
    <row r="20" spans="2:9" hidden="1" x14ac:dyDescent="0.35">
      <c r="B20" s="19" t="s">
        <v>10</v>
      </c>
      <c r="C20" s="18">
        <v>0</v>
      </c>
      <c r="D20" s="18">
        <v>85000</v>
      </c>
      <c r="E20" s="18">
        <v>100000</v>
      </c>
      <c r="F20" s="18">
        <v>75000</v>
      </c>
      <c r="G20" s="18">
        <v>50000</v>
      </c>
      <c r="H20" s="18">
        <v>25000</v>
      </c>
      <c r="I20" s="13"/>
    </row>
    <row r="21" spans="2:9" hidden="1" x14ac:dyDescent="0.35">
      <c r="B21" s="19" t="s">
        <v>11</v>
      </c>
      <c r="C21" s="18"/>
      <c r="D21" s="18"/>
      <c r="E21" s="18"/>
      <c r="F21" s="18"/>
      <c r="G21" s="18"/>
      <c r="H21" s="18"/>
      <c r="I21" s="13"/>
    </row>
    <row r="22" spans="2:9" hidden="1" x14ac:dyDescent="0.35">
      <c r="B22" s="11"/>
      <c r="C22" s="12"/>
      <c r="D22" s="12"/>
      <c r="E22" s="12"/>
      <c r="F22" s="12"/>
      <c r="G22" s="12"/>
      <c r="H22" s="12"/>
      <c r="I22" s="13"/>
    </row>
    <row r="23" spans="2:9" hidden="1" x14ac:dyDescent="0.35">
      <c r="B23" s="11" t="s">
        <v>4</v>
      </c>
      <c r="C23" s="12"/>
      <c r="D23" s="12"/>
      <c r="E23" s="12"/>
      <c r="F23" s="12"/>
      <c r="G23" s="12"/>
      <c r="H23" s="12"/>
      <c r="I23" s="13"/>
    </row>
    <row r="24" spans="2:9" hidden="1" x14ac:dyDescent="0.35">
      <c r="B24" s="11" t="s">
        <v>12</v>
      </c>
      <c r="C24" s="12"/>
      <c r="D24" s="12"/>
      <c r="E24" s="12"/>
      <c r="F24" s="12"/>
      <c r="G24" s="12"/>
      <c r="H24" s="12"/>
      <c r="I24" s="13"/>
    </row>
    <row r="25" spans="2:9" hidden="1" x14ac:dyDescent="0.35">
      <c r="B25" s="11" t="s">
        <v>5</v>
      </c>
      <c r="C25" s="12"/>
      <c r="D25" s="12"/>
      <c r="E25" s="12"/>
      <c r="F25" s="12"/>
      <c r="G25" s="12"/>
      <c r="H25" s="12"/>
      <c r="I25" s="14"/>
    </row>
    <row r="26" spans="2:9" ht="15" hidden="1" thickBot="1" x14ac:dyDescent="0.4">
      <c r="B26" s="5" t="s">
        <v>6</v>
      </c>
      <c r="C26" s="26"/>
      <c r="D26" s="26"/>
      <c r="E26" s="26"/>
      <c r="F26" s="27"/>
      <c r="G26" s="27"/>
      <c r="H26" s="28"/>
      <c r="I26" s="29"/>
    </row>
    <row r="27" spans="2:9" hidden="1" x14ac:dyDescent="0.35">
      <c r="B27" s="1" t="s">
        <v>7</v>
      </c>
      <c r="C27" s="30"/>
      <c r="D27" s="3"/>
      <c r="E27" s="3"/>
      <c r="F27" s="3"/>
      <c r="G27" s="3"/>
      <c r="H27" s="3"/>
      <c r="I27" s="3"/>
    </row>
    <row r="28" spans="2:9" ht="15" hidden="1" thickBot="1" x14ac:dyDescent="0.4">
      <c r="B28" s="5" t="s">
        <v>8</v>
      </c>
      <c r="C2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F559-52EA-4483-943A-DBB3C65E0A2E}">
  <dimension ref="B1:I28"/>
  <sheetViews>
    <sheetView showGridLines="0" topLeftCell="A13" workbookViewId="0">
      <selection activeCell="C6" sqref="C6"/>
    </sheetView>
  </sheetViews>
  <sheetFormatPr defaultRowHeight="14.5" x14ac:dyDescent="0.35"/>
  <cols>
    <col min="2" max="2" width="28.36328125" customWidth="1"/>
    <col min="3" max="3" width="14.453125" customWidth="1"/>
    <col min="4" max="4" width="14.90625" customWidth="1"/>
    <col min="5" max="5" width="14.7265625" customWidth="1"/>
    <col min="6" max="8" width="13" customWidth="1"/>
    <col min="9" max="9" width="14.453125" customWidth="1"/>
  </cols>
  <sheetData>
    <row r="1" spans="2:9" ht="15" thickBot="1" x14ac:dyDescent="0.4"/>
    <row r="2" spans="2:9" ht="15" thickBot="1" x14ac:dyDescent="0.4">
      <c r="B2" s="1" t="s">
        <v>0</v>
      </c>
      <c r="C2" s="2">
        <v>0.08</v>
      </c>
      <c r="D2" s="3"/>
      <c r="E2" s="3"/>
      <c r="F2" s="3"/>
      <c r="G2" s="3"/>
      <c r="H2" s="3"/>
      <c r="I2" s="4"/>
    </row>
    <row r="3" spans="2:9" ht="15" thickBot="1" x14ac:dyDescent="0.4">
      <c r="B3" s="5" t="s">
        <v>1</v>
      </c>
      <c r="C3" s="6">
        <f t="shared" ref="C3:H3" si="0">1/(1+$C$2)^C4</f>
        <v>1</v>
      </c>
      <c r="D3" s="6">
        <f t="shared" si="0"/>
        <v>0.92592592592592582</v>
      </c>
      <c r="E3" s="6">
        <f t="shared" si="0"/>
        <v>0.85733882030178321</v>
      </c>
      <c r="F3" s="6">
        <f t="shared" si="0"/>
        <v>0.79383224102016958</v>
      </c>
      <c r="G3" s="6">
        <f t="shared" si="0"/>
        <v>0.73502985279645328</v>
      </c>
      <c r="H3" s="6">
        <f t="shared" si="0"/>
        <v>0.68058319703375303</v>
      </c>
      <c r="I3" s="7"/>
    </row>
    <row r="4" spans="2:9" x14ac:dyDescent="0.35">
      <c r="B4" s="8" t="s">
        <v>2</v>
      </c>
      <c r="C4" s="9">
        <v>0</v>
      </c>
      <c r="D4" s="9">
        <v>1</v>
      </c>
      <c r="E4" s="9">
        <v>2</v>
      </c>
      <c r="F4" s="9">
        <v>3</v>
      </c>
      <c r="G4" s="9">
        <v>4</v>
      </c>
      <c r="H4" s="9">
        <v>5</v>
      </c>
      <c r="I4" s="10" t="s">
        <v>3</v>
      </c>
    </row>
    <row r="5" spans="2:9" x14ac:dyDescent="0.35">
      <c r="B5" s="20" t="s">
        <v>13</v>
      </c>
      <c r="C5" s="21"/>
      <c r="D5" s="21"/>
      <c r="E5" s="21"/>
      <c r="F5" s="21"/>
      <c r="G5" s="21"/>
      <c r="H5" s="21"/>
      <c r="I5" s="22"/>
    </row>
    <row r="6" spans="2:9" x14ac:dyDescent="0.35">
      <c r="B6" s="19" t="s">
        <v>9</v>
      </c>
      <c r="C6" s="17">
        <v>120000</v>
      </c>
      <c r="D6" s="17">
        <v>100000</v>
      </c>
      <c r="E6" s="17">
        <v>75000</v>
      </c>
      <c r="F6" s="17">
        <v>50000</v>
      </c>
      <c r="G6" s="17">
        <v>50000</v>
      </c>
      <c r="H6" s="17">
        <v>20000</v>
      </c>
      <c r="I6" s="13">
        <f>SUM(C6:H6)</f>
        <v>415000</v>
      </c>
    </row>
    <row r="7" spans="2:9" x14ac:dyDescent="0.35">
      <c r="B7" s="19" t="s">
        <v>10</v>
      </c>
      <c r="C7" s="18">
        <v>0</v>
      </c>
      <c r="D7" s="18">
        <v>9599591.6899999995</v>
      </c>
      <c r="E7" s="18">
        <v>20046385.739999998</v>
      </c>
      <c r="F7" s="18">
        <v>31396519.670000002</v>
      </c>
      <c r="G7" s="18">
        <v>43709441.060000002</v>
      </c>
      <c r="H7" s="18">
        <v>57048090.710000001</v>
      </c>
      <c r="I7" s="13">
        <f>SUM(C7:H7)</f>
        <v>161800028.87</v>
      </c>
    </row>
    <row r="8" spans="2:9" x14ac:dyDescent="0.35">
      <c r="B8" s="19" t="s">
        <v>11</v>
      </c>
      <c r="C8" s="18"/>
      <c r="D8" s="18"/>
      <c r="E8" s="18"/>
      <c r="F8" s="18"/>
      <c r="G8" s="18"/>
      <c r="H8" s="18"/>
      <c r="I8" s="13"/>
    </row>
    <row r="9" spans="2:9" x14ac:dyDescent="0.35">
      <c r="B9" s="11"/>
      <c r="C9" s="12"/>
      <c r="D9" s="12"/>
      <c r="E9" s="12"/>
      <c r="F9" s="12"/>
      <c r="G9" s="12"/>
      <c r="H9" s="12"/>
      <c r="I9" s="13"/>
    </row>
    <row r="10" spans="2:9" x14ac:dyDescent="0.35">
      <c r="B10" s="11" t="s">
        <v>4</v>
      </c>
      <c r="C10" s="12">
        <f t="shared" ref="C10:H10" si="1">C3*-C6</f>
        <v>-120000</v>
      </c>
      <c r="D10" s="12">
        <f t="shared" si="1"/>
        <v>-92592.592592592584</v>
      </c>
      <c r="E10" s="12">
        <f t="shared" si="1"/>
        <v>-64300.411522633738</v>
      </c>
      <c r="F10" s="12">
        <f t="shared" si="1"/>
        <v>-39691.61205100848</v>
      </c>
      <c r="G10" s="12">
        <f t="shared" si="1"/>
        <v>-36751.492639822667</v>
      </c>
      <c r="H10" s="12">
        <f t="shared" si="1"/>
        <v>-13611.66394067506</v>
      </c>
      <c r="I10" s="13">
        <f>SUM(C10:H10)</f>
        <v>-366947.77274673252</v>
      </c>
    </row>
    <row r="11" spans="2:9" x14ac:dyDescent="0.35">
      <c r="B11" s="11" t="s">
        <v>12</v>
      </c>
      <c r="C11" s="12">
        <f t="shared" ref="C11:H11" si="2">C3*C7</f>
        <v>0</v>
      </c>
      <c r="D11" s="12">
        <f t="shared" si="2"/>
        <v>8888510.8240740728</v>
      </c>
      <c r="E11" s="12">
        <f t="shared" si="2"/>
        <v>17186544.70164609</v>
      </c>
      <c r="F11" s="12">
        <f t="shared" si="2"/>
        <v>24923569.569869936</v>
      </c>
      <c r="G11" s="12">
        <f t="shared" si="2"/>
        <v>32127744.028147053</v>
      </c>
      <c r="H11" s="12">
        <f t="shared" si="2"/>
        <v>38825971.960083343</v>
      </c>
      <c r="I11" s="13">
        <f>SUM(C11:H11)</f>
        <v>121952341.08382049</v>
      </c>
    </row>
    <row r="12" spans="2:9" x14ac:dyDescent="0.35">
      <c r="B12" s="11" t="s">
        <v>5</v>
      </c>
      <c r="C12" s="12">
        <f t="shared" ref="C12:H12" si="3">SUM(C10:C11)</f>
        <v>-120000</v>
      </c>
      <c r="D12" s="12">
        <f t="shared" si="3"/>
        <v>8795918.2314814795</v>
      </c>
      <c r="E12" s="12">
        <f t="shared" si="3"/>
        <v>17122244.290123455</v>
      </c>
      <c r="F12" s="12">
        <f t="shared" si="3"/>
        <v>24883877.957818925</v>
      </c>
      <c r="G12" s="12">
        <f t="shared" si="3"/>
        <v>32090992.535507232</v>
      </c>
      <c r="H12" s="12">
        <f t="shared" si="3"/>
        <v>38812360.296142668</v>
      </c>
      <c r="I12" s="14">
        <f>SUM(C12:H12)</f>
        <v>121585393.31107375</v>
      </c>
    </row>
    <row r="13" spans="2:9" ht="15" thickBot="1" x14ac:dyDescent="0.4">
      <c r="B13" s="11" t="s">
        <v>6</v>
      </c>
      <c r="C13" s="12">
        <f>C12</f>
        <v>-120000</v>
      </c>
      <c r="D13" s="12">
        <f>C13+D12</f>
        <v>8675918.2314814795</v>
      </c>
      <c r="E13" s="12">
        <f>D13+E12</f>
        <v>25798162.521604933</v>
      </c>
      <c r="F13" s="12">
        <f>E13+F12</f>
        <v>50682040.479423858</v>
      </c>
      <c r="G13" s="12">
        <f>F13+G12</f>
        <v>82773033.014931083</v>
      </c>
      <c r="H13" s="15">
        <f>G13+H12</f>
        <v>121585393.31107375</v>
      </c>
      <c r="I13" s="13"/>
    </row>
    <row r="14" spans="2:9" x14ac:dyDescent="0.35">
      <c r="B14" s="1" t="s">
        <v>7</v>
      </c>
      <c r="C14" s="30">
        <f>H13</f>
        <v>121585393.31107375</v>
      </c>
      <c r="D14" s="3"/>
      <c r="E14" s="3"/>
      <c r="F14" s="3"/>
      <c r="G14" s="3"/>
      <c r="H14" s="3"/>
      <c r="I14" s="3"/>
    </row>
    <row r="15" spans="2:9" ht="15" thickBot="1" x14ac:dyDescent="0.4">
      <c r="B15" s="5" t="s">
        <v>8</v>
      </c>
      <c r="C15" s="31">
        <f>C14/-I10</f>
        <v>331.34250250645897</v>
      </c>
    </row>
    <row r="16" spans="2:9" ht="15" thickBot="1" x14ac:dyDescent="0.4"/>
    <row r="17" spans="2:9" x14ac:dyDescent="0.35">
      <c r="B17" s="23" t="s">
        <v>2</v>
      </c>
      <c r="C17" s="24">
        <v>0</v>
      </c>
      <c r="D17" s="24">
        <v>1</v>
      </c>
      <c r="E17" s="24">
        <v>2</v>
      </c>
      <c r="F17" s="24">
        <v>3</v>
      </c>
      <c r="G17" s="24">
        <v>4</v>
      </c>
      <c r="H17" s="24">
        <v>5</v>
      </c>
      <c r="I17" s="25" t="s">
        <v>3</v>
      </c>
    </row>
    <row r="18" spans="2:9" x14ac:dyDescent="0.35">
      <c r="B18" s="20" t="s">
        <v>14</v>
      </c>
      <c r="C18" s="21"/>
      <c r="D18" s="21"/>
      <c r="E18" s="21"/>
      <c r="F18" s="21"/>
      <c r="G18" s="21"/>
      <c r="H18" s="21"/>
      <c r="I18" s="22"/>
    </row>
    <row r="19" spans="2:9" x14ac:dyDescent="0.35">
      <c r="B19" s="19" t="s">
        <v>9</v>
      </c>
      <c r="C19" s="17">
        <v>75000</v>
      </c>
      <c r="D19" s="17">
        <v>90000</v>
      </c>
      <c r="E19" s="17">
        <v>30000</v>
      </c>
      <c r="F19" s="17">
        <v>30000</v>
      </c>
      <c r="G19" s="17">
        <v>20000</v>
      </c>
      <c r="H19" s="17">
        <v>20000</v>
      </c>
      <c r="I19" s="16"/>
    </row>
    <row r="20" spans="2:9" x14ac:dyDescent="0.35">
      <c r="B20" s="19" t="s">
        <v>10</v>
      </c>
      <c r="C20" s="18">
        <v>0</v>
      </c>
      <c r="D20" s="18">
        <v>85000</v>
      </c>
      <c r="E20" s="18">
        <v>100000</v>
      </c>
      <c r="F20" s="18">
        <v>75000</v>
      </c>
      <c r="G20" s="18">
        <v>50000</v>
      </c>
      <c r="H20" s="18">
        <v>25000</v>
      </c>
      <c r="I20" s="13"/>
    </row>
    <row r="21" spans="2:9" x14ac:dyDescent="0.35">
      <c r="B21" s="19" t="s">
        <v>11</v>
      </c>
      <c r="C21" s="18"/>
      <c r="D21" s="18"/>
      <c r="E21" s="18"/>
      <c r="F21" s="18"/>
      <c r="G21" s="18"/>
      <c r="H21" s="18"/>
      <c r="I21" s="13"/>
    </row>
    <row r="22" spans="2:9" x14ac:dyDescent="0.35">
      <c r="B22" s="11"/>
      <c r="C22" s="12"/>
      <c r="D22" s="12"/>
      <c r="E22" s="12"/>
      <c r="F22" s="12"/>
      <c r="G22" s="12"/>
      <c r="H22" s="12"/>
      <c r="I22" s="13"/>
    </row>
    <row r="23" spans="2:9" x14ac:dyDescent="0.35">
      <c r="B23" s="11" t="s">
        <v>4</v>
      </c>
      <c r="C23" s="12"/>
      <c r="D23" s="12"/>
      <c r="E23" s="12"/>
      <c r="F23" s="12"/>
      <c r="G23" s="12"/>
      <c r="H23" s="12"/>
      <c r="I23" s="13"/>
    </row>
    <row r="24" spans="2:9" x14ac:dyDescent="0.35">
      <c r="B24" s="11" t="s">
        <v>12</v>
      </c>
      <c r="C24" s="12"/>
      <c r="D24" s="12"/>
      <c r="E24" s="12"/>
      <c r="F24" s="12"/>
      <c r="G24" s="12"/>
      <c r="H24" s="12"/>
      <c r="I24" s="13"/>
    </row>
    <row r="25" spans="2:9" x14ac:dyDescent="0.35">
      <c r="B25" s="11" t="s">
        <v>5</v>
      </c>
      <c r="C25" s="12"/>
      <c r="D25" s="12"/>
      <c r="E25" s="12"/>
      <c r="F25" s="12"/>
      <c r="G25" s="12"/>
      <c r="H25" s="12"/>
      <c r="I25" s="14"/>
    </row>
    <row r="26" spans="2:9" ht="15" thickBot="1" x14ac:dyDescent="0.4">
      <c r="B26" s="5" t="s">
        <v>6</v>
      </c>
      <c r="C26" s="26"/>
      <c r="D26" s="26"/>
      <c r="E26" s="26"/>
      <c r="F26" s="27"/>
      <c r="G26" s="27"/>
      <c r="H26" s="28"/>
      <c r="I26" s="29"/>
    </row>
    <row r="27" spans="2:9" x14ac:dyDescent="0.35">
      <c r="B27" s="1" t="s">
        <v>7</v>
      </c>
      <c r="C27" s="30"/>
      <c r="D27" s="3"/>
      <c r="E27" s="3"/>
      <c r="F27" s="3"/>
      <c r="G27" s="3"/>
      <c r="H27" s="3"/>
      <c r="I27" s="3"/>
    </row>
    <row r="28" spans="2:9" ht="15" thickBot="1" x14ac:dyDescent="0.4">
      <c r="B28" s="5" t="s">
        <v>8</v>
      </c>
      <c r="C28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NPV_ROI_template</vt:lpstr>
      <vt:lpstr>Workshop NPV_ROI_template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Sanaz Nikfal</dc:creator>
  <cp:lastModifiedBy>Reza Darmawan</cp:lastModifiedBy>
  <dcterms:created xsi:type="dcterms:W3CDTF">2022-07-31T13:11:45Z</dcterms:created>
  <dcterms:modified xsi:type="dcterms:W3CDTF">2024-10-12T13:07:25Z</dcterms:modified>
</cp:coreProperties>
</file>