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kspace\Obedience\ObedienceX\ObedienceMobile\ObedienceMobile\Res\"/>
    </mc:Choice>
  </mc:AlternateContent>
  <xr:revisionPtr revIDLastSave="0" documentId="13_ncr:1_{9C4455F2-808F-4F95-AA57-9872531BEA6D}" xr6:coauthVersionLast="47" xr6:coauthVersionMax="47" xr10:uidLastSave="{00000000-0000-0000-0000-000000000000}"/>
  <bookViews>
    <workbookView xWindow="-108" yWindow="-108" windowWidth="23256" windowHeight="12456" tabRatio="557" xr2:uid="{00000000-000D-0000-FFFF-FFFF00000000}"/>
  </bookViews>
  <sheets>
    <sheet name="ОБ-0 Сводная" sheetId="1" r:id="rId1"/>
    <sheet name="ВС1" sheetId="26" r:id="rId2"/>
  </sheets>
  <definedNames>
    <definedName name="_xlnm._FilterDatabase" localSheetId="0" hidden="1">'ОБ-0 Сводная'!$A$2:$AA$13</definedName>
    <definedName name="_xlnm.Print_Area" localSheetId="1">ВС1!$A$1:$L$44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Q6" i="1"/>
  <c r="R6" i="1"/>
  <c r="S6" i="1"/>
  <c r="T6" i="1"/>
  <c r="U6" i="1"/>
  <c r="V6" i="1"/>
  <c r="W6" i="1"/>
  <c r="M6" i="1"/>
  <c r="O6" i="1"/>
  <c r="N6" i="1"/>
  <c r="H44" i="26" l="1"/>
  <c r="D20" i="26"/>
  <c r="D19" i="26"/>
  <c r="C44" i="26" s="1"/>
  <c r="J18" i="26"/>
  <c r="F18" i="26"/>
  <c r="B18" i="26"/>
  <c r="I43" i="26" s="1"/>
  <c r="J17" i="26"/>
  <c r="E16" i="26"/>
  <c r="B43" i="26" s="1"/>
  <c r="B17" i="26"/>
  <c r="B42" i="26" s="1"/>
  <c r="Y4" i="1" l="1"/>
  <c r="AA4" i="1" s="1"/>
  <c r="Z4" i="1" l="1"/>
  <c r="G25" i="26" s="1"/>
  <c r="B25" i="26"/>
</calcChain>
</file>

<file path=xl/sharedStrings.xml><?xml version="1.0" encoding="utf-8"?>
<sst xmlns="http://schemas.openxmlformats.org/spreadsheetml/2006/main" count="89" uniqueCount="68">
  <si>
    <t>Пол собаки</t>
  </si>
  <si>
    <t>№</t>
  </si>
  <si>
    <t>ЖК КК</t>
  </si>
  <si>
    <t>Сумма баллов</t>
  </si>
  <si>
    <t>Оценка</t>
  </si>
  <si>
    <t>Место</t>
  </si>
  <si>
    <t>Договор-заявка на изготовление единого сертификата РКФ по рабочим качествам внутреннего образца</t>
  </si>
  <si>
    <t>1. Настоящим Договором-заявкой РКФ обязуется оказать Заявителю услугу по обработке данных для изготовления единого сертификата РКФ по рабочим качествам собак ВНУТРЕННЕГО ОБРАЗЦА.</t>
  </si>
  <si>
    <t>2. Объем, сроки и цена предоставления услуги опубликованы на официальном сайте РКФ в разделе «Размеры членских взносов и расценки на услуги РКФ» и являются неотъемлемой частью Договора-Заявки.</t>
  </si>
  <si>
    <t>3. Заявитель обязуется предоставить для оказания услуги все необходимые документы.</t>
  </si>
  <si>
    <t>4. Если в ходе выполнения работ по Договору-заявке по вине Заявителя или организатора испытаний/состязаний возникнут обстоятельства, исключающие возможность исполнения услуги, то услуга подлежит оплате в полном объеме и денежные средства уплаченные Заявителем возврату не подлежат.</t>
  </si>
  <si>
    <t>5. Заявитель согласен на использование его персональных данных в целях исполнения настоящего Договора-заявки.</t>
  </si>
  <si>
    <t>Подпись Заявителя_____________________________</t>
  </si>
  <si>
    <t>РОССИЙСКАЯ КИНОЛОГИЧЕСКАЯ ФЕДЕРАЦИЯ</t>
  </si>
  <si>
    <t>ВРЕМЕННЫЙ СЕРТИФИКАТ</t>
  </si>
  <si>
    <t>по рабочим качествам собак</t>
  </si>
  <si>
    <t>(фамилия, имя, отчество по родословной)</t>
  </si>
  <si>
    <t xml:space="preserve">Прошла: </t>
  </si>
  <si>
    <t>состязания</t>
  </si>
  <si>
    <t xml:space="preserve">                                   (нужное подчеркнуть)</t>
  </si>
  <si>
    <t xml:space="preserve">                                                (Ф.и.о).</t>
  </si>
  <si>
    <r>
      <t xml:space="preserve">                                    </t>
    </r>
    <r>
      <rPr>
        <i/>
        <sz val="10"/>
        <color indexed="8"/>
        <rFont val="Times New Roman"/>
        <family val="1"/>
        <charset val="204"/>
      </rPr>
      <t>(Ф.и.о.)</t>
    </r>
  </si>
  <si>
    <t>Ф.И.О руководителя кинологической организации:</t>
  </si>
  <si>
    <r>
      <t> м.п.</t>
    </r>
    <r>
      <rPr>
        <i/>
        <sz val="14"/>
        <color indexed="8"/>
        <rFont val="Times New Roman"/>
        <family val="1"/>
        <charset val="204"/>
      </rPr>
      <t xml:space="preserve"> </t>
    </r>
  </si>
  <si>
    <t>Отрывной талон</t>
  </si>
  <si>
    <t>ВРЕМЕННЫЙ СЕРТИФИКАТ по рабочим качествам собак</t>
  </si>
  <si>
    <r>
      <t xml:space="preserve">Выдан </t>
    </r>
    <r>
      <rPr>
        <i/>
        <sz val="14"/>
        <color indexed="8"/>
        <rFont val="Times New Roman"/>
        <family val="1"/>
        <charset val="204"/>
      </rPr>
      <t>(сокращенное и полное наименование организации)</t>
    </r>
  </si>
  <si>
    <t>город</t>
  </si>
  <si>
    <t>в том, что собака по кличке</t>
  </si>
  <si>
    <t>породы</t>
  </si>
  <si>
    <t>пол</t>
  </si>
  <si>
    <t>дата рождения</t>
  </si>
  <si>
    <t>клеймо/микрочип№</t>
  </si>
  <si>
    <t>родословная РКФ №</t>
  </si>
  <si>
    <t>принадлежащая</t>
  </si>
  <si>
    <t>испытания</t>
  </si>
  <si>
    <t xml:space="preserve">По виду / дисциплине </t>
  </si>
  <si>
    <t>Набрала</t>
  </si>
  <si>
    <t>баллов, получила оценку</t>
  </si>
  <si>
    <t xml:space="preserve">Присвоен титул </t>
  </si>
  <si>
    <t>Судья</t>
  </si>
  <si>
    <t>подпись_____________________________</t>
  </si>
  <si>
    <t>Секретарь</t>
  </si>
  <si>
    <r>
      <t xml:space="preserve">      </t>
    </r>
    <r>
      <rPr>
        <sz val="14"/>
        <color indexed="8"/>
        <rFont val="Times New Roman"/>
        <family val="1"/>
        <charset val="204"/>
      </rPr>
      <t>Дата проведения мероприятия:</t>
    </r>
  </si>
  <si>
    <t xml:space="preserve">Порода </t>
  </si>
  <si>
    <t>Кличка</t>
  </si>
  <si>
    <t>Родословная РКФ №</t>
  </si>
  <si>
    <t xml:space="preserve"> Владелец</t>
  </si>
  <si>
    <t>квалиф. книжка №</t>
  </si>
  <si>
    <t>Воронежская область, г. Воронеж</t>
  </si>
  <si>
    <t>Проводник</t>
  </si>
  <si>
    <t>Порода</t>
  </si>
  <si>
    <t>Владелец</t>
  </si>
  <si>
    <t>Принадлежит кому?</t>
  </si>
  <si>
    <t>Сутыгина Е.В.</t>
  </si>
  <si>
    <t>Воронежская региональная общественная организация "Клуб собаководства отечественных и других пород "ФЕНИКС"   ВРОО  КСОДП "ФЕНИКС"</t>
  </si>
  <si>
    <t>сука</t>
  </si>
  <si>
    <t>Обидиенс-0</t>
  </si>
  <si>
    <t>Александрова Т.В.</t>
  </si>
  <si>
    <t>Сысуева Л.В.</t>
  </si>
  <si>
    <t>Название испытания</t>
  </si>
  <si>
    <t>ФИО</t>
  </si>
  <si>
    <t>порода</t>
  </si>
  <si>
    <t>кличка</t>
  </si>
  <si>
    <t>000</t>
  </si>
  <si>
    <t>Судьи</t>
  </si>
  <si>
    <t>Судья1</t>
  </si>
  <si>
    <t>Судья2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</si>
</sst>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 Black"/>
      <family val="2"/>
      <charset val="204"/>
    </font>
    <font>
      <b/>
      <i/>
      <u val="double"/>
      <sz val="14"/>
      <color theme="1"/>
      <name val="Arial"/>
      <family val="2"/>
      <charset val="204"/>
    </font>
    <font>
      <sz val="20"/>
      <color theme="1"/>
      <name val="Algerian"/>
      <family val="5"/>
    </font>
    <font>
      <sz val="14"/>
      <color theme="1"/>
      <name val="Arial Black"/>
      <family val="2"/>
      <charset val="204"/>
    </font>
    <font>
      <i/>
      <sz val="18"/>
      <color theme="1"/>
      <name val="Arial Black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180" wrapText="1"/>
    </xf>
    <xf numFmtId="0" fontId="9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justify"/>
    </xf>
    <xf numFmtId="0" fontId="0" fillId="0" borderId="0" xfId="0" applyFill="1" applyBorder="1" applyAlignment="1"/>
    <xf numFmtId="0" fontId="0" fillId="0" borderId="2" xfId="0" applyFill="1" applyBorder="1"/>
    <xf numFmtId="0" fontId="14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2" fillId="0" borderId="0" xfId="0" applyFont="1" applyFill="1" applyBorder="1" applyAlignment="1">
      <alignment horizontal="justify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/>
    <xf numFmtId="0" fontId="20" fillId="0" borderId="0" xfId="0" applyFont="1" applyFill="1" applyBorder="1"/>
    <xf numFmtId="0" fontId="13" fillId="0" borderId="0" xfId="0" applyFont="1" applyFill="1" applyBorder="1" applyAlignment="1">
      <alignment horizontal="justify"/>
    </xf>
    <xf numFmtId="0" fontId="21" fillId="5" borderId="1" xfId="0" applyFont="1" applyFill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2" fillId="6" borderId="0" xfId="0" applyFont="1" applyFill="1" applyBorder="1"/>
    <xf numFmtId="4" fontId="33" fillId="0" borderId="1" xfId="0" applyNumberFormat="1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justify"/>
    </xf>
    <xf numFmtId="0" fontId="30" fillId="0" borderId="0" xfId="0" applyFont="1" applyFill="1" applyBorder="1" applyAlignment="1">
      <alignment horizontal="justify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justify"/>
    </xf>
    <xf numFmtId="0" fontId="13" fillId="0" borderId="3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justify"/>
    </xf>
    <xf numFmtId="0" fontId="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1" fontId="2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justify" vertical="top" wrapText="1"/>
    </xf>
    <xf numFmtId="0" fontId="26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171450</xdr:rowOff>
    </xdr:from>
    <xdr:to>
      <xdr:col>1</xdr:col>
      <xdr:colOff>409575</xdr:colOff>
      <xdr:row>11</xdr:row>
      <xdr:rowOff>66675</xdr:rowOff>
    </xdr:to>
    <xdr:pic>
      <xdr:nvPicPr>
        <xdr:cNvPr id="10331" name="Рисунок 2">
          <a:extLst>
            <a:ext uri="{FF2B5EF4-FFF2-40B4-BE49-F238E27FC236}">
              <a16:creationId xmlns:a16="http://schemas.microsoft.com/office/drawing/2014/main" id="{00000000-0008-0000-0100-00005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lum bright="-60000" contrast="-8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247900"/>
          <a:ext cx="809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27"/>
  <sheetViews>
    <sheetView tabSelected="1" zoomScale="70" zoomScaleNormal="70" zoomScalePageLayoutView="85"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5" sqref="M5"/>
    </sheetView>
  </sheetViews>
  <sheetFormatPr defaultColWidth="0" defaultRowHeight="13.8" x14ac:dyDescent="0.3"/>
  <cols>
    <col min="1" max="1" width="6.6640625" style="1" customWidth="1"/>
    <col min="2" max="3" width="25.6640625" style="1" customWidth="1"/>
    <col min="4" max="4" width="19.44140625" style="1" customWidth="1"/>
    <col min="5" max="5" width="10.6640625" style="1" customWidth="1"/>
    <col min="6" max="6" width="12.6640625" style="1" customWidth="1"/>
    <col min="7" max="8" width="10.6640625" style="42" customWidth="1"/>
    <col min="9" max="9" width="20.109375" style="42" customWidth="1"/>
    <col min="10" max="12" width="10.6640625" style="1" customWidth="1"/>
    <col min="13" max="23" width="12.44140625" style="1" customWidth="1"/>
    <col min="24" max="24" width="12" style="1" customWidth="1"/>
    <col min="25" max="25" width="12.6640625" style="1" customWidth="1"/>
    <col min="26" max="26" width="15.6640625" style="1" customWidth="1"/>
    <col min="27" max="27" width="10.6640625" style="1" customWidth="1"/>
    <col min="28" max="40" width="0" style="1" hidden="1" customWidth="1"/>
    <col min="41" max="16384" width="9.109375" style="1" hidden="1"/>
  </cols>
  <sheetData>
    <row r="1" spans="1:27" ht="15.6" x14ac:dyDescent="0.3">
      <c r="M1" s="28">
        <v>1</v>
      </c>
      <c r="N1" s="28">
        <v>2</v>
      </c>
      <c r="O1" s="28">
        <v>3</v>
      </c>
      <c r="P1" s="28">
        <v>4</v>
      </c>
      <c r="Q1" s="28">
        <v>5</v>
      </c>
      <c r="R1" s="28">
        <v>6</v>
      </c>
      <c r="S1" s="28">
        <v>7</v>
      </c>
      <c r="T1" s="28">
        <v>8</v>
      </c>
      <c r="U1" s="28">
        <v>9</v>
      </c>
      <c r="V1" s="28">
        <v>10</v>
      </c>
      <c r="W1" s="28">
        <v>11</v>
      </c>
    </row>
    <row r="2" spans="1:27" ht="141.75" customHeight="1" x14ac:dyDescent="0.3">
      <c r="A2" s="5" t="s">
        <v>1</v>
      </c>
      <c r="B2" s="5" t="s">
        <v>50</v>
      </c>
      <c r="C2" s="5" t="s">
        <v>51</v>
      </c>
      <c r="D2" s="5" t="s">
        <v>45</v>
      </c>
      <c r="E2" s="5" t="s">
        <v>0</v>
      </c>
      <c r="F2" s="5" t="s">
        <v>31</v>
      </c>
      <c r="G2" s="43" t="s">
        <v>33</v>
      </c>
      <c r="H2" s="43" t="s">
        <v>48</v>
      </c>
      <c r="I2" s="43" t="s">
        <v>32</v>
      </c>
      <c r="J2" s="5" t="s">
        <v>52</v>
      </c>
      <c r="K2" s="5" t="s">
        <v>53</v>
      </c>
      <c r="L2" s="5" t="s">
        <v>65</v>
      </c>
      <c r="M2" s="28" t="s">
        <v>60</v>
      </c>
      <c r="N2" s="28" t="s">
        <v>60</v>
      </c>
      <c r="O2" s="28" t="s">
        <v>60</v>
      </c>
      <c r="P2" s="28" t="s">
        <v>60</v>
      </c>
      <c r="Q2" s="28" t="s">
        <v>60</v>
      </c>
      <c r="R2" s="28" t="s">
        <v>60</v>
      </c>
      <c r="S2" s="28" t="s">
        <v>60</v>
      </c>
      <c r="T2" s="28" t="s">
        <v>60</v>
      </c>
      <c r="U2" s="28" t="s">
        <v>60</v>
      </c>
      <c r="V2" s="28" t="s">
        <v>60</v>
      </c>
      <c r="W2" s="28" t="s">
        <v>60</v>
      </c>
      <c r="X2" s="6" t="s">
        <v>2</v>
      </c>
      <c r="Y2" s="7" t="s">
        <v>3</v>
      </c>
      <c r="Z2" s="7" t="s">
        <v>4</v>
      </c>
      <c r="AA2" s="7" t="s">
        <v>5</v>
      </c>
    </row>
    <row r="3" spans="1:27" ht="15.75" customHeight="1" x14ac:dyDescent="0.3">
      <c r="A3" s="5"/>
      <c r="B3" s="5"/>
      <c r="C3" s="5"/>
      <c r="D3" s="5"/>
      <c r="E3" s="5"/>
      <c r="F3" s="5"/>
      <c r="G3" s="43"/>
      <c r="H3" s="43"/>
      <c r="I3" s="43"/>
      <c r="J3" s="5"/>
      <c r="K3" s="5"/>
      <c r="L3" s="5">
        <v>2</v>
      </c>
      <c r="M3" s="28">
        <v>2</v>
      </c>
      <c r="N3" s="28">
        <v>2</v>
      </c>
      <c r="O3" s="28">
        <v>2</v>
      </c>
      <c r="P3" s="28">
        <v>2</v>
      </c>
      <c r="Q3" s="28">
        <v>2</v>
      </c>
      <c r="R3" s="28">
        <v>2</v>
      </c>
      <c r="S3" s="28">
        <v>2</v>
      </c>
      <c r="T3" s="28">
        <v>2</v>
      </c>
      <c r="U3" s="28">
        <v>2</v>
      </c>
      <c r="V3" s="28">
        <v>2</v>
      </c>
      <c r="W3" s="28">
        <v>2</v>
      </c>
      <c r="X3" s="6"/>
      <c r="Y3" s="7"/>
      <c r="Z3" s="7"/>
      <c r="AA3" s="7"/>
    </row>
    <row r="4" spans="1:27" ht="42.9" customHeight="1" x14ac:dyDescent="0.3">
      <c r="A4" s="81">
        <v>1</v>
      </c>
      <c r="B4" s="83" t="s">
        <v>61</v>
      </c>
      <c r="C4" s="85" t="s">
        <v>62</v>
      </c>
      <c r="D4" s="85" t="s">
        <v>63</v>
      </c>
      <c r="E4" s="4" t="s">
        <v>56</v>
      </c>
      <c r="F4" s="30">
        <v>0</v>
      </c>
      <c r="G4" s="44" t="s">
        <v>64</v>
      </c>
      <c r="H4" s="44" t="s">
        <v>64</v>
      </c>
      <c r="I4" s="44" t="s">
        <v>64</v>
      </c>
      <c r="J4" s="4" t="s">
        <v>61</v>
      </c>
      <c r="K4" s="85" t="s">
        <v>61</v>
      </c>
      <c r="L4" s="4" t="s">
        <v>66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9"/>
      <c r="Y4" s="51">
        <f>IF(X6="",SUM(M6:W6)-X4,0)</f>
        <v>0</v>
      </c>
      <c r="Z4" s="2" t="str">
        <f>IF(Y4&gt;=256,"Отлично",IF(AND(Y4&gt;=224,Y4&lt;256),"Очень хорошо",IF(AND(Y4&gt;=192,Y4&lt;224),"Хорошо",IF(AND(Y4&lt;192),"---"))))</f>
        <v>---</v>
      </c>
      <c r="AA4" s="50">
        <f>RANK(Y4,Y$4:Y$221)</f>
        <v>1</v>
      </c>
    </row>
    <row r="5" spans="1:27" ht="42.9" customHeight="1" x14ac:dyDescent="0.3">
      <c r="A5" s="82"/>
      <c r="B5" s="84"/>
      <c r="C5" s="86"/>
      <c r="D5" s="86"/>
      <c r="E5" s="4"/>
      <c r="F5" s="30"/>
      <c r="G5" s="44"/>
      <c r="H5" s="44"/>
      <c r="I5" s="44"/>
      <c r="J5" s="4"/>
      <c r="K5" s="86"/>
      <c r="L5" s="4" t="s">
        <v>67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9"/>
      <c r="Y5" s="51"/>
      <c r="Z5" s="2"/>
      <c r="AA5" s="50"/>
    </row>
    <row r="6" spans="1:27" ht="24.75" customHeight="1" x14ac:dyDescent="0.3">
      <c r="A6" s="8"/>
      <c r="B6" s="3"/>
      <c r="C6" s="4"/>
      <c r="D6" s="4"/>
      <c r="E6" s="4"/>
      <c r="F6" s="30"/>
      <c r="G6" s="44"/>
      <c r="H6" s="44"/>
      <c r="I6" s="44"/>
      <c r="J6" s="4"/>
      <c r="K6" s="4"/>
      <c r="L6" s="4"/>
      <c r="M6" s="29">
        <f>IFERROR(AVERAGE(M4:M5),0)*M$3</f>
        <v>0</v>
      </c>
      <c r="N6" s="29">
        <f>IFERROR(AVERAGE(N4:N5),0)*N$3</f>
        <v>0</v>
      </c>
      <c r="O6" s="29">
        <f>IFERROR(AVERAGE(O4:O5),0)*O$3</f>
        <v>0</v>
      </c>
      <c r="P6" s="29">
        <f t="shared" ref="P6:W6" si="0">IFERROR(AVERAGE(P4:P5),0)*P$3</f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0</v>
      </c>
      <c r="U6" s="29">
        <f t="shared" si="0"/>
        <v>0</v>
      </c>
      <c r="V6" s="29">
        <f t="shared" si="0"/>
        <v>0</v>
      </c>
      <c r="W6" s="29">
        <f t="shared" si="0"/>
        <v>0</v>
      </c>
      <c r="X6" s="52"/>
      <c r="Y6" s="9"/>
      <c r="Z6" s="2"/>
      <c r="AA6" s="10"/>
    </row>
    <row r="7" spans="1:27" s="40" customFormat="1" ht="42.9" customHeight="1" x14ac:dyDescent="0.3">
      <c r="A7" s="31"/>
      <c r="B7" s="32"/>
      <c r="C7" s="33"/>
      <c r="D7" s="33"/>
      <c r="E7" s="33"/>
      <c r="F7" s="34"/>
      <c r="G7" s="45"/>
      <c r="H7" s="45"/>
      <c r="I7" s="45"/>
      <c r="J7" s="33"/>
      <c r="K7" s="33"/>
      <c r="L7" s="33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6"/>
      <c r="Y7" s="37"/>
      <c r="Z7" s="38"/>
      <c r="AA7" s="39"/>
    </row>
    <row r="8" spans="1:27" s="40" customFormat="1" ht="24.75" customHeight="1" x14ac:dyDescent="0.3">
      <c r="A8" s="31"/>
      <c r="B8" s="32"/>
      <c r="C8" s="33"/>
      <c r="D8" s="33"/>
      <c r="E8" s="33"/>
      <c r="F8" s="34"/>
      <c r="G8" s="45"/>
      <c r="H8" s="45"/>
      <c r="I8" s="45"/>
      <c r="J8" s="33"/>
      <c r="K8" s="33"/>
      <c r="L8" s="33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36"/>
      <c r="Y8" s="37"/>
      <c r="Z8" s="38"/>
      <c r="AA8" s="39"/>
    </row>
    <row r="9" spans="1:27" s="40" customFormat="1" ht="42.9" customHeight="1" x14ac:dyDescent="0.3">
      <c r="A9" s="31"/>
      <c r="B9" s="32"/>
      <c r="C9" s="33"/>
      <c r="D9" s="33"/>
      <c r="E9" s="33"/>
      <c r="F9" s="34"/>
      <c r="G9" s="45"/>
      <c r="H9" s="45"/>
      <c r="I9" s="45"/>
      <c r="J9" s="33"/>
      <c r="K9" s="33"/>
      <c r="L9" s="3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7"/>
      <c r="Z9" s="38"/>
      <c r="AA9" s="39"/>
    </row>
    <row r="10" spans="1:27" s="40" customFormat="1" ht="24.75" customHeight="1" x14ac:dyDescent="0.3">
      <c r="A10" s="31"/>
      <c r="B10" s="32"/>
      <c r="C10" s="33"/>
      <c r="D10" s="33"/>
      <c r="E10" s="33"/>
      <c r="F10" s="34"/>
      <c r="G10" s="45"/>
      <c r="H10" s="45"/>
      <c r="I10" s="45"/>
      <c r="J10" s="33"/>
      <c r="K10" s="33"/>
      <c r="L10" s="33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36"/>
      <c r="Y10" s="37"/>
      <c r="Z10" s="38"/>
      <c r="AA10" s="39"/>
    </row>
    <row r="11" spans="1:27" s="40" customFormat="1" ht="42.9" customHeight="1" x14ac:dyDescent="0.3">
      <c r="A11" s="31"/>
      <c r="B11" s="32"/>
      <c r="C11" s="33"/>
      <c r="D11" s="33"/>
      <c r="E11" s="33"/>
      <c r="F11" s="34"/>
      <c r="G11" s="45"/>
      <c r="H11" s="45"/>
      <c r="I11" s="45"/>
      <c r="J11" s="33"/>
      <c r="K11" s="33"/>
      <c r="L11" s="3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7"/>
      <c r="Z11" s="38"/>
      <c r="AA11" s="39"/>
    </row>
    <row r="12" spans="1:27" s="40" customFormat="1" ht="24.75" customHeight="1" x14ac:dyDescent="0.3">
      <c r="A12" s="31"/>
      <c r="B12" s="32"/>
      <c r="C12" s="33"/>
      <c r="D12" s="33"/>
      <c r="E12" s="33"/>
      <c r="F12" s="34"/>
      <c r="G12" s="45"/>
      <c r="H12" s="45"/>
      <c r="I12" s="45"/>
      <c r="J12" s="33"/>
      <c r="K12" s="33"/>
      <c r="L12" s="33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36"/>
      <c r="Y12" s="37"/>
      <c r="Z12" s="38"/>
      <c r="AA12" s="39"/>
    </row>
    <row r="13" spans="1:27" s="40" customFormat="1" ht="58.5" customHeight="1" x14ac:dyDescent="0.3">
      <c r="A13" s="31"/>
      <c r="B13" s="32"/>
      <c r="C13" s="33"/>
      <c r="D13" s="33"/>
      <c r="E13" s="33"/>
      <c r="F13" s="34"/>
      <c r="G13" s="45"/>
      <c r="H13" s="45"/>
      <c r="I13" s="45"/>
      <c r="J13" s="33"/>
      <c r="K13" s="33"/>
      <c r="L13" s="33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6"/>
      <c r="Y13" s="37"/>
      <c r="Z13" s="38"/>
      <c r="AA13" s="39"/>
    </row>
    <row r="14" spans="1:27" s="40" customFormat="1" ht="24.75" customHeight="1" x14ac:dyDescent="0.3">
      <c r="A14" s="31"/>
      <c r="B14" s="32"/>
      <c r="C14" s="33"/>
      <c r="D14" s="33"/>
      <c r="E14" s="33"/>
      <c r="F14" s="34"/>
      <c r="G14" s="45"/>
      <c r="H14" s="45"/>
      <c r="I14" s="45"/>
      <c r="J14" s="33"/>
      <c r="K14" s="33"/>
      <c r="L14" s="33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6"/>
      <c r="Y14" s="37"/>
      <c r="Z14" s="38"/>
    </row>
    <row r="15" spans="1:27" s="40" customFormat="1" ht="58.5" customHeight="1" x14ac:dyDescent="0.3">
      <c r="A15" s="31"/>
      <c r="B15" s="32"/>
      <c r="C15" s="33"/>
      <c r="D15" s="33"/>
      <c r="E15" s="33"/>
      <c r="F15" s="34"/>
      <c r="G15" s="45"/>
      <c r="H15" s="45"/>
      <c r="I15" s="45"/>
      <c r="J15" s="33"/>
      <c r="K15" s="33"/>
      <c r="L15" s="3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6"/>
      <c r="Y15" s="37"/>
      <c r="Z15" s="38"/>
      <c r="AA15" s="39"/>
    </row>
    <row r="16" spans="1:27" s="40" customFormat="1" ht="24.75" customHeight="1" x14ac:dyDescent="0.3">
      <c r="A16" s="31"/>
      <c r="B16" s="32"/>
      <c r="C16" s="33"/>
      <c r="D16" s="33"/>
      <c r="E16" s="33"/>
      <c r="F16" s="34"/>
      <c r="G16" s="45"/>
      <c r="H16" s="45"/>
      <c r="I16" s="45"/>
      <c r="J16" s="33"/>
      <c r="K16" s="33"/>
      <c r="L16" s="33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36"/>
      <c r="Y16" s="37"/>
      <c r="Z16" s="38"/>
    </row>
    <row r="17" spans="1:27" s="40" customFormat="1" ht="58.5" customHeight="1" x14ac:dyDescent="0.3">
      <c r="A17" s="31"/>
      <c r="B17" s="32"/>
      <c r="C17" s="33"/>
      <c r="D17" s="33"/>
      <c r="E17" s="33"/>
      <c r="F17" s="34"/>
      <c r="G17" s="45"/>
      <c r="H17" s="45"/>
      <c r="I17" s="45"/>
      <c r="J17" s="33"/>
      <c r="K17" s="33"/>
      <c r="L17" s="33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6"/>
      <c r="Y17" s="37"/>
      <c r="Z17" s="38"/>
      <c r="AA17" s="39"/>
    </row>
    <row r="18" spans="1:27" s="40" customFormat="1" ht="24.75" customHeight="1" x14ac:dyDescent="0.3">
      <c r="A18" s="31"/>
      <c r="B18" s="32"/>
      <c r="C18" s="33"/>
      <c r="D18" s="33"/>
      <c r="E18" s="33"/>
      <c r="F18" s="34"/>
      <c r="G18" s="45"/>
      <c r="H18" s="45"/>
      <c r="I18" s="45"/>
      <c r="J18" s="33"/>
      <c r="K18" s="33"/>
      <c r="L18" s="33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36"/>
      <c r="Y18" s="37"/>
      <c r="Z18" s="38"/>
    </row>
    <row r="19" spans="1:27" s="40" customFormat="1" ht="58.5" customHeight="1" x14ac:dyDescent="0.3">
      <c r="A19" s="31"/>
      <c r="B19" s="32"/>
      <c r="C19" s="33"/>
      <c r="D19" s="33"/>
      <c r="E19" s="33"/>
      <c r="F19" s="34"/>
      <c r="G19" s="45"/>
      <c r="H19" s="45"/>
      <c r="I19" s="45"/>
      <c r="J19" s="33"/>
      <c r="K19" s="33"/>
      <c r="L19" s="33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6"/>
      <c r="Y19" s="37"/>
      <c r="Z19" s="38"/>
      <c r="AA19" s="39"/>
    </row>
    <row r="20" spans="1:27" s="40" customFormat="1" ht="24.75" customHeight="1" x14ac:dyDescent="0.3">
      <c r="A20" s="31"/>
      <c r="B20" s="32"/>
      <c r="C20" s="33"/>
      <c r="D20" s="33"/>
      <c r="E20" s="33"/>
      <c r="F20" s="34"/>
      <c r="G20" s="45"/>
      <c r="H20" s="45"/>
      <c r="I20" s="45"/>
      <c r="J20" s="33"/>
      <c r="K20" s="33"/>
      <c r="L20" s="33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36"/>
      <c r="Y20" s="37"/>
      <c r="Z20" s="38"/>
    </row>
    <row r="21" spans="1:27" s="40" customFormat="1" ht="58.5" customHeight="1" x14ac:dyDescent="0.3">
      <c r="A21" s="31"/>
      <c r="B21" s="32"/>
      <c r="C21" s="33"/>
      <c r="D21" s="33"/>
      <c r="E21" s="33"/>
      <c r="F21" s="34"/>
      <c r="G21" s="45"/>
      <c r="H21" s="45"/>
      <c r="I21" s="45"/>
      <c r="J21" s="33"/>
      <c r="K21" s="33"/>
      <c r="L21" s="33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6"/>
      <c r="Y21" s="37"/>
      <c r="Z21" s="38"/>
      <c r="AA21" s="39"/>
    </row>
    <row r="22" spans="1:27" s="40" customFormat="1" ht="24.75" customHeight="1" x14ac:dyDescent="0.3">
      <c r="A22" s="31"/>
      <c r="B22" s="32"/>
      <c r="C22" s="33"/>
      <c r="D22" s="33"/>
      <c r="E22" s="33"/>
      <c r="F22" s="34"/>
      <c r="G22" s="45"/>
      <c r="H22" s="45"/>
      <c r="I22" s="45"/>
      <c r="J22" s="33"/>
      <c r="K22" s="33"/>
      <c r="L22" s="33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36"/>
      <c r="Y22" s="37"/>
      <c r="Z22" s="38"/>
    </row>
    <row r="23" spans="1:27" s="40" customFormat="1" ht="58.5" customHeight="1" x14ac:dyDescent="0.3">
      <c r="A23" s="31"/>
      <c r="B23" s="32"/>
      <c r="C23" s="33"/>
      <c r="D23" s="33"/>
      <c r="E23" s="33"/>
      <c r="F23" s="34"/>
      <c r="G23" s="45"/>
      <c r="H23" s="45"/>
      <c r="I23" s="45"/>
      <c r="J23" s="33"/>
      <c r="K23" s="33"/>
      <c r="L23" s="33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6"/>
      <c r="Y23" s="37"/>
      <c r="Z23" s="38"/>
      <c r="AA23" s="39"/>
    </row>
    <row r="24" spans="1:27" s="40" customFormat="1" ht="24.75" customHeight="1" x14ac:dyDescent="0.3">
      <c r="G24" s="46"/>
      <c r="H24" s="46"/>
      <c r="I24" s="46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36"/>
      <c r="Y24" s="37"/>
      <c r="Z24" s="38"/>
    </row>
    <row r="25" spans="1:27" ht="27.6" x14ac:dyDescent="0.3">
      <c r="A25" s="31"/>
      <c r="B25" s="32"/>
      <c r="C25" s="33"/>
      <c r="D25" s="33"/>
      <c r="E25" s="33"/>
      <c r="F25" s="34"/>
      <c r="G25" s="45"/>
      <c r="H25" s="45"/>
      <c r="I25" s="45"/>
      <c r="J25" s="33"/>
      <c r="K25" s="33"/>
      <c r="L25" s="33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6"/>
      <c r="Y25" s="37"/>
      <c r="Z25" s="38"/>
      <c r="AA25" s="39"/>
    </row>
    <row r="26" spans="1:27" ht="21" x14ac:dyDescent="0.3">
      <c r="A26" s="40"/>
      <c r="B26" s="40"/>
      <c r="C26" s="40"/>
      <c r="D26" s="40"/>
      <c r="E26" s="40"/>
      <c r="F26" s="40"/>
      <c r="G26" s="46"/>
      <c r="H26" s="46"/>
      <c r="I26" s="46"/>
      <c r="J26" s="40"/>
      <c r="K26" s="40"/>
      <c r="L26" s="40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36"/>
      <c r="Y26" s="37"/>
      <c r="Z26" s="38"/>
      <c r="AA26" s="40"/>
    </row>
    <row r="27" spans="1:27" x14ac:dyDescent="0.3">
      <c r="A27" s="40"/>
      <c r="B27" s="40"/>
      <c r="C27" s="40"/>
      <c r="D27" s="40"/>
      <c r="E27" s="40"/>
      <c r="F27" s="40"/>
      <c r="G27" s="46"/>
      <c r="H27" s="46"/>
      <c r="I27" s="46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</sheetData>
  <autoFilter ref="A2:AA13" xr:uid="{00000000-0009-0000-0000-000000000000}"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</autoFilter>
  <mergeCells count="5">
    <mergeCell ref="A4:A5"/>
    <mergeCell ref="B4:B5"/>
    <mergeCell ref="C4:C5"/>
    <mergeCell ref="D4:D5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B45"/>
  <sheetViews>
    <sheetView view="pageBreakPreview" topLeftCell="A10" zoomScaleNormal="100" zoomScaleSheetLayoutView="100" workbookViewId="0">
      <selection activeCell="M13" sqref="M13"/>
    </sheetView>
  </sheetViews>
  <sheetFormatPr defaultColWidth="0" defaultRowHeight="15" customHeight="1" zeroHeight="1" x14ac:dyDescent="0.3"/>
  <cols>
    <col min="1" max="1" width="13.44140625" style="12" customWidth="1"/>
    <col min="2" max="3" width="8.6640625" style="12" customWidth="1"/>
    <col min="4" max="12" width="10.6640625" style="12" customWidth="1"/>
    <col min="13" max="13" width="9.109375" style="12" customWidth="1"/>
    <col min="14" max="28" width="0" style="12" hidden="1" customWidth="1"/>
    <col min="29" max="16384" width="9.109375" style="12" hidden="1"/>
  </cols>
  <sheetData>
    <row r="1" spans="1:13" ht="24.9" customHeight="1" x14ac:dyDescent="0.3">
      <c r="A1" s="77" t="s">
        <v>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3" s="21" customFormat="1" ht="24.9" customHeight="1" x14ac:dyDescent="0.3">
      <c r="A2" s="78" t="s">
        <v>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3" s="21" customFormat="1" ht="24.9" customHeight="1" x14ac:dyDescent="0.3">
      <c r="A3" s="78" t="s">
        <v>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3" s="21" customFormat="1" ht="24.9" customHeight="1" x14ac:dyDescent="0.3">
      <c r="A4" s="78" t="s">
        <v>9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s="21" customFormat="1" ht="24.9" customHeight="1" x14ac:dyDescent="0.3">
      <c r="A5" s="78" t="s">
        <v>10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1:13" s="21" customFormat="1" ht="24.9" customHeight="1" x14ac:dyDescent="0.3">
      <c r="A6" s="78" t="s">
        <v>11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3" ht="14.4" x14ac:dyDescent="0.3">
      <c r="A7" s="11"/>
    </row>
    <row r="8" spans="1:13" ht="15" customHeight="1" x14ac:dyDescent="0.3">
      <c r="A8" s="79" t="s">
        <v>12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</row>
    <row r="9" spans="1:13" ht="15.6" x14ac:dyDescent="0.3">
      <c r="A9" s="13"/>
    </row>
    <row r="10" spans="1:13" s="22" customFormat="1" ht="21" x14ac:dyDescent="0.4">
      <c r="A10" s="80" t="s">
        <v>13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3" s="22" customFormat="1" ht="21" x14ac:dyDescent="0.4">
      <c r="A11" s="80" t="s">
        <v>14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</row>
    <row r="12" spans="1:13" s="22" customFormat="1" ht="21" x14ac:dyDescent="0.4">
      <c r="A12" s="80" t="s">
        <v>15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1:13" ht="18" x14ac:dyDescent="0.35">
      <c r="A13" s="57" t="s">
        <v>26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spans="1:13" ht="39.75" customHeight="1" x14ac:dyDescent="0.3">
      <c r="A14" s="76" t="s">
        <v>55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</row>
    <row r="15" spans="1:13" ht="33" customHeight="1" x14ac:dyDescent="0.7">
      <c r="A15" s="59" t="s">
        <v>27</v>
      </c>
      <c r="B15" s="59"/>
      <c r="C15" s="53" t="s">
        <v>49</v>
      </c>
      <c r="D15" s="53"/>
      <c r="E15" s="53"/>
      <c r="F15" s="53"/>
      <c r="G15" s="53"/>
      <c r="H15" s="53"/>
      <c r="I15" s="53"/>
      <c r="J15" s="53"/>
      <c r="K15" s="53"/>
      <c r="L15" s="53"/>
      <c r="M15" s="47">
        <v>11</v>
      </c>
    </row>
    <row r="16" spans="1:13" ht="27.75" customHeight="1" x14ac:dyDescent="0.35">
      <c r="A16" s="57" t="s">
        <v>28</v>
      </c>
      <c r="B16" s="57"/>
      <c r="C16" s="57"/>
      <c r="D16" s="57"/>
      <c r="E16" s="53" t="str">
        <f>VLOOKUP($M$15,'ОБ-0 Сводная'!$A$4:$AA$121,4)</f>
        <v>кличка</v>
      </c>
      <c r="F16" s="53"/>
      <c r="G16" s="53"/>
      <c r="H16" s="53"/>
      <c r="I16" s="53"/>
      <c r="J16" s="53"/>
      <c r="K16" s="53"/>
      <c r="L16" s="53"/>
    </row>
    <row r="17" spans="1:28" ht="29.25" customHeight="1" x14ac:dyDescent="0.35">
      <c r="A17" s="27" t="s">
        <v>29</v>
      </c>
      <c r="B17" s="53" t="str">
        <f>VLOOKUP($M$15,'ОБ-0 Сводная'!$A$4:$AA$121,3)</f>
        <v>порода</v>
      </c>
      <c r="C17" s="53"/>
      <c r="D17" s="53"/>
      <c r="E17" s="53"/>
      <c r="F17" s="53"/>
      <c r="G17" s="75" t="s">
        <v>48</v>
      </c>
      <c r="H17" s="75"/>
      <c r="I17" s="75"/>
      <c r="J17" s="53" t="str">
        <f>VLOOKUP($M$15,'ОБ-0 Сводная'!$A$4:$AA$121,8)</f>
        <v>000</v>
      </c>
      <c r="K17" s="53"/>
      <c r="L17" s="53"/>
    </row>
    <row r="18" spans="1:28" ht="35.1" customHeight="1" x14ac:dyDescent="0.35">
      <c r="A18" s="14" t="s">
        <v>30</v>
      </c>
      <c r="B18" s="71" t="str">
        <f>VLOOKUP($M$15,'ОБ-0 Сводная'!$A$4:$AA$121,5)</f>
        <v>сука</v>
      </c>
      <c r="C18" s="71"/>
      <c r="D18" s="57" t="s">
        <v>31</v>
      </c>
      <c r="E18" s="57"/>
      <c r="F18" s="72">
        <f>VLOOKUP($M$15,'ОБ-0 Сводная'!$A$4:$AA$121,6)</f>
        <v>0</v>
      </c>
      <c r="G18" s="72"/>
      <c r="H18" s="73" t="s">
        <v>32</v>
      </c>
      <c r="I18" s="73"/>
      <c r="J18" s="74" t="str">
        <f>VLOOKUP($M$15,'ОБ-0 Сводная'!$A$4:$AA$121,9)</f>
        <v>000</v>
      </c>
      <c r="K18" s="74"/>
      <c r="L18" s="74"/>
      <c r="Q18" s="14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35.1" customHeight="1" x14ac:dyDescent="0.35">
      <c r="A19" s="59" t="s">
        <v>33</v>
      </c>
      <c r="B19" s="59"/>
      <c r="C19" s="59"/>
      <c r="D19" s="71" t="str">
        <f>VLOOKUP($M$15,'ОБ-0 Сводная'!$A$4:$AA$121,7)</f>
        <v>000</v>
      </c>
      <c r="E19" s="71"/>
      <c r="F19" s="71"/>
      <c r="G19" s="15"/>
      <c r="H19" s="15"/>
      <c r="I19" s="15"/>
      <c r="J19" s="15"/>
      <c r="K19" s="15"/>
      <c r="L19" s="15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35.1" customHeight="1" x14ac:dyDescent="0.35">
      <c r="A20" s="59" t="s">
        <v>34</v>
      </c>
      <c r="B20" s="59"/>
      <c r="C20" s="59"/>
      <c r="D20" s="66" t="str">
        <f>VLOOKUP($M$15,'ОБ-0 Сводная'!$A$4:$AA$121,11)</f>
        <v>ФИО</v>
      </c>
      <c r="E20" s="66"/>
      <c r="F20" s="66"/>
      <c r="G20" s="66"/>
      <c r="H20" s="66"/>
      <c r="I20" s="66"/>
      <c r="J20" s="66"/>
      <c r="K20" s="66"/>
      <c r="L20" s="66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2" customHeight="1" x14ac:dyDescent="0.3">
      <c r="A21" s="67" t="s">
        <v>16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28" ht="27" customHeight="1" x14ac:dyDescent="0.35">
      <c r="A22" s="59" t="s">
        <v>17</v>
      </c>
      <c r="B22" s="59"/>
      <c r="C22" s="53" t="s">
        <v>35</v>
      </c>
      <c r="D22" s="53"/>
      <c r="E22" s="53"/>
      <c r="F22" s="53"/>
      <c r="G22" s="53"/>
      <c r="H22" s="68" t="s">
        <v>18</v>
      </c>
      <c r="I22" s="68"/>
      <c r="J22" s="68"/>
      <c r="K22" s="68"/>
      <c r="L22" s="68"/>
    </row>
    <row r="23" spans="1:28" ht="14.4" x14ac:dyDescent="0.3">
      <c r="A23" s="67" t="s">
        <v>19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28" ht="30" customHeight="1" x14ac:dyDescent="0.35">
      <c r="A24" s="59" t="s">
        <v>36</v>
      </c>
      <c r="B24" s="59"/>
      <c r="C24" s="59"/>
      <c r="D24" s="53" t="s">
        <v>57</v>
      </c>
      <c r="E24" s="53"/>
      <c r="F24" s="53"/>
      <c r="G24" s="53"/>
      <c r="H24" s="53"/>
      <c r="I24" s="53"/>
      <c r="J24" s="53"/>
      <c r="K24" s="53"/>
      <c r="L24" s="53"/>
    </row>
    <row r="25" spans="1:28" ht="30" customHeight="1" x14ac:dyDescent="0.35">
      <c r="A25" s="14" t="s">
        <v>37</v>
      </c>
      <c r="B25" s="69">
        <f>VLOOKUP($M$15,'ОБ-0 Сводная'!$A$4:$AA$121,24)</f>
        <v>0</v>
      </c>
      <c r="C25" s="69"/>
      <c r="D25" s="57" t="s">
        <v>38</v>
      </c>
      <c r="E25" s="57"/>
      <c r="F25" s="57"/>
      <c r="G25" s="66">
        <f>VLOOKUP($M$15,'ОБ-0 Сводная'!$A$4:$AA$121,25)</f>
        <v>0</v>
      </c>
      <c r="H25" s="66"/>
      <c r="I25" s="66"/>
      <c r="J25" s="66"/>
      <c r="K25" s="66"/>
      <c r="L25" s="66"/>
      <c r="P25" s="14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8" ht="30" customHeight="1" thickBot="1" x14ac:dyDescent="0.4">
      <c r="A26" s="59" t="s">
        <v>39</v>
      </c>
      <c r="B26" s="59"/>
      <c r="C26" s="59"/>
      <c r="D26" s="70"/>
      <c r="E26" s="70"/>
      <c r="F26" s="70"/>
      <c r="G26" s="70"/>
      <c r="H26" s="70"/>
      <c r="I26" s="70"/>
      <c r="J26" s="70"/>
      <c r="K26" s="70"/>
      <c r="L26" s="70"/>
    </row>
    <row r="27" spans="1:28" ht="47.25" customHeight="1" x14ac:dyDescent="0.35">
      <c r="A27" s="14" t="s">
        <v>40</v>
      </c>
      <c r="B27" s="53" t="s">
        <v>58</v>
      </c>
      <c r="C27" s="53"/>
      <c r="D27" s="53"/>
      <c r="E27" s="53"/>
      <c r="F27" s="53"/>
      <c r="G27" s="53"/>
      <c r="H27" s="63" t="s">
        <v>41</v>
      </c>
      <c r="I27" s="63"/>
      <c r="J27" s="63"/>
      <c r="K27" s="63"/>
      <c r="L27" s="63"/>
      <c r="P27" s="1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8" ht="12" customHeight="1" x14ac:dyDescent="0.3">
      <c r="A28" s="64" t="s">
        <v>20</v>
      </c>
      <c r="B28" s="64"/>
      <c r="C28" s="64"/>
      <c r="D28" s="64"/>
      <c r="E28" s="64"/>
      <c r="F28" s="64"/>
      <c r="G28" s="64"/>
    </row>
    <row r="29" spans="1:28" ht="15.75" customHeight="1" x14ac:dyDescent="0.3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28" ht="15.75" customHeight="1" x14ac:dyDescent="0.3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1:28" ht="15" customHeight="1" x14ac:dyDescent="0.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</row>
    <row r="32" spans="1:28" ht="46.5" customHeight="1" x14ac:dyDescent="0.35">
      <c r="A32" s="14" t="s">
        <v>42</v>
      </c>
      <c r="B32" s="53" t="s">
        <v>59</v>
      </c>
      <c r="C32" s="53"/>
      <c r="D32" s="53"/>
      <c r="E32" s="53"/>
      <c r="F32" s="53"/>
      <c r="G32" s="53"/>
      <c r="H32" s="57" t="s">
        <v>41</v>
      </c>
      <c r="I32" s="57"/>
      <c r="J32" s="57"/>
      <c r="K32" s="57"/>
      <c r="L32" s="57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58" t="s">
        <v>21</v>
      </c>
      <c r="B33" s="58"/>
      <c r="C33" s="58"/>
      <c r="D33" s="58"/>
      <c r="E33" s="58"/>
      <c r="F33" s="58"/>
      <c r="G33" s="58"/>
    </row>
    <row r="34" spans="1:26" ht="15.75" customHeight="1" x14ac:dyDescent="0.35">
      <c r="A34" s="59" t="s">
        <v>22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1:26" ht="33" customHeight="1" x14ac:dyDescent="0.35">
      <c r="A35" s="53" t="s">
        <v>54</v>
      </c>
      <c r="B35" s="53"/>
      <c r="C35" s="53"/>
      <c r="D35" s="53"/>
      <c r="E35" s="53"/>
      <c r="F35" s="53"/>
      <c r="G35" s="53"/>
      <c r="H35" s="57" t="s">
        <v>41</v>
      </c>
      <c r="I35" s="57"/>
      <c r="J35" s="57"/>
      <c r="K35" s="57"/>
      <c r="L35" s="57"/>
    </row>
    <row r="36" spans="1:26" ht="18" x14ac:dyDescent="0.35">
      <c r="A36" s="14"/>
    </row>
    <row r="37" spans="1:26" ht="18.75" customHeight="1" x14ac:dyDescent="0.4">
      <c r="A37" s="62" t="s">
        <v>23</v>
      </c>
      <c r="B37" s="62"/>
      <c r="C37" s="62"/>
      <c r="D37" s="62"/>
      <c r="E37" s="60" t="s">
        <v>43</v>
      </c>
      <c r="F37" s="60"/>
      <c r="G37" s="60"/>
      <c r="H37" s="60"/>
      <c r="I37" s="61">
        <v>44814</v>
      </c>
      <c r="J37" s="61"/>
      <c r="K37" s="61"/>
      <c r="L37" s="61"/>
    </row>
    <row r="38" spans="1:26" ht="15.6" x14ac:dyDescent="0.3">
      <c r="A38" s="23"/>
    </row>
    <row r="39" spans="1:26" thickBot="1" x14ac:dyDescent="0.35">
      <c r="A39" s="25" t="s">
        <v>24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26" ht="24.9" customHeight="1" x14ac:dyDescent="0.3">
      <c r="A40" s="17"/>
    </row>
    <row r="41" spans="1:26" ht="24.9" customHeight="1" x14ac:dyDescent="0.4">
      <c r="A41" s="26" t="s">
        <v>25</v>
      </c>
    </row>
    <row r="42" spans="1:26" ht="24.9" customHeight="1" x14ac:dyDescent="0.3">
      <c r="A42" s="18" t="s">
        <v>44</v>
      </c>
      <c r="B42" s="53" t="str">
        <f>B17</f>
        <v>порода</v>
      </c>
      <c r="C42" s="53"/>
      <c r="D42" s="53"/>
      <c r="E42" s="53"/>
      <c r="F42" s="53"/>
      <c r="G42" s="53"/>
      <c r="H42" s="53"/>
    </row>
    <row r="43" spans="1:26" ht="24.9" customHeight="1" x14ac:dyDescent="0.3">
      <c r="A43" s="18" t="s">
        <v>45</v>
      </c>
      <c r="B43" s="53" t="str">
        <f>E16</f>
        <v>кличка</v>
      </c>
      <c r="C43" s="53"/>
      <c r="D43" s="53"/>
      <c r="E43" s="53"/>
      <c r="F43" s="53"/>
      <c r="G43" s="53"/>
      <c r="H43" s="53"/>
      <c r="I43" s="24" t="str">
        <f>B18</f>
        <v>сука</v>
      </c>
    </row>
    <row r="44" spans="1:26" ht="24.9" customHeight="1" x14ac:dyDescent="0.3">
      <c r="A44" s="54" t="s">
        <v>46</v>
      </c>
      <c r="B44" s="54"/>
      <c r="C44" s="55" t="str">
        <f>D19</f>
        <v>000</v>
      </c>
      <c r="D44" s="55"/>
      <c r="E44" s="55"/>
      <c r="F44" s="54" t="s">
        <v>47</v>
      </c>
      <c r="G44" s="54"/>
      <c r="H44" s="56" t="str">
        <f>VLOOKUP($M$15,'ОБ-0 Сводная'!$A$4:$AA$121,10)</f>
        <v>ФИО</v>
      </c>
      <c r="I44" s="56"/>
      <c r="J44" s="56"/>
      <c r="K44" s="56"/>
      <c r="L44" s="56"/>
      <c r="O44" s="19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4" x14ac:dyDescent="0.3">
      <c r="A45" s="20"/>
    </row>
  </sheetData>
  <mergeCells count="61">
    <mergeCell ref="A14:L14"/>
    <mergeCell ref="A1:L1"/>
    <mergeCell ref="A2:L2"/>
    <mergeCell ref="A3:L3"/>
    <mergeCell ref="A4:L4"/>
    <mergeCell ref="A5:L5"/>
    <mergeCell ref="A6:L6"/>
    <mergeCell ref="A8:L8"/>
    <mergeCell ref="A10:L10"/>
    <mergeCell ref="A11:L11"/>
    <mergeCell ref="A12:L12"/>
    <mergeCell ref="A13:L13"/>
    <mergeCell ref="A19:C19"/>
    <mergeCell ref="D19:F19"/>
    <mergeCell ref="A15:B15"/>
    <mergeCell ref="C15:L15"/>
    <mergeCell ref="A16:D16"/>
    <mergeCell ref="E16:L16"/>
    <mergeCell ref="B18:C18"/>
    <mergeCell ref="D18:E18"/>
    <mergeCell ref="F18:G18"/>
    <mergeCell ref="H18:I18"/>
    <mergeCell ref="J18:L18"/>
    <mergeCell ref="G17:I17"/>
    <mergeCell ref="J17:L17"/>
    <mergeCell ref="A20:C20"/>
    <mergeCell ref="D20:L20"/>
    <mergeCell ref="B17:F17"/>
    <mergeCell ref="A30:L30"/>
    <mergeCell ref="A21:L21"/>
    <mergeCell ref="A22:B22"/>
    <mergeCell ref="C22:G22"/>
    <mergeCell ref="H22:L22"/>
    <mergeCell ref="A29:L29"/>
    <mergeCell ref="A23:L23"/>
    <mergeCell ref="A24:C24"/>
    <mergeCell ref="D24:L24"/>
    <mergeCell ref="B25:C25"/>
    <mergeCell ref="G25:L25"/>
    <mergeCell ref="A26:C26"/>
    <mergeCell ref="D26:L26"/>
    <mergeCell ref="B27:G27"/>
    <mergeCell ref="H27:L27"/>
    <mergeCell ref="A28:G28"/>
    <mergeCell ref="D25:F25"/>
    <mergeCell ref="A31:L31"/>
    <mergeCell ref="B32:G32"/>
    <mergeCell ref="H32:L32"/>
    <mergeCell ref="A33:G33"/>
    <mergeCell ref="A34:L34"/>
    <mergeCell ref="E37:H37"/>
    <mergeCell ref="I37:L37"/>
    <mergeCell ref="A35:G35"/>
    <mergeCell ref="H35:L35"/>
    <mergeCell ref="A37:D37"/>
    <mergeCell ref="B42:H42"/>
    <mergeCell ref="B43:H43"/>
    <mergeCell ref="A44:B44"/>
    <mergeCell ref="C44:E44"/>
    <mergeCell ref="F44:G44"/>
    <mergeCell ref="H44:L44"/>
  </mergeCells>
  <pageMargins left="0.70866141732283472" right="0.23622047244094491" top="0.6692913385826772" bottom="0.74803149606299213" header="0.31496062992125984" footer="0.31496062992125984"/>
  <pageSetup paperSize="9" scale="6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ОБ-0 Сводная</vt:lpstr>
      <vt:lpstr>ВС1</vt:lpstr>
      <vt:lpstr>ВС1!Область_печати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afonichev</dc:creator>
  <cp:lastModifiedBy>kmv</cp:lastModifiedBy>
  <cp:lastPrinted>2021-02-21T07:24:32Z</cp:lastPrinted>
  <dcterms:created xsi:type="dcterms:W3CDTF">2017-03-03T15:35:06Z</dcterms:created>
  <dcterms:modified xsi:type="dcterms:W3CDTF">2023-09-07T12:51:37Z</dcterms:modified>
</cp:coreProperties>
</file>