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Obedience\ObedienceX\ObedienceMobile\ObedienceMobile\Res\"/>
    </mc:Choice>
  </mc:AlternateContent>
  <xr:revisionPtr revIDLastSave="0" documentId="13_ncr:1_{784F4057-8D92-4A6E-91F3-2D36F17B4DC1}" xr6:coauthVersionLast="36" xr6:coauthVersionMax="36" xr10:uidLastSave="{00000000-0000-0000-0000-000000000000}"/>
  <bookViews>
    <workbookView xWindow="0" yWindow="0" windowWidth="28800" windowHeight="12435" tabRatio="557" xr2:uid="{00000000-000D-0000-FFFF-FFFF00000000}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Сводная'!$A$2:$Z$12</definedName>
    <definedName name="_xlnm.Print_Area" localSheetId="1">ВС1!$A$1:$L$44</definedName>
  </definedNames>
  <calcPr calcId="191029" refMode="R1C1"/>
</workbook>
</file>

<file path=xl/calcChain.xml><?xml version="1.0" encoding="utf-8"?>
<calcChain xmlns="http://schemas.openxmlformats.org/spreadsheetml/2006/main">
  <c r="L5" i="1" l="1"/>
  <c r="U5" i="1" l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M5" i="1"/>
  <c r="N5" i="1"/>
  <c r="O5" i="1"/>
  <c r="P5" i="1"/>
  <c r="Q5" i="1"/>
  <c r="R5" i="1"/>
  <c r="S5" i="1"/>
  <c r="T5" i="1"/>
  <c r="V5" i="1"/>
  <c r="X4" i="1" l="1"/>
  <c r="Z4" i="1" l="1"/>
  <c r="B25" i="26"/>
  <c r="Y4" i="1"/>
  <c r="G25" i="26" s="1"/>
</calcChain>
</file>

<file path=xl/sharedStrings.xml><?xml version="1.0" encoding="utf-8"?>
<sst xmlns="http://schemas.openxmlformats.org/spreadsheetml/2006/main" count="86" uniqueCount="65">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</sst>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9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4" fontId="33" fillId="0" borderId="1" xfId="0" applyNumberFormat="1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4" fontId="36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>
          <a:extLst>
            <a:ext uri="{FF2B5EF4-FFF2-40B4-BE49-F238E27FC236}">
              <a16:creationId xmlns:a16="http://schemas.microsoft.com/office/drawing/2014/main" id="{00000000-0008-0000-01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26"/>
  <sheetViews>
    <sheetView tabSelected="1" zoomScaleNormal="100" zoomScalePageLayoutView="85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W4" sqref="W4"/>
    </sheetView>
  </sheetViews>
  <sheetFormatPr defaultColWidth="0" defaultRowHeight="14.25" x14ac:dyDescent="0.25"/>
  <cols>
    <col min="1" max="1" width="6.7109375" style="1" customWidth="1"/>
    <col min="2" max="3" width="25.7109375" style="1" customWidth="1"/>
    <col min="4" max="4" width="19.42578125" style="1" customWidth="1"/>
    <col min="5" max="5" width="10.7109375" style="1" customWidth="1"/>
    <col min="6" max="6" width="12.7109375" style="1" customWidth="1"/>
    <col min="7" max="8" width="10.7109375" style="43" customWidth="1"/>
    <col min="9" max="9" width="20.140625" style="43" customWidth="1"/>
    <col min="10" max="11" width="10.7109375" style="1" customWidth="1"/>
    <col min="12" max="22" width="12.42578125" style="1" customWidth="1"/>
    <col min="23" max="23" width="9.140625" style="1" customWidth="1"/>
    <col min="24" max="24" width="12.7109375" style="1" customWidth="1"/>
    <col min="25" max="25" width="15.7109375" style="1" customWidth="1"/>
    <col min="26" max="26" width="10.7109375" style="1" customWidth="1"/>
    <col min="27" max="39" width="0" style="1" hidden="1" customWidth="1"/>
    <col min="40" max="16384" width="9.140625" style="1" hidden="1"/>
  </cols>
  <sheetData>
    <row r="1" spans="1:26" ht="15" x14ac:dyDescent="0.25">
      <c r="L1" s="29">
        <v>1</v>
      </c>
      <c r="M1" s="29">
        <v>2</v>
      </c>
      <c r="N1" s="29">
        <v>3</v>
      </c>
      <c r="O1" s="29">
        <v>4</v>
      </c>
      <c r="P1" s="29">
        <v>5</v>
      </c>
      <c r="Q1" s="29">
        <v>6</v>
      </c>
      <c r="R1" s="29">
        <v>7</v>
      </c>
      <c r="S1" s="29">
        <v>8</v>
      </c>
      <c r="T1" s="29">
        <v>9</v>
      </c>
      <c r="U1" s="29">
        <v>10</v>
      </c>
      <c r="V1" s="29">
        <v>11</v>
      </c>
    </row>
    <row r="2" spans="1:26" ht="141.75" customHeight="1" x14ac:dyDescent="0.25">
      <c r="A2" s="5" t="s">
        <v>1</v>
      </c>
      <c r="B2" s="5" t="s">
        <v>50</v>
      </c>
      <c r="C2" s="5" t="s">
        <v>51</v>
      </c>
      <c r="D2" s="5" t="s">
        <v>45</v>
      </c>
      <c r="E2" s="5" t="s">
        <v>0</v>
      </c>
      <c r="F2" s="5" t="s">
        <v>31</v>
      </c>
      <c r="G2" s="44" t="s">
        <v>33</v>
      </c>
      <c r="H2" s="44" t="s">
        <v>48</v>
      </c>
      <c r="I2" s="44" t="s">
        <v>32</v>
      </c>
      <c r="J2" s="5" t="s">
        <v>52</v>
      </c>
      <c r="K2" s="5" t="s">
        <v>53</v>
      </c>
      <c r="L2" s="29" t="s">
        <v>60</v>
      </c>
      <c r="M2" s="29" t="s">
        <v>60</v>
      </c>
      <c r="N2" s="29" t="s">
        <v>60</v>
      </c>
      <c r="O2" s="29" t="s">
        <v>60</v>
      </c>
      <c r="P2" s="29" t="s">
        <v>60</v>
      </c>
      <c r="Q2" s="29" t="s">
        <v>60</v>
      </c>
      <c r="R2" s="29" t="s">
        <v>60</v>
      </c>
      <c r="S2" s="29" t="s">
        <v>60</v>
      </c>
      <c r="T2" s="29" t="s">
        <v>60</v>
      </c>
      <c r="U2" s="29" t="s">
        <v>60</v>
      </c>
      <c r="V2" s="29" t="s">
        <v>60</v>
      </c>
      <c r="W2" s="6" t="s">
        <v>2</v>
      </c>
      <c r="X2" s="7" t="s">
        <v>3</v>
      </c>
      <c r="Y2" s="7" t="s">
        <v>4</v>
      </c>
      <c r="Z2" s="7" t="s">
        <v>5</v>
      </c>
    </row>
    <row r="3" spans="1:26" ht="15.75" customHeight="1" x14ac:dyDescent="0.25">
      <c r="A3" s="5"/>
      <c r="B3" s="5"/>
      <c r="C3" s="5"/>
      <c r="D3" s="5"/>
      <c r="E3" s="5"/>
      <c r="F3" s="5"/>
      <c r="G3" s="44"/>
      <c r="H3" s="44"/>
      <c r="I3" s="44"/>
      <c r="J3" s="5"/>
      <c r="K3" s="5"/>
      <c r="L3" s="29">
        <v>2</v>
      </c>
      <c r="M3" s="29">
        <v>2</v>
      </c>
      <c r="N3" s="29">
        <v>2</v>
      </c>
      <c r="O3" s="29">
        <v>2</v>
      </c>
      <c r="P3" s="29">
        <v>2</v>
      </c>
      <c r="Q3" s="29">
        <v>2</v>
      </c>
      <c r="R3" s="29">
        <v>2</v>
      </c>
      <c r="S3" s="29">
        <v>2</v>
      </c>
      <c r="T3" s="29">
        <v>2</v>
      </c>
      <c r="U3" s="29">
        <v>2</v>
      </c>
      <c r="V3" s="29">
        <v>2</v>
      </c>
      <c r="W3" s="6"/>
      <c r="X3" s="7"/>
      <c r="Y3" s="7"/>
      <c r="Z3" s="7"/>
    </row>
    <row r="4" spans="1:26" ht="42.95" customHeight="1" x14ac:dyDescent="0.25">
      <c r="A4" s="8">
        <v>1</v>
      </c>
      <c r="B4" s="3" t="s">
        <v>61</v>
      </c>
      <c r="C4" s="4" t="s">
        <v>62</v>
      </c>
      <c r="D4" s="4" t="s">
        <v>63</v>
      </c>
      <c r="E4" s="4" t="s">
        <v>56</v>
      </c>
      <c r="F4" s="31">
        <v>0</v>
      </c>
      <c r="G4" s="45" t="s">
        <v>64</v>
      </c>
      <c r="H4" s="45" t="s">
        <v>64</v>
      </c>
      <c r="I4" s="45" t="s">
        <v>64</v>
      </c>
      <c r="J4" s="4" t="s">
        <v>61</v>
      </c>
      <c r="K4" s="4" t="s">
        <v>61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50"/>
      <c r="X4" s="80">
        <f>SUM(L5:V5)-W4</f>
        <v>0</v>
      </c>
      <c r="Y4" s="2" t="str">
        <f>IF(X4&gt;=256,"Отлично",IF(AND(X4&gt;=224,X4&lt;256),"Очень хорошо",IF(AND(X4&gt;=192,X4&lt;224),"Хорошо",IF(AND(X4&lt;192),"---"))))</f>
        <v>---</v>
      </c>
      <c r="Z4" s="79">
        <f>RANK(X4,X$4:X$220)</f>
        <v>1</v>
      </c>
    </row>
    <row r="5" spans="1:26" ht="24.75" customHeight="1" x14ac:dyDescent="0.25">
      <c r="A5" s="8"/>
      <c r="B5" s="3"/>
      <c r="C5" s="4"/>
      <c r="D5" s="4"/>
      <c r="E5" s="4"/>
      <c r="F5" s="31"/>
      <c r="G5" s="45"/>
      <c r="H5" s="45"/>
      <c r="I5" s="45"/>
      <c r="J5" s="4"/>
      <c r="K5" s="4"/>
      <c r="L5" s="30">
        <f>L4*L$3</f>
        <v>0</v>
      </c>
      <c r="M5" s="30">
        <f t="shared" ref="M5:V5" si="0">M4*M$3</f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ref="U5" si="1">U4*U$3</f>
        <v>0</v>
      </c>
      <c r="V5" s="30">
        <f t="shared" si="0"/>
        <v>0</v>
      </c>
      <c r="W5" s="9"/>
      <c r="X5" s="10"/>
      <c r="Y5" s="2"/>
      <c r="Z5" s="11"/>
    </row>
    <row r="6" spans="1:26" s="41" customFormat="1" ht="42.95" customHeight="1" x14ac:dyDescent="0.25">
      <c r="A6" s="32"/>
      <c r="B6" s="33"/>
      <c r="C6" s="34"/>
      <c r="D6" s="34"/>
      <c r="E6" s="34"/>
      <c r="F6" s="35"/>
      <c r="G6" s="46"/>
      <c r="H6" s="46"/>
      <c r="I6" s="46"/>
      <c r="J6" s="34"/>
      <c r="K6" s="34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7"/>
      <c r="X6" s="38"/>
      <c r="Y6" s="39"/>
      <c r="Z6" s="40"/>
    </row>
    <row r="7" spans="1:26" s="41" customFormat="1" ht="24.75" customHeight="1" x14ac:dyDescent="0.25">
      <c r="A7" s="32"/>
      <c r="B7" s="33"/>
      <c r="C7" s="34"/>
      <c r="D7" s="34"/>
      <c r="E7" s="34"/>
      <c r="F7" s="35"/>
      <c r="G7" s="46"/>
      <c r="H7" s="46"/>
      <c r="I7" s="46"/>
      <c r="J7" s="34"/>
      <c r="K7" s="34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37"/>
      <c r="X7" s="38"/>
      <c r="Y7" s="39"/>
      <c r="Z7" s="40"/>
    </row>
    <row r="8" spans="1:26" s="41" customFormat="1" ht="42.95" customHeight="1" x14ac:dyDescent="0.25">
      <c r="A8" s="32"/>
      <c r="B8" s="33"/>
      <c r="C8" s="34"/>
      <c r="D8" s="34"/>
      <c r="E8" s="34"/>
      <c r="F8" s="35"/>
      <c r="G8" s="46"/>
      <c r="H8" s="46"/>
      <c r="I8" s="46"/>
      <c r="J8" s="34"/>
      <c r="K8" s="34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38"/>
      <c r="Y8" s="39"/>
      <c r="Z8" s="40"/>
    </row>
    <row r="9" spans="1:26" s="41" customFormat="1" ht="24.75" customHeight="1" x14ac:dyDescent="0.25">
      <c r="A9" s="32"/>
      <c r="B9" s="33"/>
      <c r="C9" s="34"/>
      <c r="D9" s="34"/>
      <c r="E9" s="34"/>
      <c r="F9" s="35"/>
      <c r="G9" s="46"/>
      <c r="H9" s="46"/>
      <c r="I9" s="46"/>
      <c r="J9" s="34"/>
      <c r="K9" s="34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37"/>
      <c r="X9" s="38"/>
      <c r="Y9" s="39"/>
      <c r="Z9" s="40"/>
    </row>
    <row r="10" spans="1:26" s="41" customFormat="1" ht="42.95" customHeight="1" x14ac:dyDescent="0.25">
      <c r="A10" s="32"/>
      <c r="B10" s="33"/>
      <c r="C10" s="34"/>
      <c r="D10" s="34"/>
      <c r="E10" s="34"/>
      <c r="F10" s="35"/>
      <c r="G10" s="46"/>
      <c r="H10" s="46"/>
      <c r="I10" s="46"/>
      <c r="J10" s="34"/>
      <c r="K10" s="34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7"/>
      <c r="X10" s="38"/>
      <c r="Y10" s="39"/>
      <c r="Z10" s="40"/>
    </row>
    <row r="11" spans="1:26" s="41" customFormat="1" ht="24.75" customHeight="1" x14ac:dyDescent="0.25">
      <c r="A11" s="32"/>
      <c r="B11" s="33"/>
      <c r="C11" s="34"/>
      <c r="D11" s="34"/>
      <c r="E11" s="34"/>
      <c r="F11" s="35"/>
      <c r="G11" s="46"/>
      <c r="H11" s="46"/>
      <c r="I11" s="46"/>
      <c r="J11" s="34"/>
      <c r="K11" s="3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37"/>
      <c r="X11" s="38"/>
      <c r="Y11" s="39"/>
      <c r="Z11" s="40"/>
    </row>
    <row r="12" spans="1:26" s="41" customFormat="1" ht="58.5" customHeight="1" x14ac:dyDescent="0.25">
      <c r="A12" s="32"/>
      <c r="B12" s="33"/>
      <c r="C12" s="34"/>
      <c r="D12" s="34"/>
      <c r="E12" s="34"/>
      <c r="F12" s="35"/>
      <c r="G12" s="46"/>
      <c r="H12" s="46"/>
      <c r="I12" s="46"/>
      <c r="J12" s="34"/>
      <c r="K12" s="3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7"/>
      <c r="X12" s="38"/>
      <c r="Y12" s="39"/>
      <c r="Z12" s="40"/>
    </row>
    <row r="13" spans="1:26" s="41" customFormat="1" ht="24.75" customHeight="1" x14ac:dyDescent="0.25">
      <c r="A13" s="32"/>
      <c r="B13" s="33"/>
      <c r="C13" s="34"/>
      <c r="D13" s="34"/>
      <c r="E13" s="34"/>
      <c r="F13" s="35"/>
      <c r="G13" s="46"/>
      <c r="H13" s="46"/>
      <c r="I13" s="46"/>
      <c r="J13" s="34"/>
      <c r="K13" s="3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37"/>
      <c r="X13" s="38"/>
      <c r="Y13" s="39"/>
    </row>
    <row r="14" spans="1:26" s="41" customFormat="1" ht="58.5" customHeight="1" x14ac:dyDescent="0.25">
      <c r="A14" s="32"/>
      <c r="B14" s="33"/>
      <c r="C14" s="34"/>
      <c r="D14" s="34"/>
      <c r="E14" s="34"/>
      <c r="F14" s="35"/>
      <c r="G14" s="46"/>
      <c r="H14" s="46"/>
      <c r="I14" s="46"/>
      <c r="J14" s="34"/>
      <c r="K14" s="3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7"/>
      <c r="X14" s="38"/>
      <c r="Y14" s="39"/>
      <c r="Z14" s="40"/>
    </row>
    <row r="15" spans="1:26" s="41" customFormat="1" ht="24.75" customHeight="1" x14ac:dyDescent="0.25">
      <c r="A15" s="32"/>
      <c r="B15" s="33"/>
      <c r="C15" s="34"/>
      <c r="D15" s="34"/>
      <c r="E15" s="34"/>
      <c r="F15" s="35"/>
      <c r="G15" s="46"/>
      <c r="H15" s="46"/>
      <c r="I15" s="46"/>
      <c r="J15" s="34"/>
      <c r="K15" s="3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37"/>
      <c r="X15" s="38"/>
      <c r="Y15" s="39"/>
    </row>
    <row r="16" spans="1:26" s="41" customFormat="1" ht="58.5" customHeight="1" x14ac:dyDescent="0.25">
      <c r="A16" s="32"/>
      <c r="B16" s="33"/>
      <c r="C16" s="34"/>
      <c r="D16" s="34"/>
      <c r="E16" s="34"/>
      <c r="F16" s="35"/>
      <c r="G16" s="46"/>
      <c r="H16" s="46"/>
      <c r="I16" s="46"/>
      <c r="J16" s="34"/>
      <c r="K16" s="34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7"/>
      <c r="X16" s="38"/>
      <c r="Y16" s="39"/>
      <c r="Z16" s="40"/>
    </row>
    <row r="17" spans="1:26" s="41" customFormat="1" ht="24.75" customHeight="1" x14ac:dyDescent="0.25">
      <c r="A17" s="32"/>
      <c r="B17" s="33"/>
      <c r="C17" s="34"/>
      <c r="D17" s="34"/>
      <c r="E17" s="34"/>
      <c r="F17" s="35"/>
      <c r="G17" s="46"/>
      <c r="H17" s="46"/>
      <c r="I17" s="46"/>
      <c r="J17" s="34"/>
      <c r="K17" s="3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37"/>
      <c r="X17" s="38"/>
      <c r="Y17" s="39"/>
    </row>
    <row r="18" spans="1:26" s="41" customFormat="1" ht="58.5" customHeight="1" x14ac:dyDescent="0.25">
      <c r="A18" s="32"/>
      <c r="B18" s="33"/>
      <c r="C18" s="34"/>
      <c r="D18" s="34"/>
      <c r="E18" s="34"/>
      <c r="F18" s="35"/>
      <c r="G18" s="46"/>
      <c r="H18" s="46"/>
      <c r="I18" s="46"/>
      <c r="J18" s="34"/>
      <c r="K18" s="3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7"/>
      <c r="X18" s="38"/>
      <c r="Y18" s="39"/>
      <c r="Z18" s="40"/>
    </row>
    <row r="19" spans="1:26" s="41" customFormat="1" ht="24.75" customHeight="1" x14ac:dyDescent="0.25">
      <c r="A19" s="32"/>
      <c r="B19" s="33"/>
      <c r="C19" s="34"/>
      <c r="D19" s="34"/>
      <c r="E19" s="34"/>
      <c r="F19" s="35"/>
      <c r="G19" s="46"/>
      <c r="H19" s="46"/>
      <c r="I19" s="46"/>
      <c r="J19" s="34"/>
      <c r="K19" s="3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37"/>
      <c r="X19" s="38"/>
      <c r="Y19" s="39"/>
    </row>
    <row r="20" spans="1:26" s="41" customFormat="1" ht="58.5" customHeight="1" x14ac:dyDescent="0.25">
      <c r="A20" s="32"/>
      <c r="B20" s="33"/>
      <c r="C20" s="34"/>
      <c r="D20" s="34"/>
      <c r="E20" s="34"/>
      <c r="F20" s="35"/>
      <c r="G20" s="46"/>
      <c r="H20" s="46"/>
      <c r="I20" s="46"/>
      <c r="J20" s="34"/>
      <c r="K20" s="3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38"/>
      <c r="Y20" s="39"/>
      <c r="Z20" s="40"/>
    </row>
    <row r="21" spans="1:26" s="41" customFormat="1" ht="24.75" customHeight="1" x14ac:dyDescent="0.25">
      <c r="A21" s="32"/>
      <c r="B21" s="33"/>
      <c r="C21" s="34"/>
      <c r="D21" s="34"/>
      <c r="E21" s="34"/>
      <c r="F21" s="35"/>
      <c r="G21" s="46"/>
      <c r="H21" s="46"/>
      <c r="I21" s="46"/>
      <c r="J21" s="34"/>
      <c r="K21" s="3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37"/>
      <c r="X21" s="38"/>
      <c r="Y21" s="39"/>
    </row>
    <row r="22" spans="1:26" s="41" customFormat="1" ht="58.5" customHeight="1" x14ac:dyDescent="0.25">
      <c r="A22" s="32"/>
      <c r="B22" s="33"/>
      <c r="C22" s="34"/>
      <c r="D22" s="34"/>
      <c r="E22" s="34"/>
      <c r="F22" s="35"/>
      <c r="G22" s="46"/>
      <c r="H22" s="46"/>
      <c r="I22" s="46"/>
      <c r="J22" s="34"/>
      <c r="K22" s="3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7"/>
      <c r="X22" s="38"/>
      <c r="Y22" s="39"/>
      <c r="Z22" s="40"/>
    </row>
    <row r="23" spans="1:26" s="41" customFormat="1" ht="24.75" customHeight="1" x14ac:dyDescent="0.25">
      <c r="G23" s="47"/>
      <c r="H23" s="47"/>
      <c r="I23" s="47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37"/>
      <c r="X23" s="38"/>
      <c r="Y23" s="39"/>
    </row>
    <row r="24" spans="1:26" ht="28.5" x14ac:dyDescent="0.25">
      <c r="A24" s="32"/>
      <c r="B24" s="33"/>
      <c r="C24" s="34"/>
      <c r="D24" s="34"/>
      <c r="E24" s="34"/>
      <c r="F24" s="35"/>
      <c r="G24" s="46"/>
      <c r="H24" s="46"/>
      <c r="I24" s="46"/>
      <c r="J24" s="34"/>
      <c r="K24" s="3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  <c r="X24" s="38"/>
      <c r="Y24" s="39"/>
      <c r="Z24" s="40"/>
    </row>
    <row r="25" spans="1:26" ht="22.5" x14ac:dyDescent="0.25">
      <c r="A25" s="41"/>
      <c r="B25" s="41"/>
      <c r="C25" s="41"/>
      <c r="D25" s="41"/>
      <c r="E25" s="41"/>
      <c r="F25" s="41"/>
      <c r="G25" s="47"/>
      <c r="H25" s="47"/>
      <c r="I25" s="47"/>
      <c r="J25" s="41"/>
      <c r="K25" s="41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37"/>
      <c r="X25" s="38"/>
      <c r="Y25" s="39"/>
      <c r="Z25" s="41"/>
    </row>
    <row r="26" spans="1:26" x14ac:dyDescent="0.25">
      <c r="A26" s="41"/>
      <c r="B26" s="41"/>
      <c r="C26" s="41"/>
      <c r="D26" s="41"/>
      <c r="E26" s="41"/>
      <c r="F26" s="41"/>
      <c r="G26" s="47"/>
      <c r="H26" s="47"/>
      <c r="I26" s="47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</sheetData>
  <autoFilter ref="A2:Z12" xr:uid="{00000000-0009-0000-0000-000000000000}"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B45"/>
  <sheetViews>
    <sheetView view="pageBreakPreview" topLeftCell="A10" zoomScaleNormal="100" zoomScaleSheetLayoutView="100" workbookViewId="0">
      <selection activeCell="M13" sqref="M13"/>
    </sheetView>
  </sheetViews>
  <sheetFormatPr defaultColWidth="0" defaultRowHeight="15" customHeight="1" zeroHeight="1" x14ac:dyDescent="0.25"/>
  <cols>
    <col min="1" max="1" width="13.42578125" style="13" customWidth="1"/>
    <col min="2" max="3" width="8.7109375" style="13" customWidth="1"/>
    <col min="4" max="12" width="10.7109375" style="13" customWidth="1"/>
    <col min="13" max="13" width="9.140625" style="13" customWidth="1"/>
    <col min="14" max="28" width="0" style="13" hidden="1" customWidth="1"/>
    <col min="29" max="16384" width="9.140625" style="13" hidden="1"/>
  </cols>
  <sheetData>
    <row r="1" spans="1:13" ht="24.95" customHeight="1" x14ac:dyDescent="0.25">
      <c r="A1" s="75" t="s">
        <v>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3" s="22" customFormat="1" ht="24.95" customHeight="1" x14ac:dyDescent="0.2">
      <c r="A2" s="76" t="s">
        <v>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3" s="22" customFormat="1" ht="24.95" customHeight="1" x14ac:dyDescent="0.2">
      <c r="A3" s="76" t="s">
        <v>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3" s="22" customFormat="1" ht="24.95" customHeight="1" x14ac:dyDescent="0.2">
      <c r="A4" s="76" t="s">
        <v>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3" s="22" customFormat="1" ht="24.95" customHeight="1" x14ac:dyDescent="0.2">
      <c r="A5" s="76" t="s">
        <v>10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1:13" s="22" customFormat="1" ht="24.95" customHeight="1" x14ac:dyDescent="0.2">
      <c r="A6" s="76" t="s">
        <v>11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</row>
    <row r="7" spans="1:13" x14ac:dyDescent="0.25">
      <c r="A7" s="12"/>
    </row>
    <row r="8" spans="1:13" ht="15" customHeight="1" x14ac:dyDescent="0.25">
      <c r="A8" s="77" t="s">
        <v>12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</row>
    <row r="9" spans="1:13" ht="15.75" x14ac:dyDescent="0.25">
      <c r="A9" s="14"/>
    </row>
    <row r="10" spans="1:13" s="23" customFormat="1" ht="21" x14ac:dyDescent="0.35">
      <c r="A10" s="78" t="s">
        <v>13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1" spans="1:13" s="23" customFormat="1" ht="21" x14ac:dyDescent="0.35">
      <c r="A11" s="78" t="s">
        <v>14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</row>
    <row r="12" spans="1:13" s="23" customFormat="1" ht="21" x14ac:dyDescent="0.35">
      <c r="A12" s="78" t="s">
        <v>15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1:13" ht="18.75" x14ac:dyDescent="0.3">
      <c r="A13" s="55" t="s">
        <v>26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1:13" ht="39.75" customHeight="1" x14ac:dyDescent="0.25">
      <c r="A14" s="74" t="s">
        <v>55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</row>
    <row r="15" spans="1:13" ht="33" customHeight="1" x14ac:dyDescent="0.55000000000000004">
      <c r="A15" s="57" t="s">
        <v>27</v>
      </c>
      <c r="B15" s="57"/>
      <c r="C15" s="51" t="s">
        <v>49</v>
      </c>
      <c r="D15" s="51"/>
      <c r="E15" s="51"/>
      <c r="F15" s="51"/>
      <c r="G15" s="51"/>
      <c r="H15" s="51"/>
      <c r="I15" s="51"/>
      <c r="J15" s="51"/>
      <c r="K15" s="51"/>
      <c r="L15" s="51"/>
      <c r="M15" s="48">
        <v>11</v>
      </c>
    </row>
    <row r="16" spans="1:13" ht="27.75" customHeight="1" x14ac:dyDescent="0.3">
      <c r="A16" s="55" t="s">
        <v>28</v>
      </c>
      <c r="B16" s="55"/>
      <c r="C16" s="55"/>
      <c r="D16" s="55"/>
      <c r="E16" s="51" t="str">
        <f>VLOOKUP($M$15,'ОБ-0 Сводная'!$A$4:$Z$120,4)</f>
        <v>кличка</v>
      </c>
      <c r="F16" s="51"/>
      <c r="G16" s="51"/>
      <c r="H16" s="51"/>
      <c r="I16" s="51"/>
      <c r="J16" s="51"/>
      <c r="K16" s="51"/>
      <c r="L16" s="51"/>
    </row>
    <row r="17" spans="1:28" ht="29.25" customHeight="1" x14ac:dyDescent="0.3">
      <c r="A17" s="28" t="s">
        <v>29</v>
      </c>
      <c r="B17" s="51" t="str">
        <f>VLOOKUP($M$15,'ОБ-0 Сводная'!$A$4:$Z$120,3)</f>
        <v>порода</v>
      </c>
      <c r="C17" s="51"/>
      <c r="D17" s="51"/>
      <c r="E17" s="51"/>
      <c r="F17" s="51"/>
      <c r="G17" s="73" t="s">
        <v>48</v>
      </c>
      <c r="H17" s="73"/>
      <c r="I17" s="73"/>
      <c r="J17" s="51" t="str">
        <f>VLOOKUP($M$15,'ОБ-0 Сводная'!$A$4:$Z$120,8)</f>
        <v>000</v>
      </c>
      <c r="K17" s="51"/>
      <c r="L17" s="51"/>
    </row>
    <row r="18" spans="1:28" ht="35.1" customHeight="1" x14ac:dyDescent="0.3">
      <c r="A18" s="15" t="s">
        <v>30</v>
      </c>
      <c r="B18" s="69" t="str">
        <f>VLOOKUP($M$15,'ОБ-0 Сводная'!$A$4:$Z$120,5)</f>
        <v>сука</v>
      </c>
      <c r="C18" s="69"/>
      <c r="D18" s="55" t="s">
        <v>31</v>
      </c>
      <c r="E18" s="55"/>
      <c r="F18" s="70">
        <f>VLOOKUP($M$15,'ОБ-0 Сводная'!$A$4:$Z$120,6)</f>
        <v>0</v>
      </c>
      <c r="G18" s="70"/>
      <c r="H18" s="71" t="s">
        <v>32</v>
      </c>
      <c r="I18" s="71"/>
      <c r="J18" s="72" t="str">
        <f>VLOOKUP($M$15,'ОБ-0 Сводная'!$A$4:$Z$120,9)</f>
        <v>000</v>
      </c>
      <c r="K18" s="72"/>
      <c r="L18" s="72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35.1" customHeight="1" x14ac:dyDescent="0.3">
      <c r="A19" s="57" t="s">
        <v>33</v>
      </c>
      <c r="B19" s="57"/>
      <c r="C19" s="57"/>
      <c r="D19" s="69" t="str">
        <f>VLOOKUP($M$15,'ОБ-0 Сводная'!$A$4:$Z$120,7)</f>
        <v>000</v>
      </c>
      <c r="E19" s="69"/>
      <c r="F19" s="69"/>
      <c r="G19" s="16"/>
      <c r="H19" s="16"/>
      <c r="I19" s="16"/>
      <c r="J19" s="16"/>
      <c r="K19" s="16"/>
      <c r="L19" s="16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35.1" customHeight="1" x14ac:dyDescent="0.3">
      <c r="A20" s="57" t="s">
        <v>34</v>
      </c>
      <c r="B20" s="57"/>
      <c r="C20" s="57"/>
      <c r="D20" s="64" t="str">
        <f>VLOOKUP($M$15,'ОБ-0 Сводная'!$A$4:$Z$120,11)</f>
        <v>ФИО</v>
      </c>
      <c r="E20" s="64"/>
      <c r="F20" s="64"/>
      <c r="G20" s="64"/>
      <c r="H20" s="64"/>
      <c r="I20" s="64"/>
      <c r="J20" s="64"/>
      <c r="K20" s="64"/>
      <c r="L20" s="64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2" customHeight="1" x14ac:dyDescent="0.25">
      <c r="A21" s="65" t="s">
        <v>16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</row>
    <row r="22" spans="1:28" ht="27" customHeight="1" x14ac:dyDescent="0.3">
      <c r="A22" s="57" t="s">
        <v>17</v>
      </c>
      <c r="B22" s="57"/>
      <c r="C22" s="51" t="s">
        <v>35</v>
      </c>
      <c r="D22" s="51"/>
      <c r="E22" s="51"/>
      <c r="F22" s="51"/>
      <c r="G22" s="51"/>
      <c r="H22" s="66" t="s">
        <v>18</v>
      </c>
      <c r="I22" s="66"/>
      <c r="J22" s="66"/>
      <c r="K22" s="66"/>
      <c r="L22" s="66"/>
    </row>
    <row r="23" spans="1:28" x14ac:dyDescent="0.25">
      <c r="A23" s="65" t="s">
        <v>19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28" ht="30" customHeight="1" x14ac:dyDescent="0.3">
      <c r="A24" s="57" t="s">
        <v>36</v>
      </c>
      <c r="B24" s="57"/>
      <c r="C24" s="57"/>
      <c r="D24" s="51" t="s">
        <v>57</v>
      </c>
      <c r="E24" s="51"/>
      <c r="F24" s="51"/>
      <c r="G24" s="51"/>
      <c r="H24" s="51"/>
      <c r="I24" s="51"/>
      <c r="J24" s="51"/>
      <c r="K24" s="51"/>
      <c r="L24" s="51"/>
    </row>
    <row r="25" spans="1:28" ht="30" customHeight="1" x14ac:dyDescent="0.3">
      <c r="A25" s="15" t="s">
        <v>37</v>
      </c>
      <c r="B25" s="67">
        <f>VLOOKUP($M$15,'ОБ-0 Сводная'!$A$4:$Z$120,24)</f>
        <v>0</v>
      </c>
      <c r="C25" s="67"/>
      <c r="D25" s="55" t="s">
        <v>38</v>
      </c>
      <c r="E25" s="55"/>
      <c r="F25" s="55"/>
      <c r="G25" s="64" t="str">
        <f>VLOOKUP($M$15,'ОБ-0 Сводная'!$A$4:$Z$120,25)</f>
        <v>---</v>
      </c>
      <c r="H25" s="64"/>
      <c r="I25" s="64"/>
      <c r="J25" s="64"/>
      <c r="K25" s="64"/>
      <c r="L25" s="64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8" ht="30" customHeight="1" thickBot="1" x14ac:dyDescent="0.35">
      <c r="A26" s="57" t="s">
        <v>39</v>
      </c>
      <c r="B26" s="57"/>
      <c r="C26" s="57"/>
      <c r="D26" s="68"/>
      <c r="E26" s="68"/>
      <c r="F26" s="68"/>
      <c r="G26" s="68"/>
      <c r="H26" s="68"/>
      <c r="I26" s="68"/>
      <c r="J26" s="68"/>
      <c r="K26" s="68"/>
      <c r="L26" s="68"/>
    </row>
    <row r="27" spans="1:28" ht="47.25" customHeight="1" x14ac:dyDescent="0.3">
      <c r="A27" s="15" t="s">
        <v>40</v>
      </c>
      <c r="B27" s="51" t="s">
        <v>58</v>
      </c>
      <c r="C27" s="51"/>
      <c r="D27" s="51"/>
      <c r="E27" s="51"/>
      <c r="F27" s="51"/>
      <c r="G27" s="51"/>
      <c r="H27" s="61" t="s">
        <v>41</v>
      </c>
      <c r="I27" s="61"/>
      <c r="J27" s="61"/>
      <c r="K27" s="61"/>
      <c r="L27" s="61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8" ht="12" customHeight="1" x14ac:dyDescent="0.25">
      <c r="A28" s="62" t="s">
        <v>20</v>
      </c>
      <c r="B28" s="62"/>
      <c r="C28" s="62"/>
      <c r="D28" s="62"/>
      <c r="E28" s="62"/>
      <c r="F28" s="62"/>
      <c r="G28" s="62"/>
    </row>
    <row r="29" spans="1:28" ht="15.75" customHeight="1" x14ac:dyDescent="0.3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28" ht="15.75" customHeight="1" x14ac:dyDescent="0.3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28" ht="15" customHeight="1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</row>
    <row r="32" spans="1:28" ht="46.5" customHeight="1" x14ac:dyDescent="0.3">
      <c r="A32" s="15" t="s">
        <v>42</v>
      </c>
      <c r="B32" s="51" t="s">
        <v>59</v>
      </c>
      <c r="C32" s="51"/>
      <c r="D32" s="51"/>
      <c r="E32" s="51"/>
      <c r="F32" s="51"/>
      <c r="G32" s="51"/>
      <c r="H32" s="55" t="s">
        <v>41</v>
      </c>
      <c r="I32" s="55"/>
      <c r="J32" s="55"/>
      <c r="K32" s="55"/>
      <c r="L32" s="55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.75" x14ac:dyDescent="0.25">
      <c r="A33" s="56" t="s">
        <v>21</v>
      </c>
      <c r="B33" s="56"/>
      <c r="C33" s="56"/>
      <c r="D33" s="56"/>
      <c r="E33" s="56"/>
      <c r="F33" s="56"/>
      <c r="G33" s="56"/>
    </row>
    <row r="34" spans="1:26" ht="15.75" customHeight="1" x14ac:dyDescent="0.3">
      <c r="A34" s="57" t="s">
        <v>22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26" ht="33" customHeight="1" x14ac:dyDescent="0.3">
      <c r="A35" s="51" t="s">
        <v>54</v>
      </c>
      <c r="B35" s="51"/>
      <c r="C35" s="51"/>
      <c r="D35" s="51"/>
      <c r="E35" s="51"/>
      <c r="F35" s="51"/>
      <c r="G35" s="51"/>
      <c r="H35" s="55" t="s">
        <v>41</v>
      </c>
      <c r="I35" s="55"/>
      <c r="J35" s="55"/>
      <c r="K35" s="55"/>
      <c r="L35" s="55"/>
    </row>
    <row r="36" spans="1:26" ht="18.75" x14ac:dyDescent="0.3">
      <c r="A36" s="15"/>
    </row>
    <row r="37" spans="1:26" ht="18.75" customHeight="1" x14ac:dyDescent="0.35">
      <c r="A37" s="60" t="s">
        <v>23</v>
      </c>
      <c r="B37" s="60"/>
      <c r="C37" s="60"/>
      <c r="D37" s="60"/>
      <c r="E37" s="58" t="s">
        <v>43</v>
      </c>
      <c r="F37" s="58"/>
      <c r="G37" s="58"/>
      <c r="H37" s="58"/>
      <c r="I37" s="59">
        <v>44814</v>
      </c>
      <c r="J37" s="59"/>
      <c r="K37" s="59"/>
      <c r="L37" s="59"/>
    </row>
    <row r="38" spans="1:26" ht="15.75" x14ac:dyDescent="0.25">
      <c r="A38" s="24"/>
    </row>
    <row r="39" spans="1:26" ht="15.75" thickBot="1" x14ac:dyDescent="0.3">
      <c r="A39" s="26" t="s">
        <v>24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26" ht="24.95" customHeight="1" x14ac:dyDescent="0.25">
      <c r="A40" s="18"/>
    </row>
    <row r="41" spans="1:26" ht="24.95" customHeight="1" x14ac:dyDescent="0.3">
      <c r="A41" s="27" t="s">
        <v>25</v>
      </c>
    </row>
    <row r="42" spans="1:26" ht="24.95" customHeight="1" x14ac:dyDescent="0.25">
      <c r="A42" s="19" t="s">
        <v>44</v>
      </c>
      <c r="B42" s="51" t="str">
        <f>B17</f>
        <v>порода</v>
      </c>
      <c r="C42" s="51"/>
      <c r="D42" s="51"/>
      <c r="E42" s="51"/>
      <c r="F42" s="51"/>
      <c r="G42" s="51"/>
      <c r="H42" s="51"/>
    </row>
    <row r="43" spans="1:26" ht="24.95" customHeight="1" x14ac:dyDescent="0.25">
      <c r="A43" s="19" t="s">
        <v>45</v>
      </c>
      <c r="B43" s="51" t="str">
        <f>E16</f>
        <v>кличка</v>
      </c>
      <c r="C43" s="51"/>
      <c r="D43" s="51"/>
      <c r="E43" s="51"/>
      <c r="F43" s="51"/>
      <c r="G43" s="51"/>
      <c r="H43" s="51"/>
      <c r="I43" s="25" t="str">
        <f>B18</f>
        <v>сука</v>
      </c>
    </row>
    <row r="44" spans="1:26" ht="24.95" customHeight="1" x14ac:dyDescent="0.3">
      <c r="A44" s="52" t="s">
        <v>46</v>
      </c>
      <c r="B44" s="52"/>
      <c r="C44" s="53" t="str">
        <f>D19</f>
        <v>000</v>
      </c>
      <c r="D44" s="53"/>
      <c r="E44" s="53"/>
      <c r="F44" s="52" t="s">
        <v>47</v>
      </c>
      <c r="G44" s="52"/>
      <c r="H44" s="54" t="str">
        <f>VLOOKUP($M$15,'ОБ-0 Сводная'!$A$4:$Z$120,10)</f>
        <v>ФИО</v>
      </c>
      <c r="I44" s="54"/>
      <c r="J44" s="54"/>
      <c r="K44" s="54"/>
      <c r="L44" s="54"/>
      <c r="O44" s="20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21"/>
    </row>
  </sheetData>
  <mergeCells count="61"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B27:G27"/>
    <mergeCell ref="H27:L27"/>
    <mergeCell ref="A28:G28"/>
    <mergeCell ref="D25:F25"/>
    <mergeCell ref="A31:L31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42:H42"/>
    <mergeCell ref="B43:H43"/>
    <mergeCell ref="A44:B44"/>
    <mergeCell ref="C44:E44"/>
    <mergeCell ref="F44:G44"/>
    <mergeCell ref="H44:L44"/>
  </mergeCells>
  <pageMargins left="0.70866141732283472" right="0.23622047244094491" top="0.6692913385826772" bottom="0.74803149606299213" header="0.31496062992125984" footer="0.31496062992125984"/>
  <pageSetup paperSize="9" scale="7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kmv</cp:lastModifiedBy>
  <cp:lastPrinted>2021-02-21T07:24:32Z</cp:lastPrinted>
  <dcterms:created xsi:type="dcterms:W3CDTF">2017-03-03T15:35:06Z</dcterms:created>
  <dcterms:modified xsi:type="dcterms:W3CDTF">2023-02-23T23:37:36Z</dcterms:modified>
</cp:coreProperties>
</file>