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D:\Aluno\Downloads\"/>
    </mc:Choice>
  </mc:AlternateContent>
  <xr:revisionPtr revIDLastSave="0" documentId="13_ncr:1_{AB533A48-E540-46BC-A42A-50D6CEF97A3E}" xr6:coauthVersionLast="36" xr6:coauthVersionMax="47" xr10:uidLastSave="{00000000-0000-0000-0000-000000000000}"/>
  <bookViews>
    <workbookView xWindow="0" yWindow="0" windowWidth="28800" windowHeight="12105" firstSheet="3" activeTab="8" xr2:uid="{91593AB5-F53E-44E8-AD91-BC4337056502}"/>
  </bookViews>
  <sheets>
    <sheet name="INICIAL" sheetId="4" r:id="rId1"/>
    <sheet name="ALUNOS" sheetId="1" r:id="rId2"/>
    <sheet name="DESCONTO+IMPRESSÃO+F4" sheetId="2" r:id="rId3"/>
    <sheet name="GRÁFICOS" sheetId="3" r:id="rId4"/>
    <sheet name="INTRODUÇÃO AO SE" sheetId="5" r:id="rId5"/>
    <sheet name="INFORMAR A SITUAÇÃO DO ALUNO" sheetId="7" r:id="rId6"/>
    <sheet name="SE 2" sheetId="6" r:id="rId7"/>
    <sheet name="FINAL" sheetId="8" r:id="rId8"/>
    <sheet name="Gráfico 2" sheetId="9" r:id="rId9"/>
  </sheets>
  <definedNames>
    <definedName name="_xlnm.Print_Area" localSheetId="1">ALUNOS!$C$3:$H$16</definedName>
  </definedNames>
  <calcPr calcId="191028"/>
  <pivotCaches>
    <pivotCache cacheId="1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8" l="1"/>
  <c r="H7" i="8"/>
  <c r="H6" i="8"/>
  <c r="F5" i="6"/>
  <c r="F8" i="6"/>
  <c r="F7" i="6"/>
  <c r="F6" i="6"/>
  <c r="H5" i="8"/>
  <c r="F7" i="7"/>
  <c r="E7" i="7"/>
  <c r="F12" i="7"/>
  <c r="F13" i="7"/>
  <c r="F9" i="7"/>
  <c r="F10" i="7"/>
  <c r="F11" i="7"/>
  <c r="F8" i="7"/>
  <c r="E9" i="7"/>
  <c r="E10" i="7"/>
  <c r="E11" i="7"/>
  <c r="E12" i="7"/>
  <c r="E13" i="7"/>
  <c r="E8" i="7"/>
  <c r="K8" i="5"/>
  <c r="K7" i="5"/>
  <c r="K6" i="5"/>
  <c r="K5" i="5"/>
  <c r="J6" i="5"/>
  <c r="J7" i="5"/>
  <c r="J8" i="5"/>
  <c r="J9" i="5"/>
  <c r="K9" i="5" s="1"/>
  <c r="J10" i="5"/>
  <c r="K10" i="5" s="1"/>
  <c r="J5" i="5"/>
  <c r="G9" i="3"/>
  <c r="G8" i="3"/>
  <c r="G7" i="3"/>
  <c r="G6" i="3"/>
  <c r="G5" i="3"/>
  <c r="G4" i="3"/>
  <c r="F9" i="3"/>
  <c r="F8" i="3"/>
  <c r="F7" i="3"/>
  <c r="F6" i="3"/>
  <c r="F5" i="3"/>
  <c r="F4" i="3"/>
  <c r="J3" i="3"/>
  <c r="X8" i="2"/>
  <c r="X7" i="2"/>
  <c r="X6" i="2"/>
  <c r="X5" i="2"/>
  <c r="X4" i="2"/>
  <c r="S8" i="2"/>
  <c r="S7" i="2"/>
  <c r="S6" i="2"/>
  <c r="S5" i="2"/>
  <c r="S4" i="2"/>
  <c r="R8" i="2"/>
  <c r="R7" i="2"/>
  <c r="R6" i="2"/>
  <c r="R5" i="2"/>
  <c r="R4" i="2"/>
  <c r="M7" i="2"/>
  <c r="M6" i="2"/>
  <c r="M5" i="2"/>
  <c r="M4" i="2"/>
  <c r="M3" i="2"/>
  <c r="G7" i="2"/>
  <c r="G6" i="2"/>
  <c r="G5" i="2"/>
  <c r="G3" i="2"/>
  <c r="G4" i="2"/>
  <c r="F7" i="2"/>
  <c r="F6" i="2"/>
  <c r="F5" i="2"/>
  <c r="F4" i="2"/>
  <c r="F3" i="2"/>
  <c r="L4" i="1"/>
  <c r="L3" i="1"/>
  <c r="H16" i="1"/>
  <c r="H15" i="1"/>
  <c r="H14" i="1"/>
  <c r="H13" i="1"/>
  <c r="H12" i="1"/>
  <c r="H11" i="1"/>
  <c r="A2" i="1" l="1"/>
  <c r="C6" i="4"/>
</calcChain>
</file>

<file path=xl/sharedStrings.xml><?xml version="1.0" encoding="utf-8"?>
<sst xmlns="http://schemas.openxmlformats.org/spreadsheetml/2006/main" count="150" uniqueCount="98">
  <si>
    <t>INFORME O SEU NOME:</t>
  </si>
  <si>
    <t>INFORME A DATA E A HORA</t>
  </si>
  <si>
    <t>SENAC</t>
  </si>
  <si>
    <t>MAIOR NOTA</t>
  </si>
  <si>
    <t>MENOR NOTA</t>
  </si>
  <si>
    <t>ALUNO</t>
  </si>
  <si>
    <t>NOTA 1</t>
  </si>
  <si>
    <t>NOTA 2</t>
  </si>
  <si>
    <t>NOTA 3</t>
  </si>
  <si>
    <t>NOTA 4</t>
  </si>
  <si>
    <t>MÉDIA</t>
  </si>
  <si>
    <t>MIGUEL</t>
  </si>
  <si>
    <t>JOÃO</t>
  </si>
  <si>
    <t>MATHEUS</t>
  </si>
  <si>
    <t>LUCIANA</t>
  </si>
  <si>
    <t>MAYARA</t>
  </si>
  <si>
    <t>BRUNA</t>
  </si>
  <si>
    <t>OCULTAR E REEXIBIR PLAN + ADD E EXCLUIR PLAN E LINHAS/COLUNAS</t>
  </si>
  <si>
    <t>PROTUDO</t>
  </si>
  <si>
    <t>VALOR</t>
  </si>
  <si>
    <t>DESCONTO</t>
  </si>
  <si>
    <t>TOTAL C/ DESCONTO</t>
  </si>
  <si>
    <t>TOTAL COM C/ DESCONTO</t>
  </si>
  <si>
    <t>BLUSA</t>
  </si>
  <si>
    <t>CAMISA</t>
  </si>
  <si>
    <t>MEIA</t>
  </si>
  <si>
    <t>SAPATO</t>
  </si>
  <si>
    <t>CINTO</t>
  </si>
  <si>
    <t xml:space="preserve">INFORME A DATA </t>
  </si>
  <si>
    <t>QNT</t>
  </si>
  <si>
    <t>PRODUTO</t>
  </si>
  <si>
    <t>VLR. UNIT</t>
  </si>
  <si>
    <t>V. TOTAL</t>
  </si>
  <si>
    <t>%</t>
  </si>
  <si>
    <t>MOUSE</t>
  </si>
  <si>
    <t>TECLADO</t>
  </si>
  <si>
    <t>MONITOR</t>
  </si>
  <si>
    <t>TABLET</t>
  </si>
  <si>
    <t>WEBCAM</t>
  </si>
  <si>
    <t>SITUAÇÃO DO ALUNO</t>
  </si>
  <si>
    <t>O ALUNO ESTARÁ APROVADO CASO A NOTA SEJA MAIOR OU IGUAL A 7</t>
  </si>
  <si>
    <t>=</t>
  </si>
  <si>
    <t>IGUAL</t>
  </si>
  <si>
    <t>&gt;</t>
  </si>
  <si>
    <t>MAIOR</t>
  </si>
  <si>
    <t>&lt;</t>
  </si>
  <si>
    <t>MENOR</t>
  </si>
  <si>
    <t xml:space="preserve"> =&gt;</t>
  </si>
  <si>
    <t>MAIOR QUE</t>
  </si>
  <si>
    <t>&lt;=</t>
  </si>
  <si>
    <t>MENOR QUE</t>
  </si>
  <si>
    <t>A função SE no Excel é usada para executar uma lógica condicional. Ela permite que você retorne um valor se uma condição for verdadeira e outro valor se a condição for falsa.</t>
  </si>
  <si>
    <t>&lt;&gt;</t>
  </si>
  <si>
    <t>DIFERENTE</t>
  </si>
  <si>
    <t>Iremos utilizar formatação condicional para destacar os aprovados e reprovados</t>
  </si>
  <si>
    <t>AQUI, IREMOS TRAZER AS INFORMAÇÕES DA PLANILHA ANTERIOR</t>
  </si>
  <si>
    <t>Vendedor</t>
  </si>
  <si>
    <t>Vendas</t>
  </si>
  <si>
    <t>META</t>
  </si>
  <si>
    <t>Carlos</t>
  </si>
  <si>
    <t>SE AS VENDAS FOR MENOR QUE 500, META NÃO ATINGIDA, CASO CONTRÁRIO, VENDER MAIS</t>
  </si>
  <si>
    <t>Luisa</t>
  </si>
  <si>
    <t>Miguel</t>
  </si>
  <si>
    <t>Sofia</t>
  </si>
  <si>
    <t>CLIENTES</t>
  </si>
  <si>
    <t>NOMES</t>
  </si>
  <si>
    <t>ESTADO</t>
  </si>
  <si>
    <t>VALOR DA COMPRA</t>
  </si>
  <si>
    <t>TOTAL DA COMPRA</t>
  </si>
  <si>
    <t>PE</t>
  </si>
  <si>
    <t>MÉDIA DA COMPRA</t>
  </si>
  <si>
    <t>GERMANO</t>
  </si>
  <si>
    <t>SP</t>
  </si>
  <si>
    <t>MÍNIMO DA COMPRA</t>
  </si>
  <si>
    <t>DAYSON</t>
  </si>
  <si>
    <t>RJ</t>
  </si>
  <si>
    <t>MAIOR DA COMPRA</t>
  </si>
  <si>
    <t>JUAN</t>
  </si>
  <si>
    <t>PR</t>
  </si>
  <si>
    <t>ZAYDAN</t>
  </si>
  <si>
    <t>RN</t>
  </si>
  <si>
    <t>BRENO</t>
  </si>
  <si>
    <t>LUAN</t>
  </si>
  <si>
    <t>JORDAN</t>
  </si>
  <si>
    <t>KAUWAN</t>
  </si>
  <si>
    <t>RYNOLD</t>
  </si>
  <si>
    <t>REINALDO</t>
  </si>
  <si>
    <t>GERNSON</t>
  </si>
  <si>
    <t>DENILSON</t>
  </si>
  <si>
    <t>DENIS</t>
  </si>
  <si>
    <t>CLASSIFICAR DE A A Z</t>
  </si>
  <si>
    <t>GRÁFICO</t>
  </si>
  <si>
    <t>Mikaela Rocha de Oliveira</t>
  </si>
  <si>
    <t>VLR. DO DESC.</t>
  </si>
  <si>
    <t>TOTAL C/ DES.</t>
  </si>
  <si>
    <t>-</t>
  </si>
  <si>
    <t>RELAÇÃO DE PRODUTOS</t>
  </si>
  <si>
    <t>Soma de VALOR DA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</si>
</sst>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7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9" fontId="0" fillId="0" borderId="1" xfId="2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5" borderId="0" xfId="0" applyFont="1" applyFill="1"/>
    <xf numFmtId="0" fontId="3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44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22" fontId="0" fillId="0" borderId="1" xfId="0" applyNumberFormat="1" applyBorder="1"/>
    <xf numFmtId="0" fontId="11" fillId="0" borderId="0" xfId="0" applyFont="1"/>
    <xf numFmtId="0" fontId="0" fillId="0" borderId="3" xfId="0" applyBorder="1" applyAlignment="1" applyProtection="1">
      <alignment horizontal="center"/>
      <protection locked="0"/>
    </xf>
    <xf numFmtId="0" fontId="7" fillId="5" borderId="1" xfId="0" applyFont="1" applyFill="1" applyBorder="1" applyAlignment="1" applyProtection="1">
      <alignment horizontal="center"/>
      <protection hidden="1"/>
    </xf>
    <xf numFmtId="0" fontId="8" fillId="2" borderId="0" xfId="0" applyFont="1" applyFill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/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/>
    <xf numFmtId="0" fontId="0" fillId="0" borderId="0" xfId="0" pivotButton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VLR. UNIT</a:t>
            </a:r>
          </a:p>
        </c:rich>
      </c:tx>
      <c:layout>
        <c:manualLayout>
          <c:xMode val="edge"/>
          <c:yMode val="edge"/>
          <c:x val="0.355509569568266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GRÁFICOS!$E$3</c:f>
              <c:strCache>
                <c:ptCount val="1"/>
                <c:pt idx="0">
                  <c:v>VLR. UNIT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4A-43B2-B8C8-9FA8DC03B9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4A-43B2-B8C8-9FA8DC03B9F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74A-43B2-B8C8-9FA8DC03B9F0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74A-43B2-B8C8-9FA8DC03B9F0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4A-43B2-B8C8-9FA8DC03B9F0}"/>
              </c:ext>
            </c:extLst>
          </c:dPt>
          <c:dLbls>
            <c:dLbl>
              <c:idx val="0"/>
              <c:layout>
                <c:manualLayout>
                  <c:x val="-7.3503250110265206E-2"/>
                  <c:y val="5.382023473480909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4A-43B2-B8C8-9FA8DC03B9F0}"/>
                </c:ext>
              </c:extLst>
            </c:dLbl>
            <c:dLbl>
              <c:idx val="1"/>
              <c:layout>
                <c:manualLayout>
                  <c:x val="-4.7911614353990876E-2"/>
                  <c:y val="0.13860605160204031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4A-43B2-B8C8-9FA8DC03B9F0}"/>
                </c:ext>
              </c:extLst>
            </c:dLbl>
            <c:dLbl>
              <c:idx val="2"/>
              <c:layout>
                <c:manualLayout>
                  <c:x val="-0.19898078855845514"/>
                  <c:y val="-0.2447030158965978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4A-43B2-B8C8-9FA8DC03B9F0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74A-43B2-B8C8-9FA8DC03B9F0}"/>
                </c:ext>
              </c:extLst>
            </c:dLbl>
            <c:dLbl>
              <c:idx val="4"/>
              <c:layout>
                <c:manualLayout>
                  <c:x val="3.2859446288222238E-2"/>
                  <c:y val="0.1478746100133709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4A-43B2-B8C8-9FA8DC03B9F0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GRÁFICOS!$D$4:$D$8</c:f>
              <c:strCache>
                <c:ptCount val="5"/>
                <c:pt idx="0">
                  <c:v>MOUSE</c:v>
                </c:pt>
                <c:pt idx="1">
                  <c:v>TECLADO</c:v>
                </c:pt>
                <c:pt idx="2">
                  <c:v>MONITOR</c:v>
                </c:pt>
                <c:pt idx="3">
                  <c:v>TABLET</c:v>
                </c:pt>
                <c:pt idx="4">
                  <c:v>WEBCAM</c:v>
                </c:pt>
              </c:strCache>
            </c:strRef>
          </c:cat>
          <c:val>
            <c:numRef>
              <c:f>GRÁFICOS!$E$4:$E$8</c:f>
              <c:numCache>
                <c:formatCode>_("R$"* #,##0.00_);_("R$"* \(#,##0.00\);_("R$"* "-"??_);_(@_)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400</c:v>
                </c:pt>
                <c:pt idx="3">
                  <c:v>200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A-43B2-B8C8-9FA8DC03B9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[EXERCÍCIOS(1).xlsx]Gráfico 2!Tabela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VALOR DA COMPRA</a:t>
            </a:r>
            <a:r>
              <a:rPr lang="pt-BR" b="1" baseline="0"/>
              <a:t> POR</a:t>
            </a:r>
            <a:r>
              <a:rPr lang="pt-BR" b="1"/>
              <a:t>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2'!$A$4:$A$8</c:f>
              <c:strCache>
                <c:ptCount val="5"/>
                <c:pt idx="0">
                  <c:v>PE</c:v>
                </c:pt>
                <c:pt idx="1">
                  <c:v>PR</c:v>
                </c:pt>
                <c:pt idx="2">
                  <c:v>RJ</c:v>
                </c:pt>
                <c:pt idx="3">
                  <c:v>RN</c:v>
                </c:pt>
                <c:pt idx="4">
                  <c:v>SP</c:v>
                </c:pt>
              </c:strCache>
            </c:strRef>
          </c:cat>
          <c:val>
            <c:numRef>
              <c:f>'Gráfico 2'!$B$4:$B$8</c:f>
              <c:numCache>
                <c:formatCode>General</c:formatCode>
                <c:ptCount val="5"/>
                <c:pt idx="0">
                  <c:v>70424</c:v>
                </c:pt>
                <c:pt idx="1">
                  <c:v>80921</c:v>
                </c:pt>
                <c:pt idx="2">
                  <c:v>13293</c:v>
                </c:pt>
                <c:pt idx="3">
                  <c:v>17971</c:v>
                </c:pt>
                <c:pt idx="4">
                  <c:v>65939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669-8706-C10C65D9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114239"/>
        <c:axId val="1055543407"/>
      </c:barChart>
      <c:catAx>
        <c:axId val="10751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543407"/>
        <c:crosses val="autoZero"/>
        <c:auto val="1"/>
        <c:lblAlgn val="ctr"/>
        <c:lblOffset val="100"/>
        <c:noMultiLvlLbl val="0"/>
      </c:catAx>
      <c:valAx>
        <c:axId val="10555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1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5</xdr:row>
      <xdr:rowOff>57150</xdr:rowOff>
    </xdr:from>
    <xdr:to>
      <xdr:col>13</xdr:col>
      <xdr:colOff>666750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15E28F-DB69-4DA5-95D6-FE54D50C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12</xdr:row>
      <xdr:rowOff>76200</xdr:rowOff>
    </xdr:from>
    <xdr:to>
      <xdr:col>14</xdr:col>
      <xdr:colOff>52387</xdr:colOff>
      <xdr:row>27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EAA938-27E0-484B-93F7-A2D26CFAF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497.686413310184" createdVersion="6" refreshedVersion="6" minRefreshableVersion="3" recordCount="14" xr:uid="{1D47438B-716B-4913-849A-7FED6FF55800}">
  <cacheSource type="worksheet">
    <worksheetSource ref="B5:D19" sheet="FINAL"/>
  </cacheSource>
  <cacheFields count="3">
    <cacheField name="NOMES" numFmtId="0">
      <sharedItems/>
    </cacheField>
    <cacheField name="ESTADO" numFmtId="0">
      <sharedItems count="5">
        <s v="PE"/>
        <s v="SP"/>
        <s v="RJ"/>
        <s v="PR"/>
        <s v="RN"/>
      </sharedItems>
    </cacheField>
    <cacheField name="VALOR DA COMPRA" numFmtId="44">
      <sharedItems containsSemiMixedTypes="0" containsString="0" containsNumber="1" containsInteger="1" minValue="652" maxValue="65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MIGUEL"/>
    <x v="0"/>
    <n v="1500"/>
  </r>
  <r>
    <s v="GERMANO"/>
    <x v="1"/>
    <n v="652"/>
  </r>
  <r>
    <s v="DAYSON"/>
    <x v="2"/>
    <n v="4587"/>
  </r>
  <r>
    <s v="JUAN"/>
    <x v="3"/>
    <n v="3254"/>
  </r>
  <r>
    <s v="ZAYDAN"/>
    <x v="4"/>
    <n v="12548"/>
  </r>
  <r>
    <s v="BRENO"/>
    <x v="0"/>
    <n v="65366"/>
  </r>
  <r>
    <s v="LUAN"/>
    <x v="1"/>
    <n v="58745"/>
  </r>
  <r>
    <s v="JORDAN"/>
    <x v="2"/>
    <n v="3254"/>
  </r>
  <r>
    <s v="KAUWAN"/>
    <x v="3"/>
    <n v="23215"/>
  </r>
  <r>
    <s v="RYNOLD"/>
    <x v="4"/>
    <n v="5423"/>
  </r>
  <r>
    <s v="REINALDO"/>
    <x v="0"/>
    <n v="3558"/>
  </r>
  <r>
    <s v="GERNSON"/>
    <x v="1"/>
    <n v="6542"/>
  </r>
  <r>
    <s v="DENILSON"/>
    <x v="2"/>
    <n v="5452"/>
  </r>
  <r>
    <s v="DENIS"/>
    <x v="3"/>
    <n v="544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AC114-6B6C-46AF-BC80-83DCE0976ABC}" name="Tabela dinâmica7" cacheId="1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3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 DA COMPR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C7BB-87DE-4DFC-88EA-203AAB97D172}">
  <sheetPr>
    <tabColor theme="8" tint="-0.249977111117893"/>
  </sheetPr>
  <dimension ref="C3:M6"/>
  <sheetViews>
    <sheetView showGridLines="0" workbookViewId="0">
      <selection activeCell="D3" sqref="D3:M3"/>
    </sheetView>
  </sheetViews>
  <sheetFormatPr defaultRowHeight="14.25"/>
  <cols>
    <col min="3" max="3" width="30.25" customWidth="1"/>
  </cols>
  <sheetData>
    <row r="3" spans="3:13" ht="15" thickBot="1">
      <c r="C3" s="8" t="s">
        <v>0</v>
      </c>
      <c r="D3" s="21" t="s">
        <v>92</v>
      </c>
      <c r="E3" s="21"/>
      <c r="F3" s="21"/>
      <c r="G3" s="21"/>
      <c r="H3" s="21"/>
      <c r="I3" s="21"/>
      <c r="J3" s="21"/>
      <c r="K3" s="21"/>
      <c r="L3" s="21"/>
      <c r="M3" s="21"/>
    </row>
    <row r="6" spans="3:13" ht="27">
      <c r="C6" s="22" t="str">
        <f ca="1">IF(HOUR(NOW())&lt;12,"BOM DIA"&amp;" "&amp;","&amp;D3,IF(HOUR(NOW())&lt;18,"BOA TARDE"&amp;" "&amp;","&amp;D3,"BOA NOITE"&amp;" "&amp;","&amp;D3))</f>
        <v>BOA TARDE ,Mikaela Rocha de Oliveira</v>
      </c>
      <c r="D6" s="22"/>
      <c r="E6" s="22"/>
      <c r="F6" s="22"/>
      <c r="G6" s="22"/>
      <c r="H6" s="22"/>
      <c r="I6" s="22"/>
      <c r="J6" s="22"/>
      <c r="K6" s="22"/>
      <c r="L6" s="22"/>
      <c r="M6" s="22"/>
    </row>
  </sheetData>
  <sheetProtection algorithmName="SHA-512" hashValue="ey2E0L6EWNcH0RYpWdY/8nY3SGP+bfVELriHZ+UGDT+CYhBiJ7pVlayuKnlVWMx/w9U2TR6kBGj+VWOquCjIZw==" saltValue="k+xkNI1xCmCDDSTk34hqLg==" spinCount="100000" sheet="1" objects="1" scenarios="1" selectLockedCells="1"/>
  <mergeCells count="2">
    <mergeCell ref="D3:M3"/>
    <mergeCell ref="C6:M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CB9E-0314-491A-9CE8-950F41E2B821}">
  <sheetPr>
    <tabColor theme="8" tint="-0.249977111117893"/>
  </sheetPr>
  <dimension ref="A1:Y24"/>
  <sheetViews>
    <sheetView workbookViewId="0">
      <selection activeCell="B40" sqref="B40"/>
    </sheetView>
  </sheetViews>
  <sheetFormatPr defaultRowHeight="14.25"/>
  <cols>
    <col min="1" max="1" width="23.125" bestFit="1" customWidth="1"/>
    <col min="11" max="11" width="12.625" customWidth="1"/>
    <col min="12" max="12" width="25.75" customWidth="1"/>
  </cols>
  <sheetData>
    <row r="1" spans="1:25">
      <c r="A1" s="1" t="s">
        <v>1</v>
      </c>
    </row>
    <row r="2" spans="1:25">
      <c r="A2" s="19">
        <f ca="1">NOW()</f>
        <v>45497.691870717594</v>
      </c>
    </row>
    <row r="3" spans="1:25">
      <c r="C3" s="23" t="s">
        <v>2</v>
      </c>
      <c r="D3" s="23"/>
      <c r="E3" s="23"/>
      <c r="F3" s="23"/>
      <c r="G3" s="23"/>
      <c r="H3" s="23"/>
      <c r="K3" s="5" t="s">
        <v>3</v>
      </c>
      <c r="L3" s="35">
        <f>MAX(H11:H16)</f>
        <v>9</v>
      </c>
    </row>
    <row r="4" spans="1:25">
      <c r="C4" s="23"/>
      <c r="D4" s="23"/>
      <c r="E4" s="23"/>
      <c r="F4" s="23"/>
      <c r="G4" s="23"/>
      <c r="H4" s="23"/>
      <c r="K4" s="1" t="s">
        <v>4</v>
      </c>
      <c r="L4" s="35">
        <f>MIN(H11:H16)</f>
        <v>5.5</v>
      </c>
    </row>
    <row r="5" spans="1:25">
      <c r="C5" s="23"/>
      <c r="D5" s="23"/>
      <c r="E5" s="23"/>
      <c r="F5" s="23"/>
      <c r="G5" s="23"/>
      <c r="H5" s="23"/>
    </row>
    <row r="6" spans="1:25">
      <c r="C6" s="23"/>
      <c r="D6" s="23"/>
      <c r="E6" s="23"/>
      <c r="F6" s="23"/>
      <c r="G6" s="23"/>
      <c r="H6" s="23"/>
    </row>
    <row r="7" spans="1:25">
      <c r="C7" s="23"/>
      <c r="D7" s="23"/>
      <c r="E7" s="23"/>
      <c r="F7" s="23"/>
      <c r="G7" s="23"/>
      <c r="H7" s="23"/>
    </row>
    <row r="8" spans="1:25">
      <c r="C8" s="23"/>
      <c r="D8" s="23"/>
      <c r="E8" s="23"/>
      <c r="F8" s="23"/>
      <c r="G8" s="23"/>
      <c r="H8" s="23"/>
      <c r="V8" s="20"/>
      <c r="W8" s="20"/>
      <c r="X8" s="20"/>
      <c r="Y8" s="20"/>
    </row>
    <row r="9" spans="1:25">
      <c r="C9" s="24"/>
      <c r="D9" s="24"/>
      <c r="E9" s="24"/>
      <c r="F9" s="24"/>
      <c r="G9" s="24"/>
      <c r="H9" s="24"/>
    </row>
    <row r="10" spans="1:25"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</row>
    <row r="11" spans="1:25">
      <c r="C11" s="3" t="s">
        <v>11</v>
      </c>
      <c r="D11" s="3">
        <v>5</v>
      </c>
      <c r="E11" s="3">
        <v>10</v>
      </c>
      <c r="F11" s="3">
        <v>6</v>
      </c>
      <c r="G11" s="3">
        <v>10</v>
      </c>
      <c r="H11" s="34">
        <f>AVERAGE(D11:G11)</f>
        <v>7.75</v>
      </c>
    </row>
    <row r="12" spans="1:25">
      <c r="C12" s="3" t="s">
        <v>12</v>
      </c>
      <c r="D12" s="3">
        <v>6</v>
      </c>
      <c r="E12" s="3">
        <v>6</v>
      </c>
      <c r="F12" s="3">
        <v>7</v>
      </c>
      <c r="G12" s="3">
        <v>8</v>
      </c>
      <c r="H12" s="34">
        <f>AVERAGE(D12:G12)</f>
        <v>6.75</v>
      </c>
    </row>
    <row r="13" spans="1:25">
      <c r="C13" s="3" t="s">
        <v>13</v>
      </c>
      <c r="D13" s="3">
        <v>3</v>
      </c>
      <c r="E13" s="3">
        <v>5</v>
      </c>
      <c r="F13" s="3">
        <v>8</v>
      </c>
      <c r="G13" s="3">
        <v>6</v>
      </c>
      <c r="H13" s="34">
        <f>AVERAGE(D13:G13)</f>
        <v>5.5</v>
      </c>
    </row>
    <row r="14" spans="1:25">
      <c r="C14" s="3" t="s">
        <v>14</v>
      </c>
      <c r="D14" s="3">
        <v>10</v>
      </c>
      <c r="E14" s="3">
        <v>8</v>
      </c>
      <c r="F14" s="3">
        <v>8</v>
      </c>
      <c r="G14" s="3">
        <v>10</v>
      </c>
      <c r="H14" s="34">
        <f>AVERAGE(D14:G14)</f>
        <v>9</v>
      </c>
    </row>
    <row r="15" spans="1:25">
      <c r="C15" s="3" t="s">
        <v>15</v>
      </c>
      <c r="D15" s="3">
        <v>5</v>
      </c>
      <c r="E15" s="3">
        <v>3</v>
      </c>
      <c r="F15" s="3">
        <v>5</v>
      </c>
      <c r="G15" s="3">
        <v>10</v>
      </c>
      <c r="H15" s="34">
        <f>AVERAGE(D15:G15)</f>
        <v>5.75</v>
      </c>
    </row>
    <row r="16" spans="1:25">
      <c r="C16" s="3" t="s">
        <v>16</v>
      </c>
      <c r="D16" s="3">
        <v>10</v>
      </c>
      <c r="E16" s="3">
        <v>8</v>
      </c>
      <c r="F16" s="3">
        <v>7</v>
      </c>
      <c r="G16" s="3">
        <v>10</v>
      </c>
      <c r="H16" s="34">
        <f>AVERAGE(D16:G16)</f>
        <v>8.75</v>
      </c>
    </row>
    <row r="22" spans="3:7">
      <c r="C22" s="25" t="s">
        <v>17</v>
      </c>
      <c r="D22" s="25"/>
      <c r="E22" s="25"/>
      <c r="F22" s="25"/>
      <c r="G22" s="25"/>
    </row>
    <row r="23" spans="3:7">
      <c r="C23" s="25"/>
      <c r="D23" s="25"/>
      <c r="E23" s="25"/>
      <c r="F23" s="25"/>
      <c r="G23" s="25"/>
    </row>
    <row r="24" spans="3:7">
      <c r="C24" s="25"/>
      <c r="D24" s="25"/>
      <c r="E24" s="25"/>
      <c r="F24" s="25"/>
      <c r="G24" s="25"/>
    </row>
  </sheetData>
  <mergeCells count="2">
    <mergeCell ref="C3:H9"/>
    <mergeCell ref="C22:G2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8134-4C4F-4B55-9823-778998FF70B4}">
  <sheetPr>
    <tabColor theme="8" tint="-0.249977111117893"/>
  </sheetPr>
  <dimension ref="C2:X8"/>
  <sheetViews>
    <sheetView showGridLines="0" zoomScaleNormal="100" workbookViewId="0">
      <selection activeCell="I24" sqref="I24"/>
    </sheetView>
  </sheetViews>
  <sheetFormatPr defaultRowHeight="14.25"/>
  <cols>
    <col min="3" max="3" width="10.25" bestFit="1" customWidth="1"/>
    <col min="4" max="4" width="10.5" bestFit="1" customWidth="1"/>
    <col min="5" max="5" width="11.5" bestFit="1" customWidth="1"/>
    <col min="6" max="6" width="14.625" bestFit="1" customWidth="1"/>
    <col min="7" max="7" width="20.5" bestFit="1" customWidth="1"/>
    <col min="10" max="10" width="10.25" customWidth="1"/>
    <col min="11" max="11" width="10.625" customWidth="1"/>
    <col min="12" max="12" width="12.125" customWidth="1"/>
    <col min="13" max="13" width="19.375" customWidth="1"/>
    <col min="16" max="16" width="10.25" bestFit="1" customWidth="1"/>
    <col min="17" max="17" width="10.5" bestFit="1" customWidth="1"/>
    <col min="18" max="18" width="11.5" bestFit="1" customWidth="1"/>
    <col min="19" max="19" width="22.75" bestFit="1" customWidth="1"/>
    <col min="22" max="22" width="9.25" bestFit="1" customWidth="1"/>
    <col min="23" max="23" width="11.5" customWidth="1"/>
    <col min="24" max="24" width="25.5" customWidth="1"/>
  </cols>
  <sheetData>
    <row r="2" spans="3:24">
      <c r="C2" s="7" t="s">
        <v>18</v>
      </c>
      <c r="D2" s="7" t="s">
        <v>19</v>
      </c>
      <c r="E2" s="7" t="s">
        <v>20</v>
      </c>
      <c r="F2" s="7" t="s">
        <v>93</v>
      </c>
      <c r="G2" s="7" t="s">
        <v>21</v>
      </c>
      <c r="J2" s="7" t="s">
        <v>18</v>
      </c>
      <c r="K2" s="7" t="s">
        <v>19</v>
      </c>
      <c r="L2" s="7" t="s">
        <v>20</v>
      </c>
      <c r="M2" s="7" t="s">
        <v>94</v>
      </c>
      <c r="P2" s="7" t="s">
        <v>18</v>
      </c>
      <c r="Q2" s="7" t="s">
        <v>19</v>
      </c>
      <c r="R2" s="7" t="s">
        <v>20</v>
      </c>
      <c r="S2" s="7" t="s">
        <v>21</v>
      </c>
      <c r="V2" s="7" t="s">
        <v>18</v>
      </c>
      <c r="W2" s="7" t="s">
        <v>19</v>
      </c>
      <c r="X2" s="7" t="s">
        <v>22</v>
      </c>
    </row>
    <row r="3" spans="3:24">
      <c r="C3" s="3" t="s">
        <v>23</v>
      </c>
      <c r="D3" s="36">
        <v>25</v>
      </c>
      <c r="E3" s="6">
        <v>0.05</v>
      </c>
      <c r="F3" s="37">
        <f>D3*E3</f>
        <v>1.25</v>
      </c>
      <c r="G3" s="37">
        <f>D3-F3</f>
        <v>23.75</v>
      </c>
      <c r="J3" s="3" t="s">
        <v>23</v>
      </c>
      <c r="K3" s="36">
        <v>25</v>
      </c>
      <c r="L3" s="6">
        <v>0.05</v>
      </c>
      <c r="M3" s="37">
        <f>K3-L3*K3</f>
        <v>23.75</v>
      </c>
      <c r="P3" s="33">
        <v>0.08</v>
      </c>
      <c r="Q3" s="33"/>
      <c r="R3" s="33"/>
      <c r="S3" s="33"/>
      <c r="V3" s="33">
        <v>0.08</v>
      </c>
      <c r="W3" s="33"/>
      <c r="X3" s="33"/>
    </row>
    <row r="4" spans="3:24">
      <c r="C4" s="3" t="s">
        <v>24</v>
      </c>
      <c r="D4" s="36">
        <v>60</v>
      </c>
      <c r="E4" s="6">
        <v>0.08</v>
      </c>
      <c r="F4" s="37">
        <f>D4*E4</f>
        <v>4.8</v>
      </c>
      <c r="G4" s="37">
        <f>D4-F4</f>
        <v>55.2</v>
      </c>
      <c r="J4" s="3" t="s">
        <v>24</v>
      </c>
      <c r="K4" s="36">
        <v>60</v>
      </c>
      <c r="L4" s="6">
        <v>0.08</v>
      </c>
      <c r="M4" s="37">
        <f>K4-L4*K4</f>
        <v>55.2</v>
      </c>
      <c r="P4" s="3" t="s">
        <v>23</v>
      </c>
      <c r="Q4" s="36">
        <v>25</v>
      </c>
      <c r="R4" s="37">
        <f>Q4*P3</f>
        <v>2</v>
      </c>
      <c r="S4" s="37">
        <f>Q4-R4</f>
        <v>23</v>
      </c>
      <c r="V4" s="3" t="s">
        <v>23</v>
      </c>
      <c r="W4" s="36">
        <v>25</v>
      </c>
      <c r="X4" s="37">
        <f>W4-V3*W4</f>
        <v>23</v>
      </c>
    </row>
    <row r="5" spans="3:24">
      <c r="C5" s="3" t="s">
        <v>25</v>
      </c>
      <c r="D5" s="36">
        <v>32</v>
      </c>
      <c r="E5" s="6">
        <v>0.09</v>
      </c>
      <c r="F5" s="37">
        <f>D5*E5</f>
        <v>2.88</v>
      </c>
      <c r="G5" s="37">
        <f>D5-F5</f>
        <v>29.12</v>
      </c>
      <c r="J5" s="3" t="s">
        <v>25</v>
      </c>
      <c r="K5" s="36">
        <v>32</v>
      </c>
      <c r="L5" s="6">
        <v>0.09</v>
      </c>
      <c r="M5" s="37">
        <f>K5-L5*K5</f>
        <v>29.12</v>
      </c>
      <c r="P5" s="3" t="s">
        <v>24</v>
      </c>
      <c r="Q5" s="36">
        <v>60</v>
      </c>
      <c r="R5" s="37">
        <f>Q5*P3</f>
        <v>4.8</v>
      </c>
      <c r="S5" s="37">
        <f>Q5-R5</f>
        <v>55.2</v>
      </c>
      <c r="V5" s="3" t="s">
        <v>24</v>
      </c>
      <c r="W5" s="36">
        <v>60</v>
      </c>
      <c r="X5" s="37">
        <f>W5-V3*W5</f>
        <v>55.2</v>
      </c>
    </row>
    <row r="6" spans="3:24">
      <c r="C6" s="3" t="s">
        <v>26</v>
      </c>
      <c r="D6" s="36">
        <v>150</v>
      </c>
      <c r="E6" s="6">
        <v>0.02</v>
      </c>
      <c r="F6" s="37">
        <f>D6*E6</f>
        <v>3</v>
      </c>
      <c r="G6" s="37">
        <f>D6-F6</f>
        <v>147</v>
      </c>
      <c r="J6" s="3" t="s">
        <v>26</v>
      </c>
      <c r="K6" s="36">
        <v>150</v>
      </c>
      <c r="L6" s="6">
        <v>0.02</v>
      </c>
      <c r="M6" s="37">
        <f>K6-L6*K6</f>
        <v>147</v>
      </c>
      <c r="P6" s="3" t="s">
        <v>25</v>
      </c>
      <c r="Q6" s="36">
        <v>32</v>
      </c>
      <c r="R6" s="37">
        <f>Q6*P3</f>
        <v>2.56</v>
      </c>
      <c r="S6" s="37">
        <f>Q6-R6</f>
        <v>29.44</v>
      </c>
      <c r="V6" s="3" t="s">
        <v>25</v>
      </c>
      <c r="W6" s="36">
        <v>32</v>
      </c>
      <c r="X6" s="37">
        <f>W6-V3*W6</f>
        <v>29.44</v>
      </c>
    </row>
    <row r="7" spans="3:24">
      <c r="C7" s="3" t="s">
        <v>27</v>
      </c>
      <c r="D7" s="36">
        <v>35</v>
      </c>
      <c r="E7" s="6">
        <v>0.03</v>
      </c>
      <c r="F7" s="37">
        <f>D7*E7</f>
        <v>1.05</v>
      </c>
      <c r="G7" s="37">
        <f>D7-F7</f>
        <v>33.950000000000003</v>
      </c>
      <c r="J7" s="3" t="s">
        <v>27</v>
      </c>
      <c r="K7" s="36">
        <v>35</v>
      </c>
      <c r="L7" s="6">
        <v>0.03</v>
      </c>
      <c r="M7" s="37">
        <f>K7-L7*K7</f>
        <v>33.950000000000003</v>
      </c>
      <c r="P7" s="3" t="s">
        <v>26</v>
      </c>
      <c r="Q7" s="36">
        <v>150</v>
      </c>
      <c r="R7" s="37">
        <f>Q7*P3</f>
        <v>12</v>
      </c>
      <c r="S7" s="37">
        <f>Q7-R7</f>
        <v>138</v>
      </c>
      <c r="V7" s="3" t="s">
        <v>26</v>
      </c>
      <c r="W7" s="36">
        <v>150</v>
      </c>
      <c r="X7" s="37">
        <f>W7-V3*W7</f>
        <v>138</v>
      </c>
    </row>
    <row r="8" spans="3:24">
      <c r="P8" s="3" t="s">
        <v>27</v>
      </c>
      <c r="Q8" s="36">
        <v>35</v>
      </c>
      <c r="R8" s="37">
        <f>Q8*P3</f>
        <v>2.8000000000000003</v>
      </c>
      <c r="S8" s="37">
        <f>Q8-R8</f>
        <v>32.200000000000003</v>
      </c>
      <c r="V8" s="3" t="s">
        <v>27</v>
      </c>
      <c r="W8" s="36">
        <v>35</v>
      </c>
      <c r="X8" s="37">
        <f>W8-V3*W8</f>
        <v>32.200000000000003</v>
      </c>
    </row>
  </sheetData>
  <mergeCells count="2">
    <mergeCell ref="V3:X3"/>
    <mergeCell ref="P3:S3"/>
  </mergeCell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160" orientation="landscape" r:id="rId1"/>
  <headerFooter>
    <oddHeader>&amp;L&amp;D&amp;T&amp;N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DB4F-C58D-42A1-9896-272740C6F3F8}">
  <sheetPr>
    <tabColor theme="8" tint="-0.249977111117893"/>
  </sheetPr>
  <dimension ref="C1:N9"/>
  <sheetViews>
    <sheetView showGridLines="0" workbookViewId="0">
      <selection activeCell="E40" sqref="E40"/>
    </sheetView>
  </sheetViews>
  <sheetFormatPr defaultRowHeight="14.25"/>
  <cols>
    <col min="4" max="4" width="10.25" bestFit="1" customWidth="1"/>
    <col min="5" max="5" width="10.5" bestFit="1" customWidth="1"/>
    <col min="6" max="7" width="12" bestFit="1" customWidth="1"/>
  </cols>
  <sheetData>
    <row r="1" spans="3:14" ht="15" thickBot="1"/>
    <row r="2" spans="3:14">
      <c r="C2" s="26" t="s">
        <v>96</v>
      </c>
      <c r="D2" s="26"/>
      <c r="E2" s="26"/>
      <c r="F2" s="26"/>
      <c r="G2" s="38">
        <v>0.03</v>
      </c>
      <c r="J2" s="26" t="s">
        <v>28</v>
      </c>
      <c r="K2" s="26"/>
      <c r="L2" s="26"/>
      <c r="M2" s="26"/>
      <c r="N2" s="26"/>
    </row>
    <row r="3" spans="3:14">
      <c r="C3" s="39" t="s">
        <v>29</v>
      </c>
      <c r="D3" s="39" t="s">
        <v>30</v>
      </c>
      <c r="E3" s="39" t="s">
        <v>31</v>
      </c>
      <c r="F3" s="39" t="s">
        <v>32</v>
      </c>
      <c r="G3" s="39" t="s">
        <v>33</v>
      </c>
      <c r="J3" s="40">
        <f ca="1">TODAY()</f>
        <v>45497</v>
      </c>
      <c r="K3" s="27"/>
      <c r="L3" s="27"/>
      <c r="M3" s="27"/>
      <c r="N3" s="27"/>
    </row>
    <row r="4" spans="3:14">
      <c r="C4" s="3">
        <v>5</v>
      </c>
      <c r="D4" s="3" t="s">
        <v>34</v>
      </c>
      <c r="E4" s="36">
        <v>20</v>
      </c>
      <c r="F4" s="36">
        <f>E4*C4</f>
        <v>100</v>
      </c>
      <c r="G4" s="37">
        <f>F4-G2</f>
        <v>99.97</v>
      </c>
      <c r="J4" s="27"/>
      <c r="K4" s="27"/>
      <c r="L4" s="27"/>
      <c r="M4" s="27"/>
      <c r="N4" s="27"/>
    </row>
    <row r="5" spans="3:14">
      <c r="C5" s="3">
        <v>6</v>
      </c>
      <c r="D5" s="3" t="s">
        <v>35</v>
      </c>
      <c r="E5" s="36">
        <v>30</v>
      </c>
      <c r="F5" s="36">
        <f>E5*C5</f>
        <v>180</v>
      </c>
      <c r="G5" s="37">
        <f>F5-G2</f>
        <v>179.97</v>
      </c>
    </row>
    <row r="6" spans="3:14">
      <c r="C6" s="3">
        <v>3</v>
      </c>
      <c r="D6" s="3" t="s">
        <v>36</v>
      </c>
      <c r="E6" s="36">
        <v>400</v>
      </c>
      <c r="F6" s="36">
        <f>E6*C6</f>
        <v>1200</v>
      </c>
      <c r="G6" s="37">
        <f>F6-G2</f>
        <v>1199.97</v>
      </c>
    </row>
    <row r="7" spans="3:14">
      <c r="C7" s="3">
        <v>2</v>
      </c>
      <c r="D7" s="3" t="s">
        <v>37</v>
      </c>
      <c r="E7" s="36">
        <v>200</v>
      </c>
      <c r="F7" s="36">
        <f>E7*C7</f>
        <v>400</v>
      </c>
      <c r="G7" s="37">
        <f>F7-G2</f>
        <v>399.97</v>
      </c>
    </row>
    <row r="8" spans="3:14">
      <c r="C8" s="3">
        <v>4</v>
      </c>
      <c r="D8" s="3" t="s">
        <v>38</v>
      </c>
      <c r="E8" s="36">
        <v>90</v>
      </c>
      <c r="F8" s="36">
        <f>E8*C8</f>
        <v>360</v>
      </c>
      <c r="G8" s="37">
        <f>F8-G2</f>
        <v>359.97</v>
      </c>
    </row>
    <row r="9" spans="3:14">
      <c r="C9" s="3"/>
      <c r="D9" s="3" t="s">
        <v>95</v>
      </c>
      <c r="E9" s="36">
        <v>24</v>
      </c>
      <c r="F9" s="36">
        <f>E9*C9</f>
        <v>0</v>
      </c>
      <c r="G9" s="37">
        <f>F9-G2</f>
        <v>-0.03</v>
      </c>
    </row>
  </sheetData>
  <mergeCells count="3">
    <mergeCell ref="C2:F2"/>
    <mergeCell ref="J2:N2"/>
    <mergeCell ref="J3:N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9B26-DC16-417F-BB5E-E1C95A972825}">
  <sheetPr>
    <tabColor theme="8" tint="0.39997558519241921"/>
  </sheetPr>
  <dimension ref="D1:R28"/>
  <sheetViews>
    <sheetView showGridLines="0" workbookViewId="0">
      <selection activeCell="M19" sqref="M19"/>
    </sheetView>
  </sheetViews>
  <sheetFormatPr defaultRowHeight="14.25"/>
  <cols>
    <col min="9" max="9" width="8.875" customWidth="1"/>
    <col min="10" max="10" width="13" customWidth="1"/>
    <col min="11" max="11" width="26.25" customWidth="1"/>
    <col min="15" max="15" width="12" customWidth="1"/>
  </cols>
  <sheetData>
    <row r="1" spans="5:18">
      <c r="K1" s="14">
        <v>50</v>
      </c>
    </row>
    <row r="2" spans="5:18">
      <c r="K2" s="14">
        <v>500</v>
      </c>
    </row>
    <row r="4" spans="5:18"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9" t="s">
        <v>39</v>
      </c>
    </row>
    <row r="5" spans="5:18">
      <c r="E5" s="3" t="s">
        <v>11</v>
      </c>
      <c r="F5" s="3">
        <v>5</v>
      </c>
      <c r="G5" s="3">
        <v>10</v>
      </c>
      <c r="H5" s="3">
        <v>6</v>
      </c>
      <c r="I5" s="3">
        <v>10</v>
      </c>
      <c r="J5" s="41">
        <f>AVERAGE(F5:I5)</f>
        <v>7.75</v>
      </c>
      <c r="K5" s="3" t="str">
        <f>IF(J5&gt;=7,"Aprovado","Reprovado")</f>
        <v>Aprovado</v>
      </c>
      <c r="N5" s="29" t="s">
        <v>40</v>
      </c>
      <c r="O5" s="29"/>
      <c r="P5" s="29"/>
      <c r="Q5" s="29"/>
      <c r="R5" s="29"/>
    </row>
    <row r="6" spans="5:18">
      <c r="E6" s="3" t="s">
        <v>12</v>
      </c>
      <c r="F6" s="3">
        <v>6</v>
      </c>
      <c r="G6" s="3">
        <v>6</v>
      </c>
      <c r="H6" s="3">
        <v>7</v>
      </c>
      <c r="I6" s="3">
        <v>8</v>
      </c>
      <c r="J6" s="41">
        <f t="shared" ref="J6:J10" si="0">AVERAGE(F6:I6)</f>
        <v>6.75</v>
      </c>
      <c r="K6" s="3" t="str">
        <f>IF(J6&gt;=7,"Aprovado","Reprovado")</f>
        <v>Reprovado</v>
      </c>
      <c r="N6" s="29"/>
      <c r="O6" s="29"/>
      <c r="P6" s="29"/>
      <c r="Q6" s="29"/>
      <c r="R6" s="29"/>
    </row>
    <row r="7" spans="5:18">
      <c r="E7" s="3" t="s">
        <v>13</v>
      </c>
      <c r="F7" s="3">
        <v>3</v>
      </c>
      <c r="G7" s="3">
        <v>5</v>
      </c>
      <c r="H7" s="3">
        <v>8</v>
      </c>
      <c r="I7" s="3">
        <v>6</v>
      </c>
      <c r="J7" s="41">
        <f t="shared" si="0"/>
        <v>5.5</v>
      </c>
      <c r="K7" s="3" t="str">
        <f>IF(J7&gt;=7,"Aprovado","Reprovado")</f>
        <v>Reprovado</v>
      </c>
      <c r="N7" s="29"/>
      <c r="O7" s="29"/>
      <c r="P7" s="29"/>
      <c r="Q7" s="29"/>
      <c r="R7" s="29"/>
    </row>
    <row r="8" spans="5:18">
      <c r="E8" s="3" t="s">
        <v>14</v>
      </c>
      <c r="F8" s="3">
        <v>10</v>
      </c>
      <c r="G8" s="3">
        <v>8</v>
      </c>
      <c r="H8" s="3">
        <v>8</v>
      </c>
      <c r="I8" s="3">
        <v>10</v>
      </c>
      <c r="J8" s="41">
        <f t="shared" si="0"/>
        <v>9</v>
      </c>
      <c r="K8" s="3" t="str">
        <f>IF(J8&gt;=7,"Aprovado","Reprovado")</f>
        <v>Aprovado</v>
      </c>
      <c r="N8" s="29"/>
      <c r="O8" s="29"/>
      <c r="P8" s="29"/>
      <c r="Q8" s="29"/>
      <c r="R8" s="29"/>
    </row>
    <row r="9" spans="5:18">
      <c r="E9" s="3" t="s">
        <v>15</v>
      </c>
      <c r="F9" s="3">
        <v>5</v>
      </c>
      <c r="G9" s="3">
        <v>3</v>
      </c>
      <c r="H9" s="3">
        <v>5</v>
      </c>
      <c r="I9" s="3">
        <v>10</v>
      </c>
      <c r="J9" s="41">
        <f t="shared" si="0"/>
        <v>5.75</v>
      </c>
      <c r="K9" s="3" t="str">
        <f>IF(J9&gt;=7,"Aprovado","Reprovado")</f>
        <v>Reprovado</v>
      </c>
      <c r="N9" s="29"/>
      <c r="O9" s="29"/>
      <c r="P9" s="29"/>
      <c r="Q9" s="29"/>
      <c r="R9" s="29"/>
    </row>
    <row r="10" spans="5:18">
      <c r="E10" s="3" t="s">
        <v>16</v>
      </c>
      <c r="F10" s="3">
        <v>10</v>
      </c>
      <c r="G10" s="3">
        <v>8</v>
      </c>
      <c r="H10" s="3">
        <v>7</v>
      </c>
      <c r="I10" s="3">
        <v>10</v>
      </c>
      <c r="J10" s="41">
        <f t="shared" si="0"/>
        <v>8.75</v>
      </c>
      <c r="K10" s="3" t="str">
        <f>IF(J10&gt;=7,"Aprovado","Reprovado")</f>
        <v>Aprovado</v>
      </c>
    </row>
    <row r="11" spans="5:18">
      <c r="K11" s="42"/>
    </row>
    <row r="12" spans="5:18">
      <c r="N12" s="1" t="s">
        <v>41</v>
      </c>
      <c r="O12" s="2" t="s">
        <v>42</v>
      </c>
    </row>
    <row r="13" spans="5:18">
      <c r="N13" s="1" t="s">
        <v>43</v>
      </c>
      <c r="O13" s="2" t="s">
        <v>44</v>
      </c>
    </row>
    <row r="14" spans="5:18">
      <c r="N14" s="1" t="s">
        <v>45</v>
      </c>
      <c r="O14" s="2" t="s">
        <v>46</v>
      </c>
    </row>
    <row r="15" spans="5:18">
      <c r="N15" s="1" t="s">
        <v>47</v>
      </c>
      <c r="O15" s="2" t="s">
        <v>48</v>
      </c>
    </row>
    <row r="16" spans="5:18">
      <c r="N16" s="1" t="s">
        <v>49</v>
      </c>
      <c r="O16" s="2" t="s">
        <v>50</v>
      </c>
    </row>
    <row r="17" spans="4:15">
      <c r="D17" s="28" t="s">
        <v>51</v>
      </c>
      <c r="E17" s="28"/>
      <c r="F17" s="28"/>
      <c r="G17" s="28"/>
      <c r="H17" s="28"/>
      <c r="I17" s="28"/>
      <c r="J17" s="28"/>
      <c r="K17" s="28"/>
      <c r="N17" s="1" t="s">
        <v>52</v>
      </c>
      <c r="O17" s="2" t="s">
        <v>53</v>
      </c>
    </row>
    <row r="18" spans="4:15">
      <c r="D18" s="28"/>
      <c r="E18" s="28"/>
      <c r="F18" s="28"/>
      <c r="G18" s="28"/>
      <c r="H18" s="28"/>
      <c r="I18" s="28"/>
      <c r="J18" s="28"/>
      <c r="K18" s="28"/>
    </row>
    <row r="19" spans="4:15">
      <c r="D19" s="28"/>
      <c r="E19" s="28"/>
      <c r="F19" s="28"/>
      <c r="G19" s="28"/>
      <c r="H19" s="28"/>
      <c r="I19" s="28"/>
      <c r="J19" s="28"/>
      <c r="K19" s="28"/>
    </row>
    <row r="20" spans="4:15">
      <c r="D20" s="28"/>
      <c r="E20" s="28"/>
      <c r="F20" s="28"/>
      <c r="G20" s="28"/>
      <c r="H20" s="28"/>
      <c r="I20" s="28"/>
      <c r="J20" s="28"/>
      <c r="K20" s="28"/>
    </row>
    <row r="21" spans="4:15">
      <c r="D21" s="28"/>
      <c r="E21" s="28"/>
      <c r="F21" s="28"/>
      <c r="G21" s="28"/>
      <c r="H21" s="28"/>
      <c r="I21" s="28"/>
      <c r="J21" s="28"/>
      <c r="K21" s="28"/>
    </row>
    <row r="24" spans="4:15">
      <c r="D24" s="28" t="s">
        <v>54</v>
      </c>
      <c r="E24" s="28"/>
      <c r="F24" s="28"/>
      <c r="G24" s="28"/>
      <c r="H24" s="28"/>
      <c r="I24" s="28"/>
      <c r="J24" s="28"/>
      <c r="K24" s="28"/>
    </row>
    <row r="25" spans="4:15">
      <c r="D25" s="28"/>
      <c r="E25" s="28"/>
      <c r="F25" s="28"/>
      <c r="G25" s="28"/>
      <c r="H25" s="28"/>
      <c r="I25" s="28"/>
      <c r="J25" s="28"/>
      <c r="K25" s="28"/>
    </row>
    <row r="26" spans="4:15">
      <c r="D26" s="28"/>
      <c r="E26" s="28"/>
      <c r="F26" s="28"/>
      <c r="G26" s="28"/>
      <c r="H26" s="28"/>
      <c r="I26" s="28"/>
      <c r="J26" s="28"/>
      <c r="K26" s="28"/>
    </row>
    <row r="27" spans="4:15">
      <c r="D27" s="28"/>
      <c r="E27" s="28"/>
      <c r="F27" s="28"/>
      <c r="G27" s="28"/>
      <c r="H27" s="28"/>
      <c r="I27" s="28"/>
      <c r="J27" s="28"/>
      <c r="K27" s="28"/>
    </row>
    <row r="28" spans="4:15">
      <c r="D28" s="28"/>
      <c r="E28" s="28"/>
      <c r="F28" s="28"/>
      <c r="G28" s="28"/>
      <c r="H28" s="28"/>
      <c r="I28" s="28"/>
      <c r="J28" s="28"/>
      <c r="K28" s="28"/>
    </row>
  </sheetData>
  <mergeCells count="3">
    <mergeCell ref="D17:K21"/>
    <mergeCell ref="N5:R9"/>
    <mergeCell ref="D24:K28"/>
  </mergeCells>
  <conditionalFormatting sqref="K5:K10">
    <cfRule type="containsText" dxfId="6" priority="6" operator="containsText" text="Reprovado">
      <formula>NOT(ISERROR(SEARCH("Reprovado",K5)))</formula>
    </cfRule>
    <cfRule type="containsText" dxfId="5" priority="7" operator="containsText" text="Aprovado">
      <formula>NOT(ISERROR(SEARCH("Aprovado",K5)))</formula>
    </cfRule>
  </conditionalFormatting>
  <conditionalFormatting sqref="J5:J10">
    <cfRule type="cellIs" dxfId="4" priority="1" operator="lessThan">
      <formula>7.3</formula>
    </cfRule>
    <cfRule type="cellIs" dxfId="3" priority="2" operator="greaterThan">
      <formula>7.3</formula>
    </cfRule>
    <cfRule type="cellIs" dxfId="2" priority="3" operator="lessThan">
      <formula>7</formula>
    </cfRule>
    <cfRule type="cellIs" dxfId="1" priority="4" operator="lessThan">
      <formula>7</formula>
    </cfRule>
    <cfRule type="cellIs" dxfId="0" priority="5" operator="greater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4C81-7BBE-43B4-BC88-B19CEEC84600}">
  <sheetPr>
    <tabColor theme="8" tint="0.39997558519241921"/>
  </sheetPr>
  <dimension ref="A1:F13"/>
  <sheetViews>
    <sheetView showGridLines="0" workbookViewId="0">
      <selection activeCell="J21" sqref="J21"/>
    </sheetView>
  </sheetViews>
  <sheetFormatPr defaultRowHeight="14.25"/>
  <cols>
    <col min="5" max="5" width="10.625" customWidth="1"/>
    <col min="6" max="6" width="21" customWidth="1"/>
  </cols>
  <sheetData>
    <row r="1" spans="1:6">
      <c r="A1" s="30" t="s">
        <v>55</v>
      </c>
      <c r="B1" s="30"/>
      <c r="C1" s="30"/>
      <c r="D1" s="30"/>
      <c r="E1" s="30"/>
    </row>
    <row r="2" spans="1:6">
      <c r="A2" s="30"/>
      <c r="B2" s="30"/>
      <c r="C2" s="30"/>
      <c r="D2" s="30"/>
      <c r="E2" s="30"/>
    </row>
    <row r="3" spans="1:6">
      <c r="A3" s="30"/>
      <c r="B3" s="30"/>
      <c r="C3" s="30"/>
      <c r="D3" s="30"/>
      <c r="E3" s="30"/>
    </row>
    <row r="4" spans="1:6">
      <c r="A4" s="30"/>
      <c r="B4" s="30"/>
      <c r="C4" s="30"/>
      <c r="D4" s="30"/>
      <c r="E4" s="30"/>
    </row>
    <row r="7" spans="1:6">
      <c r="E7" s="2" t="str">
        <f>'INTRODUÇÃO AO SE'!E4</f>
        <v>ALUNO</v>
      </c>
      <c r="F7" s="2" t="str">
        <f>'INTRODUÇÃO AO SE'!K4</f>
        <v>SITUAÇÃO DO ALUNO</v>
      </c>
    </row>
    <row r="8" spans="1:6">
      <c r="E8" s="2" t="str">
        <f>'INTRODUÇÃO AO SE'!E5</f>
        <v>MIGUEL</v>
      </c>
      <c r="F8" s="2" t="str">
        <f>'INTRODUÇÃO AO SE'!K5</f>
        <v>Aprovado</v>
      </c>
    </row>
    <row r="9" spans="1:6">
      <c r="E9" s="2" t="str">
        <f>'INTRODUÇÃO AO SE'!E6</f>
        <v>JOÃO</v>
      </c>
      <c r="F9" s="2" t="str">
        <f>'INTRODUÇÃO AO SE'!K6</f>
        <v>Reprovado</v>
      </c>
    </row>
    <row r="10" spans="1:6">
      <c r="E10" s="2" t="str">
        <f>'INTRODUÇÃO AO SE'!E7</f>
        <v>MATHEUS</v>
      </c>
      <c r="F10" s="2" t="str">
        <f>'INTRODUÇÃO AO SE'!K7</f>
        <v>Reprovado</v>
      </c>
    </row>
    <row r="11" spans="1:6">
      <c r="E11" s="2" t="str">
        <f>'INTRODUÇÃO AO SE'!E8</f>
        <v>LUCIANA</v>
      </c>
      <c r="F11" s="2" t="str">
        <f>'INTRODUÇÃO AO SE'!K8</f>
        <v>Aprovado</v>
      </c>
    </row>
    <row r="12" spans="1:6">
      <c r="E12" s="2" t="str">
        <f>'INTRODUÇÃO AO SE'!E9</f>
        <v>MAYARA</v>
      </c>
      <c r="F12" s="2" t="str">
        <f>'INTRODUÇÃO AO SE'!K9</f>
        <v>Reprovado</v>
      </c>
    </row>
    <row r="13" spans="1:6">
      <c r="E13" s="2" t="str">
        <f>'INTRODUÇÃO AO SE'!E10</f>
        <v>BRUNA</v>
      </c>
      <c r="F13" s="2" t="str">
        <f>'INTRODUÇÃO AO SE'!K10</f>
        <v>Aprovado</v>
      </c>
    </row>
  </sheetData>
  <mergeCells count="1">
    <mergeCell ref="A1:E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365-9FBD-451B-8517-D69A8F7DAFA8}">
  <sheetPr>
    <tabColor theme="8" tint="0.39997558519241921"/>
  </sheetPr>
  <dimension ref="D4:M8"/>
  <sheetViews>
    <sheetView showGridLines="0" workbookViewId="0">
      <selection activeCell="F20" sqref="F20"/>
    </sheetView>
  </sheetViews>
  <sheetFormatPr defaultRowHeight="14.25"/>
  <cols>
    <col min="4" max="4" width="10.25" customWidth="1"/>
    <col min="5" max="5" width="15.125" customWidth="1"/>
    <col min="6" max="6" width="11.875" customWidth="1"/>
  </cols>
  <sheetData>
    <row r="4" spans="4:13" ht="30">
      <c r="D4" s="10" t="s">
        <v>56</v>
      </c>
      <c r="E4" s="10" t="s">
        <v>57</v>
      </c>
      <c r="F4" s="13" t="s">
        <v>58</v>
      </c>
    </row>
    <row r="5" spans="4:13">
      <c r="D5" s="11" t="s">
        <v>59</v>
      </c>
      <c r="E5" s="12">
        <v>520</v>
      </c>
      <c r="F5" s="2" t="str">
        <f>IF(E5&lt;500,"Vender mais!","Meta batida!")</f>
        <v>Meta batida!</v>
      </c>
      <c r="H5" s="31" t="s">
        <v>60</v>
      </c>
      <c r="I5" s="31"/>
      <c r="J5" s="31"/>
      <c r="K5" s="31"/>
      <c r="L5" s="31"/>
      <c r="M5" s="31"/>
    </row>
    <row r="6" spans="4:13">
      <c r="D6" s="11" t="s">
        <v>61</v>
      </c>
      <c r="E6" s="12">
        <v>480</v>
      </c>
      <c r="F6" s="2" t="str">
        <f>IF(E6&lt;500,"Vender mais!", "Meta batida!")</f>
        <v>Vender mais!</v>
      </c>
      <c r="H6" s="31"/>
      <c r="I6" s="31"/>
      <c r="J6" s="31"/>
      <c r="K6" s="31"/>
      <c r="L6" s="31"/>
      <c r="M6" s="31"/>
    </row>
    <row r="7" spans="4:13">
      <c r="D7" s="11" t="s">
        <v>62</v>
      </c>
      <c r="E7" s="12">
        <v>500</v>
      </c>
      <c r="F7" s="2" t="str">
        <f>IF(E7&lt;500,"Vender mais!", "Meta batida!")</f>
        <v>Meta batida!</v>
      </c>
      <c r="H7" s="31"/>
      <c r="I7" s="31"/>
      <c r="J7" s="31"/>
      <c r="K7" s="31"/>
      <c r="L7" s="31"/>
      <c r="M7" s="31"/>
    </row>
    <row r="8" spans="4:13">
      <c r="D8" s="11" t="s">
        <v>63</v>
      </c>
      <c r="E8" s="12">
        <v>530</v>
      </c>
      <c r="F8" s="2" t="str">
        <f>IF(E8&lt;500,"Vender mais!","Meta batida!")</f>
        <v>Meta batida!</v>
      </c>
    </row>
  </sheetData>
  <mergeCells count="1">
    <mergeCell ref="H5:M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3903-170F-4B4F-9213-9D28906F73A7}">
  <sheetPr>
    <tabColor theme="8" tint="0.39997558519241921"/>
  </sheetPr>
  <dimension ref="B4:H24"/>
  <sheetViews>
    <sheetView showGridLines="0" topLeftCell="A3" workbookViewId="0">
      <selection activeCell="M13" sqref="M13"/>
    </sheetView>
  </sheetViews>
  <sheetFormatPr defaultRowHeight="14.25"/>
  <cols>
    <col min="2" max="2" width="9.75" bestFit="1" customWidth="1"/>
    <col min="4" max="4" width="26.25" customWidth="1"/>
    <col min="7" max="7" width="18" bestFit="1" customWidth="1"/>
    <col min="8" max="8" width="18.875" customWidth="1"/>
    <col min="9" max="9" width="31.375" bestFit="1" customWidth="1"/>
    <col min="12" max="12" width="15.25" bestFit="1" customWidth="1"/>
  </cols>
  <sheetData>
    <row r="4" spans="2:8">
      <c r="B4" s="32" t="s">
        <v>64</v>
      </c>
      <c r="C4" s="32"/>
      <c r="D4" s="32"/>
    </row>
    <row r="5" spans="2:8">
      <c r="B5" s="15" t="s">
        <v>65</v>
      </c>
      <c r="C5" s="15" t="s">
        <v>66</v>
      </c>
      <c r="D5" s="15" t="s">
        <v>67</v>
      </c>
      <c r="G5" s="17" t="s">
        <v>68</v>
      </c>
      <c r="H5" s="44">
        <f>SUM(D6:D19)</f>
        <v>248548</v>
      </c>
    </row>
    <row r="6" spans="2:8">
      <c r="B6" s="15" t="s">
        <v>81</v>
      </c>
      <c r="C6" s="15" t="s">
        <v>69</v>
      </c>
      <c r="D6" s="43">
        <v>65366</v>
      </c>
      <c r="G6" s="18" t="s">
        <v>70</v>
      </c>
      <c r="H6" s="44">
        <f>AVERAGE(D6:D19)</f>
        <v>17753.428571428572</v>
      </c>
    </row>
    <row r="7" spans="2:8">
      <c r="B7" s="15" t="s">
        <v>74</v>
      </c>
      <c r="C7" s="15" t="s">
        <v>75</v>
      </c>
      <c r="D7" s="43">
        <v>4587</v>
      </c>
      <c r="G7" s="18" t="s">
        <v>73</v>
      </c>
      <c r="H7" s="44">
        <f>MIN(D6:D19)</f>
        <v>652</v>
      </c>
    </row>
    <row r="8" spans="2:8">
      <c r="B8" s="15" t="s">
        <v>88</v>
      </c>
      <c r="C8" s="15" t="s">
        <v>75</v>
      </c>
      <c r="D8" s="43">
        <v>5452</v>
      </c>
      <c r="G8" s="18" t="s">
        <v>76</v>
      </c>
      <c r="H8" s="44">
        <f>MAX(D6:D19)</f>
        <v>65366</v>
      </c>
    </row>
    <row r="9" spans="2:8">
      <c r="B9" s="15" t="s">
        <v>89</v>
      </c>
      <c r="C9" s="15" t="s">
        <v>78</v>
      </c>
      <c r="D9" s="43">
        <v>54452</v>
      </c>
      <c r="G9" s="16"/>
    </row>
    <row r="10" spans="2:8">
      <c r="B10" s="15" t="s">
        <v>71</v>
      </c>
      <c r="C10" s="15" t="s">
        <v>72</v>
      </c>
      <c r="D10" s="43">
        <v>652</v>
      </c>
    </row>
    <row r="11" spans="2:8">
      <c r="B11" s="15" t="s">
        <v>87</v>
      </c>
      <c r="C11" s="15" t="s">
        <v>72</v>
      </c>
      <c r="D11" s="43">
        <v>6542</v>
      </c>
    </row>
    <row r="12" spans="2:8">
      <c r="B12" s="15" t="s">
        <v>83</v>
      </c>
      <c r="C12" s="15" t="s">
        <v>75</v>
      </c>
      <c r="D12" s="43">
        <v>3254</v>
      </c>
    </row>
    <row r="13" spans="2:8">
      <c r="B13" s="15" t="s">
        <v>77</v>
      </c>
      <c r="C13" s="15" t="s">
        <v>78</v>
      </c>
      <c r="D13" s="43">
        <v>3254</v>
      </c>
    </row>
    <row r="14" spans="2:8">
      <c r="B14" s="15" t="s">
        <v>84</v>
      </c>
      <c r="C14" s="15" t="s">
        <v>78</v>
      </c>
      <c r="D14" s="43">
        <v>23215</v>
      </c>
    </row>
    <row r="15" spans="2:8">
      <c r="B15" s="15" t="s">
        <v>82</v>
      </c>
      <c r="C15" s="15" t="s">
        <v>72</v>
      </c>
      <c r="D15" s="43">
        <v>58745</v>
      </c>
    </row>
    <row r="16" spans="2:8">
      <c r="B16" s="15" t="s">
        <v>11</v>
      </c>
      <c r="C16" s="15" t="s">
        <v>69</v>
      </c>
      <c r="D16" s="43">
        <v>1500</v>
      </c>
    </row>
    <row r="17" spans="2:4">
      <c r="B17" s="15" t="s">
        <v>86</v>
      </c>
      <c r="C17" s="15" t="s">
        <v>69</v>
      </c>
      <c r="D17" s="43">
        <v>3558</v>
      </c>
    </row>
    <row r="18" spans="2:4">
      <c r="B18" s="15" t="s">
        <v>85</v>
      </c>
      <c r="C18" s="15" t="s">
        <v>80</v>
      </c>
      <c r="D18" s="43">
        <v>5423</v>
      </c>
    </row>
    <row r="19" spans="2:4">
      <c r="B19" s="15" t="s">
        <v>79</v>
      </c>
      <c r="C19" s="15" t="s">
        <v>80</v>
      </c>
      <c r="D19" s="43">
        <v>12548</v>
      </c>
    </row>
    <row r="23" spans="2:4">
      <c r="D23" s="1" t="s">
        <v>90</v>
      </c>
    </row>
    <row r="24" spans="2:4">
      <c r="D24" s="1" t="s">
        <v>91</v>
      </c>
    </row>
  </sheetData>
  <sortState ref="B6:D19">
    <sortCondition ref="B6"/>
  </sortState>
  <mergeCells count="1">
    <mergeCell ref="B4:D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21DF-AFB6-4C23-9025-C20F09417FA5}">
  <sheetPr>
    <tabColor theme="8" tint="0.39997558519241921"/>
  </sheetPr>
  <dimension ref="A3:B8"/>
  <sheetViews>
    <sheetView tabSelected="1" workbookViewId="0">
      <selection activeCell="D24" sqref="D24"/>
    </sheetView>
  </sheetViews>
  <sheetFormatPr defaultRowHeight="14.25"/>
  <cols>
    <col min="1" max="1" width="10.625" bestFit="1" customWidth="1"/>
    <col min="2" max="2" width="27.5" bestFit="1" customWidth="1"/>
  </cols>
  <sheetData>
    <row r="3" spans="1:2">
      <c r="A3" s="45" t="s">
        <v>66</v>
      </c>
      <c r="B3" t="s">
        <v>97</v>
      </c>
    </row>
    <row r="4" spans="1:2">
      <c r="A4" t="s">
        <v>69</v>
      </c>
      <c r="B4" s="46">
        <v>70424</v>
      </c>
    </row>
    <row r="5" spans="1:2">
      <c r="A5" t="s">
        <v>78</v>
      </c>
      <c r="B5" s="46">
        <v>80921</v>
      </c>
    </row>
    <row r="6" spans="1:2">
      <c r="A6" t="s">
        <v>75</v>
      </c>
      <c r="B6" s="46">
        <v>13293</v>
      </c>
    </row>
    <row r="7" spans="1:2">
      <c r="A7" t="s">
        <v>80</v>
      </c>
      <c r="B7" s="46">
        <v>17971</v>
      </c>
    </row>
    <row r="8" spans="1:2">
      <c r="A8" t="s">
        <v>72</v>
      </c>
      <c r="B8" s="46">
        <v>65939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INICIAL</vt:lpstr>
      <vt:lpstr>ALUNOS</vt:lpstr>
      <vt:lpstr>DESCONTO+IMPRESSÃO+F4</vt:lpstr>
      <vt:lpstr>GRÁFICOS</vt:lpstr>
      <vt:lpstr>INTRODUÇÃO AO SE</vt:lpstr>
      <vt:lpstr>INFORMAR A SITUAÇÃO DO ALUNO</vt:lpstr>
      <vt:lpstr>SE 2</vt:lpstr>
      <vt:lpstr>FINAL</vt:lpstr>
      <vt:lpstr>Gráfico 2</vt:lpstr>
      <vt:lpstr>ALUNOS!Area_de_impressao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Bruna Lima</dc:creator>
  <cp:keywords/>
  <dc:description/>
  <cp:lastModifiedBy>Aluno</cp:lastModifiedBy>
  <cp:revision/>
  <cp:lastPrinted>2024-07-24T17:51:50Z</cp:lastPrinted>
  <dcterms:created xsi:type="dcterms:W3CDTF">2024-07-24T11:44:26Z</dcterms:created>
  <dcterms:modified xsi:type="dcterms:W3CDTF">2024-07-24T19:38:02Z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ff9c89f3-fab2-401f-a7a3-5d62ad3c1d66</vt:lpwstr>
  </property>
</Properties>
</file>