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d\Desktop\Funding Organizer\"/>
    </mc:Choice>
  </mc:AlternateContent>
  <xr:revisionPtr revIDLastSave="0" documentId="8_{51E589FE-22C8-4971-96BB-DC14B8FFB245}" xr6:coauthVersionLast="45" xr6:coauthVersionMax="45" xr10:uidLastSave="{00000000-0000-0000-0000-000000000000}"/>
  <bookViews>
    <workbookView xWindow="-120" yWindow="-120" windowWidth="20730" windowHeight="11160" xr2:uid="{BA50CAFF-120F-4F87-907B-9EB4B1ED734E}"/>
  </bookViews>
  <sheets>
    <sheet name="$850,000-Loan Projections " sheetId="6" r:id="rId1"/>
    <sheet name="$300,000-Loan Projections" sheetId="1" r:id="rId2"/>
    <sheet name="Proposal Calculator" sheetId="3" r:id="rId3"/>
    <sheet name="Cost per project before taxes" sheetId="2" r:id="rId4"/>
    <sheet name="Sales Forecast" sheetId="5" r:id="rId5"/>
    <sheet name="Customer Support Cost" sheetId="4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4" i="6" l="1"/>
  <c r="D244" i="6" s="1"/>
  <c r="E244" i="6" s="1"/>
  <c r="F244" i="6" s="1"/>
  <c r="C243" i="6"/>
  <c r="D243" i="6" s="1"/>
  <c r="C242" i="6"/>
  <c r="C241" i="6"/>
  <c r="D241" i="6" s="1"/>
  <c r="E241" i="6" s="1"/>
  <c r="F241" i="6" s="1"/>
  <c r="C240" i="6"/>
  <c r="D240" i="6" s="1"/>
  <c r="C238" i="6"/>
  <c r="D238" i="6" s="1"/>
  <c r="E238" i="6" s="1"/>
  <c r="F238" i="6" s="1"/>
  <c r="C237" i="6"/>
  <c r="D237" i="6" s="1"/>
  <c r="C235" i="6"/>
  <c r="D235" i="6" s="1"/>
  <c r="E235" i="6" s="1"/>
  <c r="F235" i="6" s="1"/>
  <c r="C234" i="6"/>
  <c r="C233" i="6" s="1"/>
  <c r="C232" i="6"/>
  <c r="D232" i="6" s="1"/>
  <c r="E232" i="6" s="1"/>
  <c r="F232" i="6" s="1"/>
  <c r="C231" i="6"/>
  <c r="C229" i="6"/>
  <c r="D229" i="6" s="1"/>
  <c r="E229" i="6" s="1"/>
  <c r="F229" i="6" s="1"/>
  <c r="C228" i="6"/>
  <c r="C227" i="6" s="1"/>
  <c r="C226" i="6"/>
  <c r="D226" i="6" s="1"/>
  <c r="E226" i="6" s="1"/>
  <c r="F226" i="6" s="1"/>
  <c r="C225" i="6"/>
  <c r="C223" i="6"/>
  <c r="D223" i="6" s="1"/>
  <c r="E223" i="6" s="1"/>
  <c r="F223" i="6" s="1"/>
  <c r="C222" i="6"/>
  <c r="D222" i="6" s="1"/>
  <c r="C221" i="6"/>
  <c r="C220" i="6"/>
  <c r="D220" i="6" s="1"/>
  <c r="E220" i="6" s="1"/>
  <c r="F220" i="6" s="1"/>
  <c r="C219" i="6"/>
  <c r="D219" i="6" s="1"/>
  <c r="C218" i="6"/>
  <c r="C217" i="6"/>
  <c r="D217" i="6" s="1"/>
  <c r="E217" i="6" s="1"/>
  <c r="F217" i="6" s="1"/>
  <c r="C216" i="6"/>
  <c r="C214" i="6"/>
  <c r="D214" i="6" s="1"/>
  <c r="E214" i="6" s="1"/>
  <c r="F214" i="6" s="1"/>
  <c r="C213" i="6"/>
  <c r="C212" i="6" s="1"/>
  <c r="C211" i="6"/>
  <c r="D211" i="6" s="1"/>
  <c r="E211" i="6" s="1"/>
  <c r="F211" i="6" s="1"/>
  <c r="C210" i="6"/>
  <c r="C208" i="6"/>
  <c r="D208" i="6" s="1"/>
  <c r="E208" i="6" s="1"/>
  <c r="F208" i="6" s="1"/>
  <c r="C207" i="6"/>
  <c r="D207" i="6" s="1"/>
  <c r="C206" i="6"/>
  <c r="C205" i="6"/>
  <c r="D205" i="6" s="1"/>
  <c r="E205" i="6" s="1"/>
  <c r="F205" i="6" s="1"/>
  <c r="C204" i="6"/>
  <c r="D204" i="6" s="1"/>
  <c r="C203" i="6"/>
  <c r="C202" i="6"/>
  <c r="D202" i="6" s="1"/>
  <c r="E202" i="6" s="1"/>
  <c r="F202" i="6" s="1"/>
  <c r="C201" i="6"/>
  <c r="D201" i="6" s="1"/>
  <c r="C199" i="6"/>
  <c r="D199" i="6" s="1"/>
  <c r="E199" i="6" s="1"/>
  <c r="F199" i="6" s="1"/>
  <c r="C198" i="6"/>
  <c r="D198" i="6" s="1"/>
  <c r="C196" i="6"/>
  <c r="D196" i="6" s="1"/>
  <c r="E196" i="6" s="1"/>
  <c r="F196" i="6" s="1"/>
  <c r="C195" i="6"/>
  <c r="C194" i="6" s="1"/>
  <c r="C193" i="6"/>
  <c r="D193" i="6" s="1"/>
  <c r="E193" i="6" s="1"/>
  <c r="F193" i="6" s="1"/>
  <c r="C192" i="6"/>
  <c r="C190" i="6"/>
  <c r="D190" i="6" s="1"/>
  <c r="E190" i="6" s="1"/>
  <c r="F190" i="6" s="1"/>
  <c r="C189" i="6"/>
  <c r="D189" i="6" s="1"/>
  <c r="C188" i="6"/>
  <c r="C187" i="6"/>
  <c r="D187" i="6" s="1"/>
  <c r="E187" i="6" s="1"/>
  <c r="F187" i="6" s="1"/>
  <c r="C186" i="6"/>
  <c r="C185" i="6" s="1"/>
  <c r="C184" i="6"/>
  <c r="D184" i="6" s="1"/>
  <c r="E184" i="6" s="1"/>
  <c r="F184" i="6" s="1"/>
  <c r="C183" i="6"/>
  <c r="C182" i="6" s="1"/>
  <c r="C181" i="6"/>
  <c r="D181" i="6" s="1"/>
  <c r="E181" i="6" s="1"/>
  <c r="F181" i="6" s="1"/>
  <c r="C180" i="6"/>
  <c r="C179" i="6" s="1"/>
  <c r="C178" i="6"/>
  <c r="D178" i="6" s="1"/>
  <c r="E178" i="6" s="1"/>
  <c r="F178" i="6" s="1"/>
  <c r="C177" i="6"/>
  <c r="D177" i="6" s="1"/>
  <c r="C175" i="6"/>
  <c r="D175" i="6" s="1"/>
  <c r="E175" i="6" s="1"/>
  <c r="F175" i="6" s="1"/>
  <c r="C174" i="6"/>
  <c r="C173" i="6" s="1"/>
  <c r="C171" i="6"/>
  <c r="D171" i="6" s="1"/>
  <c r="E171" i="6" s="1"/>
  <c r="F171" i="6" s="1"/>
  <c r="C170" i="6"/>
  <c r="C168" i="6"/>
  <c r="D168" i="6" s="1"/>
  <c r="E168" i="6" s="1"/>
  <c r="F168" i="6" s="1"/>
  <c r="C167" i="6"/>
  <c r="C166" i="6" s="1"/>
  <c r="C165" i="6"/>
  <c r="D165" i="6" s="1"/>
  <c r="E165" i="6" s="1"/>
  <c r="F165" i="6" s="1"/>
  <c r="C164" i="6"/>
  <c r="D164" i="6" s="1"/>
  <c r="C162" i="6"/>
  <c r="D162" i="6" s="1"/>
  <c r="E162" i="6" s="1"/>
  <c r="F162" i="6" s="1"/>
  <c r="C161" i="6"/>
  <c r="C160" i="6" s="1"/>
  <c r="C159" i="6"/>
  <c r="D159" i="6" s="1"/>
  <c r="E159" i="6" s="1"/>
  <c r="F159" i="6" s="1"/>
  <c r="C158" i="6"/>
  <c r="C157" i="6" s="1"/>
  <c r="C156" i="6"/>
  <c r="D156" i="6" s="1"/>
  <c r="E156" i="6" s="1"/>
  <c r="F156" i="6" s="1"/>
  <c r="C155" i="6"/>
  <c r="D155" i="6" s="1"/>
  <c r="C153" i="6"/>
  <c r="D153" i="6" s="1"/>
  <c r="E153" i="6" s="1"/>
  <c r="F153" i="6" s="1"/>
  <c r="C152" i="6"/>
  <c r="C151" i="6" s="1"/>
  <c r="C150" i="6"/>
  <c r="D150" i="6" s="1"/>
  <c r="E150" i="6" s="1"/>
  <c r="F150" i="6" s="1"/>
  <c r="C149" i="6"/>
  <c r="C147" i="6"/>
  <c r="D147" i="6" s="1"/>
  <c r="E147" i="6" s="1"/>
  <c r="F147" i="6" s="1"/>
  <c r="C146" i="6"/>
  <c r="C145" i="6" s="1"/>
  <c r="C144" i="6"/>
  <c r="D144" i="6" s="1"/>
  <c r="E144" i="6" s="1"/>
  <c r="F144" i="6" s="1"/>
  <c r="C143" i="6"/>
  <c r="D143" i="6" s="1"/>
  <c r="C141" i="6"/>
  <c r="D141" i="6" s="1"/>
  <c r="E141" i="6" s="1"/>
  <c r="F141" i="6" s="1"/>
  <c r="C140" i="6"/>
  <c r="D140" i="6" s="1"/>
  <c r="C138" i="6"/>
  <c r="D138" i="6" s="1"/>
  <c r="E138" i="6" s="1"/>
  <c r="F138" i="6" s="1"/>
  <c r="C137" i="6"/>
  <c r="C136" i="6" s="1"/>
  <c r="C135" i="6"/>
  <c r="D135" i="6" s="1"/>
  <c r="E135" i="6" s="1"/>
  <c r="F135" i="6" s="1"/>
  <c r="C134" i="6"/>
  <c r="D134" i="6" s="1"/>
  <c r="C132" i="6"/>
  <c r="D132" i="6" s="1"/>
  <c r="E132" i="6" s="1"/>
  <c r="F132" i="6" s="1"/>
  <c r="C131" i="6"/>
  <c r="D131" i="6" s="1"/>
  <c r="C129" i="6"/>
  <c r="D129" i="6" s="1"/>
  <c r="E129" i="6" s="1"/>
  <c r="F129" i="6" s="1"/>
  <c r="C128" i="6"/>
  <c r="D128" i="6" s="1"/>
  <c r="C127" i="6"/>
  <c r="C126" i="6"/>
  <c r="D126" i="6" s="1"/>
  <c r="E126" i="6" s="1"/>
  <c r="F126" i="6" s="1"/>
  <c r="C125" i="6"/>
  <c r="C124" i="6" s="1"/>
  <c r="C123" i="6"/>
  <c r="D123" i="6" s="1"/>
  <c r="E123" i="6" s="1"/>
  <c r="F123" i="6" s="1"/>
  <c r="C122" i="6"/>
  <c r="D122" i="6" s="1"/>
  <c r="C120" i="6"/>
  <c r="D120" i="6" s="1"/>
  <c r="E120" i="6" s="1"/>
  <c r="F120" i="6" s="1"/>
  <c r="C119" i="6"/>
  <c r="D119" i="6" s="1"/>
  <c r="C118" i="6"/>
  <c r="C117" i="6"/>
  <c r="D117" i="6" s="1"/>
  <c r="E117" i="6" s="1"/>
  <c r="F117" i="6" s="1"/>
  <c r="C116" i="6"/>
  <c r="D116" i="6" s="1"/>
  <c r="C115" i="6"/>
  <c r="C114" i="6"/>
  <c r="D114" i="6" s="1"/>
  <c r="E114" i="6" s="1"/>
  <c r="F114" i="6" s="1"/>
  <c r="C113" i="6"/>
  <c r="C111" i="6"/>
  <c r="D111" i="6" s="1"/>
  <c r="E111" i="6" s="1"/>
  <c r="F111" i="6" s="1"/>
  <c r="C110" i="6"/>
  <c r="C109" i="6" s="1"/>
  <c r="C108" i="6"/>
  <c r="D108" i="6" s="1"/>
  <c r="E108" i="6" s="1"/>
  <c r="F108" i="6" s="1"/>
  <c r="C107" i="6"/>
  <c r="C105" i="6"/>
  <c r="D105" i="6" s="1"/>
  <c r="E105" i="6" s="1"/>
  <c r="F105" i="6" s="1"/>
  <c r="C104" i="6"/>
  <c r="D104" i="6" s="1"/>
  <c r="C103" i="6"/>
  <c r="C102" i="6"/>
  <c r="D102" i="6" s="1"/>
  <c r="E102" i="6" s="1"/>
  <c r="F102" i="6" s="1"/>
  <c r="C101" i="6"/>
  <c r="D101" i="6" s="1"/>
  <c r="C100" i="6"/>
  <c r="C99" i="6"/>
  <c r="D99" i="6" s="1"/>
  <c r="E99" i="6" s="1"/>
  <c r="F99" i="6" s="1"/>
  <c r="C98" i="6"/>
  <c r="C96" i="6"/>
  <c r="D96" i="6" s="1"/>
  <c r="E96" i="6" s="1"/>
  <c r="F96" i="6" s="1"/>
  <c r="C95" i="6"/>
  <c r="C94" i="6" s="1"/>
  <c r="C93" i="6"/>
  <c r="D93" i="6" s="1"/>
  <c r="E93" i="6" s="1"/>
  <c r="F93" i="6" s="1"/>
  <c r="C92" i="6"/>
  <c r="D92" i="6" s="1"/>
  <c r="C90" i="6"/>
  <c r="D90" i="6" s="1"/>
  <c r="E90" i="6" s="1"/>
  <c r="F90" i="6" s="1"/>
  <c r="C89" i="6"/>
  <c r="D89" i="6" s="1"/>
  <c r="C87" i="6"/>
  <c r="D87" i="6" s="1"/>
  <c r="E87" i="6" s="1"/>
  <c r="F87" i="6" s="1"/>
  <c r="C86" i="6"/>
  <c r="D86" i="6" s="1"/>
  <c r="C85" i="6"/>
  <c r="C84" i="6"/>
  <c r="D84" i="6" s="1"/>
  <c r="E84" i="6" s="1"/>
  <c r="F84" i="6" s="1"/>
  <c r="C83" i="6"/>
  <c r="D83" i="6" s="1"/>
  <c r="C82" i="6"/>
  <c r="C81" i="6"/>
  <c r="D81" i="6" s="1"/>
  <c r="E81" i="6" s="1"/>
  <c r="F81" i="6" s="1"/>
  <c r="C80" i="6"/>
  <c r="D80" i="6" s="1"/>
  <c r="C78" i="6"/>
  <c r="D78" i="6" s="1"/>
  <c r="E78" i="6" s="1"/>
  <c r="F78" i="6" s="1"/>
  <c r="C77" i="6"/>
  <c r="D77" i="6" s="1"/>
  <c r="C75" i="6"/>
  <c r="D75" i="6" s="1"/>
  <c r="E75" i="6" s="1"/>
  <c r="F75" i="6" s="1"/>
  <c r="C74" i="6"/>
  <c r="C73" i="6" s="1"/>
  <c r="C72" i="6"/>
  <c r="D72" i="6" s="1"/>
  <c r="E72" i="6" s="1"/>
  <c r="F72" i="6" s="1"/>
  <c r="C71" i="6"/>
  <c r="C69" i="6"/>
  <c r="D69" i="6" s="1"/>
  <c r="E69" i="6" s="1"/>
  <c r="F69" i="6" s="1"/>
  <c r="C68" i="6"/>
  <c r="D68" i="6" s="1"/>
  <c r="C67" i="6"/>
  <c r="C66" i="6"/>
  <c r="D66" i="6" s="1"/>
  <c r="E66" i="6" s="1"/>
  <c r="F66" i="6" s="1"/>
  <c r="C65" i="6"/>
  <c r="C64" i="6" s="1"/>
  <c r="C63" i="6"/>
  <c r="D63" i="6" s="1"/>
  <c r="E63" i="6" s="1"/>
  <c r="F63" i="6" s="1"/>
  <c r="C62" i="6"/>
  <c r="D62" i="6" s="1"/>
  <c r="C60" i="6"/>
  <c r="D60" i="6" s="1"/>
  <c r="E60" i="6" s="1"/>
  <c r="F60" i="6" s="1"/>
  <c r="C59" i="6"/>
  <c r="D59" i="6" s="1"/>
  <c r="C57" i="6"/>
  <c r="D57" i="6" s="1"/>
  <c r="E57" i="6" s="1"/>
  <c r="F57" i="6" s="1"/>
  <c r="C56" i="6"/>
  <c r="D56" i="6" s="1"/>
  <c r="C52" i="6"/>
  <c r="C54" i="6"/>
  <c r="D54" i="6" s="1"/>
  <c r="E54" i="6" s="1"/>
  <c r="F54" i="6" s="1"/>
  <c r="D53" i="6"/>
  <c r="D52" i="6" s="1"/>
  <c r="E53" i="6"/>
  <c r="F53" i="6" s="1"/>
  <c r="F52" i="6" s="1"/>
  <c r="C53" i="6"/>
  <c r="C51" i="6"/>
  <c r="D51" i="6" s="1"/>
  <c r="E51" i="6" s="1"/>
  <c r="F51" i="6" s="1"/>
  <c r="C50" i="6"/>
  <c r="C49" i="6" s="1"/>
  <c r="C48" i="6"/>
  <c r="C46" i="6" s="1"/>
  <c r="C47" i="6"/>
  <c r="D47" i="6" s="1"/>
  <c r="E47" i="6" l="1"/>
  <c r="D48" i="6"/>
  <c r="E48" i="6" s="1"/>
  <c r="F48" i="6" s="1"/>
  <c r="E52" i="6"/>
  <c r="C79" i="6"/>
  <c r="C91" i="6"/>
  <c r="C133" i="6"/>
  <c r="C142" i="6"/>
  <c r="C163" i="6"/>
  <c r="C200" i="6"/>
  <c r="C239" i="6"/>
  <c r="D50" i="6"/>
  <c r="C70" i="6"/>
  <c r="C76" i="6"/>
  <c r="C88" i="6"/>
  <c r="C97" i="6"/>
  <c r="C106" i="6"/>
  <c r="C112" i="6"/>
  <c r="C121" i="6"/>
  <c r="C130" i="6"/>
  <c r="C139" i="6"/>
  <c r="C148" i="6"/>
  <c r="C154" i="6"/>
  <c r="C169" i="6"/>
  <c r="C176" i="6"/>
  <c r="C191" i="6"/>
  <c r="C197" i="6"/>
  <c r="C209" i="6"/>
  <c r="C215" i="6"/>
  <c r="C224" i="6"/>
  <c r="C230" i="6"/>
  <c r="C236" i="6"/>
  <c r="E243" i="6"/>
  <c r="D242" i="6"/>
  <c r="D239" i="6"/>
  <c r="E240" i="6"/>
  <c r="E237" i="6"/>
  <c r="D236" i="6"/>
  <c r="D234" i="6"/>
  <c r="D231" i="6"/>
  <c r="D228" i="6"/>
  <c r="D225" i="6"/>
  <c r="E222" i="6"/>
  <c r="D221" i="6"/>
  <c r="E219" i="6"/>
  <c r="D218" i="6"/>
  <c r="D216" i="6"/>
  <c r="D213" i="6"/>
  <c r="D210" i="6"/>
  <c r="E207" i="6"/>
  <c r="D206" i="6"/>
  <c r="E204" i="6"/>
  <c r="D203" i="6"/>
  <c r="E201" i="6"/>
  <c r="D200" i="6"/>
  <c r="E198" i="6"/>
  <c r="D197" i="6"/>
  <c r="D195" i="6"/>
  <c r="D192" i="6"/>
  <c r="E189" i="6"/>
  <c r="D188" i="6"/>
  <c r="D186" i="6"/>
  <c r="D183" i="6"/>
  <c r="D180" i="6"/>
  <c r="E177" i="6"/>
  <c r="D176" i="6"/>
  <c r="D174" i="6"/>
  <c r="D170" i="6"/>
  <c r="D167" i="6"/>
  <c r="E164" i="6"/>
  <c r="D163" i="6"/>
  <c r="D161" i="6"/>
  <c r="D158" i="6"/>
  <c r="E155" i="6"/>
  <c r="D154" i="6"/>
  <c r="D152" i="6"/>
  <c r="D149" i="6"/>
  <c r="D146" i="6"/>
  <c r="E143" i="6"/>
  <c r="D142" i="6"/>
  <c r="D139" i="6"/>
  <c r="E140" i="6"/>
  <c r="D137" i="6"/>
  <c r="E134" i="6"/>
  <c r="D133" i="6"/>
  <c r="D130" i="6"/>
  <c r="E131" i="6"/>
  <c r="E128" i="6"/>
  <c r="D127" i="6"/>
  <c r="D125" i="6"/>
  <c r="D121" i="6"/>
  <c r="E122" i="6"/>
  <c r="E119" i="6"/>
  <c r="D118" i="6"/>
  <c r="E116" i="6"/>
  <c r="D115" i="6"/>
  <c r="D113" i="6"/>
  <c r="D110" i="6"/>
  <c r="D107" i="6"/>
  <c r="D103" i="6"/>
  <c r="E104" i="6"/>
  <c r="E101" i="6"/>
  <c r="D100" i="6"/>
  <c r="D98" i="6"/>
  <c r="D95" i="6"/>
  <c r="E92" i="6"/>
  <c r="D91" i="6"/>
  <c r="D88" i="6"/>
  <c r="E89" i="6"/>
  <c r="D85" i="6"/>
  <c r="E86" i="6"/>
  <c r="E83" i="6"/>
  <c r="D82" i="6"/>
  <c r="E80" i="6"/>
  <c r="D79" i="6"/>
  <c r="E77" i="6"/>
  <c r="D76" i="6"/>
  <c r="D74" i="6"/>
  <c r="D71" i="6"/>
  <c r="E68" i="6"/>
  <c r="D67" i="6"/>
  <c r="D65" i="6"/>
  <c r="E62" i="6"/>
  <c r="D61" i="6"/>
  <c r="C61" i="6"/>
  <c r="E59" i="6"/>
  <c r="D58" i="6"/>
  <c r="C58" i="6"/>
  <c r="E56" i="6"/>
  <c r="D55" i="6"/>
  <c r="C55" i="6"/>
  <c r="C41" i="6"/>
  <c r="B474" i="6"/>
  <c r="C475" i="6"/>
  <c r="B474" i="1"/>
  <c r="E50" i="6" l="1"/>
  <c r="D49" i="6"/>
  <c r="D475" i="6"/>
  <c r="D46" i="6"/>
  <c r="F47" i="6"/>
  <c r="F46" i="6" s="1"/>
  <c r="E46" i="6"/>
  <c r="F243" i="6"/>
  <c r="F242" i="6" s="1"/>
  <c r="E242" i="6"/>
  <c r="F240" i="6"/>
  <c r="F239" i="6" s="1"/>
  <c r="E239" i="6"/>
  <c r="F237" i="6"/>
  <c r="F236" i="6" s="1"/>
  <c r="E236" i="6"/>
  <c r="E234" i="6"/>
  <c r="D233" i="6"/>
  <c r="E231" i="6"/>
  <c r="D230" i="6"/>
  <c r="E228" i="6"/>
  <c r="D227" i="6"/>
  <c r="E225" i="6"/>
  <c r="D224" i="6"/>
  <c r="F222" i="6"/>
  <c r="F221" i="6" s="1"/>
  <c r="E221" i="6"/>
  <c r="F219" i="6"/>
  <c r="F218" i="6" s="1"/>
  <c r="E218" i="6"/>
  <c r="E216" i="6"/>
  <c r="D215" i="6"/>
  <c r="E213" i="6"/>
  <c r="D212" i="6"/>
  <c r="E210" i="6"/>
  <c r="D209" i="6"/>
  <c r="F207" i="6"/>
  <c r="F206" i="6" s="1"/>
  <c r="E206" i="6"/>
  <c r="F204" i="6"/>
  <c r="F203" i="6" s="1"/>
  <c r="E203" i="6"/>
  <c r="F201" i="6"/>
  <c r="F200" i="6" s="1"/>
  <c r="E200" i="6"/>
  <c r="F198" i="6"/>
  <c r="F197" i="6" s="1"/>
  <c r="E197" i="6"/>
  <c r="E195" i="6"/>
  <c r="D194" i="6"/>
  <c r="E192" i="6"/>
  <c r="D191" i="6"/>
  <c r="F189" i="6"/>
  <c r="F188" i="6" s="1"/>
  <c r="E188" i="6"/>
  <c r="E186" i="6"/>
  <c r="D185" i="6"/>
  <c r="E183" i="6"/>
  <c r="D182" i="6"/>
  <c r="E180" i="6"/>
  <c r="D179" i="6"/>
  <c r="F177" i="6"/>
  <c r="F176" i="6" s="1"/>
  <c r="E176" i="6"/>
  <c r="E174" i="6"/>
  <c r="D173" i="6"/>
  <c r="E170" i="6"/>
  <c r="D169" i="6"/>
  <c r="E167" i="6"/>
  <c r="D166" i="6"/>
  <c r="F164" i="6"/>
  <c r="F163" i="6" s="1"/>
  <c r="E163" i="6"/>
  <c r="E161" i="6"/>
  <c r="D160" i="6"/>
  <c r="E158" i="6"/>
  <c r="D157" i="6"/>
  <c r="F155" i="6"/>
  <c r="F154" i="6" s="1"/>
  <c r="E154" i="6"/>
  <c r="E152" i="6"/>
  <c r="D151" i="6"/>
  <c r="E149" i="6"/>
  <c r="D148" i="6"/>
  <c r="E146" i="6"/>
  <c r="D145" i="6"/>
  <c r="F143" i="6"/>
  <c r="F142" i="6" s="1"/>
  <c r="E142" i="6"/>
  <c r="F140" i="6"/>
  <c r="F139" i="6" s="1"/>
  <c r="E139" i="6"/>
  <c r="E137" i="6"/>
  <c r="D136" i="6"/>
  <c r="F134" i="6"/>
  <c r="F133" i="6" s="1"/>
  <c r="E133" i="6"/>
  <c r="F131" i="6"/>
  <c r="F130" i="6" s="1"/>
  <c r="E130" i="6"/>
  <c r="F128" i="6"/>
  <c r="F127" i="6" s="1"/>
  <c r="E127" i="6"/>
  <c r="E125" i="6"/>
  <c r="D124" i="6"/>
  <c r="F122" i="6"/>
  <c r="F121" i="6" s="1"/>
  <c r="E121" i="6"/>
  <c r="F119" i="6"/>
  <c r="F118" i="6" s="1"/>
  <c r="E118" i="6"/>
  <c r="E115" i="6"/>
  <c r="F116" i="6"/>
  <c r="F115" i="6" s="1"/>
  <c r="E113" i="6"/>
  <c r="D112" i="6"/>
  <c r="E110" i="6"/>
  <c r="D109" i="6"/>
  <c r="E107" i="6"/>
  <c r="D106" i="6"/>
  <c r="F104" i="6"/>
  <c r="F103" i="6" s="1"/>
  <c r="E103" i="6"/>
  <c r="F101" i="6"/>
  <c r="F100" i="6" s="1"/>
  <c r="E100" i="6"/>
  <c r="E98" i="6"/>
  <c r="D97" i="6"/>
  <c r="E95" i="6"/>
  <c r="D94" i="6"/>
  <c r="E91" i="6"/>
  <c r="F92" i="6"/>
  <c r="F91" i="6" s="1"/>
  <c r="F89" i="6"/>
  <c r="F88" i="6" s="1"/>
  <c r="E88" i="6"/>
  <c r="F86" i="6"/>
  <c r="F85" i="6" s="1"/>
  <c r="E85" i="6"/>
  <c r="F83" i="6"/>
  <c r="F82" i="6" s="1"/>
  <c r="E82" i="6"/>
  <c r="F80" i="6"/>
  <c r="F79" i="6" s="1"/>
  <c r="E79" i="6"/>
  <c r="F77" i="6"/>
  <c r="F76" i="6" s="1"/>
  <c r="E76" i="6"/>
  <c r="E74" i="6"/>
  <c r="D73" i="6"/>
  <c r="E71" i="6"/>
  <c r="D70" i="6"/>
  <c r="F68" i="6"/>
  <c r="F67" i="6" s="1"/>
  <c r="E67" i="6"/>
  <c r="E65" i="6"/>
  <c r="D64" i="6"/>
  <c r="F62" i="6"/>
  <c r="F61" i="6" s="1"/>
  <c r="E61" i="6"/>
  <c r="F59" i="6"/>
  <c r="F58" i="6" s="1"/>
  <c r="E58" i="6"/>
  <c r="F56" i="6"/>
  <c r="F55" i="6" s="1"/>
  <c r="E55" i="6"/>
  <c r="B112" i="1"/>
  <c r="B112" i="6"/>
  <c r="C537" i="6"/>
  <c r="D537" i="6" s="1"/>
  <c r="E537" i="6" s="1"/>
  <c r="F537" i="6" s="1"/>
  <c r="C534" i="6"/>
  <c r="D534" i="6" s="1"/>
  <c r="E534" i="6" s="1"/>
  <c r="F534" i="6" s="1"/>
  <c r="C533" i="6"/>
  <c r="D533" i="6" s="1"/>
  <c r="C532" i="6"/>
  <c r="B532" i="6"/>
  <c r="C531" i="6"/>
  <c r="D531" i="6" s="1"/>
  <c r="E531" i="6" s="1"/>
  <c r="F531" i="6" s="1"/>
  <c r="C530" i="6"/>
  <c r="D530" i="6" s="1"/>
  <c r="E530" i="6" s="1"/>
  <c r="F530" i="6" s="1"/>
  <c r="B529" i="6"/>
  <c r="C529" i="6" s="1"/>
  <c r="C527" i="6"/>
  <c r="D527" i="6" s="1"/>
  <c r="E527" i="6" s="1"/>
  <c r="F527" i="6" s="1"/>
  <c r="D526" i="6"/>
  <c r="C526" i="6"/>
  <c r="B525" i="6"/>
  <c r="B34" i="6" s="1"/>
  <c r="C524" i="6"/>
  <c r="D524" i="6" s="1"/>
  <c r="E524" i="6" s="1"/>
  <c r="F524" i="6" s="1"/>
  <c r="C523" i="6"/>
  <c r="B522" i="6"/>
  <c r="B33" i="6" s="1"/>
  <c r="C521" i="6"/>
  <c r="D521" i="6" s="1"/>
  <c r="E521" i="6" s="1"/>
  <c r="F521" i="6" s="1"/>
  <c r="C518" i="6"/>
  <c r="D518" i="6" s="1"/>
  <c r="E518" i="6" s="1"/>
  <c r="F518" i="6" s="1"/>
  <c r="D517" i="6"/>
  <c r="E517" i="6" s="1"/>
  <c r="F517" i="6" s="1"/>
  <c r="C517" i="6"/>
  <c r="C516" i="6"/>
  <c r="B515" i="6"/>
  <c r="B31" i="6" s="1"/>
  <c r="C514" i="6"/>
  <c r="D514" i="6" s="1"/>
  <c r="E514" i="6" s="1"/>
  <c r="F514" i="6" s="1"/>
  <c r="C513" i="6"/>
  <c r="D513" i="6" s="1"/>
  <c r="C512" i="6"/>
  <c r="B512" i="6"/>
  <c r="C511" i="6"/>
  <c r="D511" i="6" s="1"/>
  <c r="E511" i="6" s="1"/>
  <c r="F511" i="6" s="1"/>
  <c r="C510" i="6"/>
  <c r="B509" i="6"/>
  <c r="B29" i="6" s="1"/>
  <c r="C508" i="6"/>
  <c r="D508" i="6" s="1"/>
  <c r="E508" i="6" s="1"/>
  <c r="F508" i="6" s="1"/>
  <c r="B506" i="6"/>
  <c r="B503" i="6"/>
  <c r="C502" i="6"/>
  <c r="D502" i="6" s="1"/>
  <c r="E502" i="6" s="1"/>
  <c r="F502" i="6" s="1"/>
  <c r="C501" i="6"/>
  <c r="D501" i="6" s="1"/>
  <c r="B500" i="6"/>
  <c r="B499" i="6"/>
  <c r="B28" i="6" s="1"/>
  <c r="C497" i="6"/>
  <c r="D497" i="6" s="1"/>
  <c r="E497" i="6" s="1"/>
  <c r="F497" i="6" s="1"/>
  <c r="C496" i="6"/>
  <c r="B495" i="6"/>
  <c r="B27" i="6" s="1"/>
  <c r="C494" i="6"/>
  <c r="D494" i="6" s="1"/>
  <c r="E494" i="6" s="1"/>
  <c r="F494" i="6" s="1"/>
  <c r="C493" i="6"/>
  <c r="D493" i="6" s="1"/>
  <c r="B492" i="6"/>
  <c r="D491" i="6"/>
  <c r="E491" i="6" s="1"/>
  <c r="F491" i="6" s="1"/>
  <c r="C491" i="6"/>
  <c r="C490" i="6"/>
  <c r="D490" i="6" s="1"/>
  <c r="E490" i="6" s="1"/>
  <c r="C489" i="6"/>
  <c r="B489" i="6"/>
  <c r="C488" i="6"/>
  <c r="C487" i="6"/>
  <c r="D487" i="6" s="1"/>
  <c r="B486" i="6"/>
  <c r="B24" i="6" s="1"/>
  <c r="C485" i="6"/>
  <c r="D485" i="6" s="1"/>
  <c r="E485" i="6" s="1"/>
  <c r="F485" i="6" s="1"/>
  <c r="C484" i="6"/>
  <c r="B483" i="6"/>
  <c r="C482" i="6"/>
  <c r="D482" i="6" s="1"/>
  <c r="E482" i="6" s="1"/>
  <c r="F482" i="6" s="1"/>
  <c r="C481" i="6"/>
  <c r="D481" i="6" s="1"/>
  <c r="E481" i="6" s="1"/>
  <c r="F481" i="6" s="1"/>
  <c r="B480" i="6"/>
  <c r="C480" i="6" s="1"/>
  <c r="D480" i="6" s="1"/>
  <c r="E480" i="6" s="1"/>
  <c r="F480" i="6" s="1"/>
  <c r="C479" i="6"/>
  <c r="D479" i="6" s="1"/>
  <c r="E479" i="6" s="1"/>
  <c r="F479" i="6" s="1"/>
  <c r="C478" i="6"/>
  <c r="D478" i="6" s="1"/>
  <c r="B477" i="6"/>
  <c r="C476" i="6"/>
  <c r="D476" i="6" s="1"/>
  <c r="E476" i="6" s="1"/>
  <c r="F476" i="6" s="1"/>
  <c r="C473" i="6"/>
  <c r="D473" i="6" s="1"/>
  <c r="E473" i="6" s="1"/>
  <c r="F473" i="6" s="1"/>
  <c r="C472" i="6"/>
  <c r="D472" i="6" s="1"/>
  <c r="E472" i="6" s="1"/>
  <c r="F472" i="6" s="1"/>
  <c r="B471" i="6"/>
  <c r="C471" i="6" s="1"/>
  <c r="C470" i="6"/>
  <c r="D470" i="6" s="1"/>
  <c r="E470" i="6" s="1"/>
  <c r="F470" i="6" s="1"/>
  <c r="C469" i="6"/>
  <c r="D469" i="6" s="1"/>
  <c r="C468" i="6"/>
  <c r="B468" i="6"/>
  <c r="B20" i="6" s="1"/>
  <c r="C467" i="6"/>
  <c r="C466" i="6"/>
  <c r="D466" i="6" s="1"/>
  <c r="B465" i="6"/>
  <c r="C464" i="6"/>
  <c r="D464" i="6" s="1"/>
  <c r="E464" i="6" s="1"/>
  <c r="F464" i="6" s="1"/>
  <c r="C463" i="6"/>
  <c r="D463" i="6" s="1"/>
  <c r="B462" i="6"/>
  <c r="C461" i="6"/>
  <c r="D461" i="6" s="1"/>
  <c r="E461" i="6" s="1"/>
  <c r="F461" i="6" s="1"/>
  <c r="C460" i="6"/>
  <c r="D460" i="6" s="1"/>
  <c r="B459" i="6"/>
  <c r="B458" i="6"/>
  <c r="C457" i="6"/>
  <c r="D457" i="6" s="1"/>
  <c r="C455" i="6"/>
  <c r="D455" i="6" s="1"/>
  <c r="E455" i="6" s="1"/>
  <c r="F455" i="6" s="1"/>
  <c r="C454" i="6"/>
  <c r="D454" i="6" s="1"/>
  <c r="E454" i="6" s="1"/>
  <c r="F454" i="6" s="1"/>
  <c r="C453" i="6"/>
  <c r="D453" i="6" s="1"/>
  <c r="B452" i="6"/>
  <c r="C452" i="6" s="1"/>
  <c r="D452" i="6" s="1"/>
  <c r="E452" i="6" s="1"/>
  <c r="F452" i="6" s="1"/>
  <c r="C450" i="6"/>
  <c r="D450" i="6" s="1"/>
  <c r="E450" i="6" s="1"/>
  <c r="F450" i="6" s="1"/>
  <c r="C449" i="6"/>
  <c r="D449" i="6" s="1"/>
  <c r="E449" i="6" s="1"/>
  <c r="F449" i="6" s="1"/>
  <c r="B448" i="6"/>
  <c r="C445" i="6"/>
  <c r="D445" i="6" s="1"/>
  <c r="E445" i="6" s="1"/>
  <c r="F445" i="6" s="1"/>
  <c r="C444" i="6"/>
  <c r="C443" i="6" s="1"/>
  <c r="C18" i="6" s="1"/>
  <c r="B443" i="6"/>
  <c r="B18" i="6" s="1"/>
  <c r="C442" i="6"/>
  <c r="D442" i="6" s="1"/>
  <c r="E442" i="6" s="1"/>
  <c r="F442" i="6" s="1"/>
  <c r="C441" i="6"/>
  <c r="D441" i="6" s="1"/>
  <c r="B440" i="6"/>
  <c r="C439" i="6"/>
  <c r="D439" i="6" s="1"/>
  <c r="E439" i="6" s="1"/>
  <c r="F439" i="6" s="1"/>
  <c r="C438" i="6"/>
  <c r="B437" i="6"/>
  <c r="C436" i="6"/>
  <c r="C435" i="6"/>
  <c r="D435" i="6" s="1"/>
  <c r="E435" i="6" s="1"/>
  <c r="B434" i="6"/>
  <c r="C433" i="6"/>
  <c r="D433" i="6" s="1"/>
  <c r="E433" i="6" s="1"/>
  <c r="F433" i="6" s="1"/>
  <c r="C432" i="6"/>
  <c r="D432" i="6" s="1"/>
  <c r="E432" i="6" s="1"/>
  <c r="F432" i="6" s="1"/>
  <c r="C431" i="6"/>
  <c r="D431" i="6" s="1"/>
  <c r="B430" i="6"/>
  <c r="B14" i="6" s="1"/>
  <c r="B418" i="6"/>
  <c r="B12" i="6" s="1"/>
  <c r="C417" i="6"/>
  <c r="D417" i="6" s="1"/>
  <c r="E417" i="6" s="1"/>
  <c r="F417" i="6" s="1"/>
  <c r="C416" i="6"/>
  <c r="D416" i="6" s="1"/>
  <c r="B415" i="6"/>
  <c r="F404" i="6"/>
  <c r="F8" i="6" s="1"/>
  <c r="E404" i="6"/>
  <c r="E8" i="6" s="1"/>
  <c r="D404" i="6"/>
  <c r="C404" i="6"/>
  <c r="C8" i="6" s="1"/>
  <c r="B404" i="6"/>
  <c r="B8" i="6" s="1"/>
  <c r="B397" i="6"/>
  <c r="B396" i="6"/>
  <c r="B428" i="6" s="1"/>
  <c r="B427" i="6" s="1"/>
  <c r="C395" i="6"/>
  <c r="D395" i="6" s="1"/>
  <c r="E395" i="6" s="1"/>
  <c r="F395" i="6" s="1"/>
  <c r="E394" i="6"/>
  <c r="F394" i="6" s="1"/>
  <c r="C394" i="6"/>
  <c r="D394" i="6" s="1"/>
  <c r="C389" i="6"/>
  <c r="D389" i="6" s="1"/>
  <c r="E389" i="6" s="1"/>
  <c r="F389" i="6" s="1"/>
  <c r="C388" i="6"/>
  <c r="D388" i="6" s="1"/>
  <c r="E388" i="6" s="1"/>
  <c r="F388" i="6" s="1"/>
  <c r="D383" i="6"/>
  <c r="E383" i="6" s="1"/>
  <c r="F383" i="6" s="1"/>
  <c r="C383" i="6"/>
  <c r="C382" i="6"/>
  <c r="D382" i="6" s="1"/>
  <c r="E382" i="6" s="1"/>
  <c r="F382" i="6" s="1"/>
  <c r="C377" i="6"/>
  <c r="D377" i="6" s="1"/>
  <c r="E377" i="6" s="1"/>
  <c r="F377" i="6" s="1"/>
  <c r="C376" i="6"/>
  <c r="D376" i="6" s="1"/>
  <c r="E376" i="6" s="1"/>
  <c r="F376" i="6" s="1"/>
  <c r="C371" i="6"/>
  <c r="D371" i="6" s="1"/>
  <c r="E371" i="6" s="1"/>
  <c r="F371" i="6" s="1"/>
  <c r="C370" i="6"/>
  <c r="D370" i="6" s="1"/>
  <c r="E370" i="6" s="1"/>
  <c r="F370" i="6" s="1"/>
  <c r="C365" i="6"/>
  <c r="D365" i="6" s="1"/>
  <c r="E365" i="6" s="1"/>
  <c r="F365" i="6" s="1"/>
  <c r="C364" i="6"/>
  <c r="D364" i="6" s="1"/>
  <c r="E364" i="6" s="1"/>
  <c r="F364" i="6" s="1"/>
  <c r="C359" i="6"/>
  <c r="D359" i="6" s="1"/>
  <c r="E359" i="6" s="1"/>
  <c r="F359" i="6" s="1"/>
  <c r="C358" i="6"/>
  <c r="D358" i="6" s="1"/>
  <c r="E358" i="6" s="1"/>
  <c r="F358" i="6" s="1"/>
  <c r="C353" i="6"/>
  <c r="D353" i="6" s="1"/>
  <c r="E353" i="6" s="1"/>
  <c r="F353" i="6" s="1"/>
  <c r="D352" i="6"/>
  <c r="E352" i="6" s="1"/>
  <c r="F352" i="6" s="1"/>
  <c r="C352" i="6"/>
  <c r="C347" i="6"/>
  <c r="D347" i="6" s="1"/>
  <c r="C346" i="6"/>
  <c r="D346" i="6" s="1"/>
  <c r="E346" i="6" s="1"/>
  <c r="F346" i="6" s="1"/>
  <c r="C341" i="6"/>
  <c r="D341" i="6" s="1"/>
  <c r="E341" i="6" s="1"/>
  <c r="F341" i="6" s="1"/>
  <c r="C340" i="6"/>
  <c r="D340" i="6" s="1"/>
  <c r="E340" i="6" s="1"/>
  <c r="F340" i="6" s="1"/>
  <c r="C335" i="6"/>
  <c r="D335" i="6" s="1"/>
  <c r="E335" i="6" s="1"/>
  <c r="F335" i="6" s="1"/>
  <c r="C334" i="6"/>
  <c r="D334" i="6" s="1"/>
  <c r="E334" i="6" s="1"/>
  <c r="F334" i="6" s="1"/>
  <c r="C329" i="6"/>
  <c r="D329" i="6" s="1"/>
  <c r="E329" i="6" s="1"/>
  <c r="F329" i="6" s="1"/>
  <c r="C328" i="6"/>
  <c r="D328" i="6" s="1"/>
  <c r="E328" i="6" s="1"/>
  <c r="F328" i="6" s="1"/>
  <c r="D323" i="6"/>
  <c r="E323" i="6" s="1"/>
  <c r="F323" i="6" s="1"/>
  <c r="C323" i="6"/>
  <c r="D322" i="6"/>
  <c r="E322" i="6" s="1"/>
  <c r="F322" i="6" s="1"/>
  <c r="C317" i="6"/>
  <c r="D317" i="6" s="1"/>
  <c r="E317" i="6" s="1"/>
  <c r="F317" i="6" s="1"/>
  <c r="D316" i="6"/>
  <c r="E316" i="6" s="1"/>
  <c r="F316" i="6" s="1"/>
  <c r="C311" i="6"/>
  <c r="D311" i="6" s="1"/>
  <c r="E311" i="6" s="1"/>
  <c r="F311" i="6" s="1"/>
  <c r="C310" i="6"/>
  <c r="D310" i="6" s="1"/>
  <c r="E310" i="6" s="1"/>
  <c r="F310" i="6" s="1"/>
  <c r="F266" i="6"/>
  <c r="F278" i="6" s="1"/>
  <c r="F290" i="6" s="1"/>
  <c r="F302" i="6" s="1"/>
  <c r="F314" i="6" s="1"/>
  <c r="F326" i="6" s="1"/>
  <c r="F338" i="6" s="1"/>
  <c r="F350" i="6" s="1"/>
  <c r="F362" i="6" s="1"/>
  <c r="F374" i="6" s="1"/>
  <c r="F386" i="6" s="1"/>
  <c r="E266" i="6"/>
  <c r="E278" i="6" s="1"/>
  <c r="E290" i="6" s="1"/>
  <c r="E302" i="6" s="1"/>
  <c r="E314" i="6" s="1"/>
  <c r="E326" i="6" s="1"/>
  <c r="E338" i="6" s="1"/>
  <c r="E350" i="6" s="1"/>
  <c r="E362" i="6" s="1"/>
  <c r="E374" i="6" s="1"/>
  <c r="E386" i="6" s="1"/>
  <c r="D266" i="6"/>
  <c r="D278" i="6" s="1"/>
  <c r="D290" i="6" s="1"/>
  <c r="D302" i="6" s="1"/>
  <c r="D314" i="6" s="1"/>
  <c r="D326" i="6" s="1"/>
  <c r="D338" i="6" s="1"/>
  <c r="D350" i="6" s="1"/>
  <c r="D362" i="6" s="1"/>
  <c r="D374" i="6" s="1"/>
  <c r="D386" i="6" s="1"/>
  <c r="C266" i="6"/>
  <c r="C278" i="6" s="1"/>
  <c r="C290" i="6" s="1"/>
  <c r="C302" i="6" s="1"/>
  <c r="C314" i="6" s="1"/>
  <c r="C326" i="6" s="1"/>
  <c r="C338" i="6" s="1"/>
  <c r="C350" i="6" s="1"/>
  <c r="C362" i="6" s="1"/>
  <c r="C374" i="6" s="1"/>
  <c r="C386" i="6" s="1"/>
  <c r="B266" i="6"/>
  <c r="B265" i="6" s="1"/>
  <c r="B264" i="6" s="1"/>
  <c r="C262" i="6"/>
  <c r="D262" i="6" s="1"/>
  <c r="E262" i="6" s="1"/>
  <c r="F262" i="6" s="1"/>
  <c r="B261" i="6"/>
  <c r="C261" i="6" s="1"/>
  <c r="D261" i="6" s="1"/>
  <c r="E261" i="6" s="1"/>
  <c r="F261" i="6" s="1"/>
  <c r="F258" i="6"/>
  <c r="F272" i="6" s="1"/>
  <c r="F284" i="6" s="1"/>
  <c r="F296" i="6" s="1"/>
  <c r="F308" i="6" s="1"/>
  <c r="F320" i="6" s="1"/>
  <c r="F332" i="6" s="1"/>
  <c r="F344" i="6" s="1"/>
  <c r="F356" i="6" s="1"/>
  <c r="F368" i="6" s="1"/>
  <c r="F380" i="6" s="1"/>
  <c r="F392" i="6" s="1"/>
  <c r="E258" i="6"/>
  <c r="E272" i="6" s="1"/>
  <c r="E284" i="6" s="1"/>
  <c r="E296" i="6" s="1"/>
  <c r="E308" i="6" s="1"/>
  <c r="E320" i="6" s="1"/>
  <c r="E332" i="6" s="1"/>
  <c r="E344" i="6" s="1"/>
  <c r="E356" i="6" s="1"/>
  <c r="E368" i="6" s="1"/>
  <c r="E380" i="6" s="1"/>
  <c r="E392" i="6" s="1"/>
  <c r="D258" i="6"/>
  <c r="D272" i="6" s="1"/>
  <c r="D284" i="6" s="1"/>
  <c r="D296" i="6" s="1"/>
  <c r="D308" i="6" s="1"/>
  <c r="D320" i="6" s="1"/>
  <c r="D332" i="6" s="1"/>
  <c r="D344" i="6" s="1"/>
  <c r="D356" i="6" s="1"/>
  <c r="D368" i="6" s="1"/>
  <c r="D380" i="6" s="1"/>
  <c r="D392" i="6" s="1"/>
  <c r="C258" i="6"/>
  <c r="C272" i="6" s="1"/>
  <c r="C284" i="6" s="1"/>
  <c r="C296" i="6" s="1"/>
  <c r="C308" i="6" s="1"/>
  <c r="C320" i="6" s="1"/>
  <c r="C332" i="6" s="1"/>
  <c r="C344" i="6" s="1"/>
  <c r="C356" i="6" s="1"/>
  <c r="C368" i="6" s="1"/>
  <c r="C380" i="6" s="1"/>
  <c r="C392" i="6" s="1"/>
  <c r="B258" i="6"/>
  <c r="B256" i="6" s="1"/>
  <c r="C259" i="6" s="1"/>
  <c r="C255" i="6"/>
  <c r="C254" i="6"/>
  <c r="D254" i="6" s="1"/>
  <c r="E254" i="6" s="1"/>
  <c r="F254" i="6" s="1"/>
  <c r="B248" i="6"/>
  <c r="B242" i="6"/>
  <c r="B239" i="6"/>
  <c r="B236" i="6"/>
  <c r="B233" i="6"/>
  <c r="B230" i="6"/>
  <c r="B227" i="6"/>
  <c r="B224" i="6"/>
  <c r="B221" i="6"/>
  <c r="B218" i="6"/>
  <c r="B215" i="6"/>
  <c r="B212" i="6"/>
  <c r="B209" i="6"/>
  <c r="B206" i="6"/>
  <c r="B203" i="6"/>
  <c r="B200" i="6"/>
  <c r="B197" i="6"/>
  <c r="B194" i="6"/>
  <c r="B191" i="6"/>
  <c r="B188" i="6"/>
  <c r="B185" i="6"/>
  <c r="B182" i="6"/>
  <c r="B179" i="6"/>
  <c r="B176" i="6"/>
  <c r="B173" i="6"/>
  <c r="B169" i="6"/>
  <c r="B166" i="6"/>
  <c r="B163" i="6"/>
  <c r="B160" i="6"/>
  <c r="B157" i="6"/>
  <c r="B154" i="6"/>
  <c r="B151" i="6"/>
  <c r="B148" i="6"/>
  <c r="B145" i="6"/>
  <c r="B142" i="6"/>
  <c r="B139" i="6"/>
  <c r="B136" i="6"/>
  <c r="B133" i="6"/>
  <c r="B130" i="6"/>
  <c r="B127" i="6"/>
  <c r="B124" i="6"/>
  <c r="B121" i="6"/>
  <c r="B118" i="6"/>
  <c r="B115" i="6"/>
  <c r="B109" i="6"/>
  <c r="B106" i="6"/>
  <c r="B103" i="6"/>
  <c r="B100" i="6"/>
  <c r="B97" i="6"/>
  <c r="B94" i="6"/>
  <c r="B91" i="6"/>
  <c r="B88" i="6"/>
  <c r="B85" i="6"/>
  <c r="B82" i="6"/>
  <c r="B79" i="6"/>
  <c r="B76" i="6"/>
  <c r="B73" i="6"/>
  <c r="B70" i="6"/>
  <c r="B67" i="6"/>
  <c r="B64" i="6"/>
  <c r="B61" i="6"/>
  <c r="B58" i="6"/>
  <c r="B55" i="6"/>
  <c r="B52" i="6"/>
  <c r="B49" i="6"/>
  <c r="B46" i="6"/>
  <c r="B43" i="6"/>
  <c r="C2" i="6"/>
  <c r="C30" i="6"/>
  <c r="B30" i="6"/>
  <c r="B26" i="6"/>
  <c r="C25" i="6"/>
  <c r="B25" i="6"/>
  <c r="B23" i="6"/>
  <c r="C20" i="6"/>
  <c r="B17" i="6"/>
  <c r="B16" i="6"/>
  <c r="B15" i="6"/>
  <c r="F12" i="6"/>
  <c r="E12" i="6"/>
  <c r="D12" i="6"/>
  <c r="C12" i="6"/>
  <c r="B11" i="6"/>
  <c r="D8" i="6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69" i="1"/>
  <c r="B166" i="1"/>
  <c r="B163" i="1"/>
  <c r="B160" i="1"/>
  <c r="B157" i="1"/>
  <c r="B154" i="1"/>
  <c r="B151" i="1"/>
  <c r="B148" i="1"/>
  <c r="B145" i="1"/>
  <c r="B142" i="1"/>
  <c r="B139" i="1"/>
  <c r="B136" i="1"/>
  <c r="B133" i="1"/>
  <c r="B130" i="1"/>
  <c r="B127" i="1"/>
  <c r="B124" i="1"/>
  <c r="B121" i="1"/>
  <c r="B118" i="1"/>
  <c r="B115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43" i="1"/>
  <c r="B67" i="1"/>
  <c r="B64" i="1"/>
  <c r="B61" i="1"/>
  <c r="B58" i="1"/>
  <c r="B55" i="1"/>
  <c r="B52" i="1"/>
  <c r="B49" i="1"/>
  <c r="B46" i="1"/>
  <c r="C434" i="6" l="1"/>
  <c r="C15" i="6" s="1"/>
  <c r="C515" i="6"/>
  <c r="C31" i="6" s="1"/>
  <c r="B41" i="6"/>
  <c r="B2" i="6" s="1"/>
  <c r="B3" i="6" s="1"/>
  <c r="C430" i="6"/>
  <c r="C14" i="6" s="1"/>
  <c r="B451" i="6"/>
  <c r="C459" i="6"/>
  <c r="C462" i="6"/>
  <c r="C483" i="6"/>
  <c r="C23" i="6" s="1"/>
  <c r="C492" i="6"/>
  <c r="C26" i="6" s="1"/>
  <c r="F50" i="6"/>
  <c r="F49" i="6" s="1"/>
  <c r="E49" i="6"/>
  <c r="B41" i="1"/>
  <c r="E475" i="6"/>
  <c r="D474" i="6"/>
  <c r="C257" i="6"/>
  <c r="C256" i="6" s="1"/>
  <c r="D259" i="6" s="1"/>
  <c r="D257" i="6" s="1"/>
  <c r="D256" i="6" s="1"/>
  <c r="E259" i="6" s="1"/>
  <c r="E257" i="6" s="1"/>
  <c r="E256" i="6" s="1"/>
  <c r="F259" i="6" s="1"/>
  <c r="F257" i="6" s="1"/>
  <c r="F256" i="6" s="1"/>
  <c r="C522" i="6"/>
  <c r="C33" i="6" s="1"/>
  <c r="C474" i="6"/>
  <c r="F234" i="6"/>
  <c r="F233" i="6" s="1"/>
  <c r="E233" i="6"/>
  <c r="F231" i="6"/>
  <c r="F230" i="6" s="1"/>
  <c r="E230" i="6"/>
  <c r="F228" i="6"/>
  <c r="F227" i="6" s="1"/>
  <c r="E227" i="6"/>
  <c r="F225" i="6"/>
  <c r="F224" i="6" s="1"/>
  <c r="E224" i="6"/>
  <c r="F216" i="6"/>
  <c r="F215" i="6" s="1"/>
  <c r="E215" i="6"/>
  <c r="F213" i="6"/>
  <c r="F212" i="6" s="1"/>
  <c r="E212" i="6"/>
  <c r="F210" i="6"/>
  <c r="F209" i="6" s="1"/>
  <c r="E209" i="6"/>
  <c r="F195" i="6"/>
  <c r="F194" i="6" s="1"/>
  <c r="E194" i="6"/>
  <c r="F192" i="6"/>
  <c r="F191" i="6" s="1"/>
  <c r="E191" i="6"/>
  <c r="F186" i="6"/>
  <c r="F185" i="6" s="1"/>
  <c r="E185" i="6"/>
  <c r="F183" i="6"/>
  <c r="F182" i="6" s="1"/>
  <c r="E182" i="6"/>
  <c r="F180" i="6"/>
  <c r="F179" i="6" s="1"/>
  <c r="E179" i="6"/>
  <c r="F174" i="6"/>
  <c r="F173" i="6" s="1"/>
  <c r="E173" i="6"/>
  <c r="F170" i="6"/>
  <c r="F169" i="6" s="1"/>
  <c r="E169" i="6"/>
  <c r="F167" i="6"/>
  <c r="F166" i="6" s="1"/>
  <c r="E166" i="6"/>
  <c r="F161" i="6"/>
  <c r="F160" i="6" s="1"/>
  <c r="E160" i="6"/>
  <c r="F158" i="6"/>
  <c r="F157" i="6" s="1"/>
  <c r="E157" i="6"/>
  <c r="F152" i="6"/>
  <c r="F151" i="6" s="1"/>
  <c r="E151" i="6"/>
  <c r="F149" i="6"/>
  <c r="F148" i="6" s="1"/>
  <c r="E148" i="6"/>
  <c r="F146" i="6"/>
  <c r="F145" i="6" s="1"/>
  <c r="E145" i="6"/>
  <c r="F137" i="6"/>
  <c r="F136" i="6" s="1"/>
  <c r="E136" i="6"/>
  <c r="F125" i="6"/>
  <c r="F124" i="6" s="1"/>
  <c r="E124" i="6"/>
  <c r="F113" i="6"/>
  <c r="F112" i="6" s="1"/>
  <c r="E112" i="6"/>
  <c r="F110" i="6"/>
  <c r="F109" i="6" s="1"/>
  <c r="E109" i="6"/>
  <c r="F107" i="6"/>
  <c r="F106" i="6" s="1"/>
  <c r="E106" i="6"/>
  <c r="F98" i="6"/>
  <c r="F97" i="6" s="1"/>
  <c r="E97" i="6"/>
  <c r="D41" i="6"/>
  <c r="D2" i="6" s="1"/>
  <c r="D3" i="6" s="1"/>
  <c r="F95" i="6"/>
  <c r="F94" i="6" s="1"/>
  <c r="E94" i="6"/>
  <c r="F74" i="6"/>
  <c r="F73" i="6" s="1"/>
  <c r="E73" i="6"/>
  <c r="F71" i="6"/>
  <c r="F70" i="6" s="1"/>
  <c r="E70" i="6"/>
  <c r="F65" i="6"/>
  <c r="F64" i="6" s="1"/>
  <c r="E64" i="6"/>
  <c r="D430" i="6"/>
  <c r="D14" i="6" s="1"/>
  <c r="E431" i="6"/>
  <c r="F431" i="6" s="1"/>
  <c r="F430" i="6" s="1"/>
  <c r="F14" i="6" s="1"/>
  <c r="E460" i="6"/>
  <c r="F460" i="6" s="1"/>
  <c r="F459" i="6" s="1"/>
  <c r="D459" i="6"/>
  <c r="D500" i="6"/>
  <c r="D499" i="6" s="1"/>
  <c r="D28" i="6" s="1"/>
  <c r="E501" i="6"/>
  <c r="C21" i="6"/>
  <c r="D471" i="6"/>
  <c r="E471" i="6" s="1"/>
  <c r="E478" i="6"/>
  <c r="D477" i="6"/>
  <c r="D468" i="6"/>
  <c r="D20" i="6" s="1"/>
  <c r="E469" i="6"/>
  <c r="E468" i="6" s="1"/>
  <c r="E20" i="6" s="1"/>
  <c r="F490" i="6"/>
  <c r="F489" i="6" s="1"/>
  <c r="F25" i="6" s="1"/>
  <c r="E489" i="6"/>
  <c r="E25" i="6" s="1"/>
  <c r="D512" i="6"/>
  <c r="D30" i="6" s="1"/>
  <c r="E533" i="6"/>
  <c r="F533" i="6" s="1"/>
  <c r="F532" i="6" s="1"/>
  <c r="D532" i="6"/>
  <c r="D436" i="6"/>
  <c r="E436" i="6" s="1"/>
  <c r="F436" i="6" s="1"/>
  <c r="E513" i="6"/>
  <c r="D516" i="6"/>
  <c r="B21" i="6"/>
  <c r="C477" i="6"/>
  <c r="D523" i="6"/>
  <c r="C525" i="6"/>
  <c r="C34" i="6" s="1"/>
  <c r="D489" i="6"/>
  <c r="D25" i="6" s="1"/>
  <c r="B272" i="6"/>
  <c r="B271" i="6" s="1"/>
  <c r="B270" i="6" s="1"/>
  <c r="C273" i="6" s="1"/>
  <c r="C271" i="6" s="1"/>
  <c r="C270" i="6" s="1"/>
  <c r="D273" i="6" s="1"/>
  <c r="D271" i="6" s="1"/>
  <c r="D270" i="6" s="1"/>
  <c r="E273" i="6" s="1"/>
  <c r="E271" i="6" s="1"/>
  <c r="E270" i="6" s="1"/>
  <c r="F273" i="6" s="1"/>
  <c r="F271" i="6" s="1"/>
  <c r="F270" i="6" s="1"/>
  <c r="B278" i="6"/>
  <c r="D444" i="6"/>
  <c r="E444" i="6" s="1"/>
  <c r="B172" i="6"/>
  <c r="B42" i="6" s="1"/>
  <c r="C440" i="6"/>
  <c r="C17" i="6" s="1"/>
  <c r="C500" i="6"/>
  <c r="C499" i="6" s="1"/>
  <c r="C28" i="6" s="1"/>
  <c r="C267" i="6"/>
  <c r="C265" i="6" s="1"/>
  <c r="C264" i="6" s="1"/>
  <c r="C422" i="6"/>
  <c r="C421" i="6" s="1"/>
  <c r="C425" i="6"/>
  <c r="C424" i="6" s="1"/>
  <c r="C3" i="6"/>
  <c r="E416" i="6"/>
  <c r="D415" i="6"/>
  <c r="D11" i="6" s="1"/>
  <c r="C448" i="6"/>
  <c r="D467" i="6"/>
  <c r="E467" i="6" s="1"/>
  <c r="F467" i="6" s="1"/>
  <c r="C465" i="6"/>
  <c r="D21" i="6"/>
  <c r="D496" i="6"/>
  <c r="C495" i="6"/>
  <c r="C27" i="6" s="1"/>
  <c r="E526" i="6"/>
  <c r="D525" i="6"/>
  <c r="D34" i="6" s="1"/>
  <c r="E453" i="6"/>
  <c r="D451" i="6"/>
  <c r="C397" i="6"/>
  <c r="D488" i="6"/>
  <c r="E488" i="6" s="1"/>
  <c r="F488" i="6" s="1"/>
  <c r="C486" i="6"/>
  <c r="C24" i="6" s="1"/>
  <c r="C251" i="6"/>
  <c r="C249" i="6" s="1"/>
  <c r="C248" i="6" s="1"/>
  <c r="E347" i="6"/>
  <c r="F347" i="6" s="1"/>
  <c r="F397" i="6" s="1"/>
  <c r="D397" i="6"/>
  <c r="C415" i="6"/>
  <c r="C11" i="6" s="1"/>
  <c r="D510" i="6"/>
  <c r="C509" i="6"/>
  <c r="C29" i="6" s="1"/>
  <c r="C396" i="6"/>
  <c r="E457" i="6"/>
  <c r="E463" i="6"/>
  <c r="D462" i="6"/>
  <c r="F469" i="6"/>
  <c r="F468" i="6" s="1"/>
  <c r="F20" i="6" s="1"/>
  <c r="D484" i="6"/>
  <c r="E493" i="6"/>
  <c r="D492" i="6"/>
  <c r="D26" i="6" s="1"/>
  <c r="D529" i="6"/>
  <c r="C528" i="6"/>
  <c r="C35" i="6" s="1"/>
  <c r="D255" i="6"/>
  <c r="B398" i="6"/>
  <c r="F435" i="6"/>
  <c r="F434" i="6" s="1"/>
  <c r="F15" i="6" s="1"/>
  <c r="D440" i="6"/>
  <c r="D17" i="6" s="1"/>
  <c r="E441" i="6"/>
  <c r="E487" i="6"/>
  <c r="D438" i="6"/>
  <c r="C437" i="6"/>
  <c r="C16" i="6" s="1"/>
  <c r="C458" i="6"/>
  <c r="B456" i="6"/>
  <c r="B447" i="6" s="1"/>
  <c r="B446" i="6" s="1"/>
  <c r="B19" i="6" s="1"/>
  <c r="C451" i="6"/>
  <c r="E466" i="6"/>
  <c r="B528" i="6"/>
  <c r="B35" i="6" s="1"/>
  <c r="B172" i="1"/>
  <c r="B42" i="1" s="1"/>
  <c r="C417" i="1"/>
  <c r="D417" i="1" s="1"/>
  <c r="E417" i="1" s="1"/>
  <c r="F417" i="1" s="1"/>
  <c r="C416" i="1"/>
  <c r="C415" i="1" s="1"/>
  <c r="B415" i="1"/>
  <c r="E430" i="6" l="1"/>
  <c r="E14" i="6" s="1"/>
  <c r="D434" i="6"/>
  <c r="D15" i="6" s="1"/>
  <c r="B284" i="6"/>
  <c r="B296" i="6" s="1"/>
  <c r="E434" i="6"/>
  <c r="E15" i="6" s="1"/>
  <c r="F475" i="6"/>
  <c r="F474" i="6" s="1"/>
  <c r="E474" i="6"/>
  <c r="F41" i="6"/>
  <c r="F2" i="6" s="1"/>
  <c r="F3" i="6" s="1"/>
  <c r="E41" i="6"/>
  <c r="E2" i="6" s="1"/>
  <c r="E3" i="6" s="1"/>
  <c r="D425" i="6"/>
  <c r="D424" i="6" s="1"/>
  <c r="D422" i="6"/>
  <c r="D421" i="6" s="1"/>
  <c r="F425" i="6"/>
  <c r="F424" i="6" s="1"/>
  <c r="F422" i="6"/>
  <c r="F421" i="6" s="1"/>
  <c r="D515" i="6"/>
  <c r="D31" i="6" s="1"/>
  <c r="E516" i="6"/>
  <c r="D443" i="6"/>
  <c r="D18" i="6" s="1"/>
  <c r="E523" i="6"/>
  <c r="D522" i="6"/>
  <c r="D33" i="6" s="1"/>
  <c r="F513" i="6"/>
  <c r="F512" i="6" s="1"/>
  <c r="F30" i="6" s="1"/>
  <c r="E512" i="6"/>
  <c r="E30" i="6" s="1"/>
  <c r="E532" i="6"/>
  <c r="E459" i="6"/>
  <c r="B422" i="6"/>
  <c r="B421" i="6" s="1"/>
  <c r="F501" i="6"/>
  <c r="F500" i="6" s="1"/>
  <c r="F499" i="6" s="1"/>
  <c r="F28" i="6" s="1"/>
  <c r="E500" i="6"/>
  <c r="E499" i="6" s="1"/>
  <c r="E28" i="6" s="1"/>
  <c r="B290" i="6"/>
  <c r="B277" i="6"/>
  <c r="B276" i="6" s="1"/>
  <c r="C279" i="6" s="1"/>
  <c r="C277" i="6" s="1"/>
  <c r="C276" i="6" s="1"/>
  <c r="D279" i="6" s="1"/>
  <c r="D277" i="6" s="1"/>
  <c r="D276" i="6" s="1"/>
  <c r="E279" i="6" s="1"/>
  <c r="E277" i="6" s="1"/>
  <c r="E276" i="6" s="1"/>
  <c r="F279" i="6" s="1"/>
  <c r="F277" i="6" s="1"/>
  <c r="F276" i="6" s="1"/>
  <c r="D486" i="6"/>
  <c r="D24" i="6" s="1"/>
  <c r="B425" i="6"/>
  <c r="B424" i="6" s="1"/>
  <c r="F478" i="6"/>
  <c r="F477" i="6" s="1"/>
  <c r="E477" i="6"/>
  <c r="E465" i="6"/>
  <c r="F466" i="6"/>
  <c r="F465" i="6" s="1"/>
  <c r="F441" i="6"/>
  <c r="F440" i="6" s="1"/>
  <c r="F17" i="6" s="1"/>
  <c r="E440" i="6"/>
  <c r="E17" i="6" s="1"/>
  <c r="F493" i="6"/>
  <c r="F492" i="6" s="1"/>
  <c r="F26" i="6" s="1"/>
  <c r="E492" i="6"/>
  <c r="E26" i="6" s="1"/>
  <c r="F457" i="6"/>
  <c r="D251" i="6"/>
  <c r="D249" i="6" s="1"/>
  <c r="D248" i="6" s="1"/>
  <c r="F526" i="6"/>
  <c r="F525" i="6" s="1"/>
  <c r="F34" i="6" s="1"/>
  <c r="E525" i="6"/>
  <c r="E34" i="6" s="1"/>
  <c r="F471" i="6"/>
  <c r="F21" i="6" s="1"/>
  <c r="E21" i="6"/>
  <c r="D448" i="6"/>
  <c r="E415" i="6"/>
  <c r="E11" i="6" s="1"/>
  <c r="F416" i="6"/>
  <c r="F415" i="6" s="1"/>
  <c r="F11" i="6" s="1"/>
  <c r="E438" i="6"/>
  <c r="D437" i="6"/>
  <c r="D16" i="6" s="1"/>
  <c r="E486" i="6"/>
  <c r="E24" i="6" s="1"/>
  <c r="F487" i="6"/>
  <c r="F486" i="6" s="1"/>
  <c r="F24" i="6" s="1"/>
  <c r="E529" i="6"/>
  <c r="D528" i="6"/>
  <c r="D35" i="6" s="1"/>
  <c r="E484" i="6"/>
  <c r="D483" i="6"/>
  <c r="D23" i="6" s="1"/>
  <c r="E510" i="6"/>
  <c r="D509" i="6"/>
  <c r="D29" i="6" s="1"/>
  <c r="E397" i="6"/>
  <c r="B22" i="6"/>
  <c r="F463" i="6"/>
  <c r="F462" i="6" s="1"/>
  <c r="E462" i="6"/>
  <c r="E496" i="6"/>
  <c r="D495" i="6"/>
  <c r="D27" i="6" s="1"/>
  <c r="F444" i="6"/>
  <c r="F443" i="6" s="1"/>
  <c r="F18" i="6" s="1"/>
  <c r="E443" i="6"/>
  <c r="E18" i="6" s="1"/>
  <c r="D267" i="6"/>
  <c r="D265" i="6" s="1"/>
  <c r="D264" i="6" s="1"/>
  <c r="D465" i="6"/>
  <c r="D458" i="6"/>
  <c r="C456" i="6"/>
  <c r="C447" i="6" s="1"/>
  <c r="C446" i="6" s="1"/>
  <c r="C19" i="6" s="1"/>
  <c r="D396" i="6"/>
  <c r="E255" i="6"/>
  <c r="C428" i="6"/>
  <c r="C427" i="6" s="1"/>
  <c r="C420" i="6" s="1"/>
  <c r="C13" i="6" s="1"/>
  <c r="C398" i="6"/>
  <c r="B283" i="6"/>
  <c r="B282" i="6" s="1"/>
  <c r="F453" i="6"/>
  <c r="F451" i="6" s="1"/>
  <c r="E451" i="6"/>
  <c r="D416" i="1"/>
  <c r="C534" i="1"/>
  <c r="C533" i="1"/>
  <c r="D533" i="1" s="1"/>
  <c r="E533" i="1" s="1"/>
  <c r="B532" i="1"/>
  <c r="C531" i="1"/>
  <c r="D531" i="1" s="1"/>
  <c r="E531" i="1" s="1"/>
  <c r="F531" i="1" s="1"/>
  <c r="C530" i="1"/>
  <c r="D530" i="1" s="1"/>
  <c r="E530" i="1" s="1"/>
  <c r="F530" i="1" s="1"/>
  <c r="B529" i="1"/>
  <c r="C529" i="1" s="1"/>
  <c r="D529" i="1" s="1"/>
  <c r="B503" i="1"/>
  <c r="B506" i="1"/>
  <c r="C508" i="1"/>
  <c r="D508" i="1" s="1"/>
  <c r="E508" i="1" s="1"/>
  <c r="F508" i="1" s="1"/>
  <c r="C537" i="1"/>
  <c r="D537" i="1" s="1"/>
  <c r="E537" i="1" s="1"/>
  <c r="B525" i="1"/>
  <c r="B34" i="1" s="1"/>
  <c r="C527" i="1"/>
  <c r="D527" i="1" s="1"/>
  <c r="E527" i="1" s="1"/>
  <c r="F527" i="1" s="1"/>
  <c r="C526" i="1"/>
  <c r="C524" i="1"/>
  <c r="D524" i="1" s="1"/>
  <c r="E524" i="1" s="1"/>
  <c r="F524" i="1" s="1"/>
  <c r="C523" i="1"/>
  <c r="D523" i="1" s="1"/>
  <c r="C521" i="1"/>
  <c r="D521" i="1" s="1"/>
  <c r="E521" i="1" s="1"/>
  <c r="F521" i="1" s="1"/>
  <c r="C516" i="1"/>
  <c r="C517" i="1"/>
  <c r="D517" i="1" s="1"/>
  <c r="E517" i="1" s="1"/>
  <c r="F517" i="1" s="1"/>
  <c r="C518" i="1"/>
  <c r="D518" i="1" s="1"/>
  <c r="E518" i="1" s="1"/>
  <c r="F518" i="1" s="1"/>
  <c r="C514" i="1"/>
  <c r="D514" i="1" s="1"/>
  <c r="E514" i="1" s="1"/>
  <c r="F514" i="1" s="1"/>
  <c r="C513" i="1"/>
  <c r="D513" i="1" s="1"/>
  <c r="C511" i="1"/>
  <c r="D511" i="1" s="1"/>
  <c r="E511" i="1" s="1"/>
  <c r="F511" i="1" s="1"/>
  <c r="C510" i="1"/>
  <c r="C502" i="1"/>
  <c r="C501" i="1"/>
  <c r="D501" i="1" s="1"/>
  <c r="C497" i="1"/>
  <c r="D497" i="1" s="1"/>
  <c r="E497" i="1" s="1"/>
  <c r="F497" i="1" s="1"/>
  <c r="C496" i="1"/>
  <c r="D496" i="1" s="1"/>
  <c r="E496" i="1" s="1"/>
  <c r="F496" i="1" s="1"/>
  <c r="C493" i="1"/>
  <c r="C494" i="1"/>
  <c r="D494" i="1" s="1"/>
  <c r="E494" i="1" s="1"/>
  <c r="F494" i="1" s="1"/>
  <c r="C491" i="1"/>
  <c r="D491" i="1" s="1"/>
  <c r="E491" i="1" s="1"/>
  <c r="F491" i="1" s="1"/>
  <c r="C490" i="1"/>
  <c r="D490" i="1" s="1"/>
  <c r="E490" i="1" s="1"/>
  <c r="C488" i="1"/>
  <c r="D488" i="1" s="1"/>
  <c r="E488" i="1" s="1"/>
  <c r="F488" i="1" s="1"/>
  <c r="C487" i="1"/>
  <c r="D487" i="1" s="1"/>
  <c r="B483" i="1"/>
  <c r="B23" i="1" s="1"/>
  <c r="C484" i="1"/>
  <c r="D484" i="1" s="1"/>
  <c r="C485" i="1"/>
  <c r="D485" i="1" s="1"/>
  <c r="E485" i="1" s="1"/>
  <c r="F485" i="1" s="1"/>
  <c r="C482" i="1"/>
  <c r="D482" i="1" s="1"/>
  <c r="E482" i="1" s="1"/>
  <c r="F482" i="1" s="1"/>
  <c r="C481" i="1"/>
  <c r="D481" i="1" s="1"/>
  <c r="E481" i="1" s="1"/>
  <c r="F481" i="1" s="1"/>
  <c r="C478" i="1"/>
  <c r="D478" i="1" s="1"/>
  <c r="C479" i="1"/>
  <c r="D479" i="1" s="1"/>
  <c r="E479" i="1" s="1"/>
  <c r="F479" i="1" s="1"/>
  <c r="C476" i="1"/>
  <c r="D476" i="1" s="1"/>
  <c r="E476" i="1" s="1"/>
  <c r="F476" i="1" s="1"/>
  <c r="C473" i="1"/>
  <c r="D473" i="1" s="1"/>
  <c r="E473" i="1" s="1"/>
  <c r="F473" i="1" s="1"/>
  <c r="C472" i="1"/>
  <c r="D472" i="1" s="1"/>
  <c r="E472" i="1" s="1"/>
  <c r="F472" i="1" s="1"/>
  <c r="E425" i="6" l="1"/>
  <c r="E424" i="6" s="1"/>
  <c r="E422" i="6"/>
  <c r="E421" i="6" s="1"/>
  <c r="B420" i="6"/>
  <c r="B13" i="6" s="1"/>
  <c r="F516" i="6"/>
  <c r="F515" i="6" s="1"/>
  <c r="F31" i="6" s="1"/>
  <c r="E515" i="6"/>
  <c r="E31" i="6" s="1"/>
  <c r="E522" i="6"/>
  <c r="E33" i="6" s="1"/>
  <c r="F523" i="6"/>
  <c r="F522" i="6" s="1"/>
  <c r="F33" i="6" s="1"/>
  <c r="B302" i="6"/>
  <c r="B289" i="6"/>
  <c r="B288" i="6" s="1"/>
  <c r="C291" i="6" s="1"/>
  <c r="C289" i="6" s="1"/>
  <c r="C288" i="6" s="1"/>
  <c r="D291" i="6" s="1"/>
  <c r="D289" i="6" s="1"/>
  <c r="D288" i="6" s="1"/>
  <c r="E291" i="6" s="1"/>
  <c r="E289" i="6" s="1"/>
  <c r="E288" i="6" s="1"/>
  <c r="F291" i="6" s="1"/>
  <c r="F289" i="6" s="1"/>
  <c r="F288" i="6" s="1"/>
  <c r="C525" i="1"/>
  <c r="C34" i="1" s="1"/>
  <c r="B308" i="6"/>
  <c r="B295" i="6"/>
  <c r="B294" i="6" s="1"/>
  <c r="C297" i="6" s="1"/>
  <c r="C295" i="6" s="1"/>
  <c r="C294" i="6" s="1"/>
  <c r="D297" i="6" s="1"/>
  <c r="D295" i="6" s="1"/>
  <c r="D294" i="6" s="1"/>
  <c r="E297" i="6" s="1"/>
  <c r="E295" i="6" s="1"/>
  <c r="E294" i="6" s="1"/>
  <c r="F297" i="6" s="1"/>
  <c r="F295" i="6" s="1"/>
  <c r="F294" i="6" s="1"/>
  <c r="E267" i="6"/>
  <c r="E265" i="6" s="1"/>
  <c r="E264" i="6" s="1"/>
  <c r="F496" i="6"/>
  <c r="F495" i="6" s="1"/>
  <c r="F27" i="6" s="1"/>
  <c r="E495" i="6"/>
  <c r="E27" i="6" s="1"/>
  <c r="E509" i="6"/>
  <c r="E29" i="6" s="1"/>
  <c r="F510" i="6"/>
  <c r="F509" i="6" s="1"/>
  <c r="F29" i="6" s="1"/>
  <c r="E528" i="6"/>
  <c r="E35" i="6" s="1"/>
  <c r="F529" i="6"/>
  <c r="F528" i="6" s="1"/>
  <c r="F35" i="6" s="1"/>
  <c r="E437" i="6"/>
  <c r="E16" i="6" s="1"/>
  <c r="F438" i="6"/>
  <c r="F437" i="6" s="1"/>
  <c r="F16" i="6" s="1"/>
  <c r="E448" i="6"/>
  <c r="C285" i="6"/>
  <c r="C283" i="6" s="1"/>
  <c r="C282" i="6" s="1"/>
  <c r="E458" i="6"/>
  <c r="D456" i="6"/>
  <c r="D447" i="6" s="1"/>
  <c r="D446" i="6" s="1"/>
  <c r="D19" i="6" s="1"/>
  <c r="C22" i="6"/>
  <c r="E396" i="6"/>
  <c r="F255" i="6"/>
  <c r="F396" i="6" s="1"/>
  <c r="F484" i="6"/>
  <c r="F483" i="6" s="1"/>
  <c r="F23" i="6" s="1"/>
  <c r="E483" i="6"/>
  <c r="E23" i="6" s="1"/>
  <c r="E251" i="6"/>
  <c r="E249" i="6" s="1"/>
  <c r="E248" i="6" s="1"/>
  <c r="D428" i="6"/>
  <c r="D427" i="6" s="1"/>
  <c r="D420" i="6" s="1"/>
  <c r="D13" i="6" s="1"/>
  <c r="D398" i="6"/>
  <c r="B528" i="1"/>
  <c r="B35" i="1" s="1"/>
  <c r="D526" i="1"/>
  <c r="E526" i="1" s="1"/>
  <c r="F526" i="1" s="1"/>
  <c r="F525" i="1" s="1"/>
  <c r="F34" i="1" s="1"/>
  <c r="C532" i="1"/>
  <c r="C528" i="1" s="1"/>
  <c r="C35" i="1" s="1"/>
  <c r="E529" i="1"/>
  <c r="F529" i="1" s="1"/>
  <c r="D534" i="1"/>
  <c r="D532" i="1" s="1"/>
  <c r="D528" i="1" s="1"/>
  <c r="D35" i="1" s="1"/>
  <c r="D525" i="1"/>
  <c r="D34" i="1" s="1"/>
  <c r="C515" i="1"/>
  <c r="C31" i="1" s="1"/>
  <c r="C509" i="1"/>
  <c r="C29" i="1" s="1"/>
  <c r="E416" i="1"/>
  <c r="D415" i="1"/>
  <c r="F533" i="1"/>
  <c r="F537" i="1"/>
  <c r="C492" i="1"/>
  <c r="C26" i="1" s="1"/>
  <c r="C500" i="1"/>
  <c r="C499" i="1" s="1"/>
  <c r="C28" i="1" s="1"/>
  <c r="F495" i="1"/>
  <c r="F27" i="1" s="1"/>
  <c r="D493" i="1"/>
  <c r="E493" i="1" s="1"/>
  <c r="F493" i="1" s="1"/>
  <c r="F492" i="1" s="1"/>
  <c r="F26" i="1" s="1"/>
  <c r="C489" i="1"/>
  <c r="C25" i="1" s="1"/>
  <c r="C495" i="1"/>
  <c r="C27" i="1" s="1"/>
  <c r="E487" i="1"/>
  <c r="D486" i="1"/>
  <c r="D24" i="1" s="1"/>
  <c r="E523" i="1"/>
  <c r="D522" i="1"/>
  <c r="D33" i="1" s="1"/>
  <c r="E501" i="1"/>
  <c r="E513" i="1"/>
  <c r="D512" i="1"/>
  <c r="D30" i="1" s="1"/>
  <c r="C486" i="1"/>
  <c r="C24" i="1" s="1"/>
  <c r="C522" i="1"/>
  <c r="C33" i="1" s="1"/>
  <c r="E492" i="1"/>
  <c r="E26" i="1" s="1"/>
  <c r="E495" i="1"/>
  <c r="E27" i="1" s="1"/>
  <c r="D516" i="1"/>
  <c r="D502" i="1"/>
  <c r="E502" i="1" s="1"/>
  <c r="F502" i="1" s="1"/>
  <c r="D510" i="1"/>
  <c r="D495" i="1"/>
  <c r="D27" i="1" s="1"/>
  <c r="C512" i="1"/>
  <c r="C30" i="1" s="1"/>
  <c r="E489" i="1"/>
  <c r="E25" i="1" s="1"/>
  <c r="F490" i="1"/>
  <c r="F489" i="1" s="1"/>
  <c r="F25" i="1" s="1"/>
  <c r="D489" i="1"/>
  <c r="D25" i="1" s="1"/>
  <c r="C483" i="1"/>
  <c r="C23" i="1" s="1"/>
  <c r="E484" i="1"/>
  <c r="D483" i="1"/>
  <c r="D23" i="1" s="1"/>
  <c r="E478" i="1"/>
  <c r="D477" i="1"/>
  <c r="C477" i="1"/>
  <c r="C470" i="1"/>
  <c r="D470" i="1" s="1"/>
  <c r="E470" i="1" s="1"/>
  <c r="F470" i="1" s="1"/>
  <c r="C469" i="1"/>
  <c r="D469" i="1" s="1"/>
  <c r="C467" i="1"/>
  <c r="D467" i="1" s="1"/>
  <c r="E467" i="1" s="1"/>
  <c r="F467" i="1" s="1"/>
  <c r="C466" i="1"/>
  <c r="C464" i="1"/>
  <c r="D464" i="1" s="1"/>
  <c r="E464" i="1" s="1"/>
  <c r="F464" i="1" s="1"/>
  <c r="C463" i="1"/>
  <c r="D463" i="1" s="1"/>
  <c r="E463" i="1" s="1"/>
  <c r="F463" i="1" s="1"/>
  <c r="C461" i="1"/>
  <c r="D461" i="1" s="1"/>
  <c r="E461" i="1" s="1"/>
  <c r="F461" i="1" s="1"/>
  <c r="C460" i="1"/>
  <c r="D460" i="1" s="1"/>
  <c r="C457" i="1"/>
  <c r="D457" i="1" s="1"/>
  <c r="C455" i="1"/>
  <c r="D455" i="1" s="1"/>
  <c r="E455" i="1" s="1"/>
  <c r="F455" i="1" s="1"/>
  <c r="C454" i="1"/>
  <c r="D454" i="1" s="1"/>
  <c r="E454" i="1" s="1"/>
  <c r="F454" i="1" s="1"/>
  <c r="C453" i="1"/>
  <c r="D453" i="1" s="1"/>
  <c r="E453" i="1" s="1"/>
  <c r="F453" i="1" s="1"/>
  <c r="C449" i="1"/>
  <c r="D449" i="1" s="1"/>
  <c r="E449" i="1" s="1"/>
  <c r="F449" i="1" s="1"/>
  <c r="C450" i="1"/>
  <c r="D450" i="1" s="1"/>
  <c r="E450" i="1" s="1"/>
  <c r="F450" i="1" s="1"/>
  <c r="C444" i="1"/>
  <c r="C445" i="1"/>
  <c r="D445" i="1" s="1"/>
  <c r="E445" i="1" s="1"/>
  <c r="F445" i="1" s="1"/>
  <c r="C442" i="1"/>
  <c r="C441" i="1"/>
  <c r="D441" i="1" s="1"/>
  <c r="E441" i="1" s="1"/>
  <c r="C439" i="1"/>
  <c r="D439" i="1" s="1"/>
  <c r="E439" i="1" s="1"/>
  <c r="F439" i="1" s="1"/>
  <c r="C438" i="1"/>
  <c r="D438" i="1" s="1"/>
  <c r="C436" i="1"/>
  <c r="D436" i="1" s="1"/>
  <c r="E436" i="1" s="1"/>
  <c r="F436" i="1" s="1"/>
  <c r="C435" i="1"/>
  <c r="C433" i="1"/>
  <c r="D433" i="1" s="1"/>
  <c r="E433" i="1" s="1"/>
  <c r="F433" i="1" s="1"/>
  <c r="C431" i="1"/>
  <c r="D431" i="1" s="1"/>
  <c r="C432" i="1"/>
  <c r="D432" i="1" s="1"/>
  <c r="E432" i="1" s="1"/>
  <c r="F432" i="1" s="1"/>
  <c r="F12" i="1"/>
  <c r="E12" i="1"/>
  <c r="D12" i="1"/>
  <c r="C12" i="1"/>
  <c r="C443" i="1" l="1"/>
  <c r="C18" i="1" s="1"/>
  <c r="C434" i="1"/>
  <c r="C15" i="1" s="1"/>
  <c r="F462" i="1"/>
  <c r="B314" i="6"/>
  <c r="B301" i="6"/>
  <c r="B300" i="6" s="1"/>
  <c r="C303" i="6" s="1"/>
  <c r="C301" i="6" s="1"/>
  <c r="C300" i="6" s="1"/>
  <c r="D303" i="6" s="1"/>
  <c r="D301" i="6" s="1"/>
  <c r="D300" i="6" s="1"/>
  <c r="E303" i="6" s="1"/>
  <c r="E301" i="6" s="1"/>
  <c r="E300" i="6" s="1"/>
  <c r="F303" i="6" s="1"/>
  <c r="F301" i="6" s="1"/>
  <c r="F300" i="6" s="1"/>
  <c r="D22" i="6"/>
  <c r="D285" i="6"/>
  <c r="D283" i="6" s="1"/>
  <c r="D282" i="6" s="1"/>
  <c r="F267" i="6"/>
  <c r="F265" i="6" s="1"/>
  <c r="F264" i="6" s="1"/>
  <c r="F251" i="6"/>
  <c r="F249" i="6" s="1"/>
  <c r="F248" i="6" s="1"/>
  <c r="F428" i="6"/>
  <c r="F427" i="6" s="1"/>
  <c r="F420" i="6" s="1"/>
  <c r="F13" i="6" s="1"/>
  <c r="F398" i="6"/>
  <c r="E398" i="6"/>
  <c r="E428" i="6"/>
  <c r="E427" i="6" s="1"/>
  <c r="E420" i="6" s="1"/>
  <c r="E13" i="6" s="1"/>
  <c r="F458" i="6"/>
  <c r="F456" i="6" s="1"/>
  <c r="E456" i="6"/>
  <c r="E447" i="6" s="1"/>
  <c r="E446" i="6" s="1"/>
  <c r="E19" i="6" s="1"/>
  <c r="F448" i="6"/>
  <c r="B307" i="6"/>
  <c r="B306" i="6" s="1"/>
  <c r="C309" i="6" s="1"/>
  <c r="C307" i="6" s="1"/>
  <c r="C306" i="6" s="1"/>
  <c r="D309" i="6" s="1"/>
  <c r="D307" i="6" s="1"/>
  <c r="D306" i="6" s="1"/>
  <c r="E309" i="6" s="1"/>
  <c r="E307" i="6" s="1"/>
  <c r="E306" i="6" s="1"/>
  <c r="F309" i="6" s="1"/>
  <c r="F307" i="6" s="1"/>
  <c r="F306" i="6" s="1"/>
  <c r="B320" i="6"/>
  <c r="E525" i="1"/>
  <c r="E34" i="1" s="1"/>
  <c r="E534" i="1"/>
  <c r="F534" i="1" s="1"/>
  <c r="F532" i="1" s="1"/>
  <c r="F528" i="1" s="1"/>
  <c r="F35" i="1" s="1"/>
  <c r="F416" i="1"/>
  <c r="F415" i="1" s="1"/>
  <c r="F11" i="1" s="1"/>
  <c r="E415" i="1"/>
  <c r="E11" i="1" s="1"/>
  <c r="D492" i="1"/>
  <c r="D26" i="1" s="1"/>
  <c r="E510" i="1"/>
  <c r="D509" i="1"/>
  <c r="D29" i="1" s="1"/>
  <c r="F513" i="1"/>
  <c r="F512" i="1" s="1"/>
  <c r="F30" i="1" s="1"/>
  <c r="E512" i="1"/>
  <c r="E30" i="1" s="1"/>
  <c r="F523" i="1"/>
  <c r="F522" i="1" s="1"/>
  <c r="F33" i="1" s="1"/>
  <c r="E522" i="1"/>
  <c r="E33" i="1" s="1"/>
  <c r="D444" i="1"/>
  <c r="E444" i="1" s="1"/>
  <c r="F444" i="1" s="1"/>
  <c r="F443" i="1" s="1"/>
  <c r="F18" i="1" s="1"/>
  <c r="E516" i="1"/>
  <c r="D515" i="1"/>
  <c r="D31" i="1" s="1"/>
  <c r="D500" i="1"/>
  <c r="C440" i="1"/>
  <c r="C17" i="1" s="1"/>
  <c r="F501" i="1"/>
  <c r="F500" i="1" s="1"/>
  <c r="E500" i="1"/>
  <c r="F487" i="1"/>
  <c r="F486" i="1" s="1"/>
  <c r="F24" i="1" s="1"/>
  <c r="E486" i="1"/>
  <c r="E24" i="1" s="1"/>
  <c r="C430" i="1"/>
  <c r="C14" i="1" s="1"/>
  <c r="D435" i="1"/>
  <c r="E435" i="1" s="1"/>
  <c r="E434" i="1" s="1"/>
  <c r="E15" i="1" s="1"/>
  <c r="C465" i="1"/>
  <c r="D430" i="1"/>
  <c r="D14" i="1" s="1"/>
  <c r="D466" i="1"/>
  <c r="E466" i="1" s="1"/>
  <c r="F466" i="1" s="1"/>
  <c r="F465" i="1" s="1"/>
  <c r="E438" i="1"/>
  <c r="D437" i="1"/>
  <c r="D16" i="1" s="1"/>
  <c r="F441" i="1"/>
  <c r="E460" i="1"/>
  <c r="D459" i="1"/>
  <c r="E469" i="1"/>
  <c r="D468" i="1"/>
  <c r="D20" i="1" s="1"/>
  <c r="E457" i="1"/>
  <c r="F435" i="1"/>
  <c r="F434" i="1" s="1"/>
  <c r="F15" i="1" s="1"/>
  <c r="D462" i="1"/>
  <c r="C437" i="1"/>
  <c r="C16" i="1" s="1"/>
  <c r="C462" i="1"/>
  <c r="C468" i="1"/>
  <c r="C20" i="1" s="1"/>
  <c r="F478" i="1"/>
  <c r="F477" i="1" s="1"/>
  <c r="E477" i="1"/>
  <c r="E431" i="1"/>
  <c r="D442" i="1"/>
  <c r="C459" i="1"/>
  <c r="F484" i="1"/>
  <c r="F483" i="1" s="1"/>
  <c r="F23" i="1" s="1"/>
  <c r="E483" i="1"/>
  <c r="E23" i="1" s="1"/>
  <c r="E462" i="1"/>
  <c r="D11" i="1"/>
  <c r="C11" i="1"/>
  <c r="C404" i="1"/>
  <c r="C8" i="1" s="1"/>
  <c r="F404" i="1"/>
  <c r="F8" i="1" s="1"/>
  <c r="E404" i="1"/>
  <c r="E8" i="1" s="1"/>
  <c r="D404" i="1"/>
  <c r="D8" i="1" s="1"/>
  <c r="C395" i="1"/>
  <c r="D395" i="1" s="1"/>
  <c r="E395" i="1" s="1"/>
  <c r="F395" i="1" s="1"/>
  <c r="C394" i="1"/>
  <c r="D394" i="1" s="1"/>
  <c r="E394" i="1" s="1"/>
  <c r="F394" i="1" s="1"/>
  <c r="C389" i="1"/>
  <c r="D389" i="1" s="1"/>
  <c r="E389" i="1" s="1"/>
  <c r="F389" i="1" s="1"/>
  <c r="C388" i="1"/>
  <c r="D388" i="1" s="1"/>
  <c r="E388" i="1" s="1"/>
  <c r="F388" i="1" s="1"/>
  <c r="C383" i="1"/>
  <c r="C382" i="1"/>
  <c r="D382" i="1" s="1"/>
  <c r="E382" i="1" s="1"/>
  <c r="F382" i="1" s="1"/>
  <c r="C377" i="1"/>
  <c r="D377" i="1" s="1"/>
  <c r="E377" i="1" s="1"/>
  <c r="F377" i="1" s="1"/>
  <c r="C376" i="1"/>
  <c r="D376" i="1" s="1"/>
  <c r="E376" i="1" s="1"/>
  <c r="F376" i="1" s="1"/>
  <c r="C371" i="1"/>
  <c r="D371" i="1" s="1"/>
  <c r="E371" i="1" s="1"/>
  <c r="F371" i="1" s="1"/>
  <c r="C370" i="1"/>
  <c r="D370" i="1" s="1"/>
  <c r="E370" i="1" s="1"/>
  <c r="F370" i="1" s="1"/>
  <c r="C365" i="1"/>
  <c r="D365" i="1" s="1"/>
  <c r="E365" i="1" s="1"/>
  <c r="F365" i="1" s="1"/>
  <c r="C364" i="1"/>
  <c r="D364" i="1" s="1"/>
  <c r="E364" i="1" s="1"/>
  <c r="F364" i="1" s="1"/>
  <c r="C359" i="1"/>
  <c r="D359" i="1" s="1"/>
  <c r="E359" i="1" s="1"/>
  <c r="F359" i="1" s="1"/>
  <c r="C358" i="1"/>
  <c r="D358" i="1" s="1"/>
  <c r="E358" i="1" s="1"/>
  <c r="F358" i="1" s="1"/>
  <c r="C353" i="1"/>
  <c r="D353" i="1" s="1"/>
  <c r="E353" i="1" s="1"/>
  <c r="F353" i="1" s="1"/>
  <c r="C352" i="1"/>
  <c r="D352" i="1" s="1"/>
  <c r="E352" i="1" s="1"/>
  <c r="F352" i="1" s="1"/>
  <c r="C347" i="1"/>
  <c r="D347" i="1" s="1"/>
  <c r="E347" i="1" s="1"/>
  <c r="F347" i="1" s="1"/>
  <c r="C346" i="1"/>
  <c r="D346" i="1" s="1"/>
  <c r="E346" i="1" s="1"/>
  <c r="F346" i="1" s="1"/>
  <c r="C341" i="1"/>
  <c r="D341" i="1" s="1"/>
  <c r="E341" i="1" s="1"/>
  <c r="F341" i="1" s="1"/>
  <c r="C340" i="1"/>
  <c r="D340" i="1" s="1"/>
  <c r="E340" i="1" s="1"/>
  <c r="F340" i="1" s="1"/>
  <c r="C335" i="1"/>
  <c r="D335" i="1" s="1"/>
  <c r="E335" i="1" s="1"/>
  <c r="F335" i="1" s="1"/>
  <c r="C334" i="1"/>
  <c r="D334" i="1" s="1"/>
  <c r="E334" i="1" s="1"/>
  <c r="F334" i="1" s="1"/>
  <c r="C329" i="1"/>
  <c r="D329" i="1" s="1"/>
  <c r="E329" i="1" s="1"/>
  <c r="F329" i="1" s="1"/>
  <c r="C328" i="1"/>
  <c r="D328" i="1" s="1"/>
  <c r="E328" i="1" s="1"/>
  <c r="F328" i="1" s="1"/>
  <c r="C323" i="1"/>
  <c r="D323" i="1" s="1"/>
  <c r="E323" i="1" s="1"/>
  <c r="F323" i="1" s="1"/>
  <c r="D322" i="1"/>
  <c r="E322" i="1" s="1"/>
  <c r="F322" i="1" s="1"/>
  <c r="D316" i="1"/>
  <c r="E316" i="1" s="1"/>
  <c r="F316" i="1" s="1"/>
  <c r="C317" i="1"/>
  <c r="D317" i="1" s="1"/>
  <c r="E317" i="1" s="1"/>
  <c r="F317" i="1" s="1"/>
  <c r="C311" i="1"/>
  <c r="D311" i="1" s="1"/>
  <c r="E311" i="1" s="1"/>
  <c r="F311" i="1" s="1"/>
  <c r="C310" i="1"/>
  <c r="D310" i="1" s="1"/>
  <c r="E310" i="1" s="1"/>
  <c r="F310" i="1" s="1"/>
  <c r="E532" i="1" l="1"/>
  <c r="E528" i="1" s="1"/>
  <c r="E35" i="1" s="1"/>
  <c r="B326" i="6"/>
  <c r="B313" i="6"/>
  <c r="B312" i="6" s="1"/>
  <c r="C315" i="6" s="1"/>
  <c r="C313" i="6" s="1"/>
  <c r="C312" i="6" s="1"/>
  <c r="D315" i="6" s="1"/>
  <c r="D313" i="6" s="1"/>
  <c r="D312" i="6" s="1"/>
  <c r="E315" i="6" s="1"/>
  <c r="E313" i="6" s="1"/>
  <c r="E312" i="6" s="1"/>
  <c r="F315" i="6" s="1"/>
  <c r="F313" i="6" s="1"/>
  <c r="F312" i="6" s="1"/>
  <c r="B332" i="6"/>
  <c r="B319" i="6"/>
  <c r="B318" i="6" s="1"/>
  <c r="C321" i="6" s="1"/>
  <c r="C319" i="6" s="1"/>
  <c r="C318" i="6" s="1"/>
  <c r="D321" i="6" s="1"/>
  <c r="D319" i="6" s="1"/>
  <c r="D318" i="6" s="1"/>
  <c r="E321" i="6" s="1"/>
  <c r="E319" i="6" s="1"/>
  <c r="E318" i="6" s="1"/>
  <c r="F321" i="6" s="1"/>
  <c r="F319" i="6" s="1"/>
  <c r="F318" i="6" s="1"/>
  <c r="E22" i="6"/>
  <c r="F22" i="6"/>
  <c r="F447" i="6"/>
  <c r="F446" i="6" s="1"/>
  <c r="F19" i="6" s="1"/>
  <c r="E285" i="6"/>
  <c r="E283" i="6" s="1"/>
  <c r="E282" i="6" s="1"/>
  <c r="D434" i="1"/>
  <c r="D15" i="1" s="1"/>
  <c r="E499" i="1"/>
  <c r="E28" i="1" s="1"/>
  <c r="F499" i="1"/>
  <c r="F28" i="1" s="1"/>
  <c r="D499" i="1"/>
  <c r="D28" i="1" s="1"/>
  <c r="D443" i="1"/>
  <c r="D18" i="1" s="1"/>
  <c r="E443" i="1"/>
  <c r="E18" i="1" s="1"/>
  <c r="D465" i="1"/>
  <c r="F516" i="1"/>
  <c r="F515" i="1" s="1"/>
  <c r="F31" i="1" s="1"/>
  <c r="E515" i="1"/>
  <c r="E31" i="1" s="1"/>
  <c r="E465" i="1"/>
  <c r="F510" i="1"/>
  <c r="F509" i="1" s="1"/>
  <c r="F29" i="1" s="1"/>
  <c r="E509" i="1"/>
  <c r="E29" i="1" s="1"/>
  <c r="F431" i="1"/>
  <c r="F430" i="1" s="1"/>
  <c r="F14" i="1" s="1"/>
  <c r="E430" i="1"/>
  <c r="E14" i="1" s="1"/>
  <c r="F469" i="1"/>
  <c r="F468" i="1" s="1"/>
  <c r="F20" i="1" s="1"/>
  <c r="E468" i="1"/>
  <c r="E20" i="1" s="1"/>
  <c r="E442" i="1"/>
  <c r="D440" i="1"/>
  <c r="D17" i="1" s="1"/>
  <c r="F457" i="1"/>
  <c r="F460" i="1"/>
  <c r="F459" i="1" s="1"/>
  <c r="E459" i="1"/>
  <c r="F438" i="1"/>
  <c r="F437" i="1" s="1"/>
  <c r="F16" i="1" s="1"/>
  <c r="E437" i="1"/>
  <c r="E16" i="1" s="1"/>
  <c r="C397" i="1"/>
  <c r="D383" i="1"/>
  <c r="E383" i="1" s="1"/>
  <c r="F383" i="1" s="1"/>
  <c r="F397" i="1" s="1"/>
  <c r="F266" i="1"/>
  <c r="F278" i="1" s="1"/>
  <c r="F290" i="1" s="1"/>
  <c r="F302" i="1" s="1"/>
  <c r="F314" i="1" s="1"/>
  <c r="F326" i="1" s="1"/>
  <c r="F338" i="1" s="1"/>
  <c r="F350" i="1" s="1"/>
  <c r="F362" i="1" s="1"/>
  <c r="F374" i="1" s="1"/>
  <c r="F386" i="1" s="1"/>
  <c r="E266" i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D266" i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C266" i="1"/>
  <c r="C278" i="1" s="1"/>
  <c r="C290" i="1" s="1"/>
  <c r="C302" i="1" s="1"/>
  <c r="C314" i="1" s="1"/>
  <c r="C262" i="1"/>
  <c r="D262" i="1" s="1"/>
  <c r="E262" i="1" s="1"/>
  <c r="F262" i="1" s="1"/>
  <c r="B261" i="1"/>
  <c r="C261" i="1" s="1"/>
  <c r="D261" i="1" s="1"/>
  <c r="E261" i="1" s="1"/>
  <c r="F261" i="1" s="1"/>
  <c r="F258" i="1"/>
  <c r="F272" i="1" s="1"/>
  <c r="F284" i="1" s="1"/>
  <c r="F296" i="1" s="1"/>
  <c r="F308" i="1" s="1"/>
  <c r="F320" i="1" s="1"/>
  <c r="F332" i="1" s="1"/>
  <c r="F344" i="1" s="1"/>
  <c r="F356" i="1" s="1"/>
  <c r="F368" i="1" s="1"/>
  <c r="F380" i="1" s="1"/>
  <c r="F392" i="1" s="1"/>
  <c r="E258" i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D258" i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C258" i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255" i="1"/>
  <c r="C396" i="1" s="1"/>
  <c r="C254" i="1"/>
  <c r="D254" i="1" s="1"/>
  <c r="E254" i="1" s="1"/>
  <c r="F254" i="1" s="1"/>
  <c r="B249" i="1"/>
  <c r="B266" i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258" i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325" i="6" l="1"/>
  <c r="B324" i="6" s="1"/>
  <c r="C327" i="6" s="1"/>
  <c r="C325" i="6" s="1"/>
  <c r="C324" i="6" s="1"/>
  <c r="D327" i="6" s="1"/>
  <c r="D325" i="6" s="1"/>
  <c r="D324" i="6" s="1"/>
  <c r="B338" i="6"/>
  <c r="F285" i="6"/>
  <c r="F283" i="6" s="1"/>
  <c r="F282" i="6" s="1"/>
  <c r="E327" i="6"/>
  <c r="E325" i="6" s="1"/>
  <c r="E324" i="6" s="1"/>
  <c r="B331" i="6"/>
  <c r="B330" i="6" s="1"/>
  <c r="B344" i="6"/>
  <c r="F442" i="1"/>
  <c r="F440" i="1" s="1"/>
  <c r="F17" i="1" s="1"/>
  <c r="E440" i="1"/>
  <c r="E17" i="1" s="1"/>
  <c r="C398" i="1"/>
  <c r="C428" i="1"/>
  <c r="C427" i="1" s="1"/>
  <c r="E397" i="1"/>
  <c r="D255" i="1"/>
  <c r="E255" i="1" s="1"/>
  <c r="D397" i="1"/>
  <c r="C326" i="1"/>
  <c r="C338" i="1" s="1"/>
  <c r="C350" i="1" s="1"/>
  <c r="C362" i="1" s="1"/>
  <c r="C374" i="1" s="1"/>
  <c r="C386" i="1" s="1"/>
  <c r="B8" i="4"/>
  <c r="B9" i="4" s="1"/>
  <c r="B3" i="4"/>
  <c r="B80" i="2"/>
  <c r="B81" i="2" s="1"/>
  <c r="B75" i="2"/>
  <c r="B71" i="2"/>
  <c r="B72" i="2" s="1"/>
  <c r="B66" i="2"/>
  <c r="B62" i="2"/>
  <c r="B63" i="2" s="1"/>
  <c r="B57" i="2"/>
  <c r="B53" i="2"/>
  <c r="B54" i="2" s="1"/>
  <c r="B48" i="2"/>
  <c r="B44" i="2"/>
  <c r="B45" i="2" s="1"/>
  <c r="B39" i="2"/>
  <c r="B35" i="2"/>
  <c r="B36" i="2" s="1"/>
  <c r="B30" i="2"/>
  <c r="B26" i="2"/>
  <c r="B27" i="2" s="1"/>
  <c r="B21" i="2"/>
  <c r="B17" i="2"/>
  <c r="B18" i="2" s="1"/>
  <c r="B12" i="2"/>
  <c r="B8" i="2"/>
  <c r="B9" i="2" s="1"/>
  <c r="B3" i="2"/>
  <c r="B38" i="3"/>
  <c r="B74" i="3"/>
  <c r="B75" i="3" s="1"/>
  <c r="B69" i="3"/>
  <c r="B101" i="3"/>
  <c r="B102" i="3" s="1"/>
  <c r="B96" i="3"/>
  <c r="B92" i="3"/>
  <c r="B93" i="3" s="1"/>
  <c r="B87" i="3"/>
  <c r="B83" i="3"/>
  <c r="B84" i="3" s="1"/>
  <c r="B78" i="3"/>
  <c r="B65" i="3"/>
  <c r="B66" i="3" s="1"/>
  <c r="B60" i="3"/>
  <c r="B56" i="3"/>
  <c r="B57" i="3" s="1"/>
  <c r="B51" i="3"/>
  <c r="B47" i="3"/>
  <c r="B48" i="3" s="1"/>
  <c r="B42" i="3"/>
  <c r="B35" i="3"/>
  <c r="B36" i="3" s="1"/>
  <c r="B30" i="3"/>
  <c r="B26" i="3"/>
  <c r="B27" i="3" s="1"/>
  <c r="B21" i="3"/>
  <c r="B17" i="3"/>
  <c r="B18" i="3" s="1"/>
  <c r="B12" i="3"/>
  <c r="B3" i="3"/>
  <c r="B8" i="3"/>
  <c r="B9" i="3" s="1"/>
  <c r="B337" i="6" l="1"/>
  <c r="B336" i="6" s="1"/>
  <c r="C339" i="6" s="1"/>
  <c r="C337" i="6" s="1"/>
  <c r="C336" i="6" s="1"/>
  <c r="D339" i="6" s="1"/>
  <c r="D337" i="6" s="1"/>
  <c r="D336" i="6" s="1"/>
  <c r="E339" i="6" s="1"/>
  <c r="E337" i="6" s="1"/>
  <c r="E336" i="6" s="1"/>
  <c r="F339" i="6" s="1"/>
  <c r="F337" i="6" s="1"/>
  <c r="F336" i="6" s="1"/>
  <c r="B350" i="6"/>
  <c r="B343" i="6"/>
  <c r="B342" i="6" s="1"/>
  <c r="C345" i="6" s="1"/>
  <c r="C343" i="6" s="1"/>
  <c r="C342" i="6" s="1"/>
  <c r="D345" i="6" s="1"/>
  <c r="D343" i="6" s="1"/>
  <c r="D342" i="6" s="1"/>
  <c r="E345" i="6" s="1"/>
  <c r="E343" i="6" s="1"/>
  <c r="E342" i="6" s="1"/>
  <c r="F345" i="6" s="1"/>
  <c r="F343" i="6" s="1"/>
  <c r="F342" i="6" s="1"/>
  <c r="B356" i="6"/>
  <c r="C333" i="6"/>
  <c r="C331" i="6" s="1"/>
  <c r="C330" i="6" s="1"/>
  <c r="F327" i="6"/>
  <c r="F325" i="6" s="1"/>
  <c r="F324" i="6" s="1"/>
  <c r="D396" i="1"/>
  <c r="F255" i="1"/>
  <c r="F396" i="1" s="1"/>
  <c r="E396" i="1"/>
  <c r="B2" i="4"/>
  <c r="B29" i="2"/>
  <c r="B2" i="2"/>
  <c r="B20" i="2"/>
  <c r="B56" i="2"/>
  <c r="B65" i="2"/>
  <c r="B38" i="2"/>
  <c r="B11" i="2"/>
  <c r="B47" i="2"/>
  <c r="B74" i="2"/>
  <c r="B2" i="3"/>
  <c r="B20" i="3"/>
  <c r="B50" i="3"/>
  <c r="B41" i="3"/>
  <c r="B68" i="3"/>
  <c r="B95" i="3"/>
  <c r="B86" i="3"/>
  <c r="B77" i="3"/>
  <c r="B59" i="3"/>
  <c r="B29" i="3"/>
  <c r="B11" i="3"/>
  <c r="B5" i="5"/>
  <c r="B7" i="5" s="1"/>
  <c r="B9" i="5" s="1"/>
  <c r="B2" i="5" s="1"/>
  <c r="B362" i="6" l="1"/>
  <c r="B349" i="6"/>
  <c r="B348" i="6" s="1"/>
  <c r="C351" i="6" s="1"/>
  <c r="C349" i="6" s="1"/>
  <c r="C348" i="6" s="1"/>
  <c r="D351" i="6" s="1"/>
  <c r="D349" i="6" s="1"/>
  <c r="D348" i="6" s="1"/>
  <c r="E351" i="6" s="1"/>
  <c r="E349" i="6" s="1"/>
  <c r="E348" i="6" s="1"/>
  <c r="F351" i="6" s="1"/>
  <c r="F349" i="6" s="1"/>
  <c r="F348" i="6" s="1"/>
  <c r="D333" i="6"/>
  <c r="D331" i="6" s="1"/>
  <c r="D330" i="6" s="1"/>
  <c r="B368" i="6"/>
  <c r="B355" i="6"/>
  <c r="B354" i="6" s="1"/>
  <c r="E398" i="1"/>
  <c r="E428" i="1"/>
  <c r="E427" i="1" s="1"/>
  <c r="F398" i="1"/>
  <c r="F428" i="1"/>
  <c r="F427" i="1" s="1"/>
  <c r="D398" i="1"/>
  <c r="D428" i="1"/>
  <c r="D427" i="1" s="1"/>
  <c r="B105" i="3"/>
  <c r="B104" i="3" s="1"/>
  <c r="B1" i="3" s="1"/>
  <c r="B84" i="2"/>
  <c r="B83" i="2" s="1"/>
  <c r="B1" i="2" s="1"/>
  <c r="B374" i="6" l="1"/>
  <c r="B361" i="6"/>
  <c r="B360" i="6" s="1"/>
  <c r="C363" i="6" s="1"/>
  <c r="C361" i="6" s="1"/>
  <c r="C360" i="6" s="1"/>
  <c r="D363" i="6" s="1"/>
  <c r="D361" i="6" s="1"/>
  <c r="D360" i="6" s="1"/>
  <c r="E363" i="6" s="1"/>
  <c r="E361" i="6" s="1"/>
  <c r="E360" i="6" s="1"/>
  <c r="F363" i="6" s="1"/>
  <c r="F361" i="6" s="1"/>
  <c r="F360" i="6" s="1"/>
  <c r="C357" i="6"/>
  <c r="C355" i="6" s="1"/>
  <c r="C354" i="6" s="1"/>
  <c r="B380" i="6"/>
  <c r="B367" i="6"/>
  <c r="B366" i="6" s="1"/>
  <c r="E333" i="6"/>
  <c r="E331" i="6" s="1"/>
  <c r="E330" i="6" s="1"/>
  <c r="B500" i="1"/>
  <c r="B512" i="1"/>
  <c r="B30" i="1" s="1"/>
  <c r="B509" i="1"/>
  <c r="B29" i="1" s="1"/>
  <c r="B430" i="1"/>
  <c r="B14" i="1" s="1"/>
  <c r="B418" i="1"/>
  <c r="B12" i="1" s="1"/>
  <c r="B522" i="1"/>
  <c r="B33" i="1" s="1"/>
  <c r="B515" i="1"/>
  <c r="B31" i="1" s="1"/>
  <c r="B11" i="1"/>
  <c r="B495" i="1"/>
  <c r="B27" i="1" s="1"/>
  <c r="B492" i="1"/>
  <c r="B26" i="1" s="1"/>
  <c r="B489" i="1"/>
  <c r="B25" i="1" s="1"/>
  <c r="B486" i="1"/>
  <c r="B24" i="1" s="1"/>
  <c r="B480" i="1"/>
  <c r="C480" i="1" s="1"/>
  <c r="D480" i="1" s="1"/>
  <c r="E480" i="1" s="1"/>
  <c r="F480" i="1" s="1"/>
  <c r="B477" i="1"/>
  <c r="B443" i="1"/>
  <c r="B18" i="1" s="1"/>
  <c r="B440" i="1"/>
  <c r="B17" i="1" s="1"/>
  <c r="B437" i="1"/>
  <c r="B16" i="1" s="1"/>
  <c r="B434" i="1"/>
  <c r="B15" i="1" s="1"/>
  <c r="B397" i="1"/>
  <c r="B396" i="1"/>
  <c r="B471" i="1"/>
  <c r="B468" i="1"/>
  <c r="B20" i="1" s="1"/>
  <c r="B465" i="1"/>
  <c r="B462" i="1"/>
  <c r="B459" i="1"/>
  <c r="B448" i="1"/>
  <c r="C448" i="1" s="1"/>
  <c r="B452" i="1"/>
  <c r="B458" i="1"/>
  <c r="B373" i="6" l="1"/>
  <c r="B372" i="6" s="1"/>
  <c r="C375" i="6" s="1"/>
  <c r="C373" i="6" s="1"/>
  <c r="C372" i="6" s="1"/>
  <c r="D375" i="6" s="1"/>
  <c r="D373" i="6" s="1"/>
  <c r="D372" i="6" s="1"/>
  <c r="E375" i="6" s="1"/>
  <c r="E373" i="6" s="1"/>
  <c r="E372" i="6" s="1"/>
  <c r="F375" i="6" s="1"/>
  <c r="F373" i="6" s="1"/>
  <c r="F372" i="6" s="1"/>
  <c r="B386" i="6"/>
  <c r="B385" i="6" s="1"/>
  <c r="B384" i="6" s="1"/>
  <c r="C387" i="6" s="1"/>
  <c r="C385" i="6" s="1"/>
  <c r="C384" i="6" s="1"/>
  <c r="D387" i="6" s="1"/>
  <c r="D385" i="6" s="1"/>
  <c r="D384" i="6" s="1"/>
  <c r="E387" i="6" s="1"/>
  <c r="E385" i="6" s="1"/>
  <c r="E384" i="6" s="1"/>
  <c r="F387" i="6" s="1"/>
  <c r="F385" i="6" s="1"/>
  <c r="F384" i="6" s="1"/>
  <c r="C369" i="6"/>
  <c r="C367" i="6" s="1"/>
  <c r="C366" i="6" s="1"/>
  <c r="B379" i="6"/>
  <c r="B378" i="6" s="1"/>
  <c r="C381" i="6" s="1"/>
  <c r="C379" i="6" s="1"/>
  <c r="C378" i="6" s="1"/>
  <c r="D381" i="6" s="1"/>
  <c r="D379" i="6" s="1"/>
  <c r="D378" i="6" s="1"/>
  <c r="E381" i="6" s="1"/>
  <c r="E379" i="6" s="1"/>
  <c r="E378" i="6" s="1"/>
  <c r="F381" i="6" s="1"/>
  <c r="F379" i="6" s="1"/>
  <c r="F378" i="6" s="1"/>
  <c r="B392" i="6"/>
  <c r="B391" i="6" s="1"/>
  <c r="B390" i="6" s="1"/>
  <c r="F333" i="6"/>
  <c r="F331" i="6" s="1"/>
  <c r="F330" i="6" s="1"/>
  <c r="D357" i="6"/>
  <c r="D355" i="6" s="1"/>
  <c r="D354" i="6" s="1"/>
  <c r="B499" i="1"/>
  <c r="B28" i="1" s="1"/>
  <c r="B21" i="1"/>
  <c r="C471" i="1"/>
  <c r="D448" i="1"/>
  <c r="B456" i="1"/>
  <c r="C458" i="1"/>
  <c r="B451" i="1"/>
  <c r="C452" i="1"/>
  <c r="B428" i="1"/>
  <c r="B427" i="1" s="1"/>
  <c r="B398" i="1"/>
  <c r="B404" i="1"/>
  <c r="B8" i="1" s="1"/>
  <c r="B391" i="1"/>
  <c r="B390" i="1" s="1"/>
  <c r="C393" i="1" s="1"/>
  <c r="C391" i="1" s="1"/>
  <c r="C390" i="1" s="1"/>
  <c r="D393" i="1" s="1"/>
  <c r="D391" i="1" s="1"/>
  <c r="D390" i="1" s="1"/>
  <c r="E393" i="1" s="1"/>
  <c r="E391" i="1" s="1"/>
  <c r="E390" i="1" s="1"/>
  <c r="F393" i="1" s="1"/>
  <c r="F391" i="1" s="1"/>
  <c r="F390" i="1" s="1"/>
  <c r="B385" i="1"/>
  <c r="B384" i="1" s="1"/>
  <c r="C387" i="1" s="1"/>
  <c r="C385" i="1" s="1"/>
  <c r="C384" i="1" s="1"/>
  <c r="D387" i="1" s="1"/>
  <c r="D385" i="1" s="1"/>
  <c r="D384" i="1" s="1"/>
  <c r="E387" i="1" s="1"/>
  <c r="E385" i="1" s="1"/>
  <c r="E384" i="1" s="1"/>
  <c r="F387" i="1" s="1"/>
  <c r="F385" i="1" s="1"/>
  <c r="F384" i="1" s="1"/>
  <c r="B379" i="1"/>
  <c r="B378" i="1" s="1"/>
  <c r="C381" i="1" s="1"/>
  <c r="C379" i="1" s="1"/>
  <c r="C378" i="1" s="1"/>
  <c r="D381" i="1" s="1"/>
  <c r="D379" i="1" s="1"/>
  <c r="D378" i="1" s="1"/>
  <c r="E381" i="1" s="1"/>
  <c r="E379" i="1" s="1"/>
  <c r="E378" i="1" s="1"/>
  <c r="F381" i="1" s="1"/>
  <c r="F379" i="1" s="1"/>
  <c r="F378" i="1" s="1"/>
  <c r="B373" i="1"/>
  <c r="B372" i="1" s="1"/>
  <c r="C375" i="1" s="1"/>
  <c r="C373" i="1" s="1"/>
  <c r="C372" i="1" s="1"/>
  <c r="D375" i="1" s="1"/>
  <c r="D373" i="1" s="1"/>
  <c r="D372" i="1" s="1"/>
  <c r="E375" i="1" s="1"/>
  <c r="E373" i="1" s="1"/>
  <c r="E372" i="1" s="1"/>
  <c r="F375" i="1" s="1"/>
  <c r="F373" i="1" s="1"/>
  <c r="F372" i="1" s="1"/>
  <c r="B367" i="1"/>
  <c r="B366" i="1" s="1"/>
  <c r="C369" i="1" s="1"/>
  <c r="C367" i="1" s="1"/>
  <c r="C366" i="1" s="1"/>
  <c r="D369" i="1" s="1"/>
  <c r="D367" i="1" s="1"/>
  <c r="D366" i="1" s="1"/>
  <c r="E369" i="1" s="1"/>
  <c r="E367" i="1" s="1"/>
  <c r="E366" i="1" s="1"/>
  <c r="F369" i="1" s="1"/>
  <c r="F367" i="1" s="1"/>
  <c r="F366" i="1" s="1"/>
  <c r="B361" i="1"/>
  <c r="B360" i="1" s="1"/>
  <c r="C363" i="1" s="1"/>
  <c r="C361" i="1" s="1"/>
  <c r="C360" i="1" s="1"/>
  <c r="D363" i="1" s="1"/>
  <c r="D361" i="1" s="1"/>
  <c r="D360" i="1" s="1"/>
  <c r="E363" i="1" s="1"/>
  <c r="E361" i="1" s="1"/>
  <c r="E360" i="1" s="1"/>
  <c r="F363" i="1" s="1"/>
  <c r="F361" i="1" s="1"/>
  <c r="F360" i="1" s="1"/>
  <c r="B355" i="1"/>
  <c r="B354" i="1" s="1"/>
  <c r="C357" i="1" s="1"/>
  <c r="C355" i="1" s="1"/>
  <c r="C354" i="1" s="1"/>
  <c r="D357" i="1" s="1"/>
  <c r="D355" i="1" s="1"/>
  <c r="D354" i="1" s="1"/>
  <c r="E357" i="1" s="1"/>
  <c r="E355" i="1" s="1"/>
  <c r="E354" i="1" s="1"/>
  <c r="F357" i="1" s="1"/>
  <c r="F355" i="1" s="1"/>
  <c r="F354" i="1" s="1"/>
  <c r="B349" i="1"/>
  <c r="B348" i="1" s="1"/>
  <c r="C351" i="1" s="1"/>
  <c r="C349" i="1" s="1"/>
  <c r="C348" i="1" s="1"/>
  <c r="D351" i="1" s="1"/>
  <c r="D349" i="1" s="1"/>
  <c r="D348" i="1" s="1"/>
  <c r="E351" i="1" s="1"/>
  <c r="E349" i="1" s="1"/>
  <c r="E348" i="1" s="1"/>
  <c r="F351" i="1" s="1"/>
  <c r="F349" i="1" s="1"/>
  <c r="F348" i="1" s="1"/>
  <c r="B343" i="1"/>
  <c r="B342" i="1" s="1"/>
  <c r="C345" i="1" s="1"/>
  <c r="C343" i="1" s="1"/>
  <c r="C342" i="1" s="1"/>
  <c r="D345" i="1" s="1"/>
  <c r="D343" i="1" s="1"/>
  <c r="D342" i="1" s="1"/>
  <c r="E345" i="1" s="1"/>
  <c r="E343" i="1" s="1"/>
  <c r="E342" i="1" s="1"/>
  <c r="F345" i="1" s="1"/>
  <c r="F343" i="1" s="1"/>
  <c r="F342" i="1" s="1"/>
  <c r="B337" i="1"/>
  <c r="B336" i="1" s="1"/>
  <c r="C339" i="1" s="1"/>
  <c r="C337" i="1" s="1"/>
  <c r="C336" i="1" s="1"/>
  <c r="D339" i="1" s="1"/>
  <c r="D337" i="1" s="1"/>
  <c r="D336" i="1" s="1"/>
  <c r="E339" i="1" s="1"/>
  <c r="E337" i="1" s="1"/>
  <c r="E336" i="1" s="1"/>
  <c r="F339" i="1" s="1"/>
  <c r="F337" i="1" s="1"/>
  <c r="F336" i="1" s="1"/>
  <c r="B331" i="1"/>
  <c r="B330" i="1" s="1"/>
  <c r="C333" i="1" s="1"/>
  <c r="C331" i="1" s="1"/>
  <c r="C330" i="1" s="1"/>
  <c r="D333" i="1" s="1"/>
  <c r="D331" i="1" s="1"/>
  <c r="D330" i="1" s="1"/>
  <c r="E333" i="1" s="1"/>
  <c r="E331" i="1" s="1"/>
  <c r="E330" i="1" s="1"/>
  <c r="F333" i="1" s="1"/>
  <c r="F331" i="1" s="1"/>
  <c r="F330" i="1" s="1"/>
  <c r="B325" i="1"/>
  <c r="B324" i="1" s="1"/>
  <c r="C327" i="1" s="1"/>
  <c r="C325" i="1" s="1"/>
  <c r="C324" i="1" s="1"/>
  <c r="D327" i="1" s="1"/>
  <c r="D325" i="1" s="1"/>
  <c r="D324" i="1" s="1"/>
  <c r="E327" i="1" s="1"/>
  <c r="E325" i="1" s="1"/>
  <c r="E324" i="1" s="1"/>
  <c r="F327" i="1" s="1"/>
  <c r="F325" i="1" s="1"/>
  <c r="F324" i="1" s="1"/>
  <c r="B319" i="1"/>
  <c r="B318" i="1" s="1"/>
  <c r="C321" i="1" s="1"/>
  <c r="C319" i="1" s="1"/>
  <c r="C318" i="1" s="1"/>
  <c r="D321" i="1" s="1"/>
  <c r="D319" i="1" s="1"/>
  <c r="D318" i="1" s="1"/>
  <c r="E321" i="1" s="1"/>
  <c r="E319" i="1" s="1"/>
  <c r="E318" i="1" s="1"/>
  <c r="F321" i="1" s="1"/>
  <c r="F319" i="1" s="1"/>
  <c r="F318" i="1" s="1"/>
  <c r="B313" i="1"/>
  <c r="B312" i="1" s="1"/>
  <c r="C315" i="1" s="1"/>
  <c r="C313" i="1" s="1"/>
  <c r="C312" i="1" s="1"/>
  <c r="D315" i="1" s="1"/>
  <c r="D313" i="1" s="1"/>
  <c r="D312" i="1" s="1"/>
  <c r="E315" i="1" s="1"/>
  <c r="E313" i="1" s="1"/>
  <c r="E312" i="1" s="1"/>
  <c r="F315" i="1" s="1"/>
  <c r="F313" i="1" s="1"/>
  <c r="F312" i="1" s="1"/>
  <c r="B307" i="1"/>
  <c r="B306" i="1" s="1"/>
  <c r="C309" i="1" s="1"/>
  <c r="C307" i="1" s="1"/>
  <c r="C306" i="1" s="1"/>
  <c r="D309" i="1" s="1"/>
  <c r="D307" i="1" s="1"/>
  <c r="D306" i="1" s="1"/>
  <c r="E309" i="1" s="1"/>
  <c r="E307" i="1" s="1"/>
  <c r="E306" i="1" s="1"/>
  <c r="F309" i="1" s="1"/>
  <c r="F307" i="1" s="1"/>
  <c r="F306" i="1" s="1"/>
  <c r="B301" i="1"/>
  <c r="B300" i="1" s="1"/>
  <c r="C303" i="1" s="1"/>
  <c r="C301" i="1" s="1"/>
  <c r="C300" i="1" s="1"/>
  <c r="D303" i="1" s="1"/>
  <c r="D301" i="1" s="1"/>
  <c r="D300" i="1" s="1"/>
  <c r="E303" i="1" s="1"/>
  <c r="E301" i="1" s="1"/>
  <c r="E300" i="1" s="1"/>
  <c r="F303" i="1" s="1"/>
  <c r="F301" i="1" s="1"/>
  <c r="F300" i="1" s="1"/>
  <c r="B295" i="1"/>
  <c r="B294" i="1" s="1"/>
  <c r="C297" i="1" s="1"/>
  <c r="C295" i="1" s="1"/>
  <c r="C294" i="1" s="1"/>
  <c r="D297" i="1" s="1"/>
  <c r="D295" i="1" s="1"/>
  <c r="D294" i="1" s="1"/>
  <c r="E297" i="1" s="1"/>
  <c r="E295" i="1" s="1"/>
  <c r="E294" i="1" s="1"/>
  <c r="F297" i="1" s="1"/>
  <c r="F295" i="1" s="1"/>
  <c r="F294" i="1" s="1"/>
  <c r="B289" i="1"/>
  <c r="B288" i="1" s="1"/>
  <c r="C291" i="1" s="1"/>
  <c r="C289" i="1" s="1"/>
  <c r="C288" i="1" s="1"/>
  <c r="D291" i="1" s="1"/>
  <c r="D289" i="1" s="1"/>
  <c r="D288" i="1" s="1"/>
  <c r="E291" i="1" s="1"/>
  <c r="E289" i="1" s="1"/>
  <c r="E288" i="1" s="1"/>
  <c r="F291" i="1" s="1"/>
  <c r="F289" i="1" s="1"/>
  <c r="F288" i="1" s="1"/>
  <c r="B283" i="1"/>
  <c r="B282" i="1" s="1"/>
  <c r="C285" i="1" s="1"/>
  <c r="C283" i="1" s="1"/>
  <c r="C282" i="1" s="1"/>
  <c r="D285" i="1" s="1"/>
  <c r="D283" i="1" s="1"/>
  <c r="D282" i="1" s="1"/>
  <c r="E285" i="1" s="1"/>
  <c r="E283" i="1" s="1"/>
  <c r="E282" i="1" s="1"/>
  <c r="F285" i="1" s="1"/>
  <c r="F283" i="1" s="1"/>
  <c r="F282" i="1" s="1"/>
  <c r="B277" i="1"/>
  <c r="B276" i="1" s="1"/>
  <c r="C279" i="1" s="1"/>
  <c r="C277" i="1" s="1"/>
  <c r="C276" i="1" s="1"/>
  <c r="D279" i="1" s="1"/>
  <c r="D277" i="1" s="1"/>
  <c r="D276" i="1" s="1"/>
  <c r="E279" i="1" s="1"/>
  <c r="E277" i="1" s="1"/>
  <c r="E276" i="1" s="1"/>
  <c r="F279" i="1" s="1"/>
  <c r="F277" i="1" s="1"/>
  <c r="F276" i="1" s="1"/>
  <c r="B271" i="1"/>
  <c r="B270" i="1" s="1"/>
  <c r="C273" i="1" s="1"/>
  <c r="C271" i="1" s="1"/>
  <c r="C270" i="1" s="1"/>
  <c r="D273" i="1" s="1"/>
  <c r="D271" i="1" s="1"/>
  <c r="D270" i="1" s="1"/>
  <c r="E273" i="1" s="1"/>
  <c r="E271" i="1" s="1"/>
  <c r="E270" i="1" s="1"/>
  <c r="F273" i="1" s="1"/>
  <c r="F271" i="1" s="1"/>
  <c r="F270" i="1" s="1"/>
  <c r="B265" i="1"/>
  <c r="B264" i="1" s="1"/>
  <c r="C267" i="1" s="1"/>
  <c r="C265" i="1" s="1"/>
  <c r="C264" i="1" s="1"/>
  <c r="B257" i="1"/>
  <c r="C393" i="6" l="1"/>
  <c r="C391" i="6" s="1"/>
  <c r="C390" i="6" s="1"/>
  <c r="B400" i="6"/>
  <c r="B402" i="6"/>
  <c r="B413" i="6" s="1"/>
  <c r="E357" i="6"/>
  <c r="E355" i="6" s="1"/>
  <c r="E354" i="6" s="1"/>
  <c r="D369" i="6"/>
  <c r="D367" i="6" s="1"/>
  <c r="D366" i="6" s="1"/>
  <c r="C402" i="6"/>
  <c r="C413" i="6" s="1"/>
  <c r="B447" i="1"/>
  <c r="B446" i="1" s="1"/>
  <c r="B19" i="1" s="1"/>
  <c r="B22" i="1"/>
  <c r="C475" i="1"/>
  <c r="C474" i="1" s="1"/>
  <c r="E448" i="1"/>
  <c r="D452" i="1"/>
  <c r="C451" i="1"/>
  <c r="D458" i="1"/>
  <c r="C456" i="1"/>
  <c r="D471" i="1"/>
  <c r="C21" i="1"/>
  <c r="D267" i="1"/>
  <c r="D265" i="1" s="1"/>
  <c r="D264" i="1" s="1"/>
  <c r="C402" i="1"/>
  <c r="C413" i="1" s="1"/>
  <c r="B402" i="1"/>
  <c r="B413" i="1" s="1"/>
  <c r="F357" i="6" l="1"/>
  <c r="F355" i="6" s="1"/>
  <c r="F354" i="6" s="1"/>
  <c r="E369" i="6"/>
  <c r="E367" i="6" s="1"/>
  <c r="E366" i="6" s="1"/>
  <c r="D402" i="6"/>
  <c r="D413" i="6" s="1"/>
  <c r="B6" i="6"/>
  <c r="B412" i="6"/>
  <c r="B411" i="6" s="1"/>
  <c r="B10" i="6" s="1"/>
  <c r="B399" i="6"/>
  <c r="B7" i="6" s="1"/>
  <c r="B520" i="6"/>
  <c r="B519" i="6" s="1"/>
  <c r="B32" i="6" s="1"/>
  <c r="D393" i="6"/>
  <c r="D391" i="6" s="1"/>
  <c r="D390" i="6" s="1"/>
  <c r="C400" i="6"/>
  <c r="E471" i="1"/>
  <c r="D21" i="1"/>
  <c r="E452" i="1"/>
  <c r="D451" i="1"/>
  <c r="E458" i="1"/>
  <c r="D456" i="1"/>
  <c r="F448" i="1"/>
  <c r="C447" i="1"/>
  <c r="C446" i="1" s="1"/>
  <c r="C19" i="1" s="1"/>
  <c r="C22" i="1"/>
  <c r="D475" i="1"/>
  <c r="D474" i="1" s="1"/>
  <c r="B2" i="1"/>
  <c r="E267" i="1"/>
  <c r="E265" i="1" s="1"/>
  <c r="E264" i="1" s="1"/>
  <c r="D402" i="1"/>
  <c r="D413" i="1" s="1"/>
  <c r="D447" i="1" l="1"/>
  <c r="D446" i="1" s="1"/>
  <c r="D19" i="1" s="1"/>
  <c r="F369" i="6"/>
  <c r="F367" i="6" s="1"/>
  <c r="F366" i="6" s="1"/>
  <c r="F402" i="6" s="1"/>
  <c r="F413" i="6" s="1"/>
  <c r="E402" i="6"/>
  <c r="E413" i="6" s="1"/>
  <c r="C412" i="6"/>
  <c r="C411" i="6" s="1"/>
  <c r="C10" i="6" s="1"/>
  <c r="C399" i="6"/>
  <c r="C7" i="6" s="1"/>
  <c r="C520" i="6"/>
  <c r="C519" i="6" s="1"/>
  <c r="C32" i="6" s="1"/>
  <c r="C6" i="6"/>
  <c r="E393" i="6"/>
  <c r="E391" i="6" s="1"/>
  <c r="E390" i="6" s="1"/>
  <c r="D400" i="6"/>
  <c r="B536" i="6"/>
  <c r="B535" i="6" s="1"/>
  <c r="B36" i="6" s="1"/>
  <c r="B37" i="6" s="1"/>
  <c r="B38" i="6" s="1"/>
  <c r="B39" i="6" s="1"/>
  <c r="E475" i="1"/>
  <c r="E474" i="1" s="1"/>
  <c r="D22" i="1"/>
  <c r="F452" i="1"/>
  <c r="F451" i="1" s="1"/>
  <c r="E451" i="1"/>
  <c r="F458" i="1"/>
  <c r="F456" i="1" s="1"/>
  <c r="E456" i="1"/>
  <c r="F471" i="1"/>
  <c r="F21" i="1" s="1"/>
  <c r="E21" i="1"/>
  <c r="C41" i="1"/>
  <c r="C2" i="1" s="1"/>
  <c r="B3" i="1"/>
  <c r="B422" i="1"/>
  <c r="B421" i="1" s="1"/>
  <c r="B425" i="1"/>
  <c r="B424" i="1" s="1"/>
  <c r="F267" i="1"/>
  <c r="F265" i="1" s="1"/>
  <c r="F264" i="1" s="1"/>
  <c r="F402" i="1" s="1"/>
  <c r="F413" i="1" s="1"/>
  <c r="E402" i="1"/>
  <c r="E413" i="1" s="1"/>
  <c r="F447" i="1" l="1"/>
  <c r="F446" i="1" s="1"/>
  <c r="F19" i="1" s="1"/>
  <c r="D520" i="6"/>
  <c r="D519" i="6" s="1"/>
  <c r="D32" i="6" s="1"/>
  <c r="D399" i="6"/>
  <c r="D7" i="6" s="1"/>
  <c r="D412" i="6"/>
  <c r="D411" i="6" s="1"/>
  <c r="D10" i="6" s="1"/>
  <c r="D6" i="6"/>
  <c r="C536" i="6"/>
  <c r="C535" i="6" s="1"/>
  <c r="C36" i="6" s="1"/>
  <c r="C37" i="6" s="1"/>
  <c r="C38" i="6" s="1"/>
  <c r="C39" i="6" s="1"/>
  <c r="F393" i="6"/>
  <c r="F391" i="6" s="1"/>
  <c r="F390" i="6" s="1"/>
  <c r="F400" i="6" s="1"/>
  <c r="E400" i="6"/>
  <c r="E447" i="1"/>
  <c r="E446" i="1" s="1"/>
  <c r="E19" i="1" s="1"/>
  <c r="F475" i="1"/>
  <c r="E22" i="1"/>
  <c r="B420" i="1"/>
  <c r="B13" i="1" s="1"/>
  <c r="C3" i="1"/>
  <c r="C425" i="1"/>
  <c r="C424" i="1" s="1"/>
  <c r="C422" i="1"/>
  <c r="C421" i="1" s="1"/>
  <c r="D41" i="1"/>
  <c r="D2" i="1" s="1"/>
  <c r="F474" i="1" l="1"/>
  <c r="F22" i="1" s="1"/>
  <c r="F520" i="6"/>
  <c r="F519" i="6" s="1"/>
  <c r="F32" i="6" s="1"/>
  <c r="F6" i="6"/>
  <c r="F412" i="6"/>
  <c r="F411" i="6" s="1"/>
  <c r="F10" i="6" s="1"/>
  <c r="F399" i="6"/>
  <c r="F7" i="6" s="1"/>
  <c r="E520" i="6"/>
  <c r="E519" i="6" s="1"/>
  <c r="E32" i="6" s="1"/>
  <c r="E412" i="6"/>
  <c r="E411" i="6" s="1"/>
  <c r="E10" i="6" s="1"/>
  <c r="E399" i="6"/>
  <c r="E7" i="6" s="1"/>
  <c r="E6" i="6"/>
  <c r="D536" i="6"/>
  <c r="D535" i="6" s="1"/>
  <c r="D36" i="6" s="1"/>
  <c r="D37" i="6" s="1"/>
  <c r="D38" i="6" s="1"/>
  <c r="D39" i="6" s="1"/>
  <c r="C420" i="1"/>
  <c r="C13" i="1" s="1"/>
  <c r="F41" i="1"/>
  <c r="F2" i="1" s="1"/>
  <c r="E41" i="1"/>
  <c r="E2" i="1" s="1"/>
  <c r="D422" i="1"/>
  <c r="D421" i="1" s="1"/>
  <c r="D425" i="1"/>
  <c r="D424" i="1" s="1"/>
  <c r="D3" i="1"/>
  <c r="E536" i="6" l="1"/>
  <c r="E535" i="6" s="1"/>
  <c r="E36" i="6" s="1"/>
  <c r="E37" i="6" s="1"/>
  <c r="E38" i="6" s="1"/>
  <c r="E39" i="6" s="1"/>
  <c r="F536" i="6"/>
  <c r="F535" i="6" s="1"/>
  <c r="F36" i="6" s="1"/>
  <c r="F37" i="6" s="1"/>
  <c r="F38" i="6" s="1"/>
  <c r="F39" i="6" s="1"/>
  <c r="D420" i="1"/>
  <c r="D13" i="1" s="1"/>
  <c r="E425" i="1"/>
  <c r="E424" i="1" s="1"/>
  <c r="E422" i="1"/>
  <c r="E421" i="1" s="1"/>
  <c r="E3" i="1"/>
  <c r="F425" i="1"/>
  <c r="F424" i="1" s="1"/>
  <c r="F422" i="1"/>
  <c r="F421" i="1" s="1"/>
  <c r="F420" i="1" s="1"/>
  <c r="F13" i="1" s="1"/>
  <c r="F3" i="1"/>
  <c r="B248" i="1"/>
  <c r="C251" i="1" s="1"/>
  <c r="C249" i="1" s="1"/>
  <c r="C248" i="1" s="1"/>
  <c r="D251" i="1" s="1"/>
  <c r="D249" i="1" s="1"/>
  <c r="D248" i="1" s="1"/>
  <c r="E420" i="1" l="1"/>
  <c r="E13" i="1" s="1"/>
  <c r="E251" i="1"/>
  <c r="E249" i="1" s="1"/>
  <c r="E248" i="1" s="1"/>
  <c r="F251" i="1" l="1"/>
  <c r="F249" i="1" s="1"/>
  <c r="F248" i="1" s="1"/>
  <c r="B256" i="1"/>
  <c r="C259" i="1" s="1"/>
  <c r="C257" i="1" s="1"/>
  <c r="C256" i="1" s="1"/>
  <c r="C400" i="1" l="1"/>
  <c r="C520" i="1" s="1"/>
  <c r="C519" i="1" s="1"/>
  <c r="C32" i="1" s="1"/>
  <c r="D259" i="1"/>
  <c r="D257" i="1" s="1"/>
  <c r="D256" i="1" s="1"/>
  <c r="B400" i="1"/>
  <c r="D400" i="1" l="1"/>
  <c r="D520" i="1" s="1"/>
  <c r="D519" i="1" s="1"/>
  <c r="D32" i="1" s="1"/>
  <c r="E259" i="1"/>
  <c r="E257" i="1" s="1"/>
  <c r="E256" i="1" s="1"/>
  <c r="B412" i="1"/>
  <c r="B411" i="1" s="1"/>
  <c r="B10" i="1" s="1"/>
  <c r="B6" i="1"/>
  <c r="B399" i="1"/>
  <c r="B7" i="1" s="1"/>
  <c r="B520" i="1"/>
  <c r="B519" i="1" s="1"/>
  <c r="B32" i="1" s="1"/>
  <c r="C412" i="1"/>
  <c r="C411" i="1" s="1"/>
  <c r="C10" i="1" s="1"/>
  <c r="C399" i="1"/>
  <c r="C7" i="1" s="1"/>
  <c r="C6" i="1"/>
  <c r="C536" i="1" l="1"/>
  <c r="C535" i="1" s="1"/>
  <c r="C36" i="1" s="1"/>
  <c r="E400" i="1"/>
  <c r="E520" i="1" s="1"/>
  <c r="E519" i="1" s="1"/>
  <c r="E32" i="1" s="1"/>
  <c r="F259" i="1"/>
  <c r="F257" i="1" s="1"/>
  <c r="F256" i="1" s="1"/>
  <c r="F400" i="1" s="1"/>
  <c r="F520" i="1" s="1"/>
  <c r="F519" i="1" s="1"/>
  <c r="F32" i="1" s="1"/>
  <c r="B536" i="1"/>
  <c r="B535" i="1" s="1"/>
  <c r="B36" i="1" s="1"/>
  <c r="B37" i="1" s="1"/>
  <c r="B38" i="1" s="1"/>
  <c r="B39" i="1" s="1"/>
  <c r="C37" i="1"/>
  <c r="C38" i="1" s="1"/>
  <c r="C39" i="1" s="1"/>
  <c r="D6" i="1"/>
  <c r="D399" i="1"/>
  <c r="D7" i="1" s="1"/>
  <c r="D412" i="1"/>
  <c r="D411" i="1" s="1"/>
  <c r="D10" i="1" s="1"/>
  <c r="D536" i="1" l="1"/>
  <c r="D535" i="1" s="1"/>
  <c r="D36" i="1" s="1"/>
  <c r="F412" i="1"/>
  <c r="F411" i="1" s="1"/>
  <c r="F10" i="1" s="1"/>
  <c r="F6" i="1"/>
  <c r="F399" i="1"/>
  <c r="F7" i="1" s="1"/>
  <c r="D37" i="1"/>
  <c r="D38" i="1" s="1"/>
  <c r="D39" i="1" s="1"/>
  <c r="E399" i="1"/>
  <c r="E7" i="1" s="1"/>
  <c r="E6" i="1"/>
  <c r="E412" i="1"/>
  <c r="E411" i="1" s="1"/>
  <c r="E10" i="1" s="1"/>
  <c r="E536" i="1" l="1"/>
  <c r="E535" i="1" s="1"/>
  <c r="E36" i="1" s="1"/>
  <c r="F536" i="1"/>
  <c r="F535" i="1" s="1"/>
  <c r="F36" i="1" s="1"/>
  <c r="E37" i="1"/>
  <c r="E38" i="1" s="1"/>
  <c r="E39" i="1" s="1"/>
  <c r="F37" i="1"/>
  <c r="F38" i="1" s="1"/>
  <c r="F39" i="1" s="1"/>
</calcChain>
</file>

<file path=xl/sharedStrings.xml><?xml version="1.0" encoding="utf-8"?>
<sst xmlns="http://schemas.openxmlformats.org/spreadsheetml/2006/main" count="1289" uniqueCount="293">
  <si>
    <t>Management</t>
  </si>
  <si>
    <t>YR1</t>
  </si>
  <si>
    <t>YR2</t>
  </si>
  <si>
    <t>YR3</t>
  </si>
  <si>
    <t xml:space="preserve">YR4 </t>
  </si>
  <si>
    <t>YR5</t>
  </si>
  <si>
    <t>Benefits</t>
  </si>
  <si>
    <t>Marketing</t>
  </si>
  <si>
    <t>Electricity</t>
  </si>
  <si>
    <t>Building Insurance</t>
  </si>
  <si>
    <t>Liability Insurance</t>
  </si>
  <si>
    <t>401 K Match</t>
  </si>
  <si>
    <t xml:space="preserve">Freight </t>
  </si>
  <si>
    <t>Gas and Oil</t>
  </si>
  <si>
    <t>Health Insurance</t>
  </si>
  <si>
    <t>Machinery repairs and maintenance</t>
  </si>
  <si>
    <t>Office Supplies</t>
  </si>
  <si>
    <t>Outside Services</t>
  </si>
  <si>
    <t>Payroll Taxes</t>
  </si>
  <si>
    <t>Pension Expense &amp; Insurance</t>
  </si>
  <si>
    <t>Postage</t>
  </si>
  <si>
    <t>Professional Services</t>
  </si>
  <si>
    <t>Repairs and Maintenance-Building/Property</t>
  </si>
  <si>
    <t>Real Estate Taxes</t>
  </si>
  <si>
    <t>Telephone</t>
  </si>
  <si>
    <t xml:space="preserve">Training </t>
  </si>
  <si>
    <t>Trash Removal</t>
  </si>
  <si>
    <t>Travel and Entertainment</t>
  </si>
  <si>
    <t>Vehicle repairs and maintenance</t>
  </si>
  <si>
    <t>Water and Sewer</t>
  </si>
  <si>
    <t xml:space="preserve">Board Compensation </t>
  </si>
  <si>
    <t>Penalties</t>
  </si>
  <si>
    <t>Projects</t>
  </si>
  <si>
    <t>Taxes</t>
  </si>
  <si>
    <t>EXPENSES</t>
  </si>
  <si>
    <t>INCOME</t>
  </si>
  <si>
    <t>Federal Taxes</t>
  </si>
  <si>
    <t>Miscellaneous</t>
  </si>
  <si>
    <t>General Manager-Gene Fatula</t>
  </si>
  <si>
    <t>% annual raise</t>
  </si>
  <si>
    <t xml:space="preserve">Base salary </t>
  </si>
  <si>
    <t>Bonus</t>
  </si>
  <si>
    <t>Raise</t>
  </si>
  <si>
    <t>Plant Manager-Rob Welhaf</t>
  </si>
  <si>
    <t>Position-Craig Beausoleil</t>
  </si>
  <si>
    <t>Position-Ronald Brittingham</t>
  </si>
  <si>
    <t>Position-Jacob Chilcott</t>
  </si>
  <si>
    <t>Position-Bernard Cotton</t>
  </si>
  <si>
    <t>Position-Greg Hall</t>
  </si>
  <si>
    <t>Position-Matt Houston</t>
  </si>
  <si>
    <t>Position-Derrick Jones</t>
  </si>
  <si>
    <t>Position-Kevin Lance</t>
  </si>
  <si>
    <t>Position-Rafael Marchany</t>
  </si>
  <si>
    <t>Position-Errington Morris</t>
  </si>
  <si>
    <t>Position-Thatone Pierce-Bolton</t>
  </si>
  <si>
    <t>Position-Howard Raisner</t>
  </si>
  <si>
    <t>Position-Edward Schieve</t>
  </si>
  <si>
    <t>Position-James Townsend</t>
  </si>
  <si>
    <t>Position-George Welhaf</t>
  </si>
  <si>
    <t>Position-Richard Welhaf</t>
  </si>
  <si>
    <t xml:space="preserve">Position-Stephen Welhaf </t>
  </si>
  <si>
    <t>Position-Brendan Bilotta</t>
  </si>
  <si>
    <t>Position-Christy Gilcrest</t>
  </si>
  <si>
    <t>Position-Marless James</t>
  </si>
  <si>
    <t>Position-Andreea Pandele</t>
  </si>
  <si>
    <t>Position-Felicia Turner</t>
  </si>
  <si>
    <t>Andrew Everett</t>
  </si>
  <si>
    <t>John Everett</t>
  </si>
  <si>
    <t>Amy Everett</t>
  </si>
  <si>
    <t>Michael Everett</t>
  </si>
  <si>
    <t>% yearly raise</t>
  </si>
  <si>
    <t>Ave Cost of Trade Show</t>
  </si>
  <si>
    <t>No. of Nights in Hotel</t>
  </si>
  <si>
    <t xml:space="preserve">Hotel </t>
  </si>
  <si>
    <t>Ave cost per hotel per day</t>
  </si>
  <si>
    <t>Food cost per day</t>
  </si>
  <si>
    <t>Ave airfare cost</t>
  </si>
  <si>
    <t>Air Fare Cost</t>
  </si>
  <si>
    <t>No. of trade shows</t>
  </si>
  <si>
    <t>Trade Shows/Conferences</t>
  </si>
  <si>
    <t>No of trade shows/conferences</t>
  </si>
  <si>
    <t>No. of trade shows/conferences</t>
  </si>
  <si>
    <t>Trade Shows/Conferences Attendence Cost</t>
  </si>
  <si>
    <t>Search Engine Optimization</t>
  </si>
  <si>
    <t>Amount spent per month</t>
  </si>
  <si>
    <t>No. of months per year</t>
  </si>
  <si>
    <t>E-Newsletter</t>
  </si>
  <si>
    <t>Cost per month</t>
  </si>
  <si>
    <t>LinkedIn</t>
  </si>
  <si>
    <t>Full-Time Employee</t>
  </si>
  <si>
    <t>Part-Time Employee</t>
  </si>
  <si>
    <t>No. of Full-Time Employees</t>
  </si>
  <si>
    <t>No. of Part-Time Employees</t>
  </si>
  <si>
    <t>Tota Employees</t>
  </si>
  <si>
    <t>Total Salaries from Full Time Employees</t>
  </si>
  <si>
    <t>% Calculation for Benefits</t>
  </si>
  <si>
    <t>Total Salaries from Part-Time Employees</t>
  </si>
  <si>
    <t>Monthly Charge</t>
  </si>
  <si>
    <t>No of Months</t>
  </si>
  <si>
    <t>Monthy Charge</t>
  </si>
  <si>
    <t>Insurance General</t>
  </si>
  <si>
    <t xml:space="preserve">Laundry </t>
  </si>
  <si>
    <t>No. of Months</t>
  </si>
  <si>
    <t>Ave Cost Per Month</t>
  </si>
  <si>
    <t>No. of months</t>
  </si>
  <si>
    <t>Average Postage Cost Per Month</t>
  </si>
  <si>
    <t>Total Full Salaries</t>
  </si>
  <si>
    <t>Total Part-Time Salaries</t>
  </si>
  <si>
    <t>Payroll Tax Rate</t>
  </si>
  <si>
    <t>No. of Training Sessions</t>
  </si>
  <si>
    <t>Ave No. of People trained</t>
  </si>
  <si>
    <t>Ave Cost for training session</t>
  </si>
  <si>
    <t>% going to 401K</t>
  </si>
  <si>
    <t>Average Monthly Freight Bill</t>
  </si>
  <si>
    <t>Total Expenses</t>
  </si>
  <si>
    <t>% of Total Expenses</t>
  </si>
  <si>
    <t>Penalty Amount</t>
  </si>
  <si>
    <t>Ave number of business meals per week</t>
  </si>
  <si>
    <t>Ave cost per meal</t>
  </si>
  <si>
    <t>No of weeks taking prospects and clients out</t>
  </si>
  <si>
    <t>Ave Vehicle Repairs and Maintenance</t>
  </si>
  <si>
    <t>Ave monthly fee</t>
  </si>
  <si>
    <t>Salaries</t>
  </si>
  <si>
    <t>Machine Operator</t>
  </si>
  <si>
    <t>Customer Support Cost</t>
  </si>
  <si>
    <t>Accounting/Bookkeeping</t>
  </si>
  <si>
    <t>Ave Monthly Fee</t>
  </si>
  <si>
    <t>Lab Manager</t>
  </si>
  <si>
    <t>Shipping Manager</t>
  </si>
  <si>
    <t>Expenses</t>
  </si>
  <si>
    <t>Profit Loss on Cash Basis</t>
  </si>
  <si>
    <t>Borough Taxes</t>
  </si>
  <si>
    <t>Gross income</t>
  </si>
  <si>
    <t>Gross Income</t>
  </si>
  <si>
    <t>% of tax (from Borough web site)</t>
  </si>
  <si>
    <t>State Sales Tax</t>
  </si>
  <si>
    <t>% of tax (from Avalara TaxRates)</t>
  </si>
  <si>
    <t>Business Taxes</t>
  </si>
  <si>
    <t>Total Income</t>
  </si>
  <si>
    <t>No of prospects</t>
  </si>
  <si>
    <t>No. of potential interested prospects</t>
  </si>
  <si>
    <t>% Agreeing to a Speak by Phone</t>
  </si>
  <si>
    <t>No. agreeing to speak</t>
  </si>
  <si>
    <t>% agreeing to a contract</t>
  </si>
  <si>
    <t>No of projects</t>
  </si>
  <si>
    <t>Ave cost per project</t>
  </si>
  <si>
    <t>No of new clients</t>
  </si>
  <si>
    <t>Sales Forecast</t>
  </si>
  <si>
    <t>% responding to email</t>
  </si>
  <si>
    <t>Salary of General manager</t>
  </si>
  <si>
    <t>No. of minutes to write email and Send</t>
  </si>
  <si>
    <t>No. of hours a week</t>
  </si>
  <si>
    <t>Weeks in a year</t>
  </si>
  <si>
    <t xml:space="preserve">Weekly salary </t>
  </si>
  <si>
    <t>Hourly rate</t>
  </si>
  <si>
    <t>Minutes in an hour</t>
  </si>
  <si>
    <t xml:space="preserve">% of time </t>
  </si>
  <si>
    <t>Write email Cost</t>
  </si>
  <si>
    <t>1st Call Phone Call</t>
  </si>
  <si>
    <t>2nd Call Phone Call</t>
  </si>
  <si>
    <t xml:space="preserve">Drive Time to Potential Client </t>
  </si>
  <si>
    <t>Drive Back to Office</t>
  </si>
  <si>
    <t>No. of minutes to develop proposal</t>
  </si>
  <si>
    <t>Follow up Email with Proposal</t>
  </si>
  <si>
    <t>Minutes for follow up email and proposal</t>
  </si>
  <si>
    <t xml:space="preserve">Call to close proposal </t>
  </si>
  <si>
    <t>Minutes to close proposal</t>
  </si>
  <si>
    <t>Bookkeeper sending invoice</t>
  </si>
  <si>
    <t>Billing client</t>
  </si>
  <si>
    <t>Operations Manager Working Proposal</t>
  </si>
  <si>
    <t>General Mgr Working on Proposal</t>
  </si>
  <si>
    <t>Process to Close a Sale</t>
  </si>
  <si>
    <t>No. of minutes for phone call</t>
  </si>
  <si>
    <t>No. of minutes for drive time</t>
  </si>
  <si>
    <t>No. of minutes for client meeting.</t>
  </si>
  <si>
    <t>No. of minutes to drive back to office</t>
  </si>
  <si>
    <t>General Mgr Car Cost</t>
  </si>
  <si>
    <t>Cost per mile</t>
  </si>
  <si>
    <t>No. of miles round trip</t>
  </si>
  <si>
    <t>Meeting with Client</t>
  </si>
  <si>
    <t xml:space="preserve">Total </t>
  </si>
  <si>
    <t>Benefits %</t>
  </si>
  <si>
    <t xml:space="preserve">Project Cost </t>
  </si>
  <si>
    <t xml:space="preserve">Operations Manager </t>
  </si>
  <si>
    <t xml:space="preserve">Servicing Client </t>
  </si>
  <si>
    <t>Cost to upkeep machine</t>
  </si>
  <si>
    <t>No. of minutes working on project</t>
  </si>
  <si>
    <t>Bookkeeper</t>
  </si>
  <si>
    <t>Loading Products into Boxes</t>
  </si>
  <si>
    <t xml:space="preserve">Operations Manager Salary </t>
  </si>
  <si>
    <t xml:space="preserve">Lab Manager Salary </t>
  </si>
  <si>
    <t xml:space="preserve">Machine Operator Salary </t>
  </si>
  <si>
    <t>Shipping Manager Manager</t>
  </si>
  <si>
    <t>Sales Person-General Manager</t>
  </si>
  <si>
    <t xml:space="preserve">General Manager Salary </t>
  </si>
  <si>
    <t xml:space="preserve">Employer in charge of loading product salary </t>
  </si>
  <si>
    <t>No. of minutes on ave speaking to client</t>
  </si>
  <si>
    <t>Total Profit</t>
  </si>
  <si>
    <t>Percentage of profit</t>
  </si>
  <si>
    <t>Gross Sales (Sales)</t>
  </si>
  <si>
    <t>No. of Employees</t>
  </si>
  <si>
    <t>Fee per person employee tax</t>
  </si>
  <si>
    <t xml:space="preserve">Pension Expense </t>
  </si>
  <si>
    <t>Membership Dues</t>
  </si>
  <si>
    <t>Organizaton-Chemical Manufacturers Association</t>
  </si>
  <si>
    <t>Organization-Paint Association</t>
  </si>
  <si>
    <t xml:space="preserve">Membership Organization </t>
  </si>
  <si>
    <t>Attorney Fees</t>
  </si>
  <si>
    <t>Financial/Marketing Consulting</t>
  </si>
  <si>
    <t>Monthly Fee</t>
  </si>
  <si>
    <t>Profit Margin</t>
  </si>
  <si>
    <t>Loans</t>
  </si>
  <si>
    <t>Monthly Cost</t>
  </si>
  <si>
    <t>Bank ($300,000)-20 year amortization</t>
  </si>
  <si>
    <t>John Everett-Machine Loan</t>
  </si>
  <si>
    <t>Amount $72,000</t>
  </si>
  <si>
    <t>County/Borough Taxes</t>
  </si>
  <si>
    <t>School District</t>
  </si>
  <si>
    <t xml:space="preserve">Aceto Corporation </t>
  </si>
  <si>
    <t>Ave Cost per project from 2017-18</t>
  </si>
  <si>
    <t>No. of projected projects</t>
  </si>
  <si>
    <t xml:space="preserve">Air Trade </t>
  </si>
  <si>
    <t>Ampacet</t>
  </si>
  <si>
    <t>Arkema</t>
  </si>
  <si>
    <t>Axalta</t>
  </si>
  <si>
    <t>BASF Corp</t>
  </si>
  <si>
    <t>Blueshift</t>
  </si>
  <si>
    <t>Braskem PP Americas</t>
  </si>
  <si>
    <t>Charkit</t>
  </si>
  <si>
    <t>Chemblend</t>
  </si>
  <si>
    <t>Chemours (Sharon)</t>
  </si>
  <si>
    <t>Commerical Products</t>
  </si>
  <si>
    <t>EI Dupont</t>
  </si>
  <si>
    <t>EMS, Inc.</t>
  </si>
  <si>
    <t>Engenium</t>
  </si>
  <si>
    <t>Evertree</t>
  </si>
  <si>
    <t>Federal Mogul</t>
  </si>
  <si>
    <t>Glenwood Enterprises</t>
  </si>
  <si>
    <t>Henkel Corp (Dustin)</t>
  </si>
  <si>
    <t>Hexion</t>
  </si>
  <si>
    <t>Hexpol</t>
  </si>
  <si>
    <t>Hunter Chemical</t>
  </si>
  <si>
    <t>Inabata America Corp</t>
  </si>
  <si>
    <t>Ingenia Polymers</t>
  </si>
  <si>
    <t>Innospec Active Chemicals</t>
  </si>
  <si>
    <t>Innova</t>
  </si>
  <si>
    <t>Ivanhoe</t>
  </si>
  <si>
    <t>Laurel Products</t>
  </si>
  <si>
    <t>Markel</t>
  </si>
  <si>
    <t>Mayzo</t>
  </si>
  <si>
    <t>NPA Coatings</t>
  </si>
  <si>
    <t>PPG Industries (Jane)</t>
  </si>
  <si>
    <t>RPI</t>
  </si>
  <si>
    <t xml:space="preserve">Sasol North America </t>
  </si>
  <si>
    <t>SolEpoxy</t>
  </si>
  <si>
    <t>Shorechem</t>
  </si>
  <si>
    <t>Silcotec</t>
  </si>
  <si>
    <t>Solelpoxy</t>
  </si>
  <si>
    <t>Spectra Systems</t>
  </si>
  <si>
    <t>Van Horn Metz</t>
  </si>
  <si>
    <t>Washington Penn Plastics Co</t>
  </si>
  <si>
    <t>Weylchem</t>
  </si>
  <si>
    <t>PAST CLIENTS</t>
  </si>
  <si>
    <t>Armstrong</t>
  </si>
  <si>
    <t>AWP</t>
  </si>
  <si>
    <t>Azusa</t>
  </si>
  <si>
    <t>BFB Enterprises</t>
  </si>
  <si>
    <t>Flint Hills</t>
  </si>
  <si>
    <t>FMC</t>
  </si>
  <si>
    <t>Frank B Ross</t>
  </si>
  <si>
    <t>Gelest</t>
  </si>
  <si>
    <t>HMC</t>
  </si>
  <si>
    <t>ICC</t>
  </si>
  <si>
    <t>Johnson Matthey</t>
  </si>
  <si>
    <t>KAO</t>
  </si>
  <si>
    <t>Kemira</t>
  </si>
  <si>
    <t>Nalco</t>
  </si>
  <si>
    <t>Nuwa</t>
  </si>
  <si>
    <t>Pacer</t>
  </si>
  <si>
    <t>Paradigm</t>
  </si>
  <si>
    <t>Parchem</t>
  </si>
  <si>
    <t>PDM</t>
  </si>
  <si>
    <t>Powertech</t>
  </si>
  <si>
    <t>PQ</t>
  </si>
  <si>
    <t>Rheinchemie</t>
  </si>
  <si>
    <t>Stromeyer</t>
  </si>
  <si>
    <t>Struktol</t>
  </si>
  <si>
    <t>Income Recent Clients</t>
  </si>
  <si>
    <t>Income Old Clients (spent $5000 or more)</t>
  </si>
  <si>
    <t>Indelpro</t>
  </si>
  <si>
    <t>IndePro</t>
  </si>
  <si>
    <t xml:space="preserve">Monthy Cost </t>
  </si>
  <si>
    <t>Monthly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</si>
</sst>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2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  <xf numFmtId="164" fontId="0" fillId="0" borderId="1" xfId="1" applyNumberFormat="1" applyFont="1" applyBorder="1"/>
    <xf numFmtId="165" fontId="0" fillId="0" borderId="1" xfId="3" applyNumberFormat="1" applyFont="1" applyBorder="1"/>
    <xf numFmtId="164" fontId="0" fillId="0" borderId="1" xfId="0" applyNumberFormat="1" applyBorder="1"/>
    <xf numFmtId="44" fontId="0" fillId="2" borderId="1" xfId="0" applyNumberFormat="1" applyFill="1" applyBorder="1"/>
    <xf numFmtId="164" fontId="2" fillId="2" borderId="1" xfId="1" applyNumberFormat="1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0" xfId="0" applyFont="1"/>
    <xf numFmtId="0" fontId="2" fillId="3" borderId="0" xfId="0" applyFont="1" applyFill="1" applyAlignment="1">
      <alignment wrapText="1"/>
    </xf>
    <xf numFmtId="44" fontId="2" fillId="3" borderId="0" xfId="0" applyNumberFormat="1" applyFont="1" applyFill="1"/>
    <xf numFmtId="0" fontId="2" fillId="3" borderId="0" xfId="0" applyFont="1" applyFill="1"/>
    <xf numFmtId="0" fontId="0" fillId="2" borderId="1" xfId="0" applyFill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44" fontId="2" fillId="0" borderId="1" xfId="0" applyNumberFormat="1" applyFont="1" applyBorder="1"/>
    <xf numFmtId="164" fontId="3" fillId="0" borderId="1" xfId="0" applyNumberFormat="1" applyFont="1" applyBorder="1"/>
    <xf numFmtId="164" fontId="2" fillId="0" borderId="1" xfId="1" applyNumberFormat="1" applyFont="1" applyBorder="1"/>
    <xf numFmtId="164" fontId="0" fillId="0" borderId="1" xfId="3" applyNumberFormat="1" applyFont="1" applyBorder="1"/>
    <xf numFmtId="164" fontId="0" fillId="0" borderId="1" xfId="2" applyNumberFormat="1" applyFont="1" applyBorder="1"/>
    <xf numFmtId="164" fontId="4" fillId="0" borderId="1" xfId="0" applyNumberFormat="1" applyFont="1" applyBorder="1"/>
    <xf numFmtId="164" fontId="0" fillId="0" borderId="0" xfId="0" applyNumberFormat="1"/>
    <xf numFmtId="9" fontId="2" fillId="2" borderId="1" xfId="2" applyFont="1" applyFill="1" applyBorder="1"/>
    <xf numFmtId="44" fontId="6" fillId="0" borderId="0" xfId="1" applyFont="1"/>
    <xf numFmtId="44" fontId="2" fillId="0" borderId="1" xfId="1" applyFont="1" applyBorder="1"/>
    <xf numFmtId="0" fontId="2" fillId="2" borderId="1" xfId="0" applyFont="1" applyFill="1" applyBorder="1" applyAlignment="1">
      <alignment wrapText="1"/>
    </xf>
    <xf numFmtId="44" fontId="2" fillId="2" borderId="1" xfId="1" applyFont="1" applyFill="1" applyBorder="1"/>
    <xf numFmtId="0" fontId="2" fillId="3" borderId="1" xfId="0" applyFont="1" applyFill="1" applyBorder="1" applyAlignment="1">
      <alignment wrapText="1"/>
    </xf>
    <xf numFmtId="44" fontId="2" fillId="3" borderId="1" xfId="1" applyFont="1" applyFill="1" applyBorder="1"/>
    <xf numFmtId="0" fontId="0" fillId="3" borderId="1" xfId="0" applyFill="1" applyBorder="1" applyAlignment="1">
      <alignment wrapText="1"/>
    </xf>
    <xf numFmtId="165" fontId="0" fillId="3" borderId="1" xfId="3" applyNumberFormat="1" applyFont="1" applyFill="1" applyBorder="1"/>
    <xf numFmtId="44" fontId="0" fillId="3" borderId="1" xfId="1" applyFont="1" applyFill="1" applyBorder="1"/>
    <xf numFmtId="8" fontId="7" fillId="0" borderId="0" xfId="0" applyNumberFormat="1" applyFont="1" applyAlignment="1">
      <alignment vertical="center"/>
    </xf>
    <xf numFmtId="165" fontId="0" fillId="0" borderId="1" xfId="2" applyNumberFormat="1" applyFont="1" applyBorder="1"/>
    <xf numFmtId="164" fontId="2" fillId="0" borderId="1" xfId="1" applyNumberFormat="1" applyFont="1" applyFill="1" applyBorder="1"/>
    <xf numFmtId="9" fontId="2" fillId="0" borderId="1" xfId="2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128B-142B-422C-B31D-1AADEACCC0BD}">
  <dimension ref="A1:F537"/>
  <sheetViews>
    <sheetView tabSelected="1" topLeftCell="A39" workbookViewId="0">
      <selection activeCell="B42" sqref="B42"/>
    </sheetView>
  </sheetViews>
  <sheetFormatPr defaultRowHeight="15" x14ac:dyDescent="0.25"/>
  <cols>
    <col min="1" max="1" width="14.85546875" customWidth="1"/>
    <col min="2" max="2" width="11.28515625" customWidth="1"/>
    <col min="3" max="3" width="11.85546875" customWidth="1"/>
    <col min="4" max="4" width="12.140625" customWidth="1"/>
    <col min="5" max="5" width="11.7109375" customWidth="1"/>
    <col min="6" max="6" width="12.5703125" customWidth="1"/>
  </cols>
  <sheetData>
    <row r="1" spans="1:6" x14ac:dyDescent="0.25">
      <c r="A1" s="20" t="s">
        <v>35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14" t="s">
        <v>32</v>
      </c>
      <c r="B2" s="8">
        <f>SUM(B41)</f>
        <v>3370435.3699999996</v>
      </c>
      <c r="C2" s="8">
        <f t="shared" ref="C2:F2" si="0">SUM(C41)</f>
        <v>3985714.1099999994</v>
      </c>
      <c r="D2" s="8">
        <f t="shared" si="0"/>
        <v>4654094.6355750002</v>
      </c>
      <c r="E2" s="8">
        <f t="shared" si="0"/>
        <v>5379348.9284325</v>
      </c>
      <c r="F2" s="8">
        <f t="shared" si="0"/>
        <v>6165493.4139868114</v>
      </c>
    </row>
    <row r="3" spans="1:6" x14ac:dyDescent="0.25">
      <c r="A3" s="20" t="s">
        <v>138</v>
      </c>
      <c r="B3" s="21">
        <f>SUM(B2:B2)</f>
        <v>3370435.3699999996</v>
      </c>
      <c r="C3" s="21">
        <f>SUM(C2:C2)</f>
        <v>3985714.1099999994</v>
      </c>
      <c r="D3" s="21">
        <f>SUM(D2:D2)</f>
        <v>4654094.6355750002</v>
      </c>
      <c r="E3" s="21">
        <f>SUM(E2:E2)</f>
        <v>5379348.9284325</v>
      </c>
      <c r="F3" s="21">
        <f>SUM(F2:F2)</f>
        <v>6165493.4139868114</v>
      </c>
    </row>
    <row r="4" spans="1:6" x14ac:dyDescent="0.25">
      <c r="A4" s="14"/>
      <c r="B4" s="8"/>
      <c r="C4" s="8"/>
      <c r="D4" s="8"/>
      <c r="E4" s="8"/>
      <c r="F4" s="8"/>
    </row>
    <row r="5" spans="1:6" x14ac:dyDescent="0.25">
      <c r="A5" s="20" t="s">
        <v>34</v>
      </c>
      <c r="B5" s="8"/>
      <c r="C5" s="8"/>
      <c r="D5" s="8"/>
      <c r="E5" s="8"/>
      <c r="F5" s="8"/>
    </row>
    <row r="6" spans="1:6" x14ac:dyDescent="0.25">
      <c r="A6" s="14" t="s">
        <v>122</v>
      </c>
      <c r="B6" s="8">
        <f>SUM(B400+B402)</f>
        <v>961920.83625000005</v>
      </c>
      <c r="C6" s="8">
        <f>SUM(C400+C402)</f>
        <v>995968.85715624993</v>
      </c>
      <c r="D6" s="8">
        <f>SUM(D400+D402)</f>
        <v>1030868.0785851562</v>
      </c>
      <c r="E6" s="8">
        <f>SUM(E400+E402)</f>
        <v>1066639.7805497854</v>
      </c>
      <c r="F6" s="8">
        <f>SUM(F400+F402)</f>
        <v>1103305.7750635298</v>
      </c>
    </row>
    <row r="7" spans="1:6" x14ac:dyDescent="0.25">
      <c r="A7" s="14" t="s">
        <v>6</v>
      </c>
      <c r="B7" s="8">
        <f>SUM(B399)</f>
        <v>185255.42960000003</v>
      </c>
      <c r="C7" s="8">
        <f>SUM(C399)</f>
        <v>191886.81534</v>
      </c>
      <c r="D7" s="8">
        <f>SUM(D399)</f>
        <v>198683.98572350002</v>
      </c>
      <c r="E7" s="8">
        <f>SUM(E399)</f>
        <v>205651.08536658753</v>
      </c>
      <c r="F7" s="8">
        <f>SUM(F399)</f>
        <v>212792.36250075221</v>
      </c>
    </row>
    <row r="8" spans="1:6" x14ac:dyDescent="0.25">
      <c r="A8" s="14" t="s">
        <v>30</v>
      </c>
      <c r="B8" s="8">
        <f>SUM(B404)</f>
        <v>116652.04000000001</v>
      </c>
      <c r="C8" s="8">
        <f>SUM(C404)</f>
        <v>116652.04000000001</v>
      </c>
      <c r="D8" s="8">
        <f>SUM(D404)</f>
        <v>116652.04000000001</v>
      </c>
      <c r="E8" s="8">
        <f>SUM(E404)</f>
        <v>116652.04000000001</v>
      </c>
      <c r="F8" s="8">
        <f>SUM(F404)</f>
        <v>116652.04000000001</v>
      </c>
    </row>
    <row r="9" spans="1:6" x14ac:dyDescent="0.25">
      <c r="A9" s="20" t="s">
        <v>33</v>
      </c>
      <c r="B9" s="8"/>
      <c r="C9" s="8"/>
      <c r="D9" s="8"/>
      <c r="E9" s="8"/>
      <c r="F9" s="8"/>
    </row>
    <row r="10" spans="1:6" x14ac:dyDescent="0.25">
      <c r="A10" s="14" t="s">
        <v>18</v>
      </c>
      <c r="B10" s="8">
        <f>SUM(B411)</f>
        <v>59639.0918475</v>
      </c>
      <c r="C10" s="8">
        <f>SUM(C411)</f>
        <v>61750.069143687499</v>
      </c>
      <c r="D10" s="8">
        <f>SUM(D411)</f>
        <v>63913.820872279684</v>
      </c>
      <c r="E10" s="8">
        <f>SUM(E411)</f>
        <v>66131.666394086686</v>
      </c>
      <c r="F10" s="8">
        <f>SUM(F411)</f>
        <v>68404.958053938855</v>
      </c>
    </row>
    <row r="11" spans="1:6" x14ac:dyDescent="0.25">
      <c r="A11" s="14" t="s">
        <v>23</v>
      </c>
      <c r="B11" s="8">
        <f>SUM(B415)</f>
        <v>16741.29</v>
      </c>
      <c r="C11" s="8">
        <f>SUM(C415)</f>
        <v>16741.29</v>
      </c>
      <c r="D11" s="8">
        <f>SUM(D415)</f>
        <v>16741.29</v>
      </c>
      <c r="E11" s="8">
        <f>SUM(E415)</f>
        <v>16741.29</v>
      </c>
      <c r="F11" s="8">
        <f>SUM(F415)</f>
        <v>16741.29</v>
      </c>
    </row>
    <row r="12" spans="1:6" x14ac:dyDescent="0.25">
      <c r="A12" s="14" t="s">
        <v>31</v>
      </c>
      <c r="B12" s="8">
        <f>SUM(B418)</f>
        <v>34466</v>
      </c>
      <c r="C12" s="8">
        <f>SUM(C418)</f>
        <v>0</v>
      </c>
      <c r="D12" s="8">
        <f>SUM(D418)</f>
        <v>0</v>
      </c>
      <c r="E12" s="8">
        <f>SUM(E418)</f>
        <v>0</v>
      </c>
      <c r="F12" s="8">
        <f>SUM(F418)</f>
        <v>0</v>
      </c>
    </row>
    <row r="13" spans="1:6" x14ac:dyDescent="0.25">
      <c r="A13" s="14" t="s">
        <v>36</v>
      </c>
      <c r="B13" s="8">
        <f>SUM(B420)</f>
        <v>209746.99294</v>
      </c>
      <c r="C13" s="8">
        <f>SUM(C420)</f>
        <v>247894.27481999996</v>
      </c>
      <c r="D13" s="8">
        <f>SUM(D420)</f>
        <v>289333.86740564997</v>
      </c>
      <c r="E13" s="8">
        <f>SUM(E420)</f>
        <v>334299.63356281497</v>
      </c>
      <c r="F13" s="8">
        <f>SUM(F420)</f>
        <v>383040.59166718228</v>
      </c>
    </row>
    <row r="14" spans="1:6" ht="30" x14ac:dyDescent="0.25">
      <c r="A14" s="14" t="s">
        <v>27</v>
      </c>
      <c r="B14" s="8">
        <f>SUM(B430)</f>
        <v>4800</v>
      </c>
      <c r="C14" s="8">
        <f>SUM(C430)</f>
        <v>5040</v>
      </c>
      <c r="D14" s="8">
        <f>SUM(D430)</f>
        <v>5292</v>
      </c>
      <c r="E14" s="8">
        <f>SUM(E430)</f>
        <v>5556.6</v>
      </c>
      <c r="F14" s="8">
        <f>SUM(F430)</f>
        <v>5834.43</v>
      </c>
    </row>
    <row r="15" spans="1:6" x14ac:dyDescent="0.25">
      <c r="A15" s="14" t="s">
        <v>8</v>
      </c>
      <c r="B15" s="8">
        <f>SUM(B434)</f>
        <v>182994</v>
      </c>
      <c r="C15" s="8">
        <f>SUM(C434)</f>
        <v>186653.88</v>
      </c>
      <c r="D15" s="8">
        <f>SUM(D434)</f>
        <v>190386.95759999999</v>
      </c>
      <c r="E15" s="8">
        <f>SUM(E434)</f>
        <v>194194.69675199999</v>
      </c>
      <c r="F15" s="8">
        <f>SUM(F434)</f>
        <v>198078.59068704001</v>
      </c>
    </row>
    <row r="16" spans="1:6" x14ac:dyDescent="0.25">
      <c r="A16" s="14" t="s">
        <v>29</v>
      </c>
      <c r="B16" s="8">
        <f>SUM(B437)</f>
        <v>3717.96</v>
      </c>
      <c r="C16" s="8">
        <f>SUM(C437)</f>
        <v>3792.3191999999999</v>
      </c>
      <c r="D16" s="8">
        <f>SUM(D437)</f>
        <v>3868.1655839999999</v>
      </c>
      <c r="E16" s="8">
        <f>SUM(E437)</f>
        <v>3945.5288956800005</v>
      </c>
      <c r="F16" s="8">
        <f>SUM(F437)</f>
        <v>4024.4394735936003</v>
      </c>
    </row>
    <row r="17" spans="1:6" x14ac:dyDescent="0.25">
      <c r="A17" s="14" t="s">
        <v>13</v>
      </c>
      <c r="B17" s="8">
        <f>SUM(B440)</f>
        <v>2209.92</v>
      </c>
      <c r="C17" s="8">
        <f>SUM(C440)</f>
        <v>2254.1183999999998</v>
      </c>
      <c r="D17" s="8">
        <f>SUM(D440)</f>
        <v>2299.2007680000002</v>
      </c>
      <c r="E17" s="8">
        <f>SUM(E440)</f>
        <v>2345.1847833600004</v>
      </c>
      <c r="F17" s="8">
        <f>SUM(F440)</f>
        <v>2392.0884790272003</v>
      </c>
    </row>
    <row r="18" spans="1:6" x14ac:dyDescent="0.25">
      <c r="A18" s="14" t="s">
        <v>24</v>
      </c>
      <c r="B18" s="8">
        <f>SUM(B443)</f>
        <v>6606</v>
      </c>
      <c r="C18" s="8">
        <f>SUM(C443)</f>
        <v>6738.12</v>
      </c>
      <c r="D18" s="8">
        <f>SUM(D443)</f>
        <v>6872.8823999999995</v>
      </c>
      <c r="E18" s="8">
        <f>SUM(E443)</f>
        <v>7010.3400479999991</v>
      </c>
      <c r="F18" s="8">
        <f>SUM(F443)</f>
        <v>7150.5468489599998</v>
      </c>
    </row>
    <row r="19" spans="1:6" x14ac:dyDescent="0.25">
      <c r="A19" s="14" t="s">
        <v>7</v>
      </c>
      <c r="B19" s="8">
        <f>SUM(B446)</f>
        <v>18020</v>
      </c>
      <c r="C19" s="8">
        <f>SUM(C446)</f>
        <v>21096</v>
      </c>
      <c r="D19" s="8">
        <f>SUM(D446)</f>
        <v>24464.55</v>
      </c>
      <c r="E19" s="8">
        <f>SUM(E446)</f>
        <v>28150.215000000004</v>
      </c>
      <c r="F19" s="8">
        <f>SUM(F446)</f>
        <v>32179.585125000001</v>
      </c>
    </row>
    <row r="20" spans="1:6" x14ac:dyDescent="0.25">
      <c r="A20" s="14" t="s">
        <v>9</v>
      </c>
      <c r="B20" s="8">
        <f>SUM(B468)</f>
        <v>2400</v>
      </c>
      <c r="C20" s="8">
        <f>SUM(C468)</f>
        <v>2520</v>
      </c>
      <c r="D20" s="8">
        <f>SUM(D468)</f>
        <v>2646</v>
      </c>
      <c r="E20" s="8">
        <f>SUM(E468)</f>
        <v>2778.3</v>
      </c>
      <c r="F20" s="8">
        <f>SUM(F468)</f>
        <v>2917.2150000000001</v>
      </c>
    </row>
    <row r="21" spans="1:6" x14ac:dyDescent="0.25">
      <c r="A21" s="14" t="s">
        <v>10</v>
      </c>
      <c r="B21" s="8">
        <f>SUM(B471)</f>
        <v>2400</v>
      </c>
      <c r="C21" s="8">
        <f>SUM(C471)</f>
        <v>2400</v>
      </c>
      <c r="D21" s="8">
        <f>SUM(D471)</f>
        <v>2400</v>
      </c>
      <c r="E21" s="8">
        <f>SUM(E471)</f>
        <v>2400</v>
      </c>
      <c r="F21" s="8">
        <f>SUM(F471)</f>
        <v>2400</v>
      </c>
    </row>
    <row r="22" spans="1:6" x14ac:dyDescent="0.25">
      <c r="A22" s="14" t="s">
        <v>14</v>
      </c>
      <c r="B22" s="8">
        <f>SUM(B474)</f>
        <v>151029.48000000001</v>
      </c>
      <c r="C22" s="8">
        <f>SUM(C474)</f>
        <v>166132.42800000001</v>
      </c>
      <c r="D22" s="8">
        <f>SUM(D474)</f>
        <v>182745.67080000002</v>
      </c>
      <c r="E22" s="8">
        <f>SUM(E474)</f>
        <v>201020.23788000003</v>
      </c>
      <c r="F22" s="8">
        <f>SUM(F474)</f>
        <v>221122.26166800008</v>
      </c>
    </row>
    <row r="23" spans="1:6" ht="30" x14ac:dyDescent="0.25">
      <c r="A23" s="14" t="s">
        <v>19</v>
      </c>
      <c r="B23" s="8">
        <f>SUM(B483)</f>
        <v>72000</v>
      </c>
      <c r="C23" s="8">
        <f>SUM(C483)</f>
        <v>72000</v>
      </c>
      <c r="D23" s="8">
        <f>SUM(D483)</f>
        <v>72000</v>
      </c>
      <c r="E23" s="8">
        <f>SUM(E483)</f>
        <v>72000</v>
      </c>
      <c r="F23" s="8">
        <f>SUM(F483)</f>
        <v>72000</v>
      </c>
    </row>
    <row r="24" spans="1:6" ht="30" x14ac:dyDescent="0.25">
      <c r="A24" s="14" t="s">
        <v>15</v>
      </c>
      <c r="B24" s="8">
        <f>SUM(B486)</f>
        <v>113743.92</v>
      </c>
      <c r="C24" s="8">
        <f>SUM(C486)</f>
        <v>119431.11600000001</v>
      </c>
      <c r="D24" s="8">
        <f>SUM(D486)</f>
        <v>125402.67180000001</v>
      </c>
      <c r="E24" s="8">
        <f>SUM(E486)</f>
        <v>131672.80539000002</v>
      </c>
      <c r="F24" s="8">
        <f>SUM(F486)</f>
        <v>138256.44565950002</v>
      </c>
    </row>
    <row r="25" spans="1:6" ht="45" x14ac:dyDescent="0.25">
      <c r="A25" s="14" t="s">
        <v>22</v>
      </c>
      <c r="B25" s="8">
        <f>SUM(B489)</f>
        <v>240000</v>
      </c>
      <c r="C25" s="8">
        <f>SUM(C489)</f>
        <v>252000</v>
      </c>
      <c r="D25" s="8">
        <f>SUM(D489)</f>
        <v>264600</v>
      </c>
      <c r="E25" s="8">
        <f>SUM(E489)</f>
        <v>277830</v>
      </c>
      <c r="F25" s="8">
        <f>SUM(F489)</f>
        <v>291721.5</v>
      </c>
    </row>
    <row r="26" spans="1:6" x14ac:dyDescent="0.25">
      <c r="A26" s="14" t="s">
        <v>16</v>
      </c>
      <c r="B26" s="8">
        <f>SUM(B492)</f>
        <v>15366</v>
      </c>
      <c r="C26" s="8">
        <f>SUM(C492)</f>
        <v>16134.300000000001</v>
      </c>
      <c r="D26" s="8">
        <f>SUM(D492)</f>
        <v>16941.015000000003</v>
      </c>
      <c r="E26" s="8">
        <f>SUM(E492)</f>
        <v>17788.065750000005</v>
      </c>
      <c r="F26" s="8">
        <f>SUM(F492)</f>
        <v>18677.469037500006</v>
      </c>
    </row>
    <row r="27" spans="1:6" x14ac:dyDescent="0.25">
      <c r="A27" s="14" t="s">
        <v>20</v>
      </c>
      <c r="B27" s="8">
        <f>SUM(B495)</f>
        <v>960</v>
      </c>
      <c r="C27" s="8">
        <f>SUM(C495)</f>
        <v>984</v>
      </c>
      <c r="D27" s="8">
        <f>SUM(D495)</f>
        <v>1008.5999999999999</v>
      </c>
      <c r="E27" s="8">
        <f>SUM(E495)</f>
        <v>1033.8149999999998</v>
      </c>
      <c r="F27" s="8">
        <f>SUM(F495)</f>
        <v>1059.6603749999999</v>
      </c>
    </row>
    <row r="28" spans="1:6" x14ac:dyDescent="0.25">
      <c r="A28" s="14" t="s">
        <v>21</v>
      </c>
      <c r="B28" s="6">
        <f>SUM(B499)</f>
        <v>120000</v>
      </c>
      <c r="C28" s="6">
        <f>SUM(C499)</f>
        <v>25200</v>
      </c>
      <c r="D28" s="6">
        <f>SUM(D499)</f>
        <v>26460</v>
      </c>
      <c r="E28" s="6">
        <f>SUM(E499)</f>
        <v>27783</v>
      </c>
      <c r="F28" s="6">
        <f>SUM(F499)</f>
        <v>29172.15</v>
      </c>
    </row>
    <row r="29" spans="1:6" ht="30" x14ac:dyDescent="0.25">
      <c r="A29" s="14" t="s">
        <v>28</v>
      </c>
      <c r="B29" s="8">
        <f>SUM(B509)</f>
        <v>30000</v>
      </c>
      <c r="C29" s="8">
        <f>SUM(C509)</f>
        <v>31500</v>
      </c>
      <c r="D29" s="8">
        <f>SUM(D509)</f>
        <v>33075</v>
      </c>
      <c r="E29" s="8">
        <f>SUM(E509)</f>
        <v>34728.75</v>
      </c>
      <c r="F29" s="8">
        <f>SUM(F509)</f>
        <v>36465.1875</v>
      </c>
    </row>
    <row r="30" spans="1:6" x14ac:dyDescent="0.25">
      <c r="A30" s="14" t="s">
        <v>26</v>
      </c>
      <c r="B30" s="8">
        <f>SUM(B512)</f>
        <v>30546.959999999999</v>
      </c>
      <c r="C30" s="8">
        <f>SUM(C512)</f>
        <v>32074.307999999997</v>
      </c>
      <c r="D30" s="8">
        <f>SUM(D512)</f>
        <v>33678.023399999998</v>
      </c>
      <c r="E30" s="8">
        <f>SUM(E512)</f>
        <v>35361.924570000003</v>
      </c>
      <c r="F30" s="8">
        <f>SUM(F512)</f>
        <v>37130.020798500002</v>
      </c>
    </row>
    <row r="31" spans="1:6" x14ac:dyDescent="0.25">
      <c r="A31" s="14" t="s">
        <v>25</v>
      </c>
      <c r="B31" s="8">
        <f>SUM(B515)</f>
        <v>2000</v>
      </c>
      <c r="C31" s="8">
        <f>SUM(C515)</f>
        <v>2100</v>
      </c>
      <c r="D31" s="8">
        <f>SUM(D515)</f>
        <v>2205</v>
      </c>
      <c r="E31" s="8">
        <f>SUM(E515)</f>
        <v>2315.25</v>
      </c>
      <c r="F31" s="8">
        <f>SUM(F515)</f>
        <v>2431.0125000000003</v>
      </c>
    </row>
    <row r="32" spans="1:6" x14ac:dyDescent="0.25">
      <c r="A32" s="14" t="s">
        <v>11</v>
      </c>
      <c r="B32" s="8">
        <f>SUM(B519)</f>
        <v>18525.542960000002</v>
      </c>
      <c r="C32" s="8">
        <f>SUM(C519)</f>
        <v>19188.681533999999</v>
      </c>
      <c r="D32" s="8">
        <f>SUM(D519)</f>
        <v>19868.398572350001</v>
      </c>
      <c r="E32" s="8">
        <f>SUM(E519)</f>
        <v>20565.108536658754</v>
      </c>
      <c r="F32" s="8">
        <f>SUM(F519)</f>
        <v>21279.236250075217</v>
      </c>
    </row>
    <row r="33" spans="1:6" x14ac:dyDescent="0.25">
      <c r="A33" s="14" t="s">
        <v>12</v>
      </c>
      <c r="B33" s="8">
        <f>SUM(B522)</f>
        <v>38400</v>
      </c>
      <c r="C33" s="8">
        <f>SUM(C522)</f>
        <v>40320</v>
      </c>
      <c r="D33" s="8">
        <f>SUM(D522)</f>
        <v>42336</v>
      </c>
      <c r="E33" s="8">
        <f>SUM(E522)</f>
        <v>44452.800000000003</v>
      </c>
      <c r="F33" s="8">
        <f>SUM(F522)</f>
        <v>46675.44</v>
      </c>
    </row>
    <row r="34" spans="1:6" ht="30" x14ac:dyDescent="0.25">
      <c r="A34" s="14" t="s">
        <v>206</v>
      </c>
      <c r="B34" s="8">
        <f>SUM(B525)</f>
        <v>2000</v>
      </c>
      <c r="C34" s="8">
        <f>SUM(C525)</f>
        <v>2100</v>
      </c>
      <c r="D34" s="8">
        <f>SUM(D525)</f>
        <v>2205</v>
      </c>
      <c r="E34" s="8">
        <f>SUM(E525)</f>
        <v>2315.25</v>
      </c>
      <c r="F34" s="8">
        <f>SUM(F525)</f>
        <v>2431.0125000000003</v>
      </c>
    </row>
    <row r="35" spans="1:6" x14ac:dyDescent="0.25">
      <c r="A35" s="14" t="s">
        <v>211</v>
      </c>
      <c r="B35" s="8">
        <f>SUM(B528)</f>
        <v>83820</v>
      </c>
      <c r="C35" s="8">
        <f>SUM(C528)</f>
        <v>83820</v>
      </c>
      <c r="D35" s="8">
        <f>SUM(D528)</f>
        <v>83820</v>
      </c>
      <c r="E35" s="8">
        <f>SUM(E528)</f>
        <v>83820</v>
      </c>
      <c r="F35" s="8">
        <f>SUM(F528)</f>
        <v>83820</v>
      </c>
    </row>
    <row r="36" spans="1:6" x14ac:dyDescent="0.25">
      <c r="A36" s="14" t="s">
        <v>37</v>
      </c>
      <c r="B36" s="8">
        <f>SUM(B535)</f>
        <v>132107.07317987501</v>
      </c>
      <c r="C36" s="8">
        <f>SUM(C535)</f>
        <v>132027.6308796969</v>
      </c>
      <c r="D36" s="8">
        <f>SUM(D535)</f>
        <v>138847.41092554684</v>
      </c>
      <c r="E36" s="8">
        <f>SUM(E535)</f>
        <v>146068.16842394866</v>
      </c>
      <c r="F36" s="8">
        <f>SUM(F535)</f>
        <v>153716.76545937997</v>
      </c>
    </row>
    <row r="37" spans="1:6" x14ac:dyDescent="0.25">
      <c r="A37" s="14" t="s">
        <v>129</v>
      </c>
      <c r="B37" s="8">
        <f>SUM(B6:B36)</f>
        <v>2858068.5367773753</v>
      </c>
      <c r="C37" s="8">
        <f>SUM(C6:C36)</f>
        <v>2856400.2484736349</v>
      </c>
      <c r="D37" s="8">
        <f>SUM(D6:D36)</f>
        <v>2999615.6294364831</v>
      </c>
      <c r="E37" s="8">
        <f>SUM(E6:E36)</f>
        <v>3151251.5369029222</v>
      </c>
      <c r="F37" s="8">
        <f>SUM(F6:F36)</f>
        <v>3311872.0746469796</v>
      </c>
    </row>
    <row r="38" spans="1:6" ht="30" x14ac:dyDescent="0.25">
      <c r="A38" s="20" t="s">
        <v>130</v>
      </c>
      <c r="B38" s="43">
        <f>SUM(B3-B37)</f>
        <v>512366.83322262438</v>
      </c>
      <c r="C38" s="43">
        <f>SUM(C3-C37)</f>
        <v>1129313.8615263645</v>
      </c>
      <c r="D38" s="43">
        <f t="shared" ref="D38:F38" si="1">SUM(D3-D37)</f>
        <v>1654479.0061385171</v>
      </c>
      <c r="E38" s="43">
        <f t="shared" si="1"/>
        <v>2228097.3915295778</v>
      </c>
      <c r="F38" s="43">
        <f t="shared" si="1"/>
        <v>2853621.3393398318</v>
      </c>
    </row>
    <row r="39" spans="1:6" x14ac:dyDescent="0.25">
      <c r="A39" s="20" t="s">
        <v>210</v>
      </c>
      <c r="B39" s="44">
        <f>SUM(B38/B3)</f>
        <v>0.15201799677963398</v>
      </c>
      <c r="C39" s="44">
        <f>SUM(C38/C3)</f>
        <v>0.28334040785638903</v>
      </c>
      <c r="D39" s="44">
        <f>SUM(D38/D3)</f>
        <v>0.35548890507984071</v>
      </c>
      <c r="E39" s="44">
        <f>SUM(E38/E3)</f>
        <v>0.41419462116558181</v>
      </c>
      <c r="F39" s="44">
        <f>SUM(F38/F3)</f>
        <v>0.46283746453547603</v>
      </c>
    </row>
    <row r="40" spans="1:6" x14ac:dyDescent="0.25">
      <c r="A40" s="14"/>
      <c r="B40" s="8"/>
      <c r="C40" s="8"/>
      <c r="D40" s="8"/>
      <c r="E40" s="8"/>
      <c r="F40" s="8"/>
    </row>
    <row r="41" spans="1:6" ht="30" x14ac:dyDescent="0.25">
      <c r="A41" s="20" t="s">
        <v>287</v>
      </c>
      <c r="B41" s="21">
        <f>SUM(B43+B46+B49+B52+B55+B58+B61+B64+B67+B70+B73+B76+B79+B82+B85+B88+B91+B94+B97+B100+B103+B106+B109+B112+B115+B118+B121+B124+B127+B130+B133+B136+B139+B142+B145+B148+B151+B154+B157+B160+B163+B166+B169)</f>
        <v>3370435.3699999996</v>
      </c>
      <c r="C41" s="21">
        <f t="shared" ref="C41:F41" si="2">SUM(C43+C46+C49+C52+C55+C58+C61+C64+C67+C70+C73+C76+C79+C82+C85+C88+C91+C94+C97+C100+C103+C106+C109+C112+C115+C118+C121+C124+C127+C130+C133+C136+C139+C142+C145+C148+C151+C154+C157+C160+C163+C166+C169)</f>
        <v>3985714.1099999994</v>
      </c>
      <c r="D41" s="21">
        <f t="shared" si="2"/>
        <v>4654094.6355750002</v>
      </c>
      <c r="E41" s="21">
        <f t="shared" si="2"/>
        <v>5379348.9284325</v>
      </c>
      <c r="F41" s="21">
        <f t="shared" si="2"/>
        <v>6165493.4139868114</v>
      </c>
    </row>
    <row r="42" spans="1:6" ht="45" x14ac:dyDescent="0.25">
      <c r="A42" s="20" t="s">
        <v>288</v>
      </c>
      <c r="B42" s="21">
        <f>SUM(B172)</f>
        <v>412873</v>
      </c>
      <c r="C42" s="21"/>
      <c r="D42" s="21"/>
      <c r="E42" s="21"/>
      <c r="F42" s="21"/>
    </row>
    <row r="43" spans="1:6" x14ac:dyDescent="0.25">
      <c r="A43" s="20" t="s">
        <v>218</v>
      </c>
      <c r="B43" s="33">
        <f>SUM(B44*B45)</f>
        <v>0</v>
      </c>
      <c r="C43" s="7"/>
      <c r="D43" s="7"/>
      <c r="E43" s="7"/>
      <c r="F43" s="7"/>
    </row>
    <row r="44" spans="1:6" ht="30" x14ac:dyDescent="0.25">
      <c r="A44" s="14" t="s">
        <v>220</v>
      </c>
      <c r="B44" s="7">
        <v>0</v>
      </c>
      <c r="C44" s="7"/>
      <c r="D44" s="7"/>
      <c r="E44" s="7"/>
      <c r="F44" s="7"/>
    </row>
    <row r="45" spans="1:6" ht="30" x14ac:dyDescent="0.25">
      <c r="A45" s="14" t="s">
        <v>219</v>
      </c>
      <c r="B45" s="3">
        <v>33390</v>
      </c>
      <c r="C45" s="7"/>
      <c r="D45" s="7"/>
      <c r="E45" s="7"/>
      <c r="F45" s="7"/>
    </row>
    <row r="46" spans="1:6" x14ac:dyDescent="0.25">
      <c r="A46" s="20" t="s">
        <v>221</v>
      </c>
      <c r="B46" s="33">
        <f>SUM(B47*B48)</f>
        <v>16821</v>
      </c>
      <c r="C46" s="33">
        <f>SUM(C47*C48)</f>
        <v>23549.4</v>
      </c>
      <c r="D46" s="33">
        <f t="shared" ref="D46:F46" si="3">SUM(D47*D48)</f>
        <v>30908.587500000001</v>
      </c>
      <c r="E46" s="33">
        <f t="shared" si="3"/>
        <v>38944.820250000004</v>
      </c>
      <c r="F46" s="33">
        <f t="shared" si="3"/>
        <v>47707.404806250015</v>
      </c>
    </row>
    <row r="47" spans="1:6" ht="30" x14ac:dyDescent="0.25">
      <c r="A47" s="14" t="s">
        <v>220</v>
      </c>
      <c r="B47" s="7">
        <v>3</v>
      </c>
      <c r="C47" s="7">
        <f>SUM(B47+1)</f>
        <v>4</v>
      </c>
      <c r="D47" s="7">
        <f>SUM(C47+1)</f>
        <v>5</v>
      </c>
      <c r="E47" s="7">
        <f t="shared" ref="E47:F47" si="4">SUM(D47+1)</f>
        <v>6</v>
      </c>
      <c r="F47" s="7">
        <f t="shared" si="4"/>
        <v>7</v>
      </c>
    </row>
    <row r="48" spans="1:6" ht="30" x14ac:dyDescent="0.25">
      <c r="A48" s="14" t="s">
        <v>219</v>
      </c>
      <c r="B48" s="3">
        <v>5607</v>
      </c>
      <c r="C48" s="3">
        <f>SUM(B48*1.05)</f>
        <v>5887.35</v>
      </c>
      <c r="D48" s="3">
        <f t="shared" ref="D48:F48" si="5">SUM(C48*1.05)</f>
        <v>6181.7175000000007</v>
      </c>
      <c r="E48" s="3">
        <f t="shared" si="5"/>
        <v>6490.8033750000013</v>
      </c>
      <c r="F48" s="3">
        <f t="shared" si="5"/>
        <v>6815.343543750002</v>
      </c>
    </row>
    <row r="49" spans="1:6" x14ac:dyDescent="0.25">
      <c r="A49" s="20" t="s">
        <v>222</v>
      </c>
      <c r="B49" s="33">
        <f>SUM(B50*B51)</f>
        <v>100</v>
      </c>
      <c r="C49" s="33">
        <f t="shared" ref="C49:F49" si="6">SUM(C50*C51)</f>
        <v>210</v>
      </c>
      <c r="D49" s="33">
        <f t="shared" si="6"/>
        <v>330.75</v>
      </c>
      <c r="E49" s="33">
        <f t="shared" si="6"/>
        <v>463.05</v>
      </c>
      <c r="F49" s="33">
        <f t="shared" si="6"/>
        <v>607.75312500000007</v>
      </c>
    </row>
    <row r="50" spans="1:6" ht="30" x14ac:dyDescent="0.25">
      <c r="A50" s="14" t="s">
        <v>220</v>
      </c>
      <c r="B50" s="7">
        <v>1</v>
      </c>
      <c r="C50" s="42">
        <f>SUM(B50+1)</f>
        <v>2</v>
      </c>
      <c r="D50" s="42">
        <f t="shared" ref="D50:F50" si="7">SUM(C50+1)</f>
        <v>3</v>
      </c>
      <c r="E50" s="42">
        <f t="shared" si="7"/>
        <v>4</v>
      </c>
      <c r="F50" s="42">
        <f t="shared" si="7"/>
        <v>5</v>
      </c>
    </row>
    <row r="51" spans="1:6" ht="30" x14ac:dyDescent="0.25">
      <c r="A51" s="14" t="s">
        <v>219</v>
      </c>
      <c r="B51" s="3">
        <v>100</v>
      </c>
      <c r="C51" s="7">
        <f>SUM(B51*1.05)</f>
        <v>105</v>
      </c>
      <c r="D51" s="7">
        <f>SUM(C51*1.05)</f>
        <v>110.25</v>
      </c>
      <c r="E51" s="7">
        <f t="shared" ref="E51:F51" si="8">SUM(D51*1.05)</f>
        <v>115.7625</v>
      </c>
      <c r="F51" s="7">
        <f t="shared" si="8"/>
        <v>121.55062500000001</v>
      </c>
    </row>
    <row r="52" spans="1:6" x14ac:dyDescent="0.25">
      <c r="A52" s="20" t="s">
        <v>223</v>
      </c>
      <c r="B52" s="33">
        <f>SUM(B53*B54)</f>
        <v>1200</v>
      </c>
      <c r="C52" s="33">
        <f t="shared" ref="C52:F52" si="9">SUM(C53*C54)</f>
        <v>2520</v>
      </c>
      <c r="D52" s="33">
        <f t="shared" si="9"/>
        <v>3969</v>
      </c>
      <c r="E52" s="33">
        <f t="shared" si="9"/>
        <v>5556.6</v>
      </c>
      <c r="F52" s="33">
        <f t="shared" si="9"/>
        <v>7293.0375000000004</v>
      </c>
    </row>
    <row r="53" spans="1:6" ht="30" x14ac:dyDescent="0.25">
      <c r="A53" s="14" t="s">
        <v>220</v>
      </c>
      <c r="B53" s="7">
        <v>1</v>
      </c>
      <c r="C53" s="7">
        <f>SUM(B53+1)</f>
        <v>2</v>
      </c>
      <c r="D53" s="7">
        <f>SUM(C53+1)</f>
        <v>3</v>
      </c>
      <c r="E53" s="7">
        <f t="shared" ref="E53:F53" si="10">SUM(D53+1)</f>
        <v>4</v>
      </c>
      <c r="F53" s="7">
        <f t="shared" si="10"/>
        <v>5</v>
      </c>
    </row>
    <row r="54" spans="1:6" ht="30" x14ac:dyDescent="0.25">
      <c r="A54" s="14" t="s">
        <v>219</v>
      </c>
      <c r="B54" s="3">
        <v>1200</v>
      </c>
      <c r="C54" s="7">
        <f>SUM(B54*1.05)</f>
        <v>1260</v>
      </c>
      <c r="D54" s="7">
        <f>SUM(C54*1.05)</f>
        <v>1323</v>
      </c>
      <c r="E54" s="7">
        <f t="shared" ref="E54:F54" si="11">SUM(D54*1.05)</f>
        <v>1389.15</v>
      </c>
      <c r="F54" s="7">
        <f t="shared" si="11"/>
        <v>1458.6075000000001</v>
      </c>
    </row>
    <row r="55" spans="1:6" x14ac:dyDescent="0.25">
      <c r="A55" s="20" t="s">
        <v>224</v>
      </c>
      <c r="B55" s="33">
        <f>SUM(B56*B57)</f>
        <v>69268.56</v>
      </c>
      <c r="C55" s="33">
        <f t="shared" ref="C55" si="12">SUM(C56*C57)</f>
        <v>81823.486499999999</v>
      </c>
      <c r="D55" s="33">
        <f t="shared" ref="D55" si="13">SUM(D56*D57)</f>
        <v>95460.734250000009</v>
      </c>
      <c r="E55" s="33">
        <f t="shared" ref="E55" si="14">SUM(E56*E57)</f>
        <v>110257.14805875</v>
      </c>
      <c r="F55" s="33">
        <f t="shared" ref="F55" si="15">SUM(F56*F57)</f>
        <v>126294.55141275001</v>
      </c>
    </row>
    <row r="56" spans="1:6" ht="30" x14ac:dyDescent="0.25">
      <c r="A56" s="14" t="s">
        <v>220</v>
      </c>
      <c r="B56" s="7">
        <v>8</v>
      </c>
      <c r="C56" s="7">
        <f>SUM(B56+1)</f>
        <v>9</v>
      </c>
      <c r="D56" s="7">
        <f>SUM(C56+1)</f>
        <v>10</v>
      </c>
      <c r="E56" s="7">
        <f t="shared" ref="E56:F56" si="16">SUM(D56+1)</f>
        <v>11</v>
      </c>
      <c r="F56" s="7">
        <f t="shared" si="16"/>
        <v>12</v>
      </c>
    </row>
    <row r="57" spans="1:6" ht="30" x14ac:dyDescent="0.25">
      <c r="A57" s="14" t="s">
        <v>219</v>
      </c>
      <c r="B57" s="3">
        <v>8658.57</v>
      </c>
      <c r="C57" s="7">
        <f>SUM(B57*1.05)</f>
        <v>9091.4984999999997</v>
      </c>
      <c r="D57" s="7">
        <f>SUM(C57*1.05)</f>
        <v>9546.0734250000005</v>
      </c>
      <c r="E57" s="7">
        <f t="shared" ref="E57:F57" si="17">SUM(D57*1.05)</f>
        <v>10023.37709625</v>
      </c>
      <c r="F57" s="7">
        <f t="shared" si="17"/>
        <v>10524.545951062501</v>
      </c>
    </row>
    <row r="58" spans="1:6" x14ac:dyDescent="0.25">
      <c r="A58" s="20" t="s">
        <v>225</v>
      </c>
      <c r="B58" s="33">
        <f>SUM(B59*B60)</f>
        <v>42213.8</v>
      </c>
      <c r="C58" s="33">
        <f t="shared" ref="C58" si="18">SUM(C59*C60)</f>
        <v>53189.388000000006</v>
      </c>
      <c r="D58" s="33">
        <f t="shared" ref="D58" si="19">SUM(D59*D60)</f>
        <v>65157.000300000007</v>
      </c>
      <c r="E58" s="33">
        <f t="shared" ref="E58" si="20">SUM(E59*E60)</f>
        <v>78188.400360000014</v>
      </c>
      <c r="F58" s="33">
        <f t="shared" ref="F58" si="21">SUM(F59*F60)</f>
        <v>92360.047925250023</v>
      </c>
    </row>
    <row r="59" spans="1:6" ht="30" x14ac:dyDescent="0.25">
      <c r="A59" s="14" t="s">
        <v>220</v>
      </c>
      <c r="B59" s="7">
        <v>5</v>
      </c>
      <c r="C59" s="7">
        <f>SUM(B59+1)</f>
        <v>6</v>
      </c>
      <c r="D59" s="7">
        <f>SUM(C59+1)</f>
        <v>7</v>
      </c>
      <c r="E59" s="7">
        <f t="shared" ref="E59:F59" si="22">SUM(D59+1)</f>
        <v>8</v>
      </c>
      <c r="F59" s="7">
        <f t="shared" si="22"/>
        <v>9</v>
      </c>
    </row>
    <row r="60" spans="1:6" ht="30" x14ac:dyDescent="0.25">
      <c r="A60" s="14" t="s">
        <v>219</v>
      </c>
      <c r="B60" s="3">
        <v>8442.76</v>
      </c>
      <c r="C60" s="7">
        <f>SUM(B60*1.05)</f>
        <v>8864.898000000001</v>
      </c>
      <c r="D60" s="7">
        <f>SUM(C60*1.05)</f>
        <v>9308.1429000000007</v>
      </c>
      <c r="E60" s="7">
        <f t="shared" ref="E60:F60" si="23">SUM(D60*1.05)</f>
        <v>9773.5500450000018</v>
      </c>
      <c r="F60" s="7">
        <f t="shared" si="23"/>
        <v>10262.227547250002</v>
      </c>
    </row>
    <row r="61" spans="1:6" x14ac:dyDescent="0.25">
      <c r="A61" s="20" t="s">
        <v>226</v>
      </c>
      <c r="B61" s="33">
        <f>SUM(B62*B63)</f>
        <v>506.25</v>
      </c>
      <c r="C61" s="33">
        <f t="shared" ref="C61" si="24">SUM(C62*C63)</f>
        <v>708.75</v>
      </c>
      <c r="D61" s="33">
        <f t="shared" ref="D61" si="25">SUM(D62*D63)</f>
        <v>930.234375</v>
      </c>
      <c r="E61" s="33">
        <f t="shared" ref="E61" si="26">SUM(E62*E63)</f>
        <v>1172.0953125000001</v>
      </c>
      <c r="F61" s="33">
        <f t="shared" ref="F61" si="27">SUM(F62*F63)</f>
        <v>1435.8167578125001</v>
      </c>
    </row>
    <row r="62" spans="1:6" ht="30" x14ac:dyDescent="0.25">
      <c r="A62" s="14" t="s">
        <v>220</v>
      </c>
      <c r="B62" s="7">
        <v>3</v>
      </c>
      <c r="C62" s="7">
        <f>SUM(B62+1)</f>
        <v>4</v>
      </c>
      <c r="D62" s="7">
        <f>SUM(C62+1)</f>
        <v>5</v>
      </c>
      <c r="E62" s="7">
        <f t="shared" ref="E62:F62" si="28">SUM(D62+1)</f>
        <v>6</v>
      </c>
      <c r="F62" s="7">
        <f t="shared" si="28"/>
        <v>7</v>
      </c>
    </row>
    <row r="63" spans="1:6" ht="30" x14ac:dyDescent="0.25">
      <c r="A63" s="14" t="s">
        <v>219</v>
      </c>
      <c r="B63" s="3">
        <v>168.75</v>
      </c>
      <c r="C63" s="7">
        <f>SUM(B63*1.05)</f>
        <v>177.1875</v>
      </c>
      <c r="D63" s="7">
        <f>SUM(C63*1.05)</f>
        <v>186.046875</v>
      </c>
      <c r="E63" s="7">
        <f t="shared" ref="E63:F63" si="29">SUM(D63*1.05)</f>
        <v>195.34921875000001</v>
      </c>
      <c r="F63" s="7">
        <f t="shared" si="29"/>
        <v>205.11667968750001</v>
      </c>
    </row>
    <row r="64" spans="1:6" ht="30" x14ac:dyDescent="0.25">
      <c r="A64" s="36" t="s">
        <v>227</v>
      </c>
      <c r="B64" s="37">
        <f>SUM(B65*B66)</f>
        <v>503813.85</v>
      </c>
      <c r="C64" s="33">
        <f t="shared" ref="C64" si="30">SUM(C65*C66)</f>
        <v>564271.51199999999</v>
      </c>
      <c r="D64" s="33">
        <f t="shared" ref="D64" si="31">SUM(D65*D66)</f>
        <v>629515.40557499998</v>
      </c>
      <c r="E64" s="33">
        <f t="shared" ref="E64" si="32">SUM(E65*E66)</f>
        <v>699873.00972750003</v>
      </c>
      <c r="F64" s="33">
        <f t="shared" ref="F64" si="33">SUM(F65*F66)</f>
        <v>775692.58578131255</v>
      </c>
    </row>
    <row r="65" spans="1:6" ht="30" x14ac:dyDescent="0.25">
      <c r="A65" s="38" t="s">
        <v>220</v>
      </c>
      <c r="B65" s="39">
        <v>15</v>
      </c>
      <c r="C65" s="7">
        <f>SUM(B65+1)</f>
        <v>16</v>
      </c>
      <c r="D65" s="7">
        <f>SUM(C65+1)</f>
        <v>17</v>
      </c>
      <c r="E65" s="7">
        <f t="shared" ref="E65:F65" si="34">SUM(D65+1)</f>
        <v>18</v>
      </c>
      <c r="F65" s="7">
        <f t="shared" si="34"/>
        <v>19</v>
      </c>
    </row>
    <row r="66" spans="1:6" ht="30" x14ac:dyDescent="0.25">
      <c r="A66" s="38" t="s">
        <v>219</v>
      </c>
      <c r="B66" s="40">
        <v>33587.589999999997</v>
      </c>
      <c r="C66" s="7">
        <f>SUM(B66*1.05)</f>
        <v>35266.969499999999</v>
      </c>
      <c r="D66" s="7">
        <f>SUM(C66*1.05)</f>
        <v>37030.317974999998</v>
      </c>
      <c r="E66" s="7">
        <f t="shared" ref="E66:F66" si="35">SUM(D66*1.05)</f>
        <v>38881.833873750002</v>
      </c>
      <c r="F66" s="7">
        <f t="shared" si="35"/>
        <v>40825.925567437502</v>
      </c>
    </row>
    <row r="67" spans="1:6" x14ac:dyDescent="0.25">
      <c r="A67" s="20" t="s">
        <v>228</v>
      </c>
      <c r="B67" s="33">
        <f>SUM(B68*B69)</f>
        <v>917</v>
      </c>
      <c r="C67" s="33">
        <f t="shared" ref="C67" si="36">SUM(C68*C69)</f>
        <v>1925.7</v>
      </c>
      <c r="D67" s="33">
        <f t="shared" ref="D67" si="37">SUM(D68*D69)</f>
        <v>3032.9775</v>
      </c>
      <c r="E67" s="33">
        <f t="shared" ref="E67" si="38">SUM(E68*E69)</f>
        <v>4246.1685000000007</v>
      </c>
      <c r="F67" s="33">
        <f t="shared" ref="F67" si="39">SUM(F68*F69)</f>
        <v>5573.0961562500015</v>
      </c>
    </row>
    <row r="68" spans="1:6" ht="30" x14ac:dyDescent="0.25">
      <c r="A68" s="14" t="s">
        <v>220</v>
      </c>
      <c r="B68" s="7">
        <v>1</v>
      </c>
      <c r="C68" s="7">
        <f>SUM(B68+1)</f>
        <v>2</v>
      </c>
      <c r="D68" s="7">
        <f>SUM(C68+1)</f>
        <v>3</v>
      </c>
      <c r="E68" s="7">
        <f t="shared" ref="E68:F68" si="40">SUM(D68+1)</f>
        <v>4</v>
      </c>
      <c r="F68" s="7">
        <f t="shared" si="40"/>
        <v>5</v>
      </c>
    </row>
    <row r="69" spans="1:6" ht="30" x14ac:dyDescent="0.25">
      <c r="A69" s="14" t="s">
        <v>219</v>
      </c>
      <c r="B69" s="3">
        <v>917</v>
      </c>
      <c r="C69" s="7">
        <f>SUM(B69*1.05)</f>
        <v>962.85</v>
      </c>
      <c r="D69" s="7">
        <f>SUM(C69*1.05)</f>
        <v>1010.9925000000001</v>
      </c>
      <c r="E69" s="7">
        <f t="shared" ref="E69:F69" si="41">SUM(D69*1.05)</f>
        <v>1061.5421250000002</v>
      </c>
      <c r="F69" s="7">
        <f t="shared" si="41"/>
        <v>1114.6192312500002</v>
      </c>
    </row>
    <row r="70" spans="1:6" x14ac:dyDescent="0.25">
      <c r="A70" s="20" t="s">
        <v>229</v>
      </c>
      <c r="B70" s="33">
        <f>SUM(B71*B72)</f>
        <v>1494.75</v>
      </c>
      <c r="C70" s="33">
        <f t="shared" ref="C70" si="42">SUM(C71*C72)</f>
        <v>3138.9749999999999</v>
      </c>
      <c r="D70" s="33">
        <f t="shared" ref="D70" si="43">SUM(D71*D72)</f>
        <v>4943.8856249999999</v>
      </c>
      <c r="E70" s="33">
        <f t="shared" ref="E70" si="44">SUM(E71*E72)</f>
        <v>6921.439875</v>
      </c>
      <c r="F70" s="33">
        <f t="shared" ref="F70" si="45">SUM(F71*F72)</f>
        <v>9084.3898359375016</v>
      </c>
    </row>
    <row r="71" spans="1:6" ht="30" x14ac:dyDescent="0.25">
      <c r="A71" s="14" t="s">
        <v>220</v>
      </c>
      <c r="B71" s="7">
        <v>1</v>
      </c>
      <c r="C71" s="7">
        <f>SUM(B71+1)</f>
        <v>2</v>
      </c>
      <c r="D71" s="7">
        <f>SUM(C71+1)</f>
        <v>3</v>
      </c>
      <c r="E71" s="7">
        <f t="shared" ref="E71:F71" si="46">SUM(D71+1)</f>
        <v>4</v>
      </c>
      <c r="F71" s="7">
        <f t="shared" si="46"/>
        <v>5</v>
      </c>
    </row>
    <row r="72" spans="1:6" ht="30" x14ac:dyDescent="0.25">
      <c r="A72" s="14" t="s">
        <v>219</v>
      </c>
      <c r="B72" s="3">
        <v>1494.75</v>
      </c>
      <c r="C72" s="7">
        <f>SUM(B72*1.05)</f>
        <v>1569.4875</v>
      </c>
      <c r="D72" s="7">
        <f>SUM(C72*1.05)</f>
        <v>1647.961875</v>
      </c>
      <c r="E72" s="7">
        <f t="shared" ref="E72:F72" si="47">SUM(D72*1.05)</f>
        <v>1730.35996875</v>
      </c>
      <c r="F72" s="7">
        <f t="shared" si="47"/>
        <v>1816.8779671875002</v>
      </c>
    </row>
    <row r="73" spans="1:6" x14ac:dyDescent="0.25">
      <c r="A73" s="20" t="s">
        <v>230</v>
      </c>
      <c r="B73" s="33">
        <f>SUM(B74*B75)</f>
        <v>528772.66</v>
      </c>
      <c r="C73" s="33">
        <f t="shared" ref="C73" si="48">SUM(C74*C75)</f>
        <v>574356.51</v>
      </c>
      <c r="D73" s="33">
        <f t="shared" ref="D73" si="49">SUM(D74*D75)</f>
        <v>623176.81335000007</v>
      </c>
      <c r="E73" s="33">
        <f t="shared" ref="E73" si="50">SUM(E74*E75)</f>
        <v>675443.25576000009</v>
      </c>
      <c r="F73" s="33">
        <f t="shared" ref="F73" si="51">SUM(F74*F75)</f>
        <v>731378.40037762513</v>
      </c>
    </row>
    <row r="74" spans="1:6" ht="30" x14ac:dyDescent="0.25">
      <c r="A74" s="14" t="s">
        <v>220</v>
      </c>
      <c r="B74" s="7">
        <v>29</v>
      </c>
      <c r="C74" s="7">
        <f>SUM(B74+1)</f>
        <v>30</v>
      </c>
      <c r="D74" s="7">
        <f>SUM(C74+1)</f>
        <v>31</v>
      </c>
      <c r="E74" s="7">
        <f t="shared" ref="E74:F74" si="52">SUM(D74+1)</f>
        <v>32</v>
      </c>
      <c r="F74" s="7">
        <f t="shared" si="52"/>
        <v>33</v>
      </c>
    </row>
    <row r="75" spans="1:6" ht="30" x14ac:dyDescent="0.25">
      <c r="A75" s="14" t="s">
        <v>219</v>
      </c>
      <c r="B75" s="3">
        <v>18233.54</v>
      </c>
      <c r="C75" s="7">
        <f>SUM(B75*1.05)</f>
        <v>19145.217000000001</v>
      </c>
      <c r="D75" s="7">
        <f>SUM(C75*1.05)</f>
        <v>20102.477850000003</v>
      </c>
      <c r="E75" s="7">
        <f t="shared" ref="E75:F75" si="53">SUM(D75*1.05)</f>
        <v>21107.601742500003</v>
      </c>
      <c r="F75" s="7">
        <f t="shared" si="53"/>
        <v>22162.981829625005</v>
      </c>
    </row>
    <row r="76" spans="1:6" x14ac:dyDescent="0.25">
      <c r="A76" s="20" t="s">
        <v>231</v>
      </c>
      <c r="B76" s="33">
        <f>SUM(B77*B78)</f>
        <v>630</v>
      </c>
      <c r="C76" s="33">
        <f t="shared" ref="C76" si="54">SUM(C77*C78)</f>
        <v>1323</v>
      </c>
      <c r="D76" s="33">
        <f t="shared" ref="D76" si="55">SUM(D77*D78)</f>
        <v>2083.7250000000004</v>
      </c>
      <c r="E76" s="33">
        <f t="shared" ref="E76" si="56">SUM(E77*E78)</f>
        <v>2917.2150000000001</v>
      </c>
      <c r="F76" s="33">
        <f t="shared" ref="F76" si="57">SUM(F77*F78)</f>
        <v>3828.8446875000004</v>
      </c>
    </row>
    <row r="77" spans="1:6" ht="30" x14ac:dyDescent="0.25">
      <c r="A77" s="14" t="s">
        <v>220</v>
      </c>
      <c r="B77" s="7">
        <v>1</v>
      </c>
      <c r="C77" s="7">
        <f>SUM(B77+1)</f>
        <v>2</v>
      </c>
      <c r="D77" s="7">
        <f>SUM(C77+1)</f>
        <v>3</v>
      </c>
      <c r="E77" s="7">
        <f t="shared" ref="E77:F77" si="58">SUM(D77+1)</f>
        <v>4</v>
      </c>
      <c r="F77" s="7">
        <f t="shared" si="58"/>
        <v>5</v>
      </c>
    </row>
    <row r="78" spans="1:6" ht="30" x14ac:dyDescent="0.25">
      <c r="A78" s="14" t="s">
        <v>219</v>
      </c>
      <c r="B78" s="3">
        <v>630</v>
      </c>
      <c r="C78" s="7">
        <f>SUM(B78*1.05)</f>
        <v>661.5</v>
      </c>
      <c r="D78" s="7">
        <f>SUM(C78*1.05)</f>
        <v>694.57500000000005</v>
      </c>
      <c r="E78" s="7">
        <f t="shared" ref="E78:F78" si="59">SUM(D78*1.05)</f>
        <v>729.30375000000004</v>
      </c>
      <c r="F78" s="7">
        <f t="shared" si="59"/>
        <v>765.76893750000011</v>
      </c>
    </row>
    <row r="79" spans="1:6" x14ac:dyDescent="0.25">
      <c r="A79" s="20" t="s">
        <v>232</v>
      </c>
      <c r="B79" s="33">
        <f>SUM(B80*B81)</f>
        <v>4800.6499999999996</v>
      </c>
      <c r="C79" s="33">
        <f t="shared" ref="C79" si="60">SUM(C80*C81)</f>
        <v>10081.365</v>
      </c>
      <c r="D79" s="33">
        <f t="shared" ref="D79" si="61">SUM(D80*D81)</f>
        <v>15878.149874999999</v>
      </c>
      <c r="E79" s="33">
        <f t="shared" ref="E79" si="62">SUM(E80*E81)</f>
        <v>22229.409825000002</v>
      </c>
      <c r="F79" s="33">
        <f t="shared" ref="F79" si="63">SUM(F80*F81)</f>
        <v>29176.100395312504</v>
      </c>
    </row>
    <row r="80" spans="1:6" ht="30" x14ac:dyDescent="0.25">
      <c r="A80" s="14" t="s">
        <v>220</v>
      </c>
      <c r="B80" s="7">
        <v>1</v>
      </c>
      <c r="C80" s="7">
        <f>SUM(B80+1)</f>
        <v>2</v>
      </c>
      <c r="D80" s="7">
        <f>SUM(C80+1)</f>
        <v>3</v>
      </c>
      <c r="E80" s="7">
        <f t="shared" ref="E80:F80" si="64">SUM(D80+1)</f>
        <v>4</v>
      </c>
      <c r="F80" s="7">
        <f t="shared" si="64"/>
        <v>5</v>
      </c>
    </row>
    <row r="81" spans="1:6" ht="30" x14ac:dyDescent="0.25">
      <c r="A81" s="14" t="s">
        <v>219</v>
      </c>
      <c r="B81" s="3">
        <v>4800.6499999999996</v>
      </c>
      <c r="C81" s="7">
        <f>SUM(B81*1.05)</f>
        <v>5040.6824999999999</v>
      </c>
      <c r="D81" s="7">
        <f>SUM(C81*1.05)</f>
        <v>5292.716625</v>
      </c>
      <c r="E81" s="7">
        <f t="shared" ref="E81:F81" si="65">SUM(D81*1.05)</f>
        <v>5557.3524562500006</v>
      </c>
      <c r="F81" s="7">
        <f t="shared" si="65"/>
        <v>5835.2200790625011</v>
      </c>
    </row>
    <row r="82" spans="1:6" x14ac:dyDescent="0.25">
      <c r="A82" s="20" t="s">
        <v>233</v>
      </c>
      <c r="B82" s="33">
        <f>SUM(B83*B84)</f>
        <v>21200.400000000001</v>
      </c>
      <c r="C82" s="33">
        <f t="shared" ref="C82" si="66">SUM(C83*C84)</f>
        <v>25042.972500000003</v>
      </c>
      <c r="D82" s="33">
        <f t="shared" ref="D82" si="67">SUM(D83*D84)</f>
        <v>29216.801250000004</v>
      </c>
      <c r="E82" s="33">
        <f t="shared" ref="E82" si="68">SUM(E83*E84)</f>
        <v>33745.405443750002</v>
      </c>
      <c r="F82" s="33">
        <f t="shared" ref="F82" si="69">SUM(F83*F84)</f>
        <v>38653.82805375001</v>
      </c>
    </row>
    <row r="83" spans="1:6" ht="30" x14ac:dyDescent="0.25">
      <c r="A83" s="14" t="s">
        <v>220</v>
      </c>
      <c r="B83" s="7">
        <v>8</v>
      </c>
      <c r="C83" s="7">
        <f>SUM(B83+1)</f>
        <v>9</v>
      </c>
      <c r="D83" s="7">
        <f>SUM(C83+1)</f>
        <v>10</v>
      </c>
      <c r="E83" s="7">
        <f t="shared" ref="E83:F83" si="70">SUM(D83+1)</f>
        <v>11</v>
      </c>
      <c r="F83" s="7">
        <f t="shared" si="70"/>
        <v>12</v>
      </c>
    </row>
    <row r="84" spans="1:6" ht="30" x14ac:dyDescent="0.25">
      <c r="A84" s="14" t="s">
        <v>219</v>
      </c>
      <c r="B84" s="3">
        <v>2650.05</v>
      </c>
      <c r="C84" s="7">
        <f>SUM(B84*1.05)</f>
        <v>2782.5525000000002</v>
      </c>
      <c r="D84" s="7">
        <f>SUM(C84*1.05)</f>
        <v>2921.6801250000003</v>
      </c>
      <c r="E84" s="7">
        <f t="shared" ref="E84:F84" si="71">SUM(D84*1.05)</f>
        <v>3067.7641312500004</v>
      </c>
      <c r="F84" s="7">
        <f t="shared" si="71"/>
        <v>3221.1523378125007</v>
      </c>
    </row>
    <row r="85" spans="1:6" x14ac:dyDescent="0.25">
      <c r="A85" s="20" t="s">
        <v>234</v>
      </c>
      <c r="B85" s="33">
        <f>SUM(B86*B87)</f>
        <v>20355.8</v>
      </c>
      <c r="C85" s="33">
        <f t="shared" ref="C85" si="72">SUM(C86*C87)</f>
        <v>32060.385000000002</v>
      </c>
      <c r="D85" s="33">
        <f t="shared" ref="D85" si="73">SUM(D86*D87)</f>
        <v>44884.539000000004</v>
      </c>
      <c r="E85" s="33">
        <f t="shared" ref="E85" si="74">SUM(E86*E87)</f>
        <v>58910.957437500008</v>
      </c>
      <c r="F85" s="33">
        <f t="shared" ref="F85" si="75">SUM(F86*F87)</f>
        <v>74227.806371250015</v>
      </c>
    </row>
    <row r="86" spans="1:6" ht="30" x14ac:dyDescent="0.25">
      <c r="A86" s="14" t="s">
        <v>220</v>
      </c>
      <c r="B86" s="7">
        <v>2</v>
      </c>
      <c r="C86" s="7">
        <f>SUM(B86+1)</f>
        <v>3</v>
      </c>
      <c r="D86" s="7">
        <f>SUM(C86+1)</f>
        <v>4</v>
      </c>
      <c r="E86" s="7">
        <f t="shared" ref="E86:F86" si="76">SUM(D86+1)</f>
        <v>5</v>
      </c>
      <c r="F86" s="7">
        <f t="shared" si="76"/>
        <v>6</v>
      </c>
    </row>
    <row r="87" spans="1:6" ht="30" x14ac:dyDescent="0.25">
      <c r="A87" s="14" t="s">
        <v>219</v>
      </c>
      <c r="B87" s="3">
        <v>10177.9</v>
      </c>
      <c r="C87" s="7">
        <f>SUM(B87*1.05)</f>
        <v>10686.795</v>
      </c>
      <c r="D87" s="7">
        <f>SUM(C87*1.05)</f>
        <v>11221.134750000001</v>
      </c>
      <c r="E87" s="7">
        <f t="shared" ref="E87:F87" si="77">SUM(D87*1.05)</f>
        <v>11782.191487500002</v>
      </c>
      <c r="F87" s="7">
        <f t="shared" si="77"/>
        <v>12371.301061875003</v>
      </c>
    </row>
    <row r="88" spans="1:6" x14ac:dyDescent="0.25">
      <c r="A88" s="20" t="s">
        <v>235</v>
      </c>
      <c r="B88" s="33">
        <f>SUM(B89*B90)</f>
        <v>403.75</v>
      </c>
      <c r="C88" s="33">
        <f t="shared" ref="C88" si="78">SUM(C89*C90)</f>
        <v>847.875</v>
      </c>
      <c r="D88" s="33">
        <f t="shared" ref="D88" si="79">SUM(D89*D90)</f>
        <v>1335.403125</v>
      </c>
      <c r="E88" s="33">
        <f t="shared" ref="E88" si="80">SUM(E89*E90)</f>
        <v>1869.5643750000002</v>
      </c>
      <c r="F88" s="33">
        <f t="shared" ref="F88" si="81">SUM(F89*F90)</f>
        <v>2453.8032421875</v>
      </c>
    </row>
    <row r="89" spans="1:6" ht="30" x14ac:dyDescent="0.25">
      <c r="A89" s="14" t="s">
        <v>220</v>
      </c>
      <c r="B89" s="7">
        <v>1</v>
      </c>
      <c r="C89" s="7">
        <f>SUM(B89+1)</f>
        <v>2</v>
      </c>
      <c r="D89" s="7">
        <f>SUM(C89+1)</f>
        <v>3</v>
      </c>
      <c r="E89" s="7">
        <f t="shared" ref="E89:F89" si="82">SUM(D89+1)</f>
        <v>4</v>
      </c>
      <c r="F89" s="7">
        <f t="shared" si="82"/>
        <v>5</v>
      </c>
    </row>
    <row r="90" spans="1:6" ht="30" x14ac:dyDescent="0.25">
      <c r="A90" s="14" t="s">
        <v>219</v>
      </c>
      <c r="B90" s="3">
        <v>403.75</v>
      </c>
      <c r="C90" s="7">
        <f>SUM(B90*1.05)</f>
        <v>423.9375</v>
      </c>
      <c r="D90" s="7">
        <f>SUM(C90*1.05)</f>
        <v>445.13437500000003</v>
      </c>
      <c r="E90" s="7">
        <f t="shared" ref="E90:F90" si="83">SUM(D90*1.05)</f>
        <v>467.39109375000004</v>
      </c>
      <c r="F90" s="7">
        <f t="shared" si="83"/>
        <v>490.76064843750004</v>
      </c>
    </row>
    <row r="91" spans="1:6" x14ac:dyDescent="0.25">
      <c r="A91" s="20" t="s">
        <v>236</v>
      </c>
      <c r="B91" s="33">
        <f>SUM(B92*B93)</f>
        <v>22396.6</v>
      </c>
      <c r="C91" s="33">
        <f t="shared" ref="C91" si="84">SUM(C92*C93)</f>
        <v>47032.86</v>
      </c>
      <c r="D91" s="33">
        <f t="shared" ref="D91" si="85">SUM(D92*D93)</f>
        <v>74076.75450000001</v>
      </c>
      <c r="E91" s="33">
        <f t="shared" ref="E91" si="86">SUM(E92*E93)</f>
        <v>103707.45630000002</v>
      </c>
      <c r="F91" s="33">
        <f t="shared" ref="F91" si="87">SUM(F92*F93)</f>
        <v>136116.03639375005</v>
      </c>
    </row>
    <row r="92" spans="1:6" ht="30" x14ac:dyDescent="0.25">
      <c r="A92" s="14" t="s">
        <v>220</v>
      </c>
      <c r="B92" s="7">
        <v>1</v>
      </c>
      <c r="C92" s="7">
        <f>SUM(B92+1)</f>
        <v>2</v>
      </c>
      <c r="D92" s="7">
        <f>SUM(C92+1)</f>
        <v>3</v>
      </c>
      <c r="E92" s="7">
        <f t="shared" ref="E92:F92" si="88">SUM(D92+1)</f>
        <v>4</v>
      </c>
      <c r="F92" s="7">
        <f t="shared" si="88"/>
        <v>5</v>
      </c>
    </row>
    <row r="93" spans="1:6" ht="30" x14ac:dyDescent="0.25">
      <c r="A93" s="14" t="s">
        <v>219</v>
      </c>
      <c r="B93" s="3">
        <v>22396.6</v>
      </c>
      <c r="C93" s="7">
        <f>SUM(B93*1.05)</f>
        <v>23516.43</v>
      </c>
      <c r="D93" s="7">
        <f>SUM(C93*1.05)</f>
        <v>24692.251500000002</v>
      </c>
      <c r="E93" s="7">
        <f t="shared" ref="E93:F93" si="89">SUM(D93*1.05)</f>
        <v>25926.864075000005</v>
      </c>
      <c r="F93" s="7">
        <f t="shared" si="89"/>
        <v>27223.207278750007</v>
      </c>
    </row>
    <row r="94" spans="1:6" ht="30" x14ac:dyDescent="0.25">
      <c r="A94" s="20" t="s">
        <v>237</v>
      </c>
      <c r="B94" s="33">
        <f>SUM(B95*B96)</f>
        <v>1150</v>
      </c>
      <c r="C94" s="33">
        <f t="shared" ref="C94" si="90">SUM(C95*C96)</f>
        <v>2415</v>
      </c>
      <c r="D94" s="33">
        <f t="shared" ref="D94" si="91">SUM(D95*D96)</f>
        <v>3803.625</v>
      </c>
      <c r="E94" s="33">
        <f t="shared" ref="E94" si="92">SUM(E95*E96)</f>
        <v>5325.0749999999998</v>
      </c>
      <c r="F94" s="33">
        <f t="shared" ref="F94" si="93">SUM(F95*F96)</f>
        <v>6989.1609374999998</v>
      </c>
    </row>
    <row r="95" spans="1:6" ht="30" x14ac:dyDescent="0.25">
      <c r="A95" s="14" t="s">
        <v>220</v>
      </c>
      <c r="B95" s="7">
        <v>1</v>
      </c>
      <c r="C95" s="7">
        <f>SUM(B95+1)</f>
        <v>2</v>
      </c>
      <c r="D95" s="7">
        <f>SUM(C95+1)</f>
        <v>3</v>
      </c>
      <c r="E95" s="7">
        <f t="shared" ref="E95:F95" si="94">SUM(D95+1)</f>
        <v>4</v>
      </c>
      <c r="F95" s="7">
        <f t="shared" si="94"/>
        <v>5</v>
      </c>
    </row>
    <row r="96" spans="1:6" ht="30" x14ac:dyDescent="0.25">
      <c r="A96" s="14" t="s">
        <v>219</v>
      </c>
      <c r="B96" s="3">
        <v>1150</v>
      </c>
      <c r="C96" s="7">
        <f>SUM(B96*1.05)</f>
        <v>1207.5</v>
      </c>
      <c r="D96" s="7">
        <f>SUM(C96*1.05)</f>
        <v>1267.875</v>
      </c>
      <c r="E96" s="7">
        <f t="shared" ref="E96:F96" si="95">SUM(D96*1.05)</f>
        <v>1331.26875</v>
      </c>
      <c r="F96" s="7">
        <f t="shared" si="95"/>
        <v>1397.8321874999999</v>
      </c>
    </row>
    <row r="97" spans="1:6" x14ac:dyDescent="0.25">
      <c r="A97" s="20" t="s">
        <v>238</v>
      </c>
      <c r="B97" s="33">
        <f>SUM(B98*B99)</f>
        <v>39202.600000000006</v>
      </c>
      <c r="C97" s="33">
        <f t="shared" ref="C97" si="96">SUM(C98*C99)</f>
        <v>43220.866500000004</v>
      </c>
      <c r="D97" s="33">
        <f t="shared" ref="D97" si="97">SUM(D98*D99)</f>
        <v>47542.953150000001</v>
      </c>
      <c r="E97" s="33">
        <f t="shared" ref="E97" si="98">SUM(E98*E99)</f>
        <v>52189.196298750001</v>
      </c>
      <c r="F97" s="33">
        <f t="shared" ref="F97" si="99">SUM(F98*F99)</f>
        <v>57181.206379499999</v>
      </c>
    </row>
    <row r="98" spans="1:6" ht="30" x14ac:dyDescent="0.25">
      <c r="A98" s="14" t="s">
        <v>220</v>
      </c>
      <c r="B98" s="7">
        <v>20</v>
      </c>
      <c r="C98" s="7">
        <f>SUM(B98+1)</f>
        <v>21</v>
      </c>
      <c r="D98" s="7">
        <f>SUM(C98+1)</f>
        <v>22</v>
      </c>
      <c r="E98" s="7">
        <f t="shared" ref="E98:F98" si="100">SUM(D98+1)</f>
        <v>23</v>
      </c>
      <c r="F98" s="7">
        <f t="shared" si="100"/>
        <v>24</v>
      </c>
    </row>
    <row r="99" spans="1:6" ht="30" x14ac:dyDescent="0.25">
      <c r="A99" s="14" t="s">
        <v>219</v>
      </c>
      <c r="B99" s="3">
        <v>1960.13</v>
      </c>
      <c r="C99" s="7">
        <f>SUM(B99*1.05)</f>
        <v>2058.1365000000001</v>
      </c>
      <c r="D99" s="7">
        <f>SUM(C99*1.05)</f>
        <v>2161.0433250000001</v>
      </c>
      <c r="E99" s="7">
        <f t="shared" ref="E99:F99" si="101">SUM(D99*1.05)</f>
        <v>2269.0954912500001</v>
      </c>
      <c r="F99" s="7">
        <f t="shared" si="101"/>
        <v>2382.5502658125001</v>
      </c>
    </row>
    <row r="100" spans="1:6" x14ac:dyDescent="0.25">
      <c r="A100" s="20" t="s">
        <v>239</v>
      </c>
      <c r="B100" s="33">
        <f>SUM(B101*B102)</f>
        <v>676957.15999999992</v>
      </c>
      <c r="C100" s="33">
        <f t="shared" ref="C100" si="102">SUM(C101*C102)</f>
        <v>718531.15949999995</v>
      </c>
      <c r="D100" s="33">
        <f t="shared" ref="D100" si="103">SUM(D101*D102)</f>
        <v>762570.16605</v>
      </c>
      <c r="E100" s="33">
        <f t="shared" ref="E100" si="104">SUM(E101*E102)</f>
        <v>809216.74535625009</v>
      </c>
      <c r="F100" s="33">
        <f t="shared" ref="F100" si="105">SUM(F101*F102)</f>
        <v>858621.55717800022</v>
      </c>
    </row>
    <row r="101" spans="1:6" ht="30" x14ac:dyDescent="0.25">
      <c r="A101" s="14" t="s">
        <v>220</v>
      </c>
      <c r="B101" s="7">
        <v>92</v>
      </c>
      <c r="C101" s="7">
        <f>SUM(B101+1)</f>
        <v>93</v>
      </c>
      <c r="D101" s="7">
        <f>SUM(C101+1)</f>
        <v>94</v>
      </c>
      <c r="E101" s="7">
        <f t="shared" ref="E101:F101" si="106">SUM(D101+1)</f>
        <v>95</v>
      </c>
      <c r="F101" s="7">
        <f t="shared" si="106"/>
        <v>96</v>
      </c>
    </row>
    <row r="102" spans="1:6" ht="30" x14ac:dyDescent="0.25">
      <c r="A102" s="14" t="s">
        <v>219</v>
      </c>
      <c r="B102" s="3">
        <v>7358.23</v>
      </c>
      <c r="C102" s="7">
        <f>SUM(B102*1.05)</f>
        <v>7726.1414999999997</v>
      </c>
      <c r="D102" s="7">
        <f>SUM(C102*1.05)</f>
        <v>8112.4485750000003</v>
      </c>
      <c r="E102" s="7">
        <f t="shared" ref="E102:F102" si="107">SUM(D102*1.05)</f>
        <v>8518.0710037500012</v>
      </c>
      <c r="F102" s="7">
        <f t="shared" si="107"/>
        <v>8943.9745539375017</v>
      </c>
    </row>
    <row r="103" spans="1:6" x14ac:dyDescent="0.25">
      <c r="A103" s="20" t="s">
        <v>240</v>
      </c>
      <c r="B103" s="33">
        <f>SUM(B104*B105)</f>
        <v>63450</v>
      </c>
      <c r="C103" s="33">
        <f t="shared" ref="C103" si="108">SUM(C104*C105)</f>
        <v>69953.625</v>
      </c>
      <c r="D103" s="33">
        <f t="shared" ref="D103" si="109">SUM(D104*D105)</f>
        <v>76948.987500000003</v>
      </c>
      <c r="E103" s="33">
        <f t="shared" ref="E103" si="110">SUM(E104*E105)</f>
        <v>84469.002187500009</v>
      </c>
      <c r="F103" s="33">
        <f t="shared" ref="F103" si="111">SUM(F104*F105)</f>
        <v>92548.645875000017</v>
      </c>
    </row>
    <row r="104" spans="1:6" ht="30" x14ac:dyDescent="0.25">
      <c r="A104" s="14" t="s">
        <v>220</v>
      </c>
      <c r="B104" s="7">
        <v>20</v>
      </c>
      <c r="C104" s="7">
        <f>SUM(B104+1)</f>
        <v>21</v>
      </c>
      <c r="D104" s="7">
        <f>SUM(C104+1)</f>
        <v>22</v>
      </c>
      <c r="E104" s="7">
        <f t="shared" ref="E104:F104" si="112">SUM(D104+1)</f>
        <v>23</v>
      </c>
      <c r="F104" s="7">
        <f t="shared" si="112"/>
        <v>24</v>
      </c>
    </row>
    <row r="105" spans="1:6" ht="30" x14ac:dyDescent="0.25">
      <c r="A105" s="14" t="s">
        <v>219</v>
      </c>
      <c r="B105" s="3">
        <v>3172.5</v>
      </c>
      <c r="C105" s="7">
        <f>SUM(B105*1.05)</f>
        <v>3331.125</v>
      </c>
      <c r="D105" s="7">
        <f>SUM(C105*1.05)</f>
        <v>3497.6812500000001</v>
      </c>
      <c r="E105" s="7">
        <f t="shared" ref="E105:F105" si="113">SUM(D105*1.05)</f>
        <v>3672.5653125000003</v>
      </c>
      <c r="F105" s="7">
        <f t="shared" si="113"/>
        <v>3856.1935781250004</v>
      </c>
    </row>
    <row r="106" spans="1:6" x14ac:dyDescent="0.25">
      <c r="A106" s="20" t="s">
        <v>241</v>
      </c>
      <c r="B106" s="33">
        <f>SUM(B107*B108)</f>
        <v>73014.55</v>
      </c>
      <c r="C106" s="33">
        <f t="shared" ref="C106" si="114">SUM(C107*C108)</f>
        <v>78855.714000000007</v>
      </c>
      <c r="D106" s="33">
        <f t="shared" ref="D106" si="115">SUM(D107*D108)</f>
        <v>85098.458025000014</v>
      </c>
      <c r="E106" s="33">
        <f t="shared" ref="E106" si="116">SUM(E107*E108)</f>
        <v>91768.337167500038</v>
      </c>
      <c r="F106" s="33">
        <f t="shared" ref="F106" si="117">SUM(F107*F108)</f>
        <v>98892.458079187534</v>
      </c>
    </row>
    <row r="107" spans="1:6" ht="30" x14ac:dyDescent="0.25">
      <c r="A107" s="14" t="s">
        <v>220</v>
      </c>
      <c r="B107" s="7">
        <v>35</v>
      </c>
      <c r="C107" s="7">
        <f>SUM(B107+1)</f>
        <v>36</v>
      </c>
      <c r="D107" s="7">
        <f>SUM(C107+1)</f>
        <v>37</v>
      </c>
      <c r="E107" s="7">
        <f t="shared" ref="E107:F107" si="118">SUM(D107+1)</f>
        <v>38</v>
      </c>
      <c r="F107" s="7">
        <f t="shared" si="118"/>
        <v>39</v>
      </c>
    </row>
    <row r="108" spans="1:6" ht="30" x14ac:dyDescent="0.25">
      <c r="A108" s="14" t="s">
        <v>219</v>
      </c>
      <c r="B108" s="3">
        <v>2086.13</v>
      </c>
      <c r="C108" s="7">
        <f>SUM(B108*1.05)</f>
        <v>2190.4365000000003</v>
      </c>
      <c r="D108" s="7">
        <f>SUM(C108*1.05)</f>
        <v>2299.9583250000005</v>
      </c>
      <c r="E108" s="7">
        <f t="shared" ref="E108:F108" si="119">SUM(D108*1.05)</f>
        <v>2414.9562412500009</v>
      </c>
      <c r="F108" s="7">
        <f t="shared" si="119"/>
        <v>2535.7040533125009</v>
      </c>
    </row>
    <row r="109" spans="1:6" ht="30" x14ac:dyDescent="0.25">
      <c r="A109" s="20" t="s">
        <v>242</v>
      </c>
      <c r="B109" s="33">
        <f>SUM(B110*B111)</f>
        <v>40884.82</v>
      </c>
      <c r="C109" s="33">
        <f t="shared" ref="C109" si="120">SUM(C110*C111)</f>
        <v>85858.122000000003</v>
      </c>
      <c r="D109" s="33">
        <f t="shared" ref="D109" si="121">SUM(D110*D111)</f>
        <v>135226.54215000002</v>
      </c>
      <c r="E109" s="33">
        <f t="shared" ref="E109" si="122">SUM(E110*E111)</f>
        <v>189317.15901000003</v>
      </c>
      <c r="F109" s="33">
        <f t="shared" ref="F109" si="123">SUM(F110*F111)</f>
        <v>248478.77120062505</v>
      </c>
    </row>
    <row r="110" spans="1:6" ht="30" x14ac:dyDescent="0.25">
      <c r="A110" s="14" t="s">
        <v>220</v>
      </c>
      <c r="B110" s="7">
        <v>1</v>
      </c>
      <c r="C110" s="7">
        <f>SUM(B110+1)</f>
        <v>2</v>
      </c>
      <c r="D110" s="7">
        <f>SUM(C110+1)</f>
        <v>3</v>
      </c>
      <c r="E110" s="7">
        <f t="shared" ref="E110:F110" si="124">SUM(D110+1)</f>
        <v>4</v>
      </c>
      <c r="F110" s="7">
        <f t="shared" si="124"/>
        <v>5</v>
      </c>
    </row>
    <row r="111" spans="1:6" ht="30" x14ac:dyDescent="0.25">
      <c r="A111" s="14" t="s">
        <v>219</v>
      </c>
      <c r="B111" s="3">
        <v>40884.82</v>
      </c>
      <c r="C111" s="7">
        <f>SUM(B111*1.05)</f>
        <v>42929.061000000002</v>
      </c>
      <c r="D111" s="7">
        <f>SUM(C111*1.05)</f>
        <v>45075.514050000005</v>
      </c>
      <c r="E111" s="7">
        <f t="shared" ref="E111:F111" si="125">SUM(D111*1.05)</f>
        <v>47329.289752500008</v>
      </c>
      <c r="F111" s="7">
        <f t="shared" si="125"/>
        <v>49695.75424012501</v>
      </c>
    </row>
    <row r="112" spans="1:6" x14ac:dyDescent="0.25">
      <c r="A112" s="20" t="s">
        <v>289</v>
      </c>
      <c r="B112" s="33">
        <f>SUM(B113*B114)</f>
        <v>182000</v>
      </c>
      <c r="C112" s="33">
        <f t="shared" ref="C112" si="126">SUM(C113*C114)</f>
        <v>204750</v>
      </c>
      <c r="D112" s="33">
        <f t="shared" ref="D112" si="127">SUM(D113*D114)</f>
        <v>229320</v>
      </c>
      <c r="E112" s="33">
        <f t="shared" ref="E112" si="128">SUM(E113*E114)</f>
        <v>255835.125</v>
      </c>
      <c r="F112" s="33">
        <f t="shared" ref="F112" si="129">SUM(F113*F114)</f>
        <v>284428.46250000002</v>
      </c>
    </row>
    <row r="113" spans="1:6" ht="30" x14ac:dyDescent="0.25">
      <c r="A113" s="14" t="s">
        <v>220</v>
      </c>
      <c r="B113" s="7">
        <v>14</v>
      </c>
      <c r="C113" s="7">
        <f>SUM(B113+1)</f>
        <v>15</v>
      </c>
      <c r="D113" s="7">
        <f>SUM(C113+1)</f>
        <v>16</v>
      </c>
      <c r="E113" s="7">
        <f t="shared" ref="E113:F113" si="130">SUM(D113+1)</f>
        <v>17</v>
      </c>
      <c r="F113" s="7">
        <f t="shared" si="130"/>
        <v>18</v>
      </c>
    </row>
    <row r="114" spans="1:6" ht="30" x14ac:dyDescent="0.25">
      <c r="A114" s="14" t="s">
        <v>219</v>
      </c>
      <c r="B114" s="3">
        <v>13000</v>
      </c>
      <c r="C114" s="7">
        <f>SUM(B114*1.05)</f>
        <v>13650</v>
      </c>
      <c r="D114" s="7">
        <f>SUM(C114*1.05)</f>
        <v>14332.5</v>
      </c>
      <c r="E114" s="7">
        <f t="shared" ref="E114:F114" si="131">SUM(D114*1.05)</f>
        <v>15049.125</v>
      </c>
      <c r="F114" s="7">
        <f t="shared" si="131"/>
        <v>15801.581250000001</v>
      </c>
    </row>
    <row r="115" spans="1:6" x14ac:dyDescent="0.25">
      <c r="A115" s="20" t="s">
        <v>243</v>
      </c>
      <c r="B115" s="33">
        <f>SUM(B116*B117)</f>
        <v>31656.9</v>
      </c>
      <c r="C115" s="33">
        <f t="shared" ref="C115" si="132">SUM(C116*C117)</f>
        <v>49859.617500000008</v>
      </c>
      <c r="D115" s="33">
        <f t="shared" ref="D115" si="133">SUM(D116*D117)</f>
        <v>69803.464500000002</v>
      </c>
      <c r="E115" s="33">
        <f t="shared" ref="E115" si="134">SUM(E116*E117)</f>
        <v>91617.047156250017</v>
      </c>
      <c r="F115" s="33">
        <f t="shared" ref="F115" si="135">SUM(F116*F117)</f>
        <v>115437.47941687502</v>
      </c>
    </row>
    <row r="116" spans="1:6" ht="30" x14ac:dyDescent="0.25">
      <c r="A116" s="14" t="s">
        <v>220</v>
      </c>
      <c r="B116" s="7">
        <v>2</v>
      </c>
      <c r="C116" s="7">
        <f>SUM(B116+1)</f>
        <v>3</v>
      </c>
      <c r="D116" s="7">
        <f>SUM(C116+1)</f>
        <v>4</v>
      </c>
      <c r="E116" s="7">
        <f t="shared" ref="E116:F116" si="136">SUM(D116+1)</f>
        <v>5</v>
      </c>
      <c r="F116" s="7">
        <f t="shared" si="136"/>
        <v>6</v>
      </c>
    </row>
    <row r="117" spans="1:6" ht="30" x14ac:dyDescent="0.25">
      <c r="A117" s="14" t="s">
        <v>219</v>
      </c>
      <c r="B117" s="3">
        <v>15828.45</v>
      </c>
      <c r="C117" s="7">
        <f>SUM(B117*1.05)</f>
        <v>16619.872500000001</v>
      </c>
      <c r="D117" s="7">
        <f>SUM(C117*1.05)</f>
        <v>17450.866125</v>
      </c>
      <c r="E117" s="7">
        <f t="shared" ref="E117:F117" si="137">SUM(D117*1.05)</f>
        <v>18323.409431250002</v>
      </c>
      <c r="F117" s="7">
        <f t="shared" si="137"/>
        <v>19239.579902812504</v>
      </c>
    </row>
    <row r="118" spans="1:6" ht="30" x14ac:dyDescent="0.25">
      <c r="A118" s="20" t="s">
        <v>244</v>
      </c>
      <c r="B118" s="33">
        <f>SUM(B119*B120)</f>
        <v>88669.63</v>
      </c>
      <c r="C118" s="33">
        <f t="shared" ref="C118" si="138">SUM(C119*C120)</f>
        <v>106403.55600000001</v>
      </c>
      <c r="D118" s="33">
        <f t="shared" ref="D118" si="139">SUM(D119*D120)</f>
        <v>125689.20052500002</v>
      </c>
      <c r="E118" s="33">
        <f t="shared" ref="E118" si="140">SUM(E119*E120)</f>
        <v>146637.40061250003</v>
      </c>
      <c r="F118" s="33">
        <f t="shared" ref="F118" si="141">SUM(F119*F120)</f>
        <v>169366.19770743753</v>
      </c>
    </row>
    <row r="119" spans="1:6" ht="30" x14ac:dyDescent="0.25">
      <c r="A119" s="14" t="s">
        <v>220</v>
      </c>
      <c r="B119" s="7">
        <v>7</v>
      </c>
      <c r="C119" s="7">
        <f>SUM(B119+1)</f>
        <v>8</v>
      </c>
      <c r="D119" s="7">
        <f>SUM(C119+1)</f>
        <v>9</v>
      </c>
      <c r="E119" s="7">
        <f t="shared" ref="E119:F119" si="142">SUM(D119+1)</f>
        <v>10</v>
      </c>
      <c r="F119" s="7">
        <f t="shared" si="142"/>
        <v>11</v>
      </c>
    </row>
    <row r="120" spans="1:6" ht="30" x14ac:dyDescent="0.25">
      <c r="A120" s="14" t="s">
        <v>219</v>
      </c>
      <c r="B120" s="3">
        <v>12667.09</v>
      </c>
      <c r="C120" s="7">
        <f>SUM(B120*1.05)</f>
        <v>13300.444500000001</v>
      </c>
      <c r="D120" s="7">
        <f>SUM(C120*1.05)</f>
        <v>13965.466725000002</v>
      </c>
      <c r="E120" s="7">
        <f t="shared" ref="E120:F120" si="143">SUM(D120*1.05)</f>
        <v>14663.740061250002</v>
      </c>
      <c r="F120" s="7">
        <f t="shared" si="143"/>
        <v>15396.927064312504</v>
      </c>
    </row>
    <row r="121" spans="1:6" x14ac:dyDescent="0.25">
      <c r="A121" s="36" t="s">
        <v>245</v>
      </c>
      <c r="B121" s="37">
        <f>SUM(B122*B123)</f>
        <v>154257.90000000002</v>
      </c>
      <c r="C121" s="33">
        <f t="shared" ref="C121" si="144">SUM(C122*C123)</f>
        <v>172768.84800000003</v>
      </c>
      <c r="D121" s="33">
        <f t="shared" ref="D121" si="145">SUM(D122*D123)</f>
        <v>192745.24605000002</v>
      </c>
      <c r="E121" s="33">
        <f t="shared" ref="E121" si="146">SUM(E122*E123)</f>
        <v>214287.36178500004</v>
      </c>
      <c r="F121" s="33">
        <f t="shared" ref="F121" si="147">SUM(F122*F123)</f>
        <v>237501.82597837507</v>
      </c>
    </row>
    <row r="122" spans="1:6" ht="30" x14ac:dyDescent="0.25">
      <c r="A122" s="38" t="s">
        <v>220</v>
      </c>
      <c r="B122" s="39">
        <v>15</v>
      </c>
      <c r="C122" s="7">
        <f>SUM(B122+1)</f>
        <v>16</v>
      </c>
      <c r="D122" s="7">
        <f>SUM(C122+1)</f>
        <v>17</v>
      </c>
      <c r="E122" s="7">
        <f t="shared" ref="E122:F122" si="148">SUM(D122+1)</f>
        <v>18</v>
      </c>
      <c r="F122" s="7">
        <f t="shared" si="148"/>
        <v>19</v>
      </c>
    </row>
    <row r="123" spans="1:6" ht="30" x14ac:dyDescent="0.25">
      <c r="A123" s="38" t="s">
        <v>219</v>
      </c>
      <c r="B123" s="40">
        <v>10283.86</v>
      </c>
      <c r="C123" s="7">
        <f>SUM(B123*1.05)</f>
        <v>10798.053000000002</v>
      </c>
      <c r="D123" s="7">
        <f>SUM(C123*1.05)</f>
        <v>11337.955650000002</v>
      </c>
      <c r="E123" s="7">
        <f t="shared" ref="E123:F123" si="149">SUM(D123*1.05)</f>
        <v>11904.853432500002</v>
      </c>
      <c r="F123" s="7">
        <f t="shared" si="149"/>
        <v>12500.096104125003</v>
      </c>
    </row>
    <row r="124" spans="1:6" x14ac:dyDescent="0.25">
      <c r="A124" s="20" t="s">
        <v>246</v>
      </c>
      <c r="B124" s="33">
        <f>SUM(B125*B126)</f>
        <v>4813.18</v>
      </c>
      <c r="C124" s="33">
        <f t="shared" ref="C124" si="150">SUM(C125*C126)</f>
        <v>10107.678000000002</v>
      </c>
      <c r="D124" s="33">
        <f t="shared" ref="D124" si="151">SUM(D125*D126)</f>
        <v>15919.592850000005</v>
      </c>
      <c r="E124" s="33">
        <f t="shared" ref="E124" si="152">SUM(E125*E126)</f>
        <v>22287.429990000008</v>
      </c>
      <c r="F124" s="33">
        <f t="shared" ref="F124" si="153">SUM(F125*F126)</f>
        <v>29252.251861875011</v>
      </c>
    </row>
    <row r="125" spans="1:6" ht="30" x14ac:dyDescent="0.25">
      <c r="A125" s="14" t="s">
        <v>220</v>
      </c>
      <c r="B125" s="7">
        <v>1</v>
      </c>
      <c r="C125" s="7">
        <f>SUM(B125+1)</f>
        <v>2</v>
      </c>
      <c r="D125" s="7">
        <f>SUM(C125+1)</f>
        <v>3</v>
      </c>
      <c r="E125" s="7">
        <f t="shared" ref="E125:F125" si="154">SUM(D125+1)</f>
        <v>4</v>
      </c>
      <c r="F125" s="7">
        <f t="shared" si="154"/>
        <v>5</v>
      </c>
    </row>
    <row r="126" spans="1:6" ht="30" x14ac:dyDescent="0.25">
      <c r="A126" s="14" t="s">
        <v>219</v>
      </c>
      <c r="B126" s="3">
        <v>4813.18</v>
      </c>
      <c r="C126" s="7">
        <f>SUM(B126*1.05)</f>
        <v>5053.8390000000009</v>
      </c>
      <c r="D126" s="7">
        <f>SUM(C126*1.05)</f>
        <v>5306.5309500000012</v>
      </c>
      <c r="E126" s="7">
        <f t="shared" ref="E126:F126" si="155">SUM(D126*1.05)</f>
        <v>5571.857497500002</v>
      </c>
      <c r="F126" s="7">
        <f t="shared" si="155"/>
        <v>5850.4503723750022</v>
      </c>
    </row>
    <row r="127" spans="1:6" x14ac:dyDescent="0.25">
      <c r="A127" s="20" t="s">
        <v>247</v>
      </c>
      <c r="B127" s="33">
        <f>SUM(B128*B129)</f>
        <v>8762.58</v>
      </c>
      <c r="C127" s="33">
        <f t="shared" ref="C127" si="156">SUM(C128*C129)</f>
        <v>12267.612000000001</v>
      </c>
      <c r="D127" s="33">
        <f t="shared" ref="D127" si="157">SUM(D128*D129)</f>
        <v>16101.240750000001</v>
      </c>
      <c r="E127" s="33">
        <f t="shared" ref="E127" si="158">SUM(E128*E129)</f>
        <v>20287.563345000002</v>
      </c>
      <c r="F127" s="33">
        <f t="shared" ref="F127" si="159">SUM(F128*F129)</f>
        <v>24852.265097625004</v>
      </c>
    </row>
    <row r="128" spans="1:6" ht="30" x14ac:dyDescent="0.25">
      <c r="A128" s="14" t="s">
        <v>220</v>
      </c>
      <c r="B128" s="7">
        <v>3</v>
      </c>
      <c r="C128" s="7">
        <f>SUM(B128+1)</f>
        <v>4</v>
      </c>
      <c r="D128" s="7">
        <f>SUM(C128+1)</f>
        <v>5</v>
      </c>
      <c r="E128" s="7">
        <f t="shared" ref="E128:F128" si="160">SUM(D128+1)</f>
        <v>6</v>
      </c>
      <c r="F128" s="7">
        <f t="shared" si="160"/>
        <v>7</v>
      </c>
    </row>
    <row r="129" spans="1:6" ht="30" x14ac:dyDescent="0.25">
      <c r="A129" s="14" t="s">
        <v>219</v>
      </c>
      <c r="B129" s="3">
        <v>2920.86</v>
      </c>
      <c r="C129" s="7">
        <f>SUM(B129*1.05)</f>
        <v>3066.9030000000002</v>
      </c>
      <c r="D129" s="7">
        <f>SUM(C129*1.05)</f>
        <v>3220.2481500000004</v>
      </c>
      <c r="E129" s="7">
        <f t="shared" ref="E129:F129" si="161">SUM(D129*1.05)</f>
        <v>3381.2605575000007</v>
      </c>
      <c r="F129" s="7">
        <f t="shared" si="161"/>
        <v>3550.3235853750007</v>
      </c>
    </row>
    <row r="130" spans="1:6" x14ac:dyDescent="0.25">
      <c r="A130" s="20" t="s">
        <v>248</v>
      </c>
      <c r="B130" s="33">
        <f>SUM(B131*B132)</f>
        <v>1750</v>
      </c>
      <c r="C130" s="33">
        <f t="shared" ref="C130" si="162">SUM(C131*C132)</f>
        <v>2756.25</v>
      </c>
      <c r="D130" s="33">
        <f t="shared" ref="D130" si="163">SUM(D131*D132)</f>
        <v>3858.75</v>
      </c>
      <c r="E130" s="33">
        <f t="shared" ref="E130" si="164">SUM(E131*E132)</f>
        <v>5064.609375</v>
      </c>
      <c r="F130" s="33">
        <f t="shared" ref="F130" si="165">SUM(F131*F132)</f>
        <v>6381.4078125000005</v>
      </c>
    </row>
    <row r="131" spans="1:6" ht="30" x14ac:dyDescent="0.25">
      <c r="A131" s="14" t="s">
        <v>220</v>
      </c>
      <c r="B131" s="7">
        <v>2</v>
      </c>
      <c r="C131" s="7">
        <f>SUM(B131+1)</f>
        <v>3</v>
      </c>
      <c r="D131" s="7">
        <f>SUM(C131+1)</f>
        <v>4</v>
      </c>
      <c r="E131" s="7">
        <f t="shared" ref="E131:F131" si="166">SUM(D131+1)</f>
        <v>5</v>
      </c>
      <c r="F131" s="7">
        <f t="shared" si="166"/>
        <v>6</v>
      </c>
    </row>
    <row r="132" spans="1:6" ht="30" x14ac:dyDescent="0.25">
      <c r="A132" s="14" t="s">
        <v>219</v>
      </c>
      <c r="B132" s="3">
        <v>875</v>
      </c>
      <c r="C132" s="7">
        <f>SUM(B132*1.05)</f>
        <v>918.75</v>
      </c>
      <c r="D132" s="7">
        <f>SUM(C132*1.05)</f>
        <v>964.6875</v>
      </c>
      <c r="E132" s="7">
        <f t="shared" ref="E132:F132" si="167">SUM(D132*1.05)</f>
        <v>1012.921875</v>
      </c>
      <c r="F132" s="7">
        <f t="shared" si="167"/>
        <v>1063.5679687500001</v>
      </c>
    </row>
    <row r="133" spans="1:6" x14ac:dyDescent="0.25">
      <c r="A133" s="20" t="s">
        <v>249</v>
      </c>
      <c r="B133" s="33">
        <f>SUM(B134*B135)</f>
        <v>27914.370000000003</v>
      </c>
      <c r="C133" s="33">
        <f t="shared" ref="C133" si="168">SUM(C134*C135)</f>
        <v>39080.118000000002</v>
      </c>
      <c r="D133" s="33">
        <f t="shared" ref="D133" si="169">SUM(D134*D135)</f>
        <v>51292.654875000007</v>
      </c>
      <c r="E133" s="33">
        <f t="shared" ref="E133" si="170">SUM(E134*E135)</f>
        <v>64628.745142500004</v>
      </c>
      <c r="F133" s="33">
        <f t="shared" ref="F133" si="171">SUM(F134*F135)</f>
        <v>79170.212799562505</v>
      </c>
    </row>
    <row r="134" spans="1:6" ht="30" x14ac:dyDescent="0.25">
      <c r="A134" s="14" t="s">
        <v>220</v>
      </c>
      <c r="B134" s="7">
        <v>3</v>
      </c>
      <c r="C134" s="7">
        <f>SUM(B134+1)</f>
        <v>4</v>
      </c>
      <c r="D134" s="7">
        <f>SUM(C134+1)</f>
        <v>5</v>
      </c>
      <c r="E134" s="7">
        <f t="shared" ref="E134:F134" si="172">SUM(D134+1)</f>
        <v>6</v>
      </c>
      <c r="F134" s="7">
        <f t="shared" si="172"/>
        <v>7</v>
      </c>
    </row>
    <row r="135" spans="1:6" ht="30" x14ac:dyDescent="0.25">
      <c r="A135" s="14" t="s">
        <v>219</v>
      </c>
      <c r="B135" s="3">
        <v>9304.7900000000009</v>
      </c>
      <c r="C135" s="7">
        <f>SUM(B135*1.05)</f>
        <v>9770.0295000000006</v>
      </c>
      <c r="D135" s="7">
        <f>SUM(C135*1.05)</f>
        <v>10258.530975000001</v>
      </c>
      <c r="E135" s="7">
        <f t="shared" ref="E135:F135" si="173">SUM(D135*1.05)</f>
        <v>10771.457523750001</v>
      </c>
      <c r="F135" s="7">
        <f t="shared" si="173"/>
        <v>11310.030399937501</v>
      </c>
    </row>
    <row r="136" spans="1:6" x14ac:dyDescent="0.25">
      <c r="A136" s="20" t="s">
        <v>250</v>
      </c>
      <c r="B136" s="33">
        <f>SUM(B137*B138)</f>
        <v>8128</v>
      </c>
      <c r="C136" s="33">
        <f t="shared" ref="C136" si="174">SUM(C137*C138)</f>
        <v>17068.8</v>
      </c>
      <c r="D136" s="33">
        <f t="shared" ref="D136" si="175">SUM(D137*D138)</f>
        <v>26883.360000000001</v>
      </c>
      <c r="E136" s="33">
        <f t="shared" ref="E136" si="176">SUM(E137*E138)</f>
        <v>37636.704000000005</v>
      </c>
      <c r="F136" s="33">
        <f t="shared" ref="F136" si="177">SUM(F137*F138)</f>
        <v>49398.174000000006</v>
      </c>
    </row>
    <row r="137" spans="1:6" ht="30" x14ac:dyDescent="0.25">
      <c r="A137" s="14" t="s">
        <v>220</v>
      </c>
      <c r="B137" s="7">
        <v>1</v>
      </c>
      <c r="C137" s="7">
        <f>SUM(B137+1)</f>
        <v>2</v>
      </c>
      <c r="D137" s="7">
        <f>SUM(C137+1)</f>
        <v>3</v>
      </c>
      <c r="E137" s="7">
        <f t="shared" ref="E137:F137" si="178">SUM(D137+1)</f>
        <v>4</v>
      </c>
      <c r="F137" s="7">
        <f t="shared" si="178"/>
        <v>5</v>
      </c>
    </row>
    <row r="138" spans="1:6" ht="30" x14ac:dyDescent="0.25">
      <c r="A138" s="14" t="s">
        <v>219</v>
      </c>
      <c r="B138" s="3">
        <v>8128</v>
      </c>
      <c r="C138" s="7">
        <f>SUM(B138*1.05)</f>
        <v>8534.4</v>
      </c>
      <c r="D138" s="7">
        <f>SUM(C138*1.05)</f>
        <v>8961.1200000000008</v>
      </c>
      <c r="E138" s="7">
        <f t="shared" ref="E138:F138" si="179">SUM(D138*1.05)</f>
        <v>9409.1760000000013</v>
      </c>
      <c r="F138" s="7">
        <f t="shared" si="179"/>
        <v>9879.6348000000016</v>
      </c>
    </row>
    <row r="139" spans="1:6" ht="30" x14ac:dyDescent="0.25">
      <c r="A139" s="20" t="s">
        <v>251</v>
      </c>
      <c r="B139" s="33">
        <f>SUM(B140*B141)</f>
        <v>102703.25</v>
      </c>
      <c r="C139" s="33">
        <f t="shared" ref="C139" si="180">SUM(C140*C141)</f>
        <v>116133.67500000002</v>
      </c>
      <c r="D139" s="33">
        <f t="shared" ref="D139" si="181">SUM(D140*D141)</f>
        <v>130650.38437500002</v>
      </c>
      <c r="E139" s="33">
        <f t="shared" ref="E139" si="182">SUM(E140*E141)</f>
        <v>146328.43050000005</v>
      </c>
      <c r="F139" s="33">
        <f t="shared" ref="F139" si="183">SUM(F140*F141)</f>
        <v>163247.65527656255</v>
      </c>
    </row>
    <row r="140" spans="1:6" ht="30" x14ac:dyDescent="0.25">
      <c r="A140" s="14" t="s">
        <v>220</v>
      </c>
      <c r="B140" s="7">
        <v>13</v>
      </c>
      <c r="C140" s="7">
        <f>SUM(B140+1)</f>
        <v>14</v>
      </c>
      <c r="D140" s="7">
        <f>SUM(C140+1)</f>
        <v>15</v>
      </c>
      <c r="E140" s="7">
        <f t="shared" ref="E140:F140" si="184">SUM(D140+1)</f>
        <v>16</v>
      </c>
      <c r="F140" s="7">
        <f t="shared" si="184"/>
        <v>17</v>
      </c>
    </row>
    <row r="141" spans="1:6" ht="30" x14ac:dyDescent="0.25">
      <c r="A141" s="14" t="s">
        <v>219</v>
      </c>
      <c r="B141" s="3">
        <v>7900.25</v>
      </c>
      <c r="C141" s="7">
        <f>SUM(B141*1.05)</f>
        <v>8295.2625000000007</v>
      </c>
      <c r="D141" s="7">
        <f>SUM(C141*1.05)</f>
        <v>8710.025625000002</v>
      </c>
      <c r="E141" s="7">
        <f t="shared" ref="E141:F141" si="185">SUM(D141*1.05)</f>
        <v>9145.5269062500029</v>
      </c>
      <c r="F141" s="7">
        <f t="shared" si="185"/>
        <v>9602.8032515625036</v>
      </c>
    </row>
    <row r="142" spans="1:6" x14ac:dyDescent="0.25">
      <c r="A142" s="20" t="s">
        <v>252</v>
      </c>
      <c r="B142" s="33">
        <f>SUM(B143*B144)</f>
        <v>6741.7199999999993</v>
      </c>
      <c r="C142" s="33">
        <f t="shared" ref="C142" si="186">SUM(C143*C144)</f>
        <v>8258.607</v>
      </c>
      <c r="D142" s="33">
        <f t="shared" ref="D142" si="187">SUM(D143*D144)</f>
        <v>9910.3284000000003</v>
      </c>
      <c r="E142" s="33">
        <f t="shared" ref="E142" si="188">SUM(E143*E144)</f>
        <v>11706.5754225</v>
      </c>
      <c r="F142" s="33">
        <f t="shared" ref="F142" si="189">SUM(F143*F144)</f>
        <v>13657.671326250002</v>
      </c>
    </row>
    <row r="143" spans="1:6" ht="30" x14ac:dyDescent="0.25">
      <c r="A143" s="14" t="s">
        <v>220</v>
      </c>
      <c r="B143" s="7">
        <v>6</v>
      </c>
      <c r="C143" s="7">
        <f>SUM(B143+1)</f>
        <v>7</v>
      </c>
      <c r="D143" s="7">
        <f>SUM(C143+1)</f>
        <v>8</v>
      </c>
      <c r="E143" s="7">
        <f t="shared" ref="E143:F143" si="190">SUM(D143+1)</f>
        <v>9</v>
      </c>
      <c r="F143" s="7">
        <f t="shared" si="190"/>
        <v>10</v>
      </c>
    </row>
    <row r="144" spans="1:6" ht="30" x14ac:dyDescent="0.25">
      <c r="A144" s="14" t="s">
        <v>219</v>
      </c>
      <c r="B144" s="3">
        <v>1123.6199999999999</v>
      </c>
      <c r="C144" s="7">
        <f>SUM(B144*1.05)</f>
        <v>1179.8009999999999</v>
      </c>
      <c r="D144" s="7">
        <f>SUM(C144*1.05)</f>
        <v>1238.79105</v>
      </c>
      <c r="E144" s="7">
        <f t="shared" ref="E144:F144" si="191">SUM(D144*1.05)</f>
        <v>1300.7306025</v>
      </c>
      <c r="F144" s="7">
        <f t="shared" si="191"/>
        <v>1365.7671326250002</v>
      </c>
    </row>
    <row r="145" spans="1:6" x14ac:dyDescent="0.25">
      <c r="A145" s="20" t="s">
        <v>253</v>
      </c>
      <c r="B145" s="33">
        <f>SUM(B146*B147)</f>
        <v>350230.01</v>
      </c>
      <c r="C145" s="33">
        <f t="shared" ref="C145" si="192">SUM(C146*C147)</f>
        <v>396029.31900000002</v>
      </c>
      <c r="D145" s="33">
        <f t="shared" ref="D145" si="193">SUM(D146*D147)</f>
        <v>445532.98387500003</v>
      </c>
      <c r="E145" s="33">
        <f t="shared" ref="E145" si="194">SUM(E146*E147)</f>
        <v>498996.94194000011</v>
      </c>
      <c r="F145" s="33">
        <f t="shared" ref="F145" si="195">SUM(F146*F147)</f>
        <v>556693.46335181268</v>
      </c>
    </row>
    <row r="146" spans="1:6" ht="30" x14ac:dyDescent="0.25">
      <c r="A146" s="14" t="s">
        <v>220</v>
      </c>
      <c r="B146" s="7">
        <v>13</v>
      </c>
      <c r="C146" s="7">
        <f>SUM(B146+1)</f>
        <v>14</v>
      </c>
      <c r="D146" s="7">
        <f>SUM(C146+1)</f>
        <v>15</v>
      </c>
      <c r="E146" s="7">
        <f t="shared" ref="E146:F146" si="196">SUM(D146+1)</f>
        <v>16</v>
      </c>
      <c r="F146" s="7">
        <f t="shared" si="196"/>
        <v>17</v>
      </c>
    </row>
    <row r="147" spans="1:6" ht="30" x14ac:dyDescent="0.25">
      <c r="A147" s="14" t="s">
        <v>219</v>
      </c>
      <c r="B147" s="3">
        <v>26940.77</v>
      </c>
      <c r="C147" s="7">
        <f>SUM(B147*1.05)</f>
        <v>28287.808500000003</v>
      </c>
      <c r="D147" s="7">
        <f>SUM(C147*1.05)</f>
        <v>29702.198925000004</v>
      </c>
      <c r="E147" s="7">
        <f t="shared" ref="E147:F147" si="197">SUM(D147*1.05)</f>
        <v>31187.308871250007</v>
      </c>
      <c r="F147" s="7">
        <f t="shared" si="197"/>
        <v>32746.67431481251</v>
      </c>
    </row>
    <row r="148" spans="1:6" x14ac:dyDescent="0.25">
      <c r="A148" s="20" t="s">
        <v>254</v>
      </c>
      <c r="B148" s="33">
        <f>SUM(B149*B150)</f>
        <v>48726.8</v>
      </c>
      <c r="C148" s="33">
        <f t="shared" ref="C148" si="198">SUM(C149*C150)</f>
        <v>102326.28000000001</v>
      </c>
      <c r="D148" s="33">
        <f t="shared" ref="D148" si="199">SUM(D149*D150)</f>
        <v>161163.891</v>
      </c>
      <c r="E148" s="33">
        <f t="shared" ref="E148" si="200">SUM(E149*E150)</f>
        <v>225629.44740000003</v>
      </c>
      <c r="F148" s="33">
        <f t="shared" ref="F148" si="201">SUM(F149*F150)</f>
        <v>296138.64971250005</v>
      </c>
    </row>
    <row r="149" spans="1:6" ht="30" x14ac:dyDescent="0.25">
      <c r="A149" s="14" t="s">
        <v>220</v>
      </c>
      <c r="B149" s="7">
        <v>1</v>
      </c>
      <c r="C149" s="7">
        <f>SUM(B149+1)</f>
        <v>2</v>
      </c>
      <c r="D149" s="7">
        <f>SUM(C149+1)</f>
        <v>3</v>
      </c>
      <c r="E149" s="7">
        <f t="shared" ref="E149:F149" si="202">SUM(D149+1)</f>
        <v>4</v>
      </c>
      <c r="F149" s="7">
        <f t="shared" si="202"/>
        <v>5</v>
      </c>
    </row>
    <row r="150" spans="1:6" ht="30" x14ac:dyDescent="0.25">
      <c r="A150" s="14" t="s">
        <v>219</v>
      </c>
      <c r="B150" s="3">
        <v>48726.8</v>
      </c>
      <c r="C150" s="7">
        <f>SUM(B150*1.05)</f>
        <v>51163.140000000007</v>
      </c>
      <c r="D150" s="7">
        <f>SUM(C150*1.05)</f>
        <v>53721.297000000006</v>
      </c>
      <c r="E150" s="7">
        <f t="shared" ref="E150:F150" si="203">SUM(D150*1.05)</f>
        <v>56407.361850000008</v>
      </c>
      <c r="F150" s="7">
        <f t="shared" si="203"/>
        <v>59227.729942500009</v>
      </c>
    </row>
    <row r="151" spans="1:6" x14ac:dyDescent="0.25">
      <c r="A151" s="20" t="s">
        <v>255</v>
      </c>
      <c r="B151" s="33">
        <f>SUM(B152*B153)</f>
        <v>37055.879999999997</v>
      </c>
      <c r="C151" s="33">
        <f t="shared" ref="C151" si="204">SUM(C152*C153)</f>
        <v>51878.231999999996</v>
      </c>
      <c r="D151" s="33">
        <f t="shared" ref="D151" si="205">SUM(D152*D153)</f>
        <v>68090.179499999998</v>
      </c>
      <c r="E151" s="33">
        <f t="shared" ref="E151" si="206">SUM(E152*E153)</f>
        <v>85793.626169999989</v>
      </c>
      <c r="F151" s="33">
        <f t="shared" ref="F151" si="207">SUM(F152*F153)</f>
        <v>105097.19205825</v>
      </c>
    </row>
    <row r="152" spans="1:6" ht="30" x14ac:dyDescent="0.25">
      <c r="A152" s="14" t="s">
        <v>220</v>
      </c>
      <c r="B152" s="7">
        <v>3</v>
      </c>
      <c r="C152" s="7">
        <f>SUM(B152+1)</f>
        <v>4</v>
      </c>
      <c r="D152" s="7">
        <f>SUM(C152+1)</f>
        <v>5</v>
      </c>
      <c r="E152" s="7">
        <f t="shared" ref="E152:F152" si="208">SUM(D152+1)</f>
        <v>6</v>
      </c>
      <c r="F152" s="7">
        <f t="shared" si="208"/>
        <v>7</v>
      </c>
    </row>
    <row r="153" spans="1:6" ht="30" x14ac:dyDescent="0.25">
      <c r="A153" s="14" t="s">
        <v>219</v>
      </c>
      <c r="B153" s="3">
        <v>12351.96</v>
      </c>
      <c r="C153" s="7">
        <f>SUM(B153*1.05)</f>
        <v>12969.557999999999</v>
      </c>
      <c r="D153" s="7">
        <f>SUM(C153*1.05)</f>
        <v>13618.035899999999</v>
      </c>
      <c r="E153" s="7">
        <f t="shared" ref="E153:F153" si="209">SUM(D153*1.05)</f>
        <v>14298.937694999999</v>
      </c>
      <c r="F153" s="7">
        <f t="shared" si="209"/>
        <v>15013.88457975</v>
      </c>
    </row>
    <row r="154" spans="1:6" x14ac:dyDescent="0.25">
      <c r="A154" s="20" t="s">
        <v>256</v>
      </c>
      <c r="B154" s="33">
        <f>SUM(B155*B156)</f>
        <v>325</v>
      </c>
      <c r="C154" s="33">
        <f t="shared" ref="C154" si="210">SUM(C155*C156)</f>
        <v>682.5</v>
      </c>
      <c r="D154" s="33">
        <f t="shared" ref="D154" si="211">SUM(D155*D156)</f>
        <v>1074.9375</v>
      </c>
      <c r="E154" s="33">
        <f t="shared" ref="E154" si="212">SUM(E155*E156)</f>
        <v>1504.9125000000001</v>
      </c>
      <c r="F154" s="33">
        <f t="shared" ref="F154" si="213">SUM(F155*F156)</f>
        <v>1975.1976562500001</v>
      </c>
    </row>
    <row r="155" spans="1:6" ht="30" x14ac:dyDescent="0.25">
      <c r="A155" s="14" t="s">
        <v>220</v>
      </c>
      <c r="B155" s="7">
        <v>1</v>
      </c>
      <c r="C155" s="7">
        <f>SUM(B155+1)</f>
        <v>2</v>
      </c>
      <c r="D155" s="7">
        <f>SUM(C155+1)</f>
        <v>3</v>
      </c>
      <c r="E155" s="7">
        <f t="shared" ref="E155:F155" si="214">SUM(D155+1)</f>
        <v>4</v>
      </c>
      <c r="F155" s="7">
        <f t="shared" si="214"/>
        <v>5</v>
      </c>
    </row>
    <row r="156" spans="1:6" ht="30" x14ac:dyDescent="0.25">
      <c r="A156" s="14" t="s">
        <v>219</v>
      </c>
      <c r="B156" s="3">
        <v>325</v>
      </c>
      <c r="C156" s="7">
        <f>SUM(B156*1.05)</f>
        <v>341.25</v>
      </c>
      <c r="D156" s="7">
        <f>SUM(C156*1.05)</f>
        <v>358.3125</v>
      </c>
      <c r="E156" s="7">
        <f t="shared" ref="E156:F156" si="215">SUM(D156*1.05)</f>
        <v>376.22812500000003</v>
      </c>
      <c r="F156" s="7">
        <f t="shared" si="215"/>
        <v>395.03953125000004</v>
      </c>
    </row>
    <row r="157" spans="1:6" x14ac:dyDescent="0.25">
      <c r="A157" s="20" t="s">
        <v>257</v>
      </c>
      <c r="B157" s="33">
        <f>SUM(B158*B159)</f>
        <v>48726.8</v>
      </c>
      <c r="C157" s="33">
        <f t="shared" ref="C157" si="216">SUM(C158*C159)</f>
        <v>102326.28000000001</v>
      </c>
      <c r="D157" s="33">
        <f t="shared" ref="D157" si="217">SUM(D158*D159)</f>
        <v>161163.891</v>
      </c>
      <c r="E157" s="33">
        <f t="shared" ref="E157" si="218">SUM(E158*E159)</f>
        <v>225629.44740000003</v>
      </c>
      <c r="F157" s="33">
        <f t="shared" ref="F157" si="219">SUM(F158*F159)</f>
        <v>296138.64971250005</v>
      </c>
    </row>
    <row r="158" spans="1:6" ht="30" x14ac:dyDescent="0.25">
      <c r="A158" s="14" t="s">
        <v>220</v>
      </c>
      <c r="B158" s="7">
        <v>1</v>
      </c>
      <c r="C158" s="7">
        <f>SUM(B158+1)</f>
        <v>2</v>
      </c>
      <c r="D158" s="7">
        <f>SUM(C158+1)</f>
        <v>3</v>
      </c>
      <c r="E158" s="7">
        <f t="shared" ref="E158:F158" si="220">SUM(D158+1)</f>
        <v>4</v>
      </c>
      <c r="F158" s="7">
        <f t="shared" si="220"/>
        <v>5</v>
      </c>
    </row>
    <row r="159" spans="1:6" ht="30" x14ac:dyDescent="0.25">
      <c r="A159" s="14" t="s">
        <v>219</v>
      </c>
      <c r="B159" s="3">
        <v>48726.8</v>
      </c>
      <c r="C159" s="7">
        <f>SUM(B159*1.05)</f>
        <v>51163.140000000007</v>
      </c>
      <c r="D159" s="7">
        <f>SUM(C159*1.05)</f>
        <v>53721.297000000006</v>
      </c>
      <c r="E159" s="7">
        <f t="shared" ref="E159:F159" si="221">SUM(D159*1.05)</f>
        <v>56407.361850000008</v>
      </c>
      <c r="F159" s="7">
        <f t="shared" si="221"/>
        <v>59227.729942500009</v>
      </c>
    </row>
    <row r="160" spans="1:6" x14ac:dyDescent="0.25">
      <c r="A160" s="20" t="s">
        <v>258</v>
      </c>
      <c r="B160" s="33">
        <f>SUM(B161*B162)</f>
        <v>34584.32</v>
      </c>
      <c r="C160" s="33">
        <f t="shared" ref="C160" si="222">SUM(C161*C162)</f>
        <v>40852.728000000003</v>
      </c>
      <c r="D160" s="33">
        <f t="shared" ref="D160" si="223">SUM(D161*D162)</f>
        <v>47661.516000000003</v>
      </c>
      <c r="E160" s="33">
        <f t="shared" ref="E160" si="224">SUM(E161*E162)</f>
        <v>55049.050980000007</v>
      </c>
      <c r="F160" s="33">
        <f t="shared" ref="F160" si="225">SUM(F161*F162)</f>
        <v>63056.18566800002</v>
      </c>
    </row>
    <row r="161" spans="1:6" ht="30" x14ac:dyDescent="0.25">
      <c r="A161" s="14" t="s">
        <v>220</v>
      </c>
      <c r="B161" s="7">
        <v>8</v>
      </c>
      <c r="C161" s="7">
        <f>SUM(B161+1)</f>
        <v>9</v>
      </c>
      <c r="D161" s="7">
        <f>SUM(C161+1)</f>
        <v>10</v>
      </c>
      <c r="E161" s="7">
        <f t="shared" ref="E161:F161" si="226">SUM(D161+1)</f>
        <v>11</v>
      </c>
      <c r="F161" s="7">
        <f t="shared" si="226"/>
        <v>12</v>
      </c>
    </row>
    <row r="162" spans="1:6" ht="30" x14ac:dyDescent="0.25">
      <c r="A162" s="14" t="s">
        <v>219</v>
      </c>
      <c r="B162" s="3">
        <v>4323.04</v>
      </c>
      <c r="C162" s="7">
        <f>SUM(B162*1.05)</f>
        <v>4539.192</v>
      </c>
      <c r="D162" s="7">
        <f>SUM(C162*1.05)</f>
        <v>4766.1516000000001</v>
      </c>
      <c r="E162" s="7">
        <f t="shared" ref="E162:F162" si="227">SUM(D162*1.05)</f>
        <v>5004.4591800000007</v>
      </c>
      <c r="F162" s="7">
        <f t="shared" si="227"/>
        <v>5254.6821390000014</v>
      </c>
    </row>
    <row r="163" spans="1:6" x14ac:dyDescent="0.25">
      <c r="A163" s="20" t="s">
        <v>259</v>
      </c>
      <c r="B163" s="33">
        <f>SUM(B164*B165)</f>
        <v>20671.350000000002</v>
      </c>
      <c r="C163" s="33">
        <f t="shared" ref="C163" si="228">SUM(C164*C165)</f>
        <v>26045.901000000002</v>
      </c>
      <c r="D163" s="33">
        <f t="shared" ref="D163" si="229">SUM(D164*D165)</f>
        <v>31906.228725000001</v>
      </c>
      <c r="E163" s="33">
        <f t="shared" ref="E163" si="230">SUM(E164*E165)</f>
        <v>38287.474470000008</v>
      </c>
      <c r="F163" s="33">
        <f t="shared" ref="F163" si="231">SUM(F164*F165)</f>
        <v>45227.079217687511</v>
      </c>
    </row>
    <row r="164" spans="1:6" ht="30" x14ac:dyDescent="0.25">
      <c r="A164" s="14" t="s">
        <v>220</v>
      </c>
      <c r="B164" s="7">
        <v>5</v>
      </c>
      <c r="C164" s="7">
        <f>SUM(B164+1)</f>
        <v>6</v>
      </c>
      <c r="D164" s="7">
        <f>SUM(C164+1)</f>
        <v>7</v>
      </c>
      <c r="E164" s="7">
        <f t="shared" ref="E164:F164" si="232">SUM(D164+1)</f>
        <v>8</v>
      </c>
      <c r="F164" s="7">
        <f t="shared" si="232"/>
        <v>9</v>
      </c>
    </row>
    <row r="165" spans="1:6" ht="30" x14ac:dyDescent="0.25">
      <c r="A165" s="14" t="s">
        <v>219</v>
      </c>
      <c r="B165" s="3">
        <v>4134.2700000000004</v>
      </c>
      <c r="C165" s="7">
        <f>SUM(B165*1.05)</f>
        <v>4340.9835000000003</v>
      </c>
      <c r="D165" s="7">
        <f>SUM(C165*1.05)</f>
        <v>4558.0326750000004</v>
      </c>
      <c r="E165" s="7">
        <f t="shared" ref="E165:F165" si="233">SUM(D165*1.05)</f>
        <v>4785.934308750001</v>
      </c>
      <c r="F165" s="7">
        <f t="shared" si="233"/>
        <v>5025.2310241875011</v>
      </c>
    </row>
    <row r="166" spans="1:6" ht="30" x14ac:dyDescent="0.25">
      <c r="A166" s="20" t="s">
        <v>260</v>
      </c>
      <c r="B166" s="33">
        <f>SUM(B167*B168)</f>
        <v>23650</v>
      </c>
      <c r="C166" s="33">
        <f t="shared" ref="C166" si="234">SUM(C167*C168)</f>
        <v>27090</v>
      </c>
      <c r="D166" s="33">
        <f t="shared" ref="D166" si="235">SUM(D167*D168)</f>
        <v>30814.875</v>
      </c>
      <c r="E166" s="33">
        <f t="shared" ref="E166" si="236">SUM(E167*E168)</f>
        <v>34844.512500000004</v>
      </c>
      <c r="F166" s="33">
        <f t="shared" ref="F166" si="237">SUM(F167*F168)</f>
        <v>39200.076562500006</v>
      </c>
    </row>
    <row r="167" spans="1:6" ht="30" x14ac:dyDescent="0.25">
      <c r="A167" s="14" t="s">
        <v>220</v>
      </c>
      <c r="B167" s="7">
        <v>11</v>
      </c>
      <c r="C167" s="7">
        <f>SUM(B167+1)</f>
        <v>12</v>
      </c>
      <c r="D167" s="7">
        <f>SUM(C167+1)</f>
        <v>13</v>
      </c>
      <c r="E167" s="7">
        <f t="shared" ref="E167:F167" si="238">SUM(D167+1)</f>
        <v>14</v>
      </c>
      <c r="F167" s="7">
        <f t="shared" si="238"/>
        <v>15</v>
      </c>
    </row>
    <row r="168" spans="1:6" ht="30" x14ac:dyDescent="0.25">
      <c r="A168" s="14" t="s">
        <v>219</v>
      </c>
      <c r="B168" s="3">
        <v>2150</v>
      </c>
      <c r="C168" s="7">
        <f>SUM(B168*1.05)</f>
        <v>2257.5</v>
      </c>
      <c r="D168" s="7">
        <f>SUM(C168*1.05)</f>
        <v>2370.375</v>
      </c>
      <c r="E168" s="7">
        <f t="shared" ref="E168:F168" si="239">SUM(D168*1.05)</f>
        <v>2488.8937500000002</v>
      </c>
      <c r="F168" s="7">
        <f t="shared" si="239"/>
        <v>2613.3384375000005</v>
      </c>
    </row>
    <row r="169" spans="1:6" x14ac:dyDescent="0.25">
      <c r="A169" s="20" t="s">
        <v>261</v>
      </c>
      <c r="B169" s="33">
        <f>SUM(B170*B171)</f>
        <v>59513.48</v>
      </c>
      <c r="C169" s="33">
        <f t="shared" ref="C169" si="240">SUM(C170*C171)</f>
        <v>78111.442500000005</v>
      </c>
      <c r="D169" s="33">
        <f t="shared" ref="D169" si="241">SUM(D170*D171)</f>
        <v>98420.417550000013</v>
      </c>
      <c r="E169" s="33">
        <f t="shared" ref="E169" si="242">SUM(E170*E171)</f>
        <v>120565.01149875003</v>
      </c>
      <c r="F169" s="33">
        <f t="shared" ref="F169" si="243">SUM(F170*F171)</f>
        <v>144678.01379850003</v>
      </c>
    </row>
    <row r="170" spans="1:6" ht="30" x14ac:dyDescent="0.25">
      <c r="A170" s="14" t="s">
        <v>220</v>
      </c>
      <c r="B170" s="7">
        <v>4</v>
      </c>
      <c r="C170" s="7">
        <f>SUM(B170+1)</f>
        <v>5</v>
      </c>
      <c r="D170" s="7">
        <f>SUM(C170+1)</f>
        <v>6</v>
      </c>
      <c r="E170" s="7">
        <f t="shared" ref="E170:F170" si="244">SUM(D170+1)</f>
        <v>7</v>
      </c>
      <c r="F170" s="7">
        <f t="shared" si="244"/>
        <v>8</v>
      </c>
    </row>
    <row r="171" spans="1:6" ht="30" x14ac:dyDescent="0.25">
      <c r="A171" s="14" t="s">
        <v>219</v>
      </c>
      <c r="B171" s="3">
        <v>14878.37</v>
      </c>
      <c r="C171" s="7">
        <f>SUM(B171*1.05)</f>
        <v>15622.288500000002</v>
      </c>
      <c r="D171" s="7">
        <f>SUM(C171*1.05)</f>
        <v>16403.402925000002</v>
      </c>
      <c r="E171" s="7">
        <f t="shared" ref="E171:F171" si="245">SUM(D171*1.05)</f>
        <v>17223.573071250004</v>
      </c>
      <c r="F171" s="7">
        <f t="shared" si="245"/>
        <v>18084.751724812504</v>
      </c>
    </row>
    <row r="172" spans="1:6" x14ac:dyDescent="0.25">
      <c r="A172" s="34" t="s">
        <v>262</v>
      </c>
      <c r="B172" s="35">
        <f>SUM(B173+B176+B179+B182+B185+B188+B191+B194+B197+B200+B203+B206+B209+B212+B215+B218+B221+B224+B227+B230+B233+B236+B239)</f>
        <v>412873</v>
      </c>
      <c r="C172" s="8"/>
      <c r="D172" s="8"/>
      <c r="E172" s="8"/>
      <c r="F172" s="8"/>
    </row>
    <row r="173" spans="1:6" x14ac:dyDescent="0.25">
      <c r="A173" s="20" t="s">
        <v>263</v>
      </c>
      <c r="B173" s="33">
        <f>SUM(B174*B175)</f>
        <v>17951</v>
      </c>
      <c r="C173" s="33">
        <f t="shared" ref="C173" si="246">SUM(C174*C175)</f>
        <v>37697.1</v>
      </c>
      <c r="D173" s="33">
        <f t="shared" ref="D173" si="247">SUM(D174*D175)</f>
        <v>59372.932500000003</v>
      </c>
      <c r="E173" s="33">
        <f t="shared" ref="E173" si="248">SUM(E174*E175)</f>
        <v>83122.105500000005</v>
      </c>
      <c r="F173" s="33">
        <f t="shared" ref="F173" si="249">SUM(F174*F175)</f>
        <v>109097.76346875002</v>
      </c>
    </row>
    <row r="174" spans="1:6" ht="30" x14ac:dyDescent="0.25">
      <c r="A174" s="14" t="s">
        <v>220</v>
      </c>
      <c r="B174" s="7">
        <v>1</v>
      </c>
      <c r="C174" s="7">
        <f>SUM(B174+1)</f>
        <v>2</v>
      </c>
      <c r="D174" s="7">
        <f>SUM(C174+1)</f>
        <v>3</v>
      </c>
      <c r="E174" s="7">
        <f t="shared" ref="E174:F174" si="250">SUM(D174+1)</f>
        <v>4</v>
      </c>
      <c r="F174" s="7">
        <f t="shared" si="250"/>
        <v>5</v>
      </c>
    </row>
    <row r="175" spans="1:6" ht="30" x14ac:dyDescent="0.25">
      <c r="A175" s="14" t="s">
        <v>219</v>
      </c>
      <c r="B175" s="3">
        <v>17951</v>
      </c>
      <c r="C175" s="7">
        <f>SUM(B175*1.05)</f>
        <v>18848.55</v>
      </c>
      <c r="D175" s="7">
        <f>SUM(C175*1.05)</f>
        <v>19790.977500000001</v>
      </c>
      <c r="E175" s="7">
        <f t="shared" ref="E175:F175" si="251">SUM(D175*1.05)</f>
        <v>20780.526375000001</v>
      </c>
      <c r="F175" s="7">
        <f t="shared" si="251"/>
        <v>21819.552693750004</v>
      </c>
    </row>
    <row r="176" spans="1:6" x14ac:dyDescent="0.25">
      <c r="A176" s="20" t="s">
        <v>264</v>
      </c>
      <c r="B176" s="33">
        <f>SUM(B177*B178)</f>
        <v>17951</v>
      </c>
      <c r="C176" s="33">
        <f t="shared" ref="C176" si="252">SUM(C177*C178)</f>
        <v>37697.1</v>
      </c>
      <c r="D176" s="33">
        <f t="shared" ref="D176" si="253">SUM(D177*D178)</f>
        <v>59372.932500000003</v>
      </c>
      <c r="E176" s="33">
        <f t="shared" ref="E176" si="254">SUM(E177*E178)</f>
        <v>83122.105500000005</v>
      </c>
      <c r="F176" s="33">
        <f t="shared" ref="F176" si="255">SUM(F177*F178)</f>
        <v>109097.76346875002</v>
      </c>
    </row>
    <row r="177" spans="1:6" ht="30" x14ac:dyDescent="0.25">
      <c r="A177" s="14" t="s">
        <v>220</v>
      </c>
      <c r="B177" s="7">
        <v>1</v>
      </c>
      <c r="C177" s="7">
        <f>SUM(B177+1)</f>
        <v>2</v>
      </c>
      <c r="D177" s="7">
        <f>SUM(C177+1)</f>
        <v>3</v>
      </c>
      <c r="E177" s="7">
        <f t="shared" ref="E177:F177" si="256">SUM(D177+1)</f>
        <v>4</v>
      </c>
      <c r="F177" s="7">
        <f t="shared" si="256"/>
        <v>5</v>
      </c>
    </row>
    <row r="178" spans="1:6" ht="30" x14ac:dyDescent="0.25">
      <c r="A178" s="14" t="s">
        <v>219</v>
      </c>
      <c r="B178" s="3">
        <v>17951</v>
      </c>
      <c r="C178" s="7">
        <f>SUM(B178*1.05)</f>
        <v>18848.55</v>
      </c>
      <c r="D178" s="7">
        <f>SUM(C178*1.05)</f>
        <v>19790.977500000001</v>
      </c>
      <c r="E178" s="7">
        <f t="shared" ref="E178:F178" si="257">SUM(D178*1.05)</f>
        <v>20780.526375000001</v>
      </c>
      <c r="F178" s="7">
        <f t="shared" si="257"/>
        <v>21819.552693750004</v>
      </c>
    </row>
    <row r="179" spans="1:6" x14ac:dyDescent="0.25">
      <c r="A179" s="20" t="s">
        <v>265</v>
      </c>
      <c r="B179" s="33">
        <f>SUM(B180*B181)</f>
        <v>17951</v>
      </c>
      <c r="C179" s="33">
        <f t="shared" ref="C179" si="258">SUM(C180*C181)</f>
        <v>37697.1</v>
      </c>
      <c r="D179" s="33">
        <f t="shared" ref="D179" si="259">SUM(D180*D181)</f>
        <v>59372.932500000003</v>
      </c>
      <c r="E179" s="33">
        <f t="shared" ref="E179" si="260">SUM(E180*E181)</f>
        <v>83122.105500000005</v>
      </c>
      <c r="F179" s="33">
        <f t="shared" ref="F179" si="261">SUM(F180*F181)</f>
        <v>109097.76346875002</v>
      </c>
    </row>
    <row r="180" spans="1:6" ht="30" x14ac:dyDescent="0.25">
      <c r="A180" s="14" t="s">
        <v>220</v>
      </c>
      <c r="B180" s="7">
        <v>1</v>
      </c>
      <c r="C180" s="7">
        <f>SUM(B180+1)</f>
        <v>2</v>
      </c>
      <c r="D180" s="7">
        <f>SUM(C180+1)</f>
        <v>3</v>
      </c>
      <c r="E180" s="7">
        <f t="shared" ref="E180:F180" si="262">SUM(D180+1)</f>
        <v>4</v>
      </c>
      <c r="F180" s="7">
        <f t="shared" si="262"/>
        <v>5</v>
      </c>
    </row>
    <row r="181" spans="1:6" ht="30" x14ac:dyDescent="0.25">
      <c r="A181" s="14" t="s">
        <v>219</v>
      </c>
      <c r="B181" s="3">
        <v>17951</v>
      </c>
      <c r="C181" s="7">
        <f>SUM(B181*1.05)</f>
        <v>18848.55</v>
      </c>
      <c r="D181" s="7">
        <f>SUM(C181*1.05)</f>
        <v>19790.977500000001</v>
      </c>
      <c r="E181" s="7">
        <f t="shared" ref="E181:F181" si="263">SUM(D181*1.05)</f>
        <v>20780.526375000001</v>
      </c>
      <c r="F181" s="7">
        <f t="shared" si="263"/>
        <v>21819.552693750004</v>
      </c>
    </row>
    <row r="182" spans="1:6" x14ac:dyDescent="0.25">
      <c r="A182" s="20" t="s">
        <v>266</v>
      </c>
      <c r="B182" s="33">
        <f>SUM(B183*B184)</f>
        <v>17951</v>
      </c>
      <c r="C182" s="33">
        <f t="shared" ref="C182" si="264">SUM(C183*C184)</f>
        <v>37697.1</v>
      </c>
      <c r="D182" s="33">
        <f t="shared" ref="D182" si="265">SUM(D183*D184)</f>
        <v>59372.932500000003</v>
      </c>
      <c r="E182" s="33">
        <f t="shared" ref="E182" si="266">SUM(E183*E184)</f>
        <v>83122.105500000005</v>
      </c>
      <c r="F182" s="33">
        <f t="shared" ref="F182" si="267">SUM(F183*F184)</f>
        <v>109097.76346875002</v>
      </c>
    </row>
    <row r="183" spans="1:6" ht="30" x14ac:dyDescent="0.25">
      <c r="A183" s="14" t="s">
        <v>220</v>
      </c>
      <c r="B183" s="7">
        <v>1</v>
      </c>
      <c r="C183" s="7">
        <f>SUM(B183+1)</f>
        <v>2</v>
      </c>
      <c r="D183" s="7">
        <f>SUM(C183+1)</f>
        <v>3</v>
      </c>
      <c r="E183" s="7">
        <f t="shared" ref="E183:F183" si="268">SUM(D183+1)</f>
        <v>4</v>
      </c>
      <c r="F183" s="7">
        <f t="shared" si="268"/>
        <v>5</v>
      </c>
    </row>
    <row r="184" spans="1:6" ht="30" x14ac:dyDescent="0.25">
      <c r="A184" s="14" t="s">
        <v>219</v>
      </c>
      <c r="B184" s="3">
        <v>17951</v>
      </c>
      <c r="C184" s="7">
        <f>SUM(B184*1.05)</f>
        <v>18848.55</v>
      </c>
      <c r="D184" s="7">
        <f>SUM(C184*1.05)</f>
        <v>19790.977500000001</v>
      </c>
      <c r="E184" s="7">
        <f t="shared" ref="E184:F184" si="269">SUM(D184*1.05)</f>
        <v>20780.526375000001</v>
      </c>
      <c r="F184" s="7">
        <f t="shared" si="269"/>
        <v>21819.552693750004</v>
      </c>
    </row>
    <row r="185" spans="1:6" x14ac:dyDescent="0.25">
      <c r="A185" s="20" t="s">
        <v>267</v>
      </c>
      <c r="B185" s="33">
        <f>SUM(B186*B187)</f>
        <v>17951</v>
      </c>
      <c r="C185" s="33">
        <f t="shared" ref="C185" si="270">SUM(C186*C187)</f>
        <v>37697.1</v>
      </c>
      <c r="D185" s="33">
        <f t="shared" ref="D185" si="271">SUM(D186*D187)</f>
        <v>59372.932500000003</v>
      </c>
      <c r="E185" s="33">
        <f t="shared" ref="E185" si="272">SUM(E186*E187)</f>
        <v>83122.105500000005</v>
      </c>
      <c r="F185" s="33">
        <f t="shared" ref="F185" si="273">SUM(F186*F187)</f>
        <v>109097.76346875002</v>
      </c>
    </row>
    <row r="186" spans="1:6" ht="30" x14ac:dyDescent="0.25">
      <c r="A186" s="14" t="s">
        <v>220</v>
      </c>
      <c r="B186" s="7">
        <v>1</v>
      </c>
      <c r="C186" s="7">
        <f>SUM(B186+1)</f>
        <v>2</v>
      </c>
      <c r="D186" s="7">
        <f>SUM(C186+1)</f>
        <v>3</v>
      </c>
      <c r="E186" s="7">
        <f t="shared" ref="E186:F186" si="274">SUM(D186+1)</f>
        <v>4</v>
      </c>
      <c r="F186" s="7">
        <f t="shared" si="274"/>
        <v>5</v>
      </c>
    </row>
    <row r="187" spans="1:6" ht="30" x14ac:dyDescent="0.25">
      <c r="A187" s="14" t="s">
        <v>219</v>
      </c>
      <c r="B187" s="3">
        <v>17951</v>
      </c>
      <c r="C187" s="7">
        <f>SUM(B187*1.05)</f>
        <v>18848.55</v>
      </c>
      <c r="D187" s="7">
        <f>SUM(C187*1.05)</f>
        <v>19790.977500000001</v>
      </c>
      <c r="E187" s="7">
        <f t="shared" ref="E187:F187" si="275">SUM(D187*1.05)</f>
        <v>20780.526375000001</v>
      </c>
      <c r="F187" s="7">
        <f t="shared" si="275"/>
        <v>21819.552693750004</v>
      </c>
    </row>
    <row r="188" spans="1:6" x14ac:dyDescent="0.25">
      <c r="A188" s="20" t="s">
        <v>268</v>
      </c>
      <c r="B188" s="33">
        <f>SUM(B189*B190)</f>
        <v>17951</v>
      </c>
      <c r="C188" s="33">
        <f t="shared" ref="C188" si="276">SUM(C189*C190)</f>
        <v>37697.1</v>
      </c>
      <c r="D188" s="33">
        <f t="shared" ref="D188" si="277">SUM(D189*D190)</f>
        <v>59372.932500000003</v>
      </c>
      <c r="E188" s="33">
        <f t="shared" ref="E188" si="278">SUM(E189*E190)</f>
        <v>83122.105500000005</v>
      </c>
      <c r="F188" s="33">
        <f t="shared" ref="F188" si="279">SUM(F189*F190)</f>
        <v>109097.76346875002</v>
      </c>
    </row>
    <row r="189" spans="1:6" ht="30" x14ac:dyDescent="0.25">
      <c r="A189" s="14" t="s">
        <v>220</v>
      </c>
      <c r="B189" s="7">
        <v>1</v>
      </c>
      <c r="C189" s="7">
        <f>SUM(B189+1)</f>
        <v>2</v>
      </c>
      <c r="D189" s="7">
        <f>SUM(C189+1)</f>
        <v>3</v>
      </c>
      <c r="E189" s="7">
        <f t="shared" ref="E189:F189" si="280">SUM(D189+1)</f>
        <v>4</v>
      </c>
      <c r="F189" s="7">
        <f t="shared" si="280"/>
        <v>5</v>
      </c>
    </row>
    <row r="190" spans="1:6" ht="30" x14ac:dyDescent="0.25">
      <c r="A190" s="14" t="s">
        <v>219</v>
      </c>
      <c r="B190" s="3">
        <v>17951</v>
      </c>
      <c r="C190" s="7">
        <f>SUM(B190*1.05)</f>
        <v>18848.55</v>
      </c>
      <c r="D190" s="7">
        <f>SUM(C190*1.05)</f>
        <v>19790.977500000001</v>
      </c>
      <c r="E190" s="7">
        <f t="shared" ref="E190:F190" si="281">SUM(D190*1.05)</f>
        <v>20780.526375000001</v>
      </c>
      <c r="F190" s="7">
        <f t="shared" si="281"/>
        <v>21819.552693750004</v>
      </c>
    </row>
    <row r="191" spans="1:6" x14ac:dyDescent="0.25">
      <c r="A191" s="20" t="s">
        <v>269</v>
      </c>
      <c r="B191" s="33">
        <f>SUM(B192*B193)</f>
        <v>17951</v>
      </c>
      <c r="C191" s="33">
        <f t="shared" ref="C191" si="282">SUM(C192*C193)</f>
        <v>37697.1</v>
      </c>
      <c r="D191" s="33">
        <f t="shared" ref="D191" si="283">SUM(D192*D193)</f>
        <v>59372.932500000003</v>
      </c>
      <c r="E191" s="33">
        <f t="shared" ref="E191" si="284">SUM(E192*E193)</f>
        <v>83122.105500000005</v>
      </c>
      <c r="F191" s="33">
        <f t="shared" ref="F191" si="285">SUM(F192*F193)</f>
        <v>109097.76346875002</v>
      </c>
    </row>
    <row r="192" spans="1:6" ht="30" x14ac:dyDescent="0.25">
      <c r="A192" s="14" t="s">
        <v>220</v>
      </c>
      <c r="B192" s="7">
        <v>1</v>
      </c>
      <c r="C192" s="7">
        <f>SUM(B192+1)</f>
        <v>2</v>
      </c>
      <c r="D192" s="7">
        <f>SUM(C192+1)</f>
        <v>3</v>
      </c>
      <c r="E192" s="7">
        <f t="shared" ref="E192:F192" si="286">SUM(D192+1)</f>
        <v>4</v>
      </c>
      <c r="F192" s="7">
        <f t="shared" si="286"/>
        <v>5</v>
      </c>
    </row>
    <row r="193" spans="1:6" ht="30" x14ac:dyDescent="0.25">
      <c r="A193" s="14" t="s">
        <v>219</v>
      </c>
      <c r="B193" s="3">
        <v>17951</v>
      </c>
      <c r="C193" s="7">
        <f>SUM(B193*1.05)</f>
        <v>18848.55</v>
      </c>
      <c r="D193" s="7">
        <f>SUM(C193*1.05)</f>
        <v>19790.977500000001</v>
      </c>
      <c r="E193" s="7">
        <f t="shared" ref="E193:F193" si="287">SUM(D193*1.05)</f>
        <v>20780.526375000001</v>
      </c>
      <c r="F193" s="7">
        <f t="shared" si="287"/>
        <v>21819.552693750004</v>
      </c>
    </row>
    <row r="194" spans="1:6" x14ac:dyDescent="0.25">
      <c r="A194" s="20" t="s">
        <v>270</v>
      </c>
      <c r="B194" s="33">
        <f>SUM(B195*B196)</f>
        <v>17951</v>
      </c>
      <c r="C194" s="33">
        <f t="shared" ref="C194" si="288">SUM(C195*C196)</f>
        <v>37697.1</v>
      </c>
      <c r="D194" s="33">
        <f t="shared" ref="D194" si="289">SUM(D195*D196)</f>
        <v>59372.932500000003</v>
      </c>
      <c r="E194" s="33">
        <f t="shared" ref="E194" si="290">SUM(E195*E196)</f>
        <v>83122.105500000005</v>
      </c>
      <c r="F194" s="33">
        <f t="shared" ref="F194" si="291">SUM(F195*F196)</f>
        <v>109097.76346875002</v>
      </c>
    </row>
    <row r="195" spans="1:6" ht="30" x14ac:dyDescent="0.25">
      <c r="A195" s="14" t="s">
        <v>220</v>
      </c>
      <c r="B195" s="7">
        <v>1</v>
      </c>
      <c r="C195" s="7">
        <f>SUM(B195+1)</f>
        <v>2</v>
      </c>
      <c r="D195" s="7">
        <f>SUM(C195+1)</f>
        <v>3</v>
      </c>
      <c r="E195" s="7">
        <f t="shared" ref="E195:F195" si="292">SUM(D195+1)</f>
        <v>4</v>
      </c>
      <c r="F195" s="7">
        <f t="shared" si="292"/>
        <v>5</v>
      </c>
    </row>
    <row r="196" spans="1:6" ht="30" x14ac:dyDescent="0.25">
      <c r="A196" s="14" t="s">
        <v>219</v>
      </c>
      <c r="B196" s="3">
        <v>17951</v>
      </c>
      <c r="C196" s="7">
        <f>SUM(B196*1.05)</f>
        <v>18848.55</v>
      </c>
      <c r="D196" s="7">
        <f>SUM(C196*1.05)</f>
        <v>19790.977500000001</v>
      </c>
      <c r="E196" s="7">
        <f t="shared" ref="E196:F196" si="293">SUM(D196*1.05)</f>
        <v>20780.526375000001</v>
      </c>
      <c r="F196" s="7">
        <f t="shared" si="293"/>
        <v>21819.552693750004</v>
      </c>
    </row>
    <row r="197" spans="1:6" x14ac:dyDescent="0.25">
      <c r="A197" s="20" t="s">
        <v>271</v>
      </c>
      <c r="B197" s="33">
        <f>SUM(B198*B199)</f>
        <v>17951</v>
      </c>
      <c r="C197" s="33">
        <f t="shared" ref="C197" si="294">SUM(C198*C199)</f>
        <v>37697.1</v>
      </c>
      <c r="D197" s="33">
        <f t="shared" ref="D197" si="295">SUM(D198*D199)</f>
        <v>59372.932500000003</v>
      </c>
      <c r="E197" s="33">
        <f t="shared" ref="E197" si="296">SUM(E198*E199)</f>
        <v>83122.105500000005</v>
      </c>
      <c r="F197" s="33">
        <f t="shared" ref="F197" si="297">SUM(F198*F199)</f>
        <v>109097.76346875002</v>
      </c>
    </row>
    <row r="198" spans="1:6" ht="30" x14ac:dyDescent="0.25">
      <c r="A198" s="14" t="s">
        <v>220</v>
      </c>
      <c r="B198" s="7">
        <v>1</v>
      </c>
      <c r="C198" s="7">
        <f>SUM(B198+1)</f>
        <v>2</v>
      </c>
      <c r="D198" s="7">
        <f>SUM(C198+1)</f>
        <v>3</v>
      </c>
      <c r="E198" s="7">
        <f t="shared" ref="E198:F198" si="298">SUM(D198+1)</f>
        <v>4</v>
      </c>
      <c r="F198" s="7">
        <f t="shared" si="298"/>
        <v>5</v>
      </c>
    </row>
    <row r="199" spans="1:6" ht="30" x14ac:dyDescent="0.25">
      <c r="A199" s="14" t="s">
        <v>219</v>
      </c>
      <c r="B199" s="3">
        <v>17951</v>
      </c>
      <c r="C199" s="7">
        <f>SUM(B199*1.05)</f>
        <v>18848.55</v>
      </c>
      <c r="D199" s="7">
        <f>SUM(C199*1.05)</f>
        <v>19790.977500000001</v>
      </c>
      <c r="E199" s="7">
        <f t="shared" ref="E199:F199" si="299">SUM(D199*1.05)</f>
        <v>20780.526375000001</v>
      </c>
      <c r="F199" s="7">
        <f t="shared" si="299"/>
        <v>21819.552693750004</v>
      </c>
    </row>
    <row r="200" spans="1:6" x14ac:dyDescent="0.25">
      <c r="A200" s="20" t="s">
        <v>272</v>
      </c>
      <c r="B200" s="33">
        <f>SUM(B201*B202)</f>
        <v>17951</v>
      </c>
      <c r="C200" s="33">
        <f t="shared" ref="C200" si="300">SUM(C201*C202)</f>
        <v>37697.1</v>
      </c>
      <c r="D200" s="33">
        <f t="shared" ref="D200" si="301">SUM(D201*D202)</f>
        <v>59372.932500000003</v>
      </c>
      <c r="E200" s="33">
        <f t="shared" ref="E200" si="302">SUM(E201*E202)</f>
        <v>83122.105500000005</v>
      </c>
      <c r="F200" s="33">
        <f t="shared" ref="F200" si="303">SUM(F201*F202)</f>
        <v>109097.76346875002</v>
      </c>
    </row>
    <row r="201" spans="1:6" ht="30" x14ac:dyDescent="0.25">
      <c r="A201" s="14" t="s">
        <v>220</v>
      </c>
      <c r="B201" s="7">
        <v>1</v>
      </c>
      <c r="C201" s="7">
        <f>SUM(B201+1)</f>
        <v>2</v>
      </c>
      <c r="D201" s="7">
        <f>SUM(C201+1)</f>
        <v>3</v>
      </c>
      <c r="E201" s="7">
        <f t="shared" ref="E201:F201" si="304">SUM(D201+1)</f>
        <v>4</v>
      </c>
      <c r="F201" s="7">
        <f t="shared" si="304"/>
        <v>5</v>
      </c>
    </row>
    <row r="202" spans="1:6" ht="30" x14ac:dyDescent="0.25">
      <c r="A202" s="14" t="s">
        <v>219</v>
      </c>
      <c r="B202" s="3">
        <v>17951</v>
      </c>
      <c r="C202" s="7">
        <f>SUM(B202*1.05)</f>
        <v>18848.55</v>
      </c>
      <c r="D202" s="7">
        <f>SUM(C202*1.05)</f>
        <v>19790.977500000001</v>
      </c>
      <c r="E202" s="7">
        <f t="shared" ref="E202:F202" si="305">SUM(D202*1.05)</f>
        <v>20780.526375000001</v>
      </c>
      <c r="F202" s="7">
        <f t="shared" si="305"/>
        <v>21819.552693750004</v>
      </c>
    </row>
    <row r="203" spans="1:6" x14ac:dyDescent="0.25">
      <c r="A203" s="20" t="s">
        <v>273</v>
      </c>
      <c r="B203" s="33">
        <f>SUM(B204*B205)</f>
        <v>17951</v>
      </c>
      <c r="C203" s="33">
        <f t="shared" ref="C203" si="306">SUM(C204*C205)</f>
        <v>37697.1</v>
      </c>
      <c r="D203" s="33">
        <f t="shared" ref="D203" si="307">SUM(D204*D205)</f>
        <v>59372.932500000003</v>
      </c>
      <c r="E203" s="33">
        <f t="shared" ref="E203" si="308">SUM(E204*E205)</f>
        <v>83122.105500000005</v>
      </c>
      <c r="F203" s="33">
        <f t="shared" ref="F203" si="309">SUM(F204*F205)</f>
        <v>109097.76346875002</v>
      </c>
    </row>
    <row r="204" spans="1:6" ht="30" x14ac:dyDescent="0.25">
      <c r="A204" s="14" t="s">
        <v>220</v>
      </c>
      <c r="B204" s="7">
        <v>1</v>
      </c>
      <c r="C204" s="7">
        <f>SUM(B204+1)</f>
        <v>2</v>
      </c>
      <c r="D204" s="7">
        <f>SUM(C204+1)</f>
        <v>3</v>
      </c>
      <c r="E204" s="7">
        <f t="shared" ref="E204:F204" si="310">SUM(D204+1)</f>
        <v>4</v>
      </c>
      <c r="F204" s="7">
        <f t="shared" si="310"/>
        <v>5</v>
      </c>
    </row>
    <row r="205" spans="1:6" ht="30" x14ac:dyDescent="0.25">
      <c r="A205" s="14" t="s">
        <v>219</v>
      </c>
      <c r="B205" s="3">
        <v>17951</v>
      </c>
      <c r="C205" s="7">
        <f>SUM(B205*1.05)</f>
        <v>18848.55</v>
      </c>
      <c r="D205" s="7">
        <f>SUM(C205*1.05)</f>
        <v>19790.977500000001</v>
      </c>
      <c r="E205" s="7">
        <f t="shared" ref="E205:F205" si="311">SUM(D205*1.05)</f>
        <v>20780.526375000001</v>
      </c>
      <c r="F205" s="7">
        <f t="shared" si="311"/>
        <v>21819.552693750004</v>
      </c>
    </row>
    <row r="206" spans="1:6" x14ac:dyDescent="0.25">
      <c r="A206" s="20" t="s">
        <v>274</v>
      </c>
      <c r="B206" s="33">
        <f>SUM(B207*B208)</f>
        <v>17951</v>
      </c>
      <c r="C206" s="33">
        <f t="shared" ref="C206" si="312">SUM(C207*C208)</f>
        <v>37697.1</v>
      </c>
      <c r="D206" s="33">
        <f t="shared" ref="D206" si="313">SUM(D207*D208)</f>
        <v>59372.932500000003</v>
      </c>
      <c r="E206" s="33">
        <f t="shared" ref="E206" si="314">SUM(E207*E208)</f>
        <v>83122.105500000005</v>
      </c>
      <c r="F206" s="33">
        <f t="shared" ref="F206" si="315">SUM(F207*F208)</f>
        <v>109097.76346875002</v>
      </c>
    </row>
    <row r="207" spans="1:6" ht="30" x14ac:dyDescent="0.25">
      <c r="A207" s="14" t="s">
        <v>220</v>
      </c>
      <c r="B207" s="7">
        <v>1</v>
      </c>
      <c r="C207" s="7">
        <f>SUM(B207+1)</f>
        <v>2</v>
      </c>
      <c r="D207" s="7">
        <f>SUM(C207+1)</f>
        <v>3</v>
      </c>
      <c r="E207" s="7">
        <f t="shared" ref="E207:F207" si="316">SUM(D207+1)</f>
        <v>4</v>
      </c>
      <c r="F207" s="7">
        <f t="shared" si="316"/>
        <v>5</v>
      </c>
    </row>
    <row r="208" spans="1:6" ht="30" x14ac:dyDescent="0.25">
      <c r="A208" s="14" t="s">
        <v>219</v>
      </c>
      <c r="B208" s="3">
        <v>17951</v>
      </c>
      <c r="C208" s="7">
        <f>SUM(B208*1.05)</f>
        <v>18848.55</v>
      </c>
      <c r="D208" s="7">
        <f>SUM(C208*1.05)</f>
        <v>19790.977500000001</v>
      </c>
      <c r="E208" s="7">
        <f t="shared" ref="E208:F208" si="317">SUM(D208*1.05)</f>
        <v>20780.526375000001</v>
      </c>
      <c r="F208" s="7">
        <f t="shared" si="317"/>
        <v>21819.552693750004</v>
      </c>
    </row>
    <row r="209" spans="1:6" x14ac:dyDescent="0.25">
      <c r="A209" s="20" t="s">
        <v>275</v>
      </c>
      <c r="B209" s="33">
        <f>SUM(B210*B211)</f>
        <v>17951</v>
      </c>
      <c r="C209" s="33">
        <f t="shared" ref="C209" si="318">SUM(C210*C211)</f>
        <v>37697.1</v>
      </c>
      <c r="D209" s="33">
        <f t="shared" ref="D209" si="319">SUM(D210*D211)</f>
        <v>59372.932500000003</v>
      </c>
      <c r="E209" s="33">
        <f t="shared" ref="E209" si="320">SUM(E210*E211)</f>
        <v>83122.105500000005</v>
      </c>
      <c r="F209" s="33">
        <f t="shared" ref="F209" si="321">SUM(F210*F211)</f>
        <v>109097.76346875002</v>
      </c>
    </row>
    <row r="210" spans="1:6" ht="30" x14ac:dyDescent="0.25">
      <c r="A210" s="14" t="s">
        <v>220</v>
      </c>
      <c r="B210" s="7">
        <v>1</v>
      </c>
      <c r="C210" s="7">
        <f>SUM(B210+1)</f>
        <v>2</v>
      </c>
      <c r="D210" s="7">
        <f>SUM(C210+1)</f>
        <v>3</v>
      </c>
      <c r="E210" s="7">
        <f t="shared" ref="E210:F210" si="322">SUM(D210+1)</f>
        <v>4</v>
      </c>
      <c r="F210" s="7">
        <f t="shared" si="322"/>
        <v>5</v>
      </c>
    </row>
    <row r="211" spans="1:6" ht="30" x14ac:dyDescent="0.25">
      <c r="A211" s="14" t="s">
        <v>219</v>
      </c>
      <c r="B211" s="3">
        <v>17951</v>
      </c>
      <c r="C211" s="7">
        <f>SUM(B211*1.05)</f>
        <v>18848.55</v>
      </c>
      <c r="D211" s="7">
        <f>SUM(C211*1.05)</f>
        <v>19790.977500000001</v>
      </c>
      <c r="E211" s="7">
        <f t="shared" ref="E211:F211" si="323">SUM(D211*1.05)</f>
        <v>20780.526375000001</v>
      </c>
      <c r="F211" s="7">
        <f t="shared" si="323"/>
        <v>21819.552693750004</v>
      </c>
    </row>
    <row r="212" spans="1:6" x14ac:dyDescent="0.25">
      <c r="A212" s="20" t="s">
        <v>276</v>
      </c>
      <c r="B212" s="33">
        <f>SUM(B213*B214)</f>
        <v>17951</v>
      </c>
      <c r="C212" s="33">
        <f t="shared" ref="C212" si="324">SUM(C213*C214)</f>
        <v>37697.1</v>
      </c>
      <c r="D212" s="33">
        <f t="shared" ref="D212" si="325">SUM(D213*D214)</f>
        <v>59372.932500000003</v>
      </c>
      <c r="E212" s="33">
        <f t="shared" ref="E212" si="326">SUM(E213*E214)</f>
        <v>83122.105500000005</v>
      </c>
      <c r="F212" s="33">
        <f t="shared" ref="F212" si="327">SUM(F213*F214)</f>
        <v>109097.76346875002</v>
      </c>
    </row>
    <row r="213" spans="1:6" ht="30" x14ac:dyDescent="0.25">
      <c r="A213" s="14" t="s">
        <v>220</v>
      </c>
      <c r="B213" s="7">
        <v>1</v>
      </c>
      <c r="C213" s="7">
        <f>SUM(B213+1)</f>
        <v>2</v>
      </c>
      <c r="D213" s="7">
        <f>SUM(C213+1)</f>
        <v>3</v>
      </c>
      <c r="E213" s="7">
        <f t="shared" ref="E213:F213" si="328">SUM(D213+1)</f>
        <v>4</v>
      </c>
      <c r="F213" s="7">
        <f t="shared" si="328"/>
        <v>5</v>
      </c>
    </row>
    <row r="214" spans="1:6" ht="30" x14ac:dyDescent="0.25">
      <c r="A214" s="14" t="s">
        <v>219</v>
      </c>
      <c r="B214" s="3">
        <v>17951</v>
      </c>
      <c r="C214" s="7">
        <f>SUM(B214*1.05)</f>
        <v>18848.55</v>
      </c>
      <c r="D214" s="7">
        <f>SUM(C214*1.05)</f>
        <v>19790.977500000001</v>
      </c>
      <c r="E214" s="7">
        <f t="shared" ref="E214:F214" si="329">SUM(D214*1.05)</f>
        <v>20780.526375000001</v>
      </c>
      <c r="F214" s="7">
        <f t="shared" si="329"/>
        <v>21819.552693750004</v>
      </c>
    </row>
    <row r="215" spans="1:6" x14ac:dyDescent="0.25">
      <c r="A215" s="20" t="s">
        <v>277</v>
      </c>
      <c r="B215" s="33">
        <f>SUM(B216*B217)</f>
        <v>17951</v>
      </c>
      <c r="C215" s="33">
        <f t="shared" ref="C215" si="330">SUM(C216*C217)</f>
        <v>37697.1</v>
      </c>
      <c r="D215" s="33">
        <f t="shared" ref="D215" si="331">SUM(D216*D217)</f>
        <v>59372.932500000003</v>
      </c>
      <c r="E215" s="33">
        <f t="shared" ref="E215" si="332">SUM(E216*E217)</f>
        <v>83122.105500000005</v>
      </c>
      <c r="F215" s="33">
        <f t="shared" ref="F215" si="333">SUM(F216*F217)</f>
        <v>109097.76346875002</v>
      </c>
    </row>
    <row r="216" spans="1:6" ht="30" x14ac:dyDescent="0.25">
      <c r="A216" s="14" t="s">
        <v>220</v>
      </c>
      <c r="B216" s="7">
        <v>1</v>
      </c>
      <c r="C216" s="7">
        <f>SUM(B216+1)</f>
        <v>2</v>
      </c>
      <c r="D216" s="7">
        <f>SUM(C216+1)</f>
        <v>3</v>
      </c>
      <c r="E216" s="7">
        <f t="shared" ref="E216:F216" si="334">SUM(D216+1)</f>
        <v>4</v>
      </c>
      <c r="F216" s="7">
        <f t="shared" si="334"/>
        <v>5</v>
      </c>
    </row>
    <row r="217" spans="1:6" ht="30" x14ac:dyDescent="0.25">
      <c r="A217" s="14" t="s">
        <v>219</v>
      </c>
      <c r="B217" s="3">
        <v>17951</v>
      </c>
      <c r="C217" s="7">
        <f>SUM(B217*1.05)</f>
        <v>18848.55</v>
      </c>
      <c r="D217" s="7">
        <f>SUM(C217*1.05)</f>
        <v>19790.977500000001</v>
      </c>
      <c r="E217" s="7">
        <f t="shared" ref="E217:F217" si="335">SUM(D217*1.05)</f>
        <v>20780.526375000001</v>
      </c>
      <c r="F217" s="7">
        <f t="shared" si="335"/>
        <v>21819.552693750004</v>
      </c>
    </row>
    <row r="218" spans="1:6" x14ac:dyDescent="0.25">
      <c r="A218" s="20" t="s">
        <v>278</v>
      </c>
      <c r="B218" s="33">
        <f>SUM(B219*B220)</f>
        <v>17951</v>
      </c>
      <c r="C218" s="33">
        <f t="shared" ref="C218" si="336">SUM(C219*C220)</f>
        <v>37697.1</v>
      </c>
      <c r="D218" s="33">
        <f t="shared" ref="D218" si="337">SUM(D219*D220)</f>
        <v>59372.932500000003</v>
      </c>
      <c r="E218" s="33">
        <f t="shared" ref="E218" si="338">SUM(E219*E220)</f>
        <v>83122.105500000005</v>
      </c>
      <c r="F218" s="33">
        <f t="shared" ref="F218" si="339">SUM(F219*F220)</f>
        <v>109097.76346875002</v>
      </c>
    </row>
    <row r="219" spans="1:6" ht="30" x14ac:dyDescent="0.25">
      <c r="A219" s="14" t="s">
        <v>220</v>
      </c>
      <c r="B219" s="7">
        <v>1</v>
      </c>
      <c r="C219" s="7">
        <f>SUM(B219+1)</f>
        <v>2</v>
      </c>
      <c r="D219" s="7">
        <f>SUM(C219+1)</f>
        <v>3</v>
      </c>
      <c r="E219" s="7">
        <f t="shared" ref="E219:F219" si="340">SUM(D219+1)</f>
        <v>4</v>
      </c>
      <c r="F219" s="7">
        <f t="shared" si="340"/>
        <v>5</v>
      </c>
    </row>
    <row r="220" spans="1:6" ht="30" x14ac:dyDescent="0.25">
      <c r="A220" s="14" t="s">
        <v>219</v>
      </c>
      <c r="B220" s="3">
        <v>17951</v>
      </c>
      <c r="C220" s="7">
        <f>SUM(B220*1.05)</f>
        <v>18848.55</v>
      </c>
      <c r="D220" s="7">
        <f>SUM(C220*1.05)</f>
        <v>19790.977500000001</v>
      </c>
      <c r="E220" s="7">
        <f t="shared" ref="E220:F220" si="341">SUM(D220*1.05)</f>
        <v>20780.526375000001</v>
      </c>
      <c r="F220" s="7">
        <f t="shared" si="341"/>
        <v>21819.552693750004</v>
      </c>
    </row>
    <row r="221" spans="1:6" x14ac:dyDescent="0.25">
      <c r="A221" s="20" t="s">
        <v>279</v>
      </c>
      <c r="B221" s="33">
        <f>SUM(B222*B223)</f>
        <v>17951</v>
      </c>
      <c r="C221" s="33">
        <f t="shared" ref="C221" si="342">SUM(C222*C223)</f>
        <v>37697.1</v>
      </c>
      <c r="D221" s="33">
        <f t="shared" ref="D221" si="343">SUM(D222*D223)</f>
        <v>59372.932500000003</v>
      </c>
      <c r="E221" s="33">
        <f t="shared" ref="E221" si="344">SUM(E222*E223)</f>
        <v>83122.105500000005</v>
      </c>
      <c r="F221" s="33">
        <f t="shared" ref="F221" si="345">SUM(F222*F223)</f>
        <v>109097.76346875002</v>
      </c>
    </row>
    <row r="222" spans="1:6" ht="30" x14ac:dyDescent="0.25">
      <c r="A222" s="14" t="s">
        <v>220</v>
      </c>
      <c r="B222" s="7">
        <v>1</v>
      </c>
      <c r="C222" s="7">
        <f>SUM(B222+1)</f>
        <v>2</v>
      </c>
      <c r="D222" s="7">
        <f>SUM(C222+1)</f>
        <v>3</v>
      </c>
      <c r="E222" s="7">
        <f t="shared" ref="E222:F222" si="346">SUM(D222+1)</f>
        <v>4</v>
      </c>
      <c r="F222" s="7">
        <f t="shared" si="346"/>
        <v>5</v>
      </c>
    </row>
    <row r="223" spans="1:6" ht="30" x14ac:dyDescent="0.25">
      <c r="A223" s="14" t="s">
        <v>219</v>
      </c>
      <c r="B223" s="3">
        <v>17951</v>
      </c>
      <c r="C223" s="7">
        <f>SUM(B223*1.05)</f>
        <v>18848.55</v>
      </c>
      <c r="D223" s="7">
        <f>SUM(C223*1.05)</f>
        <v>19790.977500000001</v>
      </c>
      <c r="E223" s="7">
        <f t="shared" ref="E223:F223" si="347">SUM(D223*1.05)</f>
        <v>20780.526375000001</v>
      </c>
      <c r="F223" s="7">
        <f t="shared" si="347"/>
        <v>21819.552693750004</v>
      </c>
    </row>
    <row r="224" spans="1:6" x14ac:dyDescent="0.25">
      <c r="A224" s="20" t="s">
        <v>280</v>
      </c>
      <c r="B224" s="33">
        <f>SUM(B225*B226)</f>
        <v>17951</v>
      </c>
      <c r="C224" s="33">
        <f t="shared" ref="C224" si="348">SUM(C225*C226)</f>
        <v>37697.1</v>
      </c>
      <c r="D224" s="33">
        <f t="shared" ref="D224" si="349">SUM(D225*D226)</f>
        <v>59372.932500000003</v>
      </c>
      <c r="E224" s="33">
        <f t="shared" ref="E224" si="350">SUM(E225*E226)</f>
        <v>83122.105500000005</v>
      </c>
      <c r="F224" s="33">
        <f t="shared" ref="F224" si="351">SUM(F225*F226)</f>
        <v>109097.76346875002</v>
      </c>
    </row>
    <row r="225" spans="1:6" ht="30" x14ac:dyDescent="0.25">
      <c r="A225" s="14" t="s">
        <v>220</v>
      </c>
      <c r="B225" s="7">
        <v>1</v>
      </c>
      <c r="C225" s="7">
        <f>SUM(B225+1)</f>
        <v>2</v>
      </c>
      <c r="D225" s="7">
        <f>SUM(C225+1)</f>
        <v>3</v>
      </c>
      <c r="E225" s="7">
        <f t="shared" ref="E225:F225" si="352">SUM(D225+1)</f>
        <v>4</v>
      </c>
      <c r="F225" s="7">
        <f t="shared" si="352"/>
        <v>5</v>
      </c>
    </row>
    <row r="226" spans="1:6" ht="30" x14ac:dyDescent="0.25">
      <c r="A226" s="14" t="s">
        <v>219</v>
      </c>
      <c r="B226" s="3">
        <v>17951</v>
      </c>
      <c r="C226" s="7">
        <f>SUM(B226*1.05)</f>
        <v>18848.55</v>
      </c>
      <c r="D226" s="7">
        <f>SUM(C226*1.05)</f>
        <v>19790.977500000001</v>
      </c>
      <c r="E226" s="7">
        <f t="shared" ref="E226:F226" si="353">SUM(D226*1.05)</f>
        <v>20780.526375000001</v>
      </c>
      <c r="F226" s="7">
        <f t="shared" si="353"/>
        <v>21819.552693750004</v>
      </c>
    </row>
    <row r="227" spans="1:6" x14ac:dyDescent="0.25">
      <c r="A227" s="20" t="s">
        <v>281</v>
      </c>
      <c r="B227" s="33">
        <f>SUM(B228*B229)</f>
        <v>17951</v>
      </c>
      <c r="C227" s="33">
        <f t="shared" ref="C227" si="354">SUM(C228*C229)</f>
        <v>37697.1</v>
      </c>
      <c r="D227" s="33">
        <f t="shared" ref="D227" si="355">SUM(D228*D229)</f>
        <v>59372.932500000003</v>
      </c>
      <c r="E227" s="33">
        <f t="shared" ref="E227" si="356">SUM(E228*E229)</f>
        <v>83122.105500000005</v>
      </c>
      <c r="F227" s="33">
        <f t="shared" ref="F227" si="357">SUM(F228*F229)</f>
        <v>109097.76346875002</v>
      </c>
    </row>
    <row r="228" spans="1:6" ht="30" x14ac:dyDescent="0.25">
      <c r="A228" s="14" t="s">
        <v>220</v>
      </c>
      <c r="B228" s="7">
        <v>1</v>
      </c>
      <c r="C228" s="7">
        <f>SUM(B228+1)</f>
        <v>2</v>
      </c>
      <c r="D228" s="7">
        <f>SUM(C228+1)</f>
        <v>3</v>
      </c>
      <c r="E228" s="7">
        <f t="shared" ref="E228:F228" si="358">SUM(D228+1)</f>
        <v>4</v>
      </c>
      <c r="F228" s="7">
        <f t="shared" si="358"/>
        <v>5</v>
      </c>
    </row>
    <row r="229" spans="1:6" ht="30" x14ac:dyDescent="0.25">
      <c r="A229" s="14" t="s">
        <v>219</v>
      </c>
      <c r="B229" s="3">
        <v>17951</v>
      </c>
      <c r="C229" s="7">
        <f>SUM(B229*1.05)</f>
        <v>18848.55</v>
      </c>
      <c r="D229" s="7">
        <f>SUM(C229*1.05)</f>
        <v>19790.977500000001</v>
      </c>
      <c r="E229" s="7">
        <f t="shared" ref="E229:F229" si="359">SUM(D229*1.05)</f>
        <v>20780.526375000001</v>
      </c>
      <c r="F229" s="7">
        <f t="shared" si="359"/>
        <v>21819.552693750004</v>
      </c>
    </row>
    <row r="230" spans="1:6" x14ac:dyDescent="0.25">
      <c r="A230" s="20" t="s">
        <v>282</v>
      </c>
      <c r="B230" s="33">
        <f>SUM(B231*B232)</f>
        <v>17951</v>
      </c>
      <c r="C230" s="33">
        <f t="shared" ref="C230" si="360">SUM(C231*C232)</f>
        <v>37697.1</v>
      </c>
      <c r="D230" s="33">
        <f t="shared" ref="D230" si="361">SUM(D231*D232)</f>
        <v>59372.932500000003</v>
      </c>
      <c r="E230" s="33">
        <f t="shared" ref="E230" si="362">SUM(E231*E232)</f>
        <v>83122.105500000005</v>
      </c>
      <c r="F230" s="33">
        <f t="shared" ref="F230" si="363">SUM(F231*F232)</f>
        <v>109097.76346875002</v>
      </c>
    </row>
    <row r="231" spans="1:6" ht="30" x14ac:dyDescent="0.25">
      <c r="A231" s="14" t="s">
        <v>220</v>
      </c>
      <c r="B231" s="7">
        <v>1</v>
      </c>
      <c r="C231" s="7">
        <f>SUM(B231+1)</f>
        <v>2</v>
      </c>
      <c r="D231" s="7">
        <f>SUM(C231+1)</f>
        <v>3</v>
      </c>
      <c r="E231" s="7">
        <f t="shared" ref="E231:F231" si="364">SUM(D231+1)</f>
        <v>4</v>
      </c>
      <c r="F231" s="7">
        <f t="shared" si="364"/>
        <v>5</v>
      </c>
    </row>
    <row r="232" spans="1:6" ht="30" x14ac:dyDescent="0.25">
      <c r="A232" s="14" t="s">
        <v>219</v>
      </c>
      <c r="B232" s="3">
        <v>17951</v>
      </c>
      <c r="C232" s="7">
        <f>SUM(B232*1.05)</f>
        <v>18848.55</v>
      </c>
      <c r="D232" s="7">
        <f>SUM(C232*1.05)</f>
        <v>19790.977500000001</v>
      </c>
      <c r="E232" s="7">
        <f t="shared" ref="E232:F232" si="365">SUM(D232*1.05)</f>
        <v>20780.526375000001</v>
      </c>
      <c r="F232" s="7">
        <f t="shared" si="365"/>
        <v>21819.552693750004</v>
      </c>
    </row>
    <row r="233" spans="1:6" x14ac:dyDescent="0.25">
      <c r="A233" s="20" t="s">
        <v>283</v>
      </c>
      <c r="B233" s="33">
        <f>SUM(B234*B235)</f>
        <v>17951</v>
      </c>
      <c r="C233" s="33">
        <f t="shared" ref="C233" si="366">SUM(C234*C235)</f>
        <v>37697.1</v>
      </c>
      <c r="D233" s="33">
        <f t="shared" ref="D233" si="367">SUM(D234*D235)</f>
        <v>59372.932500000003</v>
      </c>
      <c r="E233" s="33">
        <f t="shared" ref="E233" si="368">SUM(E234*E235)</f>
        <v>83122.105500000005</v>
      </c>
      <c r="F233" s="33">
        <f t="shared" ref="F233" si="369">SUM(F234*F235)</f>
        <v>109097.76346875002</v>
      </c>
    </row>
    <row r="234" spans="1:6" ht="30" x14ac:dyDescent="0.25">
      <c r="A234" s="14" t="s">
        <v>220</v>
      </c>
      <c r="B234" s="7">
        <v>1</v>
      </c>
      <c r="C234" s="7">
        <f>SUM(B234+1)</f>
        <v>2</v>
      </c>
      <c r="D234" s="7">
        <f>SUM(C234+1)</f>
        <v>3</v>
      </c>
      <c r="E234" s="7">
        <f t="shared" ref="E234:F234" si="370">SUM(D234+1)</f>
        <v>4</v>
      </c>
      <c r="F234" s="7">
        <f t="shared" si="370"/>
        <v>5</v>
      </c>
    </row>
    <row r="235" spans="1:6" ht="30" x14ac:dyDescent="0.25">
      <c r="A235" s="14" t="s">
        <v>219</v>
      </c>
      <c r="B235" s="3">
        <v>17951</v>
      </c>
      <c r="C235" s="7">
        <f>SUM(B235*1.05)</f>
        <v>18848.55</v>
      </c>
      <c r="D235" s="7">
        <f>SUM(C235*1.05)</f>
        <v>19790.977500000001</v>
      </c>
      <c r="E235" s="7">
        <f t="shared" ref="E235:F235" si="371">SUM(D235*1.05)</f>
        <v>20780.526375000001</v>
      </c>
      <c r="F235" s="7">
        <f t="shared" si="371"/>
        <v>21819.552693750004</v>
      </c>
    </row>
    <row r="236" spans="1:6" x14ac:dyDescent="0.25">
      <c r="A236" s="20" t="s">
        <v>284</v>
      </c>
      <c r="B236" s="33">
        <f>SUM(B237*B238)</f>
        <v>17951</v>
      </c>
      <c r="C236" s="33">
        <f t="shared" ref="C236" si="372">SUM(C237*C238)</f>
        <v>37697.1</v>
      </c>
      <c r="D236" s="33">
        <f t="shared" ref="D236" si="373">SUM(D237*D238)</f>
        <v>59372.932500000003</v>
      </c>
      <c r="E236" s="33">
        <f t="shared" ref="E236" si="374">SUM(E237*E238)</f>
        <v>83122.105500000005</v>
      </c>
      <c r="F236" s="33">
        <f t="shared" ref="F236" si="375">SUM(F237*F238)</f>
        <v>109097.76346875002</v>
      </c>
    </row>
    <row r="237" spans="1:6" ht="30" x14ac:dyDescent="0.25">
      <c r="A237" s="14" t="s">
        <v>220</v>
      </c>
      <c r="B237" s="7">
        <v>1</v>
      </c>
      <c r="C237" s="7">
        <f>SUM(B237+1)</f>
        <v>2</v>
      </c>
      <c r="D237" s="7">
        <f>SUM(C237+1)</f>
        <v>3</v>
      </c>
      <c r="E237" s="7">
        <f t="shared" ref="E237:F237" si="376">SUM(D237+1)</f>
        <v>4</v>
      </c>
      <c r="F237" s="7">
        <f t="shared" si="376"/>
        <v>5</v>
      </c>
    </row>
    <row r="238" spans="1:6" ht="30" x14ac:dyDescent="0.25">
      <c r="A238" s="14" t="s">
        <v>219</v>
      </c>
      <c r="B238" s="3">
        <v>17951</v>
      </c>
      <c r="C238" s="7">
        <f>SUM(B238*1.05)</f>
        <v>18848.55</v>
      </c>
      <c r="D238" s="7">
        <f>SUM(C238*1.05)</f>
        <v>19790.977500000001</v>
      </c>
      <c r="E238" s="7">
        <f t="shared" ref="E238:F238" si="377">SUM(D238*1.05)</f>
        <v>20780.526375000001</v>
      </c>
      <c r="F238" s="7">
        <f t="shared" si="377"/>
        <v>21819.552693750004</v>
      </c>
    </row>
    <row r="239" spans="1:6" x14ac:dyDescent="0.25">
      <c r="A239" s="20" t="s">
        <v>285</v>
      </c>
      <c r="B239" s="33">
        <f>SUM(B240*B241)</f>
        <v>17951</v>
      </c>
      <c r="C239" s="33">
        <f t="shared" ref="C239" si="378">SUM(C240*C241)</f>
        <v>37697.1</v>
      </c>
      <c r="D239" s="33">
        <f t="shared" ref="D239" si="379">SUM(D240*D241)</f>
        <v>59372.932500000003</v>
      </c>
      <c r="E239" s="33">
        <f t="shared" ref="E239" si="380">SUM(E240*E241)</f>
        <v>83122.105500000005</v>
      </c>
      <c r="F239" s="33">
        <f t="shared" ref="F239" si="381">SUM(F240*F241)</f>
        <v>109097.76346875002</v>
      </c>
    </row>
    <row r="240" spans="1:6" ht="30" x14ac:dyDescent="0.25">
      <c r="A240" s="14" t="s">
        <v>220</v>
      </c>
      <c r="B240" s="7">
        <v>1</v>
      </c>
      <c r="C240" s="7">
        <f>SUM(B240+1)</f>
        <v>2</v>
      </c>
      <c r="D240" s="7">
        <f>SUM(C240+1)</f>
        <v>3</v>
      </c>
      <c r="E240" s="7">
        <f t="shared" ref="E240:F240" si="382">SUM(D240+1)</f>
        <v>4</v>
      </c>
      <c r="F240" s="7">
        <f t="shared" si="382"/>
        <v>5</v>
      </c>
    </row>
    <row r="241" spans="1:6" ht="30" x14ac:dyDescent="0.25">
      <c r="A241" s="14" t="s">
        <v>219</v>
      </c>
      <c r="B241" s="3">
        <v>17951</v>
      </c>
      <c r="C241" s="7">
        <f>SUM(B241*1.05)</f>
        <v>18848.55</v>
      </c>
      <c r="D241" s="7">
        <f>SUM(C241*1.05)</f>
        <v>19790.977500000001</v>
      </c>
      <c r="E241" s="7">
        <f t="shared" ref="E241:F241" si="383">SUM(D241*1.05)</f>
        <v>20780.526375000001</v>
      </c>
      <c r="F241" s="7">
        <f t="shared" si="383"/>
        <v>21819.552693750004</v>
      </c>
    </row>
    <row r="242" spans="1:6" x14ac:dyDescent="0.25">
      <c r="A242" s="20" t="s">
        <v>286</v>
      </c>
      <c r="B242" s="33">
        <f>SUM(B243*B244)</f>
        <v>17951</v>
      </c>
      <c r="C242" s="33">
        <f t="shared" ref="C242" si="384">SUM(C243*C244)</f>
        <v>37697.1</v>
      </c>
      <c r="D242" s="33">
        <f t="shared" ref="D242" si="385">SUM(D243*D244)</f>
        <v>59372.932500000003</v>
      </c>
      <c r="E242" s="33">
        <f t="shared" ref="E242" si="386">SUM(E243*E244)</f>
        <v>83122.105500000005</v>
      </c>
      <c r="F242" s="33">
        <f t="shared" ref="F242" si="387">SUM(F243*F244)</f>
        <v>109097.76346875002</v>
      </c>
    </row>
    <row r="243" spans="1:6" ht="30" x14ac:dyDescent="0.25">
      <c r="A243" s="14" t="s">
        <v>220</v>
      </c>
      <c r="B243" s="7">
        <v>1</v>
      </c>
      <c r="C243" s="7">
        <f>SUM(B243+1)</f>
        <v>2</v>
      </c>
      <c r="D243" s="7">
        <f>SUM(C243+1)</f>
        <v>3</v>
      </c>
      <c r="E243" s="7">
        <f t="shared" ref="E243:F243" si="388">SUM(D243+1)</f>
        <v>4</v>
      </c>
      <c r="F243" s="7">
        <f t="shared" si="388"/>
        <v>5</v>
      </c>
    </row>
    <row r="244" spans="1:6" ht="30" x14ac:dyDescent="0.25">
      <c r="A244" s="14" t="s">
        <v>219</v>
      </c>
      <c r="B244" s="3">
        <v>17951</v>
      </c>
      <c r="C244" s="7">
        <f>SUM(B244*1.05)</f>
        <v>18848.55</v>
      </c>
      <c r="D244" s="7">
        <f>SUM(C244*1.05)</f>
        <v>19790.977500000001</v>
      </c>
      <c r="E244" s="7">
        <f t="shared" ref="E244:F244" si="389">SUM(D244*1.05)</f>
        <v>20780.526375000001</v>
      </c>
      <c r="F244" s="7">
        <f t="shared" si="389"/>
        <v>21819.552693750004</v>
      </c>
    </row>
    <row r="245" spans="1:6" x14ac:dyDescent="0.25">
      <c r="A245" s="12"/>
      <c r="B245" s="30"/>
      <c r="C245" s="30"/>
      <c r="D245" s="30"/>
      <c r="E245" s="30"/>
      <c r="F245" s="30"/>
    </row>
    <row r="246" spans="1:6" x14ac:dyDescent="0.25">
      <c r="A246" s="20" t="s">
        <v>34</v>
      </c>
      <c r="B246" s="8"/>
      <c r="C246" s="8"/>
      <c r="D246" s="8"/>
      <c r="E246" s="8"/>
      <c r="F246" s="8"/>
    </row>
    <row r="247" spans="1:6" x14ac:dyDescent="0.25">
      <c r="A247" s="22" t="s">
        <v>0</v>
      </c>
      <c r="B247" s="8"/>
      <c r="C247" s="8"/>
      <c r="D247" s="8"/>
      <c r="E247" s="8"/>
      <c r="F247" s="8"/>
    </row>
    <row r="248" spans="1:6" ht="45" x14ac:dyDescent="0.25">
      <c r="A248" s="14" t="s">
        <v>38</v>
      </c>
      <c r="B248" s="8">
        <f>SUM(B249+B251)+B252</f>
        <v>128000</v>
      </c>
      <c r="C248" s="8">
        <f t="shared" ref="C248:F248" si="390">SUM(C249+C251)+C252</f>
        <v>131200</v>
      </c>
      <c r="D248" s="8">
        <f t="shared" si="390"/>
        <v>134480</v>
      </c>
      <c r="E248" s="8">
        <f t="shared" si="390"/>
        <v>137842</v>
      </c>
      <c r="F248" s="8">
        <f t="shared" si="390"/>
        <v>141288.04999999999</v>
      </c>
    </row>
    <row r="249" spans="1:6" x14ac:dyDescent="0.25">
      <c r="A249" s="14" t="s">
        <v>42</v>
      </c>
      <c r="B249" s="8">
        <v>0</v>
      </c>
      <c r="C249" s="8">
        <f t="shared" ref="C249:F249" si="391">SUM(C251*C250)</f>
        <v>3200</v>
      </c>
      <c r="D249" s="8">
        <f t="shared" si="391"/>
        <v>3280</v>
      </c>
      <c r="E249" s="8">
        <f t="shared" si="391"/>
        <v>3362</v>
      </c>
      <c r="F249" s="8">
        <f t="shared" si="391"/>
        <v>3446.05</v>
      </c>
    </row>
    <row r="250" spans="1:6" x14ac:dyDescent="0.25">
      <c r="A250" s="14" t="s">
        <v>39</v>
      </c>
      <c r="B250" s="28">
        <v>2.5000000000000001E-2</v>
      </c>
      <c r="C250" s="28">
        <v>2.5000000000000001E-2</v>
      </c>
      <c r="D250" s="28">
        <v>2.5000000000000001E-2</v>
      </c>
      <c r="E250" s="28">
        <v>2.5000000000000001E-2</v>
      </c>
      <c r="F250" s="28">
        <v>2.5000000000000001E-2</v>
      </c>
    </row>
    <row r="251" spans="1:6" x14ac:dyDescent="0.25">
      <c r="A251" s="14" t="s">
        <v>40</v>
      </c>
      <c r="B251" s="6">
        <v>128000</v>
      </c>
      <c r="C251" s="8">
        <f>SUM(B248)</f>
        <v>128000</v>
      </c>
      <c r="D251" s="8">
        <f t="shared" ref="D251:F251" si="392">SUM(C248)</f>
        <v>131200</v>
      </c>
      <c r="E251" s="8">
        <f t="shared" si="392"/>
        <v>134480</v>
      </c>
      <c r="F251" s="8">
        <f t="shared" si="392"/>
        <v>137842</v>
      </c>
    </row>
    <row r="252" spans="1:6" x14ac:dyDescent="0.25">
      <c r="A252" s="14" t="s">
        <v>41</v>
      </c>
      <c r="B252" s="6"/>
      <c r="C252" s="6"/>
      <c r="D252" s="6"/>
      <c r="E252" s="6"/>
      <c r="F252" s="6"/>
    </row>
    <row r="253" spans="1:6" x14ac:dyDescent="0.25">
      <c r="A253" s="14" t="s">
        <v>197</v>
      </c>
      <c r="B253" s="6"/>
      <c r="C253" s="6"/>
      <c r="D253" s="6"/>
      <c r="E253" s="6"/>
      <c r="F253" s="6"/>
    </row>
    <row r="254" spans="1:6" ht="30" x14ac:dyDescent="0.25">
      <c r="A254" s="14" t="s">
        <v>198</v>
      </c>
      <c r="B254" s="28">
        <v>2.5000000000000001E-2</v>
      </c>
      <c r="C254" s="8">
        <f>SUM(B254)</f>
        <v>2.5000000000000001E-2</v>
      </c>
      <c r="D254" s="8">
        <f t="shared" ref="D254:F255" si="393">SUM(C254)</f>
        <v>2.5000000000000001E-2</v>
      </c>
      <c r="E254" s="8">
        <f t="shared" si="393"/>
        <v>2.5000000000000001E-2</v>
      </c>
      <c r="F254" s="8">
        <f t="shared" si="393"/>
        <v>2.5000000000000001E-2</v>
      </c>
    </row>
    <row r="255" spans="1:6" ht="30" x14ac:dyDescent="0.25">
      <c r="A255" s="14" t="s">
        <v>89</v>
      </c>
      <c r="B255" s="27">
        <v>1</v>
      </c>
      <c r="C255" s="8">
        <f>SUM(B255)</f>
        <v>1</v>
      </c>
      <c r="D255" s="8">
        <f t="shared" si="393"/>
        <v>1</v>
      </c>
      <c r="E255" s="8">
        <f t="shared" si="393"/>
        <v>1</v>
      </c>
      <c r="F255" s="8">
        <f t="shared" si="393"/>
        <v>1</v>
      </c>
    </row>
    <row r="256" spans="1:6" ht="30" x14ac:dyDescent="0.25">
      <c r="A256" s="14" t="s">
        <v>43</v>
      </c>
      <c r="B256" s="8">
        <f>SUM(B257+B259)+B260</f>
        <v>128000</v>
      </c>
      <c r="C256" s="8">
        <f t="shared" ref="C256:F256" si="394">SUM(C257+C259)+C260</f>
        <v>131200</v>
      </c>
      <c r="D256" s="8">
        <f t="shared" si="394"/>
        <v>134480</v>
      </c>
      <c r="E256" s="8">
        <f t="shared" si="394"/>
        <v>137842</v>
      </c>
      <c r="F256" s="8">
        <f t="shared" si="394"/>
        <v>141288.04999999999</v>
      </c>
    </row>
    <row r="257" spans="1:6" x14ac:dyDescent="0.25">
      <c r="A257" s="14" t="s">
        <v>42</v>
      </c>
      <c r="B257" s="8">
        <v>0</v>
      </c>
      <c r="C257" s="8">
        <f t="shared" ref="C257:F257" si="395">SUM(C259*C258)</f>
        <v>3200</v>
      </c>
      <c r="D257" s="8">
        <f t="shared" si="395"/>
        <v>3280</v>
      </c>
      <c r="E257" s="8">
        <f t="shared" si="395"/>
        <v>3362</v>
      </c>
      <c r="F257" s="8">
        <f t="shared" si="395"/>
        <v>3446.05</v>
      </c>
    </row>
    <row r="258" spans="1:6" x14ac:dyDescent="0.25">
      <c r="A258" s="14" t="s">
        <v>39</v>
      </c>
      <c r="B258" s="28">
        <f>SUM(B250)</f>
        <v>2.5000000000000001E-2</v>
      </c>
      <c r="C258" s="28">
        <f t="shared" ref="C258:F258" si="396">SUM(C250)</f>
        <v>2.5000000000000001E-2</v>
      </c>
      <c r="D258" s="28">
        <f t="shared" si="396"/>
        <v>2.5000000000000001E-2</v>
      </c>
      <c r="E258" s="28">
        <f t="shared" si="396"/>
        <v>2.5000000000000001E-2</v>
      </c>
      <c r="F258" s="28">
        <f t="shared" si="396"/>
        <v>2.5000000000000001E-2</v>
      </c>
    </row>
    <row r="259" spans="1:6" x14ac:dyDescent="0.25">
      <c r="A259" s="14" t="s">
        <v>40</v>
      </c>
      <c r="B259" s="6">
        <v>128000</v>
      </c>
      <c r="C259" s="8">
        <f>SUM(B256)</f>
        <v>128000</v>
      </c>
      <c r="D259" s="8">
        <f t="shared" ref="D259:F259" si="397">SUM(C256)</f>
        <v>131200</v>
      </c>
      <c r="E259" s="8">
        <f t="shared" si="397"/>
        <v>134480</v>
      </c>
      <c r="F259" s="8">
        <f t="shared" si="397"/>
        <v>137842</v>
      </c>
    </row>
    <row r="260" spans="1:6" x14ac:dyDescent="0.25">
      <c r="A260" s="14" t="s">
        <v>41</v>
      </c>
      <c r="B260" s="6"/>
      <c r="C260" s="6"/>
      <c r="D260" s="6"/>
      <c r="E260" s="6"/>
      <c r="F260" s="6"/>
    </row>
    <row r="261" spans="1:6" x14ac:dyDescent="0.25">
      <c r="A261" s="14" t="s">
        <v>197</v>
      </c>
      <c r="B261" s="6">
        <f>SUM(B48)</f>
        <v>5607</v>
      </c>
      <c r="C261" s="6">
        <f>SUM(B261)</f>
        <v>5607</v>
      </c>
      <c r="D261" s="6">
        <f t="shared" ref="D261:F262" si="398">SUM(C261)</f>
        <v>5607</v>
      </c>
      <c r="E261" s="6">
        <f t="shared" si="398"/>
        <v>5607</v>
      </c>
      <c r="F261" s="6">
        <f t="shared" si="398"/>
        <v>5607</v>
      </c>
    </row>
    <row r="262" spans="1:6" ht="30" x14ac:dyDescent="0.25">
      <c r="A262" s="14" t="s">
        <v>198</v>
      </c>
      <c r="B262" s="28">
        <v>2.5000000000000001E-2</v>
      </c>
      <c r="C262" s="8">
        <f>SUM(B262)</f>
        <v>2.5000000000000001E-2</v>
      </c>
      <c r="D262" s="8">
        <f t="shared" si="398"/>
        <v>2.5000000000000001E-2</v>
      </c>
      <c r="E262" s="8">
        <f t="shared" si="398"/>
        <v>2.5000000000000001E-2</v>
      </c>
      <c r="F262" s="8">
        <f t="shared" si="398"/>
        <v>2.5000000000000001E-2</v>
      </c>
    </row>
    <row r="263" spans="1:6" ht="30" x14ac:dyDescent="0.25">
      <c r="A263" s="14" t="s">
        <v>89</v>
      </c>
      <c r="B263" s="27">
        <v>1</v>
      </c>
      <c r="C263" s="27">
        <v>1</v>
      </c>
      <c r="D263" s="27">
        <v>1</v>
      </c>
      <c r="E263" s="27">
        <v>1</v>
      </c>
      <c r="F263" s="27">
        <v>1</v>
      </c>
    </row>
    <row r="264" spans="1:6" ht="30" x14ac:dyDescent="0.25">
      <c r="A264" s="14" t="s">
        <v>44</v>
      </c>
      <c r="B264" s="8">
        <f>SUM(B265+B267)+B268</f>
        <v>7954</v>
      </c>
      <c r="C264" s="8">
        <f t="shared" ref="C264:F264" si="399">SUM(C265+C267)+C268</f>
        <v>8152.85</v>
      </c>
      <c r="D264" s="8">
        <f t="shared" si="399"/>
        <v>8356.6712500000012</v>
      </c>
      <c r="E264" s="8">
        <f t="shared" si="399"/>
        <v>8565.5880312500012</v>
      </c>
      <c r="F264" s="8">
        <f t="shared" si="399"/>
        <v>8779.7277320312514</v>
      </c>
    </row>
    <row r="265" spans="1:6" x14ac:dyDescent="0.25">
      <c r="A265" s="14" t="s">
        <v>42</v>
      </c>
      <c r="B265" s="8">
        <f>SUM(B267*B266)</f>
        <v>194</v>
      </c>
      <c r="C265" s="8">
        <f t="shared" ref="C265:F265" si="400">SUM(C267*C266)</f>
        <v>198.85000000000002</v>
      </c>
      <c r="D265" s="8">
        <f t="shared" si="400"/>
        <v>203.82125000000002</v>
      </c>
      <c r="E265" s="8">
        <f t="shared" si="400"/>
        <v>208.91678125000004</v>
      </c>
      <c r="F265" s="8">
        <f t="shared" si="400"/>
        <v>214.13970078125004</v>
      </c>
    </row>
    <row r="266" spans="1:6" x14ac:dyDescent="0.25">
      <c r="A266" s="14" t="s">
        <v>39</v>
      </c>
      <c r="B266" s="28">
        <f>SUM(B250)</f>
        <v>2.5000000000000001E-2</v>
      </c>
      <c r="C266" s="28">
        <f t="shared" ref="C266:F266" si="401">SUM(C250)</f>
        <v>2.5000000000000001E-2</v>
      </c>
      <c r="D266" s="28">
        <f t="shared" si="401"/>
        <v>2.5000000000000001E-2</v>
      </c>
      <c r="E266" s="28">
        <f t="shared" si="401"/>
        <v>2.5000000000000001E-2</v>
      </c>
      <c r="F266" s="28">
        <f t="shared" si="401"/>
        <v>2.5000000000000001E-2</v>
      </c>
    </row>
    <row r="267" spans="1:6" x14ac:dyDescent="0.25">
      <c r="A267" s="14" t="s">
        <v>40</v>
      </c>
      <c r="B267" s="6">
        <v>7760</v>
      </c>
      <c r="C267" s="8">
        <f>SUM(B264)</f>
        <v>7954</v>
      </c>
      <c r="D267" s="8">
        <f t="shared" ref="D267:F267" si="402">SUM(C264)</f>
        <v>8152.85</v>
      </c>
      <c r="E267" s="8">
        <f t="shared" si="402"/>
        <v>8356.6712500000012</v>
      </c>
      <c r="F267" s="8">
        <f t="shared" si="402"/>
        <v>8565.5880312500012</v>
      </c>
    </row>
    <row r="268" spans="1:6" x14ac:dyDescent="0.25">
      <c r="A268" s="14" t="s">
        <v>41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</row>
    <row r="269" spans="1:6" ht="30" x14ac:dyDescent="0.25">
      <c r="A269" s="14" t="s">
        <v>90</v>
      </c>
      <c r="B269" s="27">
        <v>1</v>
      </c>
      <c r="C269" s="27">
        <v>1</v>
      </c>
      <c r="D269" s="27">
        <v>1</v>
      </c>
      <c r="E269" s="27">
        <v>1</v>
      </c>
      <c r="F269" s="27">
        <v>1</v>
      </c>
    </row>
    <row r="270" spans="1:6" ht="45" x14ac:dyDescent="0.25">
      <c r="A270" s="14" t="s">
        <v>45</v>
      </c>
      <c r="B270" s="8">
        <f>SUM(B271+B273)+B274</f>
        <v>56888.002249999998</v>
      </c>
      <c r="C270" s="8">
        <f>SUM(C271+C273)+C274</f>
        <v>58310.202306250001</v>
      </c>
      <c r="D270" s="8">
        <f>SUM(D271+D273)+D274</f>
        <v>59767.957363906251</v>
      </c>
      <c r="E270" s="8">
        <f t="shared" ref="E270:F270" si="403">SUM(E271+E273)+E274</f>
        <v>61262.156298003909</v>
      </c>
      <c r="F270" s="8">
        <f t="shared" si="403"/>
        <v>62793.710205454008</v>
      </c>
    </row>
    <row r="271" spans="1:6" x14ac:dyDescent="0.25">
      <c r="A271" s="14" t="s">
        <v>42</v>
      </c>
      <c r="B271" s="8">
        <f>SUM(B273*B272)</f>
        <v>1387.51225</v>
      </c>
      <c r="C271" s="8">
        <f>SUM(C273*C272)</f>
        <v>1422.20005625</v>
      </c>
      <c r="D271" s="8">
        <f t="shared" ref="D271:F271" si="404">SUM(D273*D272)</f>
        <v>1457.7550576562501</v>
      </c>
      <c r="E271" s="8">
        <f t="shared" si="404"/>
        <v>1494.1989340976563</v>
      </c>
      <c r="F271" s="8">
        <f t="shared" si="404"/>
        <v>1531.5539074500978</v>
      </c>
    </row>
    <row r="272" spans="1:6" x14ac:dyDescent="0.25">
      <c r="A272" s="14" t="s">
        <v>39</v>
      </c>
      <c r="B272" s="28">
        <f>SUM(B258)</f>
        <v>2.5000000000000001E-2</v>
      </c>
      <c r="C272" s="28">
        <f>SUM(C258)</f>
        <v>2.5000000000000001E-2</v>
      </c>
      <c r="D272" s="28">
        <f t="shared" ref="D272:F272" si="405">SUM(D258)</f>
        <v>2.5000000000000001E-2</v>
      </c>
      <c r="E272" s="28">
        <f t="shared" si="405"/>
        <v>2.5000000000000001E-2</v>
      </c>
      <c r="F272" s="28">
        <f t="shared" si="405"/>
        <v>2.5000000000000001E-2</v>
      </c>
    </row>
    <row r="273" spans="1:6" x14ac:dyDescent="0.25">
      <c r="A273" s="14" t="s">
        <v>40</v>
      </c>
      <c r="B273" s="6">
        <v>55500.49</v>
      </c>
      <c r="C273" s="8">
        <f>SUM(B270)</f>
        <v>56888.002249999998</v>
      </c>
      <c r="D273" s="8">
        <f t="shared" ref="D273:F273" si="406">SUM(C270)</f>
        <v>58310.202306250001</v>
      </c>
      <c r="E273" s="8">
        <f t="shared" si="406"/>
        <v>59767.957363906251</v>
      </c>
      <c r="F273" s="8">
        <f t="shared" si="406"/>
        <v>61262.156298003909</v>
      </c>
    </row>
    <row r="274" spans="1:6" x14ac:dyDescent="0.25">
      <c r="A274" s="14" t="s">
        <v>41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</row>
    <row r="275" spans="1:6" ht="30" x14ac:dyDescent="0.25">
      <c r="A275" s="14" t="s">
        <v>89</v>
      </c>
      <c r="B275" s="27">
        <v>1</v>
      </c>
      <c r="C275" s="27">
        <v>1</v>
      </c>
      <c r="D275" s="27">
        <v>1</v>
      </c>
      <c r="E275" s="27">
        <v>1</v>
      </c>
      <c r="F275" s="27">
        <v>1</v>
      </c>
    </row>
    <row r="276" spans="1:6" ht="30" x14ac:dyDescent="0.25">
      <c r="A276" s="14" t="s">
        <v>46</v>
      </c>
      <c r="B276" s="8">
        <f>SUM(B277+B279)+B280</f>
        <v>34703.957999999999</v>
      </c>
      <c r="C276" s="8">
        <f>SUM(C277+C279)+C280</f>
        <v>35571.556949999998</v>
      </c>
      <c r="D276" s="8">
        <f t="shared" ref="D276:F276" si="407">SUM(D277+D279)+D280</f>
        <v>36460.845873749997</v>
      </c>
      <c r="E276" s="8">
        <f t="shared" si="407"/>
        <v>37372.367020593745</v>
      </c>
      <c r="F276" s="8">
        <f t="shared" si="407"/>
        <v>38306.676196108587</v>
      </c>
    </row>
    <row r="277" spans="1:6" x14ac:dyDescent="0.25">
      <c r="A277" s="14" t="s">
        <v>42</v>
      </c>
      <c r="B277" s="8">
        <f>SUM(B279*B278)</f>
        <v>846.43799999999999</v>
      </c>
      <c r="C277" s="8">
        <f>SUM(C279*C278)</f>
        <v>867.59895000000006</v>
      </c>
      <c r="D277" s="8">
        <f t="shared" ref="D277:F277" si="408">SUM(D279*D278)</f>
        <v>889.28892374999998</v>
      </c>
      <c r="E277" s="8">
        <f t="shared" si="408"/>
        <v>911.52114684374999</v>
      </c>
      <c r="F277" s="8">
        <f t="shared" si="408"/>
        <v>934.30917551484367</v>
      </c>
    </row>
    <row r="278" spans="1:6" x14ac:dyDescent="0.25">
      <c r="A278" s="14" t="s">
        <v>39</v>
      </c>
      <c r="B278" s="28">
        <f>SUM(B266)</f>
        <v>2.5000000000000001E-2</v>
      </c>
      <c r="C278" s="28">
        <f>SUM(C266)</f>
        <v>2.5000000000000001E-2</v>
      </c>
      <c r="D278" s="28">
        <f t="shared" ref="D278:F278" si="409">SUM(D266)</f>
        <v>2.5000000000000001E-2</v>
      </c>
      <c r="E278" s="28">
        <f t="shared" si="409"/>
        <v>2.5000000000000001E-2</v>
      </c>
      <c r="F278" s="28">
        <f t="shared" si="409"/>
        <v>2.5000000000000001E-2</v>
      </c>
    </row>
    <row r="279" spans="1:6" x14ac:dyDescent="0.25">
      <c r="A279" s="14" t="s">
        <v>40</v>
      </c>
      <c r="B279" s="6">
        <v>33857.519999999997</v>
      </c>
      <c r="C279" s="8">
        <f>SUM(B276)</f>
        <v>34703.957999999999</v>
      </c>
      <c r="D279" s="8">
        <f t="shared" ref="D279:F279" si="410">SUM(C276)</f>
        <v>35571.556949999998</v>
      </c>
      <c r="E279" s="8">
        <f t="shared" si="410"/>
        <v>36460.845873749997</v>
      </c>
      <c r="F279" s="8">
        <f t="shared" si="410"/>
        <v>37372.367020593745</v>
      </c>
    </row>
    <row r="280" spans="1:6" x14ac:dyDescent="0.25">
      <c r="A280" s="14" t="s">
        <v>41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</row>
    <row r="281" spans="1:6" ht="30" x14ac:dyDescent="0.25">
      <c r="A281" s="14" t="s">
        <v>89</v>
      </c>
      <c r="B281" s="27">
        <v>1</v>
      </c>
      <c r="C281" s="27">
        <v>1</v>
      </c>
      <c r="D281" s="27">
        <v>1</v>
      </c>
      <c r="E281" s="27">
        <v>1</v>
      </c>
      <c r="F281" s="27">
        <v>1</v>
      </c>
    </row>
    <row r="282" spans="1:6" ht="30" x14ac:dyDescent="0.25">
      <c r="A282" s="14" t="s">
        <v>47</v>
      </c>
      <c r="B282" s="8">
        <f>SUM(B283+B285)+B286</f>
        <v>66756.49725</v>
      </c>
      <c r="C282" s="8">
        <f>SUM(C283+C285)+C286</f>
        <v>68425.409681250007</v>
      </c>
      <c r="D282" s="8">
        <f t="shared" ref="D282:F282" si="411">SUM(D283+D285)+D286</f>
        <v>70136.044923281253</v>
      </c>
      <c r="E282" s="8">
        <f t="shared" si="411"/>
        <v>71889.446046363286</v>
      </c>
      <c r="F282" s="8">
        <f t="shared" si="411"/>
        <v>73686.682197522372</v>
      </c>
    </row>
    <row r="283" spans="1:6" x14ac:dyDescent="0.25">
      <c r="A283" s="14" t="s">
        <v>42</v>
      </c>
      <c r="B283" s="8">
        <f>SUM(B285*B284)</f>
        <v>1628.2072500000002</v>
      </c>
      <c r="C283" s="8">
        <f>SUM(C285*C284)</f>
        <v>1668.9124312500001</v>
      </c>
      <c r="D283" s="8">
        <f t="shared" ref="D283:F283" si="412">SUM(D285*D284)</f>
        <v>1710.6352420312503</v>
      </c>
      <c r="E283" s="8">
        <f t="shared" si="412"/>
        <v>1753.4011230820315</v>
      </c>
      <c r="F283" s="8">
        <f t="shared" si="412"/>
        <v>1797.2361511590823</v>
      </c>
    </row>
    <row r="284" spans="1:6" x14ac:dyDescent="0.25">
      <c r="A284" s="14" t="s">
        <v>39</v>
      </c>
      <c r="B284" s="28">
        <f>SUM(B272)</f>
        <v>2.5000000000000001E-2</v>
      </c>
      <c r="C284" s="28">
        <f>SUM(C272)</f>
        <v>2.5000000000000001E-2</v>
      </c>
      <c r="D284" s="28">
        <f t="shared" ref="D284:F284" si="413">SUM(D272)</f>
        <v>2.5000000000000001E-2</v>
      </c>
      <c r="E284" s="28">
        <f t="shared" si="413"/>
        <v>2.5000000000000001E-2</v>
      </c>
      <c r="F284" s="28">
        <f t="shared" si="413"/>
        <v>2.5000000000000001E-2</v>
      </c>
    </row>
    <row r="285" spans="1:6" x14ac:dyDescent="0.25">
      <c r="A285" s="14" t="s">
        <v>40</v>
      </c>
      <c r="B285" s="6">
        <v>65128.29</v>
      </c>
      <c r="C285" s="8">
        <f>SUM(B282)</f>
        <v>66756.49725</v>
      </c>
      <c r="D285" s="8">
        <f t="shared" ref="D285:F285" si="414">SUM(C282)</f>
        <v>68425.409681250007</v>
      </c>
      <c r="E285" s="8">
        <f t="shared" si="414"/>
        <v>70136.044923281253</v>
      </c>
      <c r="F285" s="8">
        <f t="shared" si="414"/>
        <v>71889.446046363286</v>
      </c>
    </row>
    <row r="286" spans="1:6" x14ac:dyDescent="0.25">
      <c r="A286" s="14" t="s">
        <v>41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</row>
    <row r="287" spans="1:6" ht="30" x14ac:dyDescent="0.25">
      <c r="A287" s="14" t="s">
        <v>89</v>
      </c>
      <c r="B287" s="27">
        <v>1</v>
      </c>
      <c r="C287" s="27">
        <v>1</v>
      </c>
      <c r="D287" s="27">
        <v>1</v>
      </c>
      <c r="E287" s="27">
        <v>1</v>
      </c>
      <c r="F287" s="27">
        <v>1</v>
      </c>
    </row>
    <row r="288" spans="1:6" ht="30" x14ac:dyDescent="0.25">
      <c r="A288" s="14" t="s">
        <v>48</v>
      </c>
      <c r="B288" s="8">
        <f>SUM(B289+B291)+B292</f>
        <v>50167.81525</v>
      </c>
      <c r="C288" s="8">
        <f>SUM(C289+C291)+C292</f>
        <v>51422.010631249999</v>
      </c>
      <c r="D288" s="8">
        <f t="shared" ref="D288:F288" si="415">SUM(D289+D291)+D292</f>
        <v>52707.560897031246</v>
      </c>
      <c r="E288" s="8">
        <f t="shared" si="415"/>
        <v>54025.249919457026</v>
      </c>
      <c r="F288" s="8">
        <f t="shared" si="415"/>
        <v>55375.881167443455</v>
      </c>
    </row>
    <row r="289" spans="1:6" x14ac:dyDescent="0.25">
      <c r="A289" s="14" t="s">
        <v>42</v>
      </c>
      <c r="B289" s="8">
        <f>SUM(B291*B290)</f>
        <v>1223.6052500000001</v>
      </c>
      <c r="C289" s="8">
        <f>SUM(C291*C290)</f>
        <v>1254.1953812500001</v>
      </c>
      <c r="D289" s="8">
        <f t="shared" ref="D289:F289" si="416">SUM(D291*D290)</f>
        <v>1285.5502657812501</v>
      </c>
      <c r="E289" s="8">
        <f t="shared" si="416"/>
        <v>1317.6890224257813</v>
      </c>
      <c r="F289" s="8">
        <f t="shared" si="416"/>
        <v>1350.6312479864257</v>
      </c>
    </row>
    <row r="290" spans="1:6" x14ac:dyDescent="0.25">
      <c r="A290" s="14" t="s">
        <v>39</v>
      </c>
      <c r="B290" s="28">
        <f>SUM(B278)</f>
        <v>2.5000000000000001E-2</v>
      </c>
      <c r="C290" s="28">
        <f>SUM(C278)</f>
        <v>2.5000000000000001E-2</v>
      </c>
      <c r="D290" s="28">
        <f t="shared" ref="D290:F290" si="417">SUM(D278)</f>
        <v>2.5000000000000001E-2</v>
      </c>
      <c r="E290" s="28">
        <f t="shared" si="417"/>
        <v>2.5000000000000001E-2</v>
      </c>
      <c r="F290" s="28">
        <f t="shared" si="417"/>
        <v>2.5000000000000001E-2</v>
      </c>
    </row>
    <row r="291" spans="1:6" x14ac:dyDescent="0.25">
      <c r="A291" s="14" t="s">
        <v>40</v>
      </c>
      <c r="B291" s="6">
        <v>48944.21</v>
      </c>
      <c r="C291" s="8">
        <f>SUM(B288)</f>
        <v>50167.81525</v>
      </c>
      <c r="D291" s="8">
        <f t="shared" ref="D291:F291" si="418">SUM(C288)</f>
        <v>51422.010631249999</v>
      </c>
      <c r="E291" s="8">
        <f t="shared" si="418"/>
        <v>52707.560897031246</v>
      </c>
      <c r="F291" s="8">
        <f t="shared" si="418"/>
        <v>54025.249919457026</v>
      </c>
    </row>
    <row r="292" spans="1:6" x14ac:dyDescent="0.25">
      <c r="A292" s="14" t="s">
        <v>41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</row>
    <row r="293" spans="1:6" ht="30" x14ac:dyDescent="0.25">
      <c r="A293" s="14" t="s">
        <v>89</v>
      </c>
      <c r="B293" s="27">
        <v>1</v>
      </c>
      <c r="C293" s="27">
        <v>1</v>
      </c>
      <c r="D293" s="27">
        <v>1</v>
      </c>
      <c r="E293" s="27">
        <v>1</v>
      </c>
      <c r="F293" s="27">
        <v>1</v>
      </c>
    </row>
    <row r="294" spans="1:6" ht="30" x14ac:dyDescent="0.25">
      <c r="A294" s="14" t="s">
        <v>49</v>
      </c>
      <c r="B294" s="8">
        <f>SUM(B295+B297)+B298</f>
        <v>36060.012499999997</v>
      </c>
      <c r="C294" s="8">
        <f>SUM(C295+C297)+C298</f>
        <v>36961.512812499997</v>
      </c>
      <c r="D294" s="8">
        <f t="shared" ref="D294:F294" si="419">SUM(D295+D297)+D298</f>
        <v>37885.550632812497</v>
      </c>
      <c r="E294" s="8">
        <f t="shared" si="419"/>
        <v>38832.689398632807</v>
      </c>
      <c r="F294" s="8">
        <f t="shared" si="419"/>
        <v>39803.506633598627</v>
      </c>
    </row>
    <row r="295" spans="1:6" x14ac:dyDescent="0.25">
      <c r="A295" s="14" t="s">
        <v>42</v>
      </c>
      <c r="B295" s="8">
        <f>SUM(B297*B296)</f>
        <v>879.51250000000005</v>
      </c>
      <c r="C295" s="8">
        <f>SUM(C297*C296)</f>
        <v>901.50031249999995</v>
      </c>
      <c r="D295" s="8">
        <f t="shared" ref="D295:F295" si="420">SUM(D297*D296)</f>
        <v>924.0378203125</v>
      </c>
      <c r="E295" s="8">
        <f t="shared" si="420"/>
        <v>947.13876582031253</v>
      </c>
      <c r="F295" s="8">
        <f t="shared" si="420"/>
        <v>970.81723496582026</v>
      </c>
    </row>
    <row r="296" spans="1:6" x14ac:dyDescent="0.25">
      <c r="A296" s="14" t="s">
        <v>39</v>
      </c>
      <c r="B296" s="28">
        <f>SUM(B284)</f>
        <v>2.5000000000000001E-2</v>
      </c>
      <c r="C296" s="28">
        <f>SUM(C284)</f>
        <v>2.5000000000000001E-2</v>
      </c>
      <c r="D296" s="28">
        <f t="shared" ref="D296:F296" si="421">SUM(D284)</f>
        <v>2.5000000000000001E-2</v>
      </c>
      <c r="E296" s="28">
        <f t="shared" si="421"/>
        <v>2.5000000000000001E-2</v>
      </c>
      <c r="F296" s="28">
        <f t="shared" si="421"/>
        <v>2.5000000000000001E-2</v>
      </c>
    </row>
    <row r="297" spans="1:6" x14ac:dyDescent="0.25">
      <c r="A297" s="14" t="s">
        <v>40</v>
      </c>
      <c r="B297" s="6">
        <v>35180.5</v>
      </c>
      <c r="C297" s="8">
        <f>SUM(B294)</f>
        <v>36060.012499999997</v>
      </c>
      <c r="D297" s="8">
        <f t="shared" ref="D297:F297" si="422">SUM(C294)</f>
        <v>36961.512812499997</v>
      </c>
      <c r="E297" s="8">
        <f t="shared" si="422"/>
        <v>37885.550632812497</v>
      </c>
      <c r="F297" s="8">
        <f t="shared" si="422"/>
        <v>38832.689398632807</v>
      </c>
    </row>
    <row r="298" spans="1:6" x14ac:dyDescent="0.25">
      <c r="A298" s="14" t="s">
        <v>41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</row>
    <row r="299" spans="1:6" ht="30" x14ac:dyDescent="0.25">
      <c r="A299" s="14" t="s">
        <v>89</v>
      </c>
      <c r="B299" s="27">
        <v>1</v>
      </c>
      <c r="C299" s="27">
        <v>1</v>
      </c>
      <c r="D299" s="27">
        <v>1</v>
      </c>
      <c r="E299" s="27">
        <v>1</v>
      </c>
      <c r="F299" s="27">
        <v>1</v>
      </c>
    </row>
    <row r="300" spans="1:6" ht="30" x14ac:dyDescent="0.25">
      <c r="A300" s="14" t="s">
        <v>50</v>
      </c>
      <c r="B300" s="8">
        <f>SUM(B301+B303)+B304</f>
        <v>12594.820749999999</v>
      </c>
      <c r="C300" s="8">
        <f>SUM(C301+C303)+C304</f>
        <v>12909.691268749999</v>
      </c>
      <c r="D300" s="8">
        <f t="shared" ref="D300:F300" si="423">SUM(D301+D303)+D304</f>
        <v>13232.43355046875</v>
      </c>
      <c r="E300" s="8">
        <f t="shared" si="423"/>
        <v>13563.244389230469</v>
      </c>
      <c r="F300" s="8">
        <f t="shared" si="423"/>
        <v>13902.325498961231</v>
      </c>
    </row>
    <row r="301" spans="1:6" x14ac:dyDescent="0.25">
      <c r="A301" s="14" t="s">
        <v>42</v>
      </c>
      <c r="B301" s="8">
        <f>SUM(B303*B302)</f>
        <v>307.19074999999998</v>
      </c>
      <c r="C301" s="8">
        <f>SUM(C303*C302)</f>
        <v>314.87051874999997</v>
      </c>
      <c r="D301" s="8">
        <f t="shared" ref="D301:F301" si="424">SUM(D303*D302)</f>
        <v>322.74228171875001</v>
      </c>
      <c r="E301" s="8">
        <f t="shared" si="424"/>
        <v>330.81083876171874</v>
      </c>
      <c r="F301" s="8">
        <f t="shared" si="424"/>
        <v>339.08110973076174</v>
      </c>
    </row>
    <row r="302" spans="1:6" x14ac:dyDescent="0.25">
      <c r="A302" s="14" t="s">
        <v>39</v>
      </c>
      <c r="B302" s="28">
        <f>SUM(B290)</f>
        <v>2.5000000000000001E-2</v>
      </c>
      <c r="C302" s="28">
        <f>SUM(C290)</f>
        <v>2.5000000000000001E-2</v>
      </c>
      <c r="D302" s="28">
        <f t="shared" ref="D302:F302" si="425">SUM(D290)</f>
        <v>2.5000000000000001E-2</v>
      </c>
      <c r="E302" s="28">
        <f t="shared" si="425"/>
        <v>2.5000000000000001E-2</v>
      </c>
      <c r="F302" s="28">
        <f t="shared" si="425"/>
        <v>2.5000000000000001E-2</v>
      </c>
    </row>
    <row r="303" spans="1:6" x14ac:dyDescent="0.25">
      <c r="A303" s="14" t="s">
        <v>40</v>
      </c>
      <c r="B303" s="6">
        <v>12287.63</v>
      </c>
      <c r="C303" s="8">
        <f>SUM(B300)</f>
        <v>12594.820749999999</v>
      </c>
      <c r="D303" s="8">
        <f t="shared" ref="D303:F303" si="426">SUM(C300)</f>
        <v>12909.691268749999</v>
      </c>
      <c r="E303" s="8">
        <f t="shared" si="426"/>
        <v>13232.43355046875</v>
      </c>
      <c r="F303" s="8">
        <f t="shared" si="426"/>
        <v>13563.244389230469</v>
      </c>
    </row>
    <row r="304" spans="1:6" x14ac:dyDescent="0.25">
      <c r="A304" s="14" t="s">
        <v>41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</row>
    <row r="305" spans="1:6" ht="30" x14ac:dyDescent="0.25">
      <c r="A305" s="14" t="s">
        <v>90</v>
      </c>
      <c r="B305" s="27">
        <v>1</v>
      </c>
      <c r="C305" s="27">
        <v>1</v>
      </c>
      <c r="D305" s="27">
        <v>1</v>
      </c>
      <c r="E305" s="27">
        <v>1</v>
      </c>
      <c r="F305" s="27">
        <v>1</v>
      </c>
    </row>
    <row r="306" spans="1:6" ht="30" x14ac:dyDescent="0.25">
      <c r="A306" s="14" t="s">
        <v>51</v>
      </c>
      <c r="B306" s="8">
        <f>SUM(B307+B309)+B310</f>
        <v>29438.3485</v>
      </c>
      <c r="C306" s="8">
        <f t="shared" ref="C306:F306" si="427">SUM(C307+C309)+C310</f>
        <v>30174.3072125</v>
      </c>
      <c r="D306" s="8">
        <f t="shared" si="427"/>
        <v>30928.6648928125</v>
      </c>
      <c r="E306" s="8">
        <f t="shared" si="427"/>
        <v>31701.881515132813</v>
      </c>
      <c r="F306" s="8">
        <f t="shared" si="427"/>
        <v>32494.428553011134</v>
      </c>
    </row>
    <row r="307" spans="1:6" x14ac:dyDescent="0.25">
      <c r="A307" s="14" t="s">
        <v>42</v>
      </c>
      <c r="B307" s="8">
        <f>SUM(B309*B308)</f>
        <v>718.00850000000003</v>
      </c>
      <c r="C307" s="8">
        <f t="shared" ref="C307:F307" si="428">SUM(C309*C308)</f>
        <v>735.95871250000005</v>
      </c>
      <c r="D307" s="8">
        <f t="shared" si="428"/>
        <v>754.35768031250007</v>
      </c>
      <c r="E307" s="8">
        <f t="shared" si="428"/>
        <v>773.21662232031258</v>
      </c>
      <c r="F307" s="8">
        <f t="shared" si="428"/>
        <v>792.54703787832034</v>
      </c>
    </row>
    <row r="308" spans="1:6" x14ac:dyDescent="0.25">
      <c r="A308" s="14" t="s">
        <v>39</v>
      </c>
      <c r="B308" s="28">
        <f>SUM(B296)</f>
        <v>2.5000000000000001E-2</v>
      </c>
      <c r="C308" s="28">
        <f t="shared" ref="C308:F308" si="429">SUM(C296)</f>
        <v>2.5000000000000001E-2</v>
      </c>
      <c r="D308" s="28">
        <f t="shared" si="429"/>
        <v>2.5000000000000001E-2</v>
      </c>
      <c r="E308" s="28">
        <f t="shared" si="429"/>
        <v>2.5000000000000001E-2</v>
      </c>
      <c r="F308" s="28">
        <f t="shared" si="429"/>
        <v>2.5000000000000001E-2</v>
      </c>
    </row>
    <row r="309" spans="1:6" x14ac:dyDescent="0.25">
      <c r="A309" s="14" t="s">
        <v>40</v>
      </c>
      <c r="B309" s="6">
        <v>28720.34</v>
      </c>
      <c r="C309" s="8">
        <f>SUM(B306)</f>
        <v>29438.3485</v>
      </c>
      <c r="D309" s="8">
        <f t="shared" ref="D309:F309" si="430">SUM(C306)</f>
        <v>30174.3072125</v>
      </c>
      <c r="E309" s="8">
        <f t="shared" si="430"/>
        <v>30928.6648928125</v>
      </c>
      <c r="F309" s="8">
        <f t="shared" si="430"/>
        <v>31701.881515132813</v>
      </c>
    </row>
    <row r="310" spans="1:6" x14ac:dyDescent="0.25">
      <c r="A310" s="14" t="s">
        <v>41</v>
      </c>
      <c r="B310" s="6">
        <v>0</v>
      </c>
      <c r="C310" s="8">
        <f>SUM(B310)</f>
        <v>0</v>
      </c>
      <c r="D310" s="8">
        <f>SUM(C310)</f>
        <v>0</v>
      </c>
      <c r="E310" s="8">
        <f t="shared" ref="E310:F310" si="431">SUM(D310)</f>
        <v>0</v>
      </c>
      <c r="F310" s="8">
        <f t="shared" si="431"/>
        <v>0</v>
      </c>
    </row>
    <row r="311" spans="1:6" ht="30" x14ac:dyDescent="0.25">
      <c r="A311" s="14" t="s">
        <v>89</v>
      </c>
      <c r="B311" s="27">
        <v>1</v>
      </c>
      <c r="C311" s="8">
        <f>SUM(B311)</f>
        <v>1</v>
      </c>
      <c r="D311" s="8">
        <f t="shared" ref="D311:F311" si="432">SUM(C311)</f>
        <v>1</v>
      </c>
      <c r="E311" s="8">
        <f t="shared" si="432"/>
        <v>1</v>
      </c>
      <c r="F311" s="8">
        <f t="shared" si="432"/>
        <v>1</v>
      </c>
    </row>
    <row r="312" spans="1:6" ht="30" x14ac:dyDescent="0.25">
      <c r="A312" s="14" t="s">
        <v>52</v>
      </c>
      <c r="B312" s="8">
        <f>SUM(B313+B315)+B316</f>
        <v>58694.162499999999</v>
      </c>
      <c r="C312" s="8">
        <f>SUM(C313+C315)+C316</f>
        <v>60161.516562500001</v>
      </c>
      <c r="D312" s="8">
        <f t="shared" ref="D312:F312" si="433">SUM(D313+D315)+D316</f>
        <v>61665.554476562502</v>
      </c>
      <c r="E312" s="8">
        <f t="shared" si="433"/>
        <v>63207.193338476565</v>
      </c>
      <c r="F312" s="8">
        <f t="shared" si="433"/>
        <v>64787.373171938481</v>
      </c>
    </row>
    <row r="313" spans="1:6" x14ac:dyDescent="0.25">
      <c r="A313" s="14" t="s">
        <v>42</v>
      </c>
      <c r="B313" s="8">
        <f>SUM(B315*B314)</f>
        <v>1187.6625000000001</v>
      </c>
      <c r="C313" s="8">
        <f t="shared" ref="C313:F313" si="434">SUM(C315*C314)</f>
        <v>1467.3540625000001</v>
      </c>
      <c r="D313" s="8">
        <f t="shared" si="434"/>
        <v>1504.0379140625</v>
      </c>
      <c r="E313" s="8">
        <f t="shared" si="434"/>
        <v>1541.6388619140625</v>
      </c>
      <c r="F313" s="8">
        <f t="shared" si="434"/>
        <v>1580.1798334619143</v>
      </c>
    </row>
    <row r="314" spans="1:6" x14ac:dyDescent="0.25">
      <c r="A314" s="14" t="s">
        <v>39</v>
      </c>
      <c r="B314" s="28">
        <f>SUM(B302)</f>
        <v>2.5000000000000001E-2</v>
      </c>
      <c r="C314" s="28">
        <f t="shared" ref="C314:F314" si="435">SUM(C302)</f>
        <v>2.5000000000000001E-2</v>
      </c>
      <c r="D314" s="28">
        <f t="shared" si="435"/>
        <v>2.5000000000000001E-2</v>
      </c>
      <c r="E314" s="28">
        <f t="shared" si="435"/>
        <v>2.5000000000000001E-2</v>
      </c>
      <c r="F314" s="28">
        <f t="shared" si="435"/>
        <v>2.5000000000000001E-2</v>
      </c>
    </row>
    <row r="315" spans="1:6" x14ac:dyDescent="0.25">
      <c r="A315" s="14" t="s">
        <v>40</v>
      </c>
      <c r="B315" s="6">
        <v>47506.5</v>
      </c>
      <c r="C315" s="8">
        <f>SUM(B312)</f>
        <v>58694.162499999999</v>
      </c>
      <c r="D315" s="8">
        <f t="shared" ref="D315:F315" si="436">SUM(C312)</f>
        <v>60161.516562500001</v>
      </c>
      <c r="E315" s="8">
        <f t="shared" si="436"/>
        <v>61665.554476562502</v>
      </c>
      <c r="F315" s="8">
        <f t="shared" si="436"/>
        <v>63207.193338476565</v>
      </c>
    </row>
    <row r="316" spans="1:6" x14ac:dyDescent="0.25">
      <c r="A316" s="14" t="s">
        <v>41</v>
      </c>
      <c r="B316" s="6">
        <v>10000</v>
      </c>
      <c r="C316" s="8">
        <v>0</v>
      </c>
      <c r="D316" s="8">
        <f>SUM(C316)</f>
        <v>0</v>
      </c>
      <c r="E316" s="8">
        <f t="shared" ref="E316:F316" si="437">SUM(D316)</f>
        <v>0</v>
      </c>
      <c r="F316" s="8">
        <f t="shared" si="437"/>
        <v>0</v>
      </c>
    </row>
    <row r="317" spans="1:6" ht="30" x14ac:dyDescent="0.25">
      <c r="A317" s="14" t="s">
        <v>89</v>
      </c>
      <c r="B317" s="27">
        <v>1</v>
      </c>
      <c r="C317" s="8">
        <f>SUM(B317)</f>
        <v>1</v>
      </c>
      <c r="D317" s="8">
        <f t="shared" ref="D317:F317" si="438">SUM(C317)</f>
        <v>1</v>
      </c>
      <c r="E317" s="8">
        <f t="shared" si="438"/>
        <v>1</v>
      </c>
      <c r="F317" s="8">
        <f t="shared" si="438"/>
        <v>1</v>
      </c>
    </row>
    <row r="318" spans="1:6" ht="45" x14ac:dyDescent="0.25">
      <c r="A318" s="14" t="s">
        <v>53</v>
      </c>
      <c r="B318" s="8">
        <f>SUM(B319+B321)+B322</f>
        <v>46678.950750000004</v>
      </c>
      <c r="C318" s="8">
        <f>SUM(C319+C321)+C322</f>
        <v>47845.924518750006</v>
      </c>
      <c r="D318" s="8">
        <f t="shared" ref="D318:F318" si="439">SUM(D319+D321)+D322</f>
        <v>49042.072631718758</v>
      </c>
      <c r="E318" s="8">
        <f t="shared" si="439"/>
        <v>50268.124447511727</v>
      </c>
      <c r="F318" s="8">
        <f t="shared" si="439"/>
        <v>51524.827558699522</v>
      </c>
    </row>
    <row r="319" spans="1:6" x14ac:dyDescent="0.25">
      <c r="A319" s="14" t="s">
        <v>42</v>
      </c>
      <c r="B319" s="8">
        <f>SUM(B321*B320)</f>
        <v>1114.12075</v>
      </c>
      <c r="C319" s="8">
        <f t="shared" ref="C319:F319" si="440">SUM(C321*C320)</f>
        <v>1166.9737687500001</v>
      </c>
      <c r="D319" s="8">
        <f t="shared" si="440"/>
        <v>1196.1481129687502</v>
      </c>
      <c r="E319" s="8">
        <f t="shared" si="440"/>
        <v>1226.0518157929689</v>
      </c>
      <c r="F319" s="8">
        <f t="shared" si="440"/>
        <v>1256.7031111877932</v>
      </c>
    </row>
    <row r="320" spans="1:6" x14ac:dyDescent="0.25">
      <c r="A320" s="14" t="s">
        <v>39</v>
      </c>
      <c r="B320" s="28">
        <f>SUM(B308)</f>
        <v>2.5000000000000001E-2</v>
      </c>
      <c r="C320" s="28">
        <f t="shared" ref="C320:F320" si="441">SUM(C308)</f>
        <v>2.5000000000000001E-2</v>
      </c>
      <c r="D320" s="28">
        <f t="shared" si="441"/>
        <v>2.5000000000000001E-2</v>
      </c>
      <c r="E320" s="28">
        <f t="shared" si="441"/>
        <v>2.5000000000000001E-2</v>
      </c>
      <c r="F320" s="28">
        <f t="shared" si="441"/>
        <v>2.5000000000000001E-2</v>
      </c>
    </row>
    <row r="321" spans="1:6" x14ac:dyDescent="0.25">
      <c r="A321" s="14" t="s">
        <v>40</v>
      </c>
      <c r="B321" s="6">
        <v>44564.83</v>
      </c>
      <c r="C321" s="8">
        <f>SUM(B318)</f>
        <v>46678.950750000004</v>
      </c>
      <c r="D321" s="8">
        <f>SUM(C318)</f>
        <v>47845.924518750006</v>
      </c>
      <c r="E321" s="8">
        <f t="shared" ref="E321:F321" si="442">SUM(D318)</f>
        <v>49042.072631718758</v>
      </c>
      <c r="F321" s="8">
        <f t="shared" si="442"/>
        <v>50268.124447511727</v>
      </c>
    </row>
    <row r="322" spans="1:6" x14ac:dyDescent="0.25">
      <c r="A322" s="14" t="s">
        <v>41</v>
      </c>
      <c r="B322" s="6">
        <v>1000</v>
      </c>
      <c r="C322" s="8">
        <v>0</v>
      </c>
      <c r="D322" s="8">
        <f>SUM(C322)</f>
        <v>0</v>
      </c>
      <c r="E322" s="8">
        <f t="shared" ref="E322:F323" si="443">SUM(D322)</f>
        <v>0</v>
      </c>
      <c r="F322" s="8">
        <f t="shared" si="443"/>
        <v>0</v>
      </c>
    </row>
    <row r="323" spans="1:6" ht="30" x14ac:dyDescent="0.25">
      <c r="A323" s="14" t="s">
        <v>89</v>
      </c>
      <c r="B323" s="27">
        <v>1</v>
      </c>
      <c r="C323" s="8">
        <f>SUM(B323)</f>
        <v>1</v>
      </c>
      <c r="D323" s="8">
        <f>SUM(C323)</f>
        <v>1</v>
      </c>
      <c r="E323" s="8">
        <f t="shared" si="443"/>
        <v>1</v>
      </c>
      <c r="F323" s="8">
        <f t="shared" si="443"/>
        <v>1</v>
      </c>
    </row>
    <row r="324" spans="1:6" ht="45" x14ac:dyDescent="0.25">
      <c r="A324" s="14" t="s">
        <v>54</v>
      </c>
      <c r="B324" s="8">
        <f>SUM(B325+B327)+B328</f>
        <v>1646.6624999999999</v>
      </c>
      <c r="C324" s="8">
        <f t="shared" ref="C324:F324" si="444">SUM(C325+C327)+C328</f>
        <v>1687.8290625</v>
      </c>
      <c r="D324" s="8">
        <f t="shared" si="444"/>
        <v>1730.0247890625001</v>
      </c>
      <c r="E324" s="8">
        <f t="shared" si="444"/>
        <v>1773.2754087890626</v>
      </c>
      <c r="F324" s="8">
        <f t="shared" si="444"/>
        <v>1817.607294008789</v>
      </c>
    </row>
    <row r="325" spans="1:6" x14ac:dyDescent="0.25">
      <c r="A325" s="14" t="s">
        <v>42</v>
      </c>
      <c r="B325" s="8">
        <f>SUM(B327*B326)</f>
        <v>40.162500000000001</v>
      </c>
      <c r="C325" s="8">
        <f t="shared" ref="C325:F325" si="445">SUM(C327*C326)</f>
        <v>41.166562499999998</v>
      </c>
      <c r="D325" s="8">
        <f t="shared" si="445"/>
        <v>42.195726562499999</v>
      </c>
      <c r="E325" s="8">
        <f t="shared" si="445"/>
        <v>43.250619726562505</v>
      </c>
      <c r="F325" s="8">
        <f t="shared" si="445"/>
        <v>44.331885219726566</v>
      </c>
    </row>
    <row r="326" spans="1:6" x14ac:dyDescent="0.25">
      <c r="A326" s="14" t="s">
        <v>39</v>
      </c>
      <c r="B326" s="28">
        <f>SUM(B314)</f>
        <v>2.5000000000000001E-2</v>
      </c>
      <c r="C326" s="28">
        <f t="shared" ref="C326:F326" si="446">SUM(C314)</f>
        <v>2.5000000000000001E-2</v>
      </c>
      <c r="D326" s="28">
        <f t="shared" si="446"/>
        <v>2.5000000000000001E-2</v>
      </c>
      <c r="E326" s="28">
        <f t="shared" si="446"/>
        <v>2.5000000000000001E-2</v>
      </c>
      <c r="F326" s="28">
        <f t="shared" si="446"/>
        <v>2.5000000000000001E-2</v>
      </c>
    </row>
    <row r="327" spans="1:6" x14ac:dyDescent="0.25">
      <c r="A327" s="14" t="s">
        <v>40</v>
      </c>
      <c r="B327" s="6">
        <v>1606.5</v>
      </c>
      <c r="C327" s="8">
        <f>SUM(B324)</f>
        <v>1646.6624999999999</v>
      </c>
      <c r="D327" s="8">
        <f t="shared" ref="D327:F327" si="447">SUM(C324)</f>
        <v>1687.8290625</v>
      </c>
      <c r="E327" s="8">
        <f t="shared" si="447"/>
        <v>1730.0247890625001</v>
      </c>
      <c r="F327" s="8">
        <f t="shared" si="447"/>
        <v>1773.2754087890626</v>
      </c>
    </row>
    <row r="328" spans="1:6" x14ac:dyDescent="0.25">
      <c r="A328" s="14" t="s">
        <v>41</v>
      </c>
      <c r="B328" s="6">
        <v>0</v>
      </c>
      <c r="C328" s="8">
        <f>SUM(B328)</f>
        <v>0</v>
      </c>
      <c r="D328" s="8">
        <f>SUM(C328)</f>
        <v>0</v>
      </c>
      <c r="E328" s="8">
        <f t="shared" ref="E328:F328" si="448">SUM(D328)</f>
        <v>0</v>
      </c>
      <c r="F328" s="8">
        <f t="shared" si="448"/>
        <v>0</v>
      </c>
    </row>
    <row r="329" spans="1:6" ht="30" x14ac:dyDescent="0.25">
      <c r="A329" s="14" t="s">
        <v>90</v>
      </c>
      <c r="B329" s="27">
        <v>1</v>
      </c>
      <c r="C329" s="8">
        <f>SUM(B329)</f>
        <v>1</v>
      </c>
      <c r="D329" s="8">
        <f t="shared" ref="D329:F329" si="449">SUM(C329)</f>
        <v>1</v>
      </c>
      <c r="E329" s="8">
        <f t="shared" si="449"/>
        <v>1</v>
      </c>
      <c r="F329" s="8">
        <f t="shared" si="449"/>
        <v>1</v>
      </c>
    </row>
    <row r="330" spans="1:6" ht="45" x14ac:dyDescent="0.25">
      <c r="A330" s="14" t="s">
        <v>55</v>
      </c>
      <c r="B330" s="8">
        <f>SUM(B331+B333)+B334</f>
        <v>6922.3374999999996</v>
      </c>
      <c r="C330" s="8">
        <f t="shared" ref="C330:F330" si="450">SUM(C331+C333)+C334</f>
        <v>7095.3959374999995</v>
      </c>
      <c r="D330" s="8">
        <f t="shared" si="450"/>
        <v>7272.7808359374994</v>
      </c>
      <c r="E330" s="8">
        <f t="shared" si="450"/>
        <v>7454.6003568359365</v>
      </c>
      <c r="F330" s="8">
        <f t="shared" si="450"/>
        <v>7640.9653657568351</v>
      </c>
    </row>
    <row r="331" spans="1:6" x14ac:dyDescent="0.25">
      <c r="A331" s="14" t="s">
        <v>42</v>
      </c>
      <c r="B331" s="8">
        <f>SUM(B333*B332)</f>
        <v>168.83750000000001</v>
      </c>
      <c r="C331" s="8">
        <f t="shared" ref="C331:F331" si="451">SUM(C333*C332)</f>
        <v>173.0584375</v>
      </c>
      <c r="D331" s="8">
        <f t="shared" si="451"/>
        <v>177.3848984375</v>
      </c>
      <c r="E331" s="8">
        <f t="shared" si="451"/>
        <v>181.8195208984375</v>
      </c>
      <c r="F331" s="8">
        <f t="shared" si="451"/>
        <v>186.36500892089842</v>
      </c>
    </row>
    <row r="332" spans="1:6" x14ac:dyDescent="0.25">
      <c r="A332" s="14" t="s">
        <v>39</v>
      </c>
      <c r="B332" s="28">
        <f>SUM(B320)</f>
        <v>2.5000000000000001E-2</v>
      </c>
      <c r="C332" s="28">
        <f t="shared" ref="C332:F332" si="452">SUM(C320)</f>
        <v>2.5000000000000001E-2</v>
      </c>
      <c r="D332" s="28">
        <f t="shared" si="452"/>
        <v>2.5000000000000001E-2</v>
      </c>
      <c r="E332" s="28">
        <f t="shared" si="452"/>
        <v>2.5000000000000001E-2</v>
      </c>
      <c r="F332" s="28">
        <f t="shared" si="452"/>
        <v>2.5000000000000001E-2</v>
      </c>
    </row>
    <row r="333" spans="1:6" x14ac:dyDescent="0.25">
      <c r="A333" s="14" t="s">
        <v>40</v>
      </c>
      <c r="B333" s="6">
        <v>6753.5</v>
      </c>
      <c r="C333" s="8">
        <f>SUM(B330)</f>
        <v>6922.3374999999996</v>
      </c>
      <c r="D333" s="8">
        <f t="shared" ref="D333:F333" si="453">SUM(C330)</f>
        <v>7095.3959374999995</v>
      </c>
      <c r="E333" s="8">
        <f t="shared" si="453"/>
        <v>7272.7808359374994</v>
      </c>
      <c r="F333" s="8">
        <f t="shared" si="453"/>
        <v>7454.6003568359365</v>
      </c>
    </row>
    <row r="334" spans="1:6" x14ac:dyDescent="0.25">
      <c r="A334" s="14" t="s">
        <v>41</v>
      </c>
      <c r="B334" s="6">
        <v>0</v>
      </c>
      <c r="C334" s="8">
        <f>SUM(B334)</f>
        <v>0</v>
      </c>
      <c r="D334" s="8">
        <f>SUM(C334)</f>
        <v>0</v>
      </c>
      <c r="E334" s="8">
        <f t="shared" ref="E334:F334" si="454">SUM(D334)</f>
        <v>0</v>
      </c>
      <c r="F334" s="8">
        <f t="shared" si="454"/>
        <v>0</v>
      </c>
    </row>
    <row r="335" spans="1:6" ht="30" x14ac:dyDescent="0.25">
      <c r="A335" s="14" t="s">
        <v>90</v>
      </c>
      <c r="B335" s="27">
        <v>1</v>
      </c>
      <c r="C335" s="8">
        <f>SUM(B335)</f>
        <v>1</v>
      </c>
      <c r="D335" s="8">
        <f t="shared" ref="D335:F335" si="455">SUM(C335)</f>
        <v>1</v>
      </c>
      <c r="E335" s="8">
        <f t="shared" si="455"/>
        <v>1</v>
      </c>
      <c r="F335" s="8">
        <f t="shared" si="455"/>
        <v>1</v>
      </c>
    </row>
    <row r="336" spans="1:6" ht="45" x14ac:dyDescent="0.25">
      <c r="A336" s="14" t="s">
        <v>56</v>
      </c>
      <c r="B336" s="8">
        <f>SUM(B337+B339)+B340</f>
        <v>37493.372500000005</v>
      </c>
      <c r="C336" s="8">
        <f>SUM(C337+C339)+C340</f>
        <v>38430.706812500008</v>
      </c>
      <c r="D336" s="8">
        <f t="shared" ref="D336:F336" si="456">SUM(D337+D339)+D340</f>
        <v>39391.474482812511</v>
      </c>
      <c r="E336" s="8">
        <f t="shared" si="456"/>
        <v>40376.261344882827</v>
      </c>
      <c r="F336" s="8">
        <f t="shared" si="456"/>
        <v>41385.667878504901</v>
      </c>
    </row>
    <row r="337" spans="1:6" x14ac:dyDescent="0.25">
      <c r="A337" s="14" t="s">
        <v>42</v>
      </c>
      <c r="B337" s="8">
        <f>SUM(B339*B338)</f>
        <v>914.47250000000008</v>
      </c>
      <c r="C337" s="8">
        <f t="shared" ref="C337:F337" si="457">SUM(C339*C338)</f>
        <v>937.33431250000012</v>
      </c>
      <c r="D337" s="8">
        <f t="shared" si="457"/>
        <v>960.76767031250029</v>
      </c>
      <c r="E337" s="8">
        <f t="shared" si="457"/>
        <v>984.78686207031285</v>
      </c>
      <c r="F337" s="8">
        <f t="shared" si="457"/>
        <v>1009.4065336220707</v>
      </c>
    </row>
    <row r="338" spans="1:6" x14ac:dyDescent="0.25">
      <c r="A338" s="14" t="s">
        <v>39</v>
      </c>
      <c r="B338" s="28">
        <f>SUM(B326)</f>
        <v>2.5000000000000001E-2</v>
      </c>
      <c r="C338" s="28">
        <f t="shared" ref="C338:F338" si="458">SUM(C326)</f>
        <v>2.5000000000000001E-2</v>
      </c>
      <c r="D338" s="28">
        <f t="shared" si="458"/>
        <v>2.5000000000000001E-2</v>
      </c>
      <c r="E338" s="28">
        <f t="shared" si="458"/>
        <v>2.5000000000000001E-2</v>
      </c>
      <c r="F338" s="28">
        <f t="shared" si="458"/>
        <v>2.5000000000000001E-2</v>
      </c>
    </row>
    <row r="339" spans="1:6" x14ac:dyDescent="0.25">
      <c r="A339" s="14" t="s">
        <v>40</v>
      </c>
      <c r="B339" s="6">
        <v>36578.9</v>
      </c>
      <c r="C339" s="8">
        <f>SUM(B336)</f>
        <v>37493.372500000005</v>
      </c>
      <c r="D339" s="8">
        <f t="shared" ref="D339:F339" si="459">SUM(C336)</f>
        <v>38430.706812500008</v>
      </c>
      <c r="E339" s="8">
        <f t="shared" si="459"/>
        <v>39391.474482812511</v>
      </c>
      <c r="F339" s="8">
        <f t="shared" si="459"/>
        <v>40376.261344882827</v>
      </c>
    </row>
    <row r="340" spans="1:6" x14ac:dyDescent="0.25">
      <c r="A340" s="14" t="s">
        <v>41</v>
      </c>
      <c r="B340" s="6">
        <v>0</v>
      </c>
      <c r="C340" s="8">
        <f>SUM(B340)</f>
        <v>0</v>
      </c>
      <c r="D340" s="8">
        <f t="shared" ref="D340:F341" si="460">SUM(C340)</f>
        <v>0</v>
      </c>
      <c r="E340" s="8">
        <f t="shared" si="460"/>
        <v>0</v>
      </c>
      <c r="F340" s="8">
        <f t="shared" si="460"/>
        <v>0</v>
      </c>
    </row>
    <row r="341" spans="1:6" ht="30" x14ac:dyDescent="0.25">
      <c r="A341" s="14" t="s">
        <v>89</v>
      </c>
      <c r="B341" s="27">
        <v>1</v>
      </c>
      <c r="C341" s="8">
        <f>SUM(B341)</f>
        <v>1</v>
      </c>
      <c r="D341" s="8">
        <f t="shared" si="460"/>
        <v>1</v>
      </c>
      <c r="E341" s="8">
        <f t="shared" si="460"/>
        <v>1</v>
      </c>
      <c r="F341" s="8">
        <f t="shared" si="460"/>
        <v>1</v>
      </c>
    </row>
    <row r="342" spans="1:6" ht="30" x14ac:dyDescent="0.25">
      <c r="A342" s="14" t="s">
        <v>57</v>
      </c>
      <c r="B342" s="8">
        <f>SUM(B343+B345)+B346</f>
        <v>107.625</v>
      </c>
      <c r="C342" s="8">
        <f>SUM(C343+C345)+C346</f>
        <v>110.315625</v>
      </c>
      <c r="D342" s="8">
        <f>SUM(D343+D345)+D346</f>
        <v>113.073515625</v>
      </c>
      <c r="E342" s="8">
        <f t="shared" ref="E342:F342" si="461">SUM(E343+E345)+E346</f>
        <v>115.900353515625</v>
      </c>
      <c r="F342" s="8">
        <f t="shared" si="461"/>
        <v>118.79786235351563</v>
      </c>
    </row>
    <row r="343" spans="1:6" x14ac:dyDescent="0.25">
      <c r="A343" s="14" t="s">
        <v>42</v>
      </c>
      <c r="B343" s="8">
        <f>SUM(B345*B344)</f>
        <v>2.625</v>
      </c>
      <c r="C343" s="8">
        <f>SUM(C345*C344)</f>
        <v>2.6906250000000003</v>
      </c>
      <c r="D343" s="8">
        <f t="shared" ref="D343:F343" si="462">SUM(D345*D344)</f>
        <v>2.7578906249999999</v>
      </c>
      <c r="E343" s="8">
        <f t="shared" si="462"/>
        <v>2.8268378906250002</v>
      </c>
      <c r="F343" s="8">
        <f t="shared" si="462"/>
        <v>2.8975088378906251</v>
      </c>
    </row>
    <row r="344" spans="1:6" x14ac:dyDescent="0.25">
      <c r="A344" s="14" t="s">
        <v>39</v>
      </c>
      <c r="B344" s="28">
        <f>SUM(B332)</f>
        <v>2.5000000000000001E-2</v>
      </c>
      <c r="C344" s="28">
        <f>SUM(C332)</f>
        <v>2.5000000000000001E-2</v>
      </c>
      <c r="D344" s="28">
        <f t="shared" ref="D344:F344" si="463">SUM(D332)</f>
        <v>2.5000000000000001E-2</v>
      </c>
      <c r="E344" s="28">
        <f t="shared" si="463"/>
        <v>2.5000000000000001E-2</v>
      </c>
      <c r="F344" s="28">
        <f t="shared" si="463"/>
        <v>2.5000000000000001E-2</v>
      </c>
    </row>
    <row r="345" spans="1:6" x14ac:dyDescent="0.25">
      <c r="A345" s="14" t="s">
        <v>40</v>
      </c>
      <c r="B345" s="6">
        <v>105</v>
      </c>
      <c r="C345" s="8">
        <f>SUM(B342)</f>
        <v>107.625</v>
      </c>
      <c r="D345" s="8">
        <f t="shared" ref="D345:F345" si="464">SUM(C342)</f>
        <v>110.315625</v>
      </c>
      <c r="E345" s="8">
        <f t="shared" si="464"/>
        <v>113.073515625</v>
      </c>
      <c r="F345" s="8">
        <f t="shared" si="464"/>
        <v>115.900353515625</v>
      </c>
    </row>
    <row r="346" spans="1:6" x14ac:dyDescent="0.25">
      <c r="A346" s="14" t="s">
        <v>41</v>
      </c>
      <c r="B346" s="6">
        <v>0</v>
      </c>
      <c r="C346" s="8">
        <f>SUM(B346)</f>
        <v>0</v>
      </c>
      <c r="D346" s="8">
        <f t="shared" ref="D346:F347" si="465">SUM(C346)</f>
        <v>0</v>
      </c>
      <c r="E346" s="8">
        <f t="shared" si="465"/>
        <v>0</v>
      </c>
      <c r="F346" s="8">
        <f t="shared" si="465"/>
        <v>0</v>
      </c>
    </row>
    <row r="347" spans="1:6" ht="30" x14ac:dyDescent="0.25">
      <c r="A347" s="14" t="s">
        <v>89</v>
      </c>
      <c r="B347" s="27">
        <v>1</v>
      </c>
      <c r="C347" s="8">
        <f>SUM(B347)</f>
        <v>1</v>
      </c>
      <c r="D347" s="8">
        <f t="shared" si="465"/>
        <v>1</v>
      </c>
      <c r="E347" s="8">
        <f t="shared" si="465"/>
        <v>1</v>
      </c>
      <c r="F347" s="8">
        <f t="shared" si="465"/>
        <v>1</v>
      </c>
    </row>
    <row r="348" spans="1:6" ht="30" x14ac:dyDescent="0.25">
      <c r="A348" s="14" t="s">
        <v>58</v>
      </c>
      <c r="B348" s="8">
        <f>SUM(B349+B351)+B352</f>
        <v>30811.5</v>
      </c>
      <c r="C348" s="8">
        <f>SUM(C349+C351)+C352</f>
        <v>31581.787499999999</v>
      </c>
      <c r="D348" s="8">
        <f t="shared" ref="D348:F348" si="466">SUM(D349+D351)+D352</f>
        <v>32371.3321875</v>
      </c>
      <c r="E348" s="8">
        <f t="shared" si="466"/>
        <v>33180.615492187499</v>
      </c>
      <c r="F348" s="8">
        <f t="shared" si="466"/>
        <v>34010.130879492186</v>
      </c>
    </row>
    <row r="349" spans="1:6" x14ac:dyDescent="0.25">
      <c r="A349" s="14" t="s">
        <v>42</v>
      </c>
      <c r="B349" s="8">
        <f>SUM(B351*B350)</f>
        <v>751.5</v>
      </c>
      <c r="C349" s="8">
        <f t="shared" ref="C349:F349" si="467">SUM(C351*C350)</f>
        <v>770.28750000000002</v>
      </c>
      <c r="D349" s="8">
        <f t="shared" si="467"/>
        <v>789.54468750000001</v>
      </c>
      <c r="E349" s="8">
        <f t="shared" si="467"/>
        <v>809.28330468750005</v>
      </c>
      <c r="F349" s="8">
        <f t="shared" si="467"/>
        <v>829.51538730468747</v>
      </c>
    </row>
    <row r="350" spans="1:6" x14ac:dyDescent="0.25">
      <c r="A350" s="14" t="s">
        <v>39</v>
      </c>
      <c r="B350" s="28">
        <f>SUM(B338)</f>
        <v>2.5000000000000001E-2</v>
      </c>
      <c r="C350" s="28">
        <f t="shared" ref="C350:F350" si="468">SUM(C338)</f>
        <v>2.5000000000000001E-2</v>
      </c>
      <c r="D350" s="28">
        <f t="shared" si="468"/>
        <v>2.5000000000000001E-2</v>
      </c>
      <c r="E350" s="28">
        <f t="shared" si="468"/>
        <v>2.5000000000000001E-2</v>
      </c>
      <c r="F350" s="28">
        <f t="shared" si="468"/>
        <v>2.5000000000000001E-2</v>
      </c>
    </row>
    <row r="351" spans="1:6" x14ac:dyDescent="0.25">
      <c r="A351" s="14" t="s">
        <v>40</v>
      </c>
      <c r="B351" s="6">
        <v>30060</v>
      </c>
      <c r="C351" s="8">
        <f>SUM(B348)</f>
        <v>30811.5</v>
      </c>
      <c r="D351" s="8">
        <f t="shared" ref="D351:F351" si="469">SUM(C348)</f>
        <v>31581.787499999999</v>
      </c>
      <c r="E351" s="8">
        <f t="shared" si="469"/>
        <v>32371.3321875</v>
      </c>
      <c r="F351" s="8">
        <f t="shared" si="469"/>
        <v>33180.615492187499</v>
      </c>
    </row>
    <row r="352" spans="1:6" x14ac:dyDescent="0.25">
      <c r="A352" s="14" t="s">
        <v>41</v>
      </c>
      <c r="B352" s="6">
        <v>0</v>
      </c>
      <c r="C352" s="8">
        <f>SUM(B352)</f>
        <v>0</v>
      </c>
      <c r="D352" s="8">
        <f>SUM(C352)</f>
        <v>0</v>
      </c>
      <c r="E352" s="8">
        <f t="shared" ref="E352:F352" si="470">SUM(D352)</f>
        <v>0</v>
      </c>
      <c r="F352" s="8">
        <f t="shared" si="470"/>
        <v>0</v>
      </c>
    </row>
    <row r="353" spans="1:6" ht="30" x14ac:dyDescent="0.25">
      <c r="A353" s="14" t="s">
        <v>89</v>
      </c>
      <c r="B353" s="27">
        <v>1</v>
      </c>
      <c r="C353" s="8">
        <f>SUM(B353)</f>
        <v>1</v>
      </c>
      <c r="D353" s="8">
        <f t="shared" ref="D353:F353" si="471">SUM(C353)</f>
        <v>1</v>
      </c>
      <c r="E353" s="8">
        <f t="shared" si="471"/>
        <v>1</v>
      </c>
      <c r="F353" s="8">
        <f t="shared" si="471"/>
        <v>1</v>
      </c>
    </row>
    <row r="354" spans="1:6" ht="30" x14ac:dyDescent="0.25">
      <c r="A354" s="14" t="s">
        <v>59</v>
      </c>
      <c r="B354" s="8">
        <f>SUM(B355+B357)+B358</f>
        <v>84544.326750000007</v>
      </c>
      <c r="C354" s="8">
        <f>SUM(C355+C357)+C358</f>
        <v>86657.934918750005</v>
      </c>
      <c r="D354" s="8">
        <f t="shared" ref="D354:F354" si="472">SUM(D355+D357)+D358</f>
        <v>88824.383291718754</v>
      </c>
      <c r="E354" s="8">
        <f t="shared" si="472"/>
        <v>91044.992874011718</v>
      </c>
      <c r="F354" s="8">
        <f t="shared" si="472"/>
        <v>93321.117695862005</v>
      </c>
    </row>
    <row r="355" spans="1:6" x14ac:dyDescent="0.25">
      <c r="A355" s="14" t="s">
        <v>42</v>
      </c>
      <c r="B355" s="8">
        <f>SUM(B357*B356)</f>
        <v>2062.0567500000002</v>
      </c>
      <c r="C355" s="8">
        <f t="shared" ref="C355:F355" si="473">SUM(C357*C356)</f>
        <v>2113.6081687500005</v>
      </c>
      <c r="D355" s="8">
        <f t="shared" si="473"/>
        <v>2166.4483729687504</v>
      </c>
      <c r="E355" s="8">
        <f t="shared" si="473"/>
        <v>2220.6095822929688</v>
      </c>
      <c r="F355" s="8">
        <f t="shared" si="473"/>
        <v>2276.1248218502928</v>
      </c>
    </row>
    <row r="356" spans="1:6" x14ac:dyDescent="0.25">
      <c r="A356" s="14" t="s">
        <v>39</v>
      </c>
      <c r="B356" s="28">
        <f>SUM(B344)</f>
        <v>2.5000000000000001E-2</v>
      </c>
      <c r="C356" s="28">
        <f t="shared" ref="C356:F356" si="474">SUM(C344)</f>
        <v>2.5000000000000001E-2</v>
      </c>
      <c r="D356" s="28">
        <f t="shared" si="474"/>
        <v>2.5000000000000001E-2</v>
      </c>
      <c r="E356" s="28">
        <f t="shared" si="474"/>
        <v>2.5000000000000001E-2</v>
      </c>
      <c r="F356" s="28">
        <f t="shared" si="474"/>
        <v>2.5000000000000001E-2</v>
      </c>
    </row>
    <row r="357" spans="1:6" x14ac:dyDescent="0.25">
      <c r="A357" s="14" t="s">
        <v>40</v>
      </c>
      <c r="B357" s="6">
        <v>82482.27</v>
      </c>
      <c r="C357" s="8">
        <f>SUM(B354)</f>
        <v>84544.326750000007</v>
      </c>
      <c r="D357" s="8">
        <f t="shared" ref="D357:F357" si="475">SUM(C354)</f>
        <v>86657.934918750005</v>
      </c>
      <c r="E357" s="8">
        <f t="shared" si="475"/>
        <v>88824.383291718754</v>
      </c>
      <c r="F357" s="8">
        <f t="shared" si="475"/>
        <v>91044.992874011718</v>
      </c>
    </row>
    <row r="358" spans="1:6" x14ac:dyDescent="0.25">
      <c r="A358" s="14" t="s">
        <v>41</v>
      </c>
      <c r="B358" s="6">
        <v>0</v>
      </c>
      <c r="C358" s="8">
        <f>SUM(B358)</f>
        <v>0</v>
      </c>
      <c r="D358" s="8">
        <f>SUM(C358)</f>
        <v>0</v>
      </c>
      <c r="E358" s="8">
        <f t="shared" ref="E358:F358" si="476">SUM(D358)</f>
        <v>0</v>
      </c>
      <c r="F358" s="8">
        <f t="shared" si="476"/>
        <v>0</v>
      </c>
    </row>
    <row r="359" spans="1:6" ht="30" x14ac:dyDescent="0.25">
      <c r="A359" s="14" t="s">
        <v>89</v>
      </c>
      <c r="B359" s="27">
        <v>1</v>
      </c>
      <c r="C359" s="8">
        <f>SUM(B359)</f>
        <v>1</v>
      </c>
      <c r="D359" s="8">
        <f t="shared" ref="D359:F359" si="477">SUM(C359)</f>
        <v>1</v>
      </c>
      <c r="E359" s="8">
        <f t="shared" si="477"/>
        <v>1</v>
      </c>
      <c r="F359" s="8">
        <f t="shared" si="477"/>
        <v>1</v>
      </c>
    </row>
    <row r="360" spans="1:6" ht="45" x14ac:dyDescent="0.25">
      <c r="A360" s="14" t="s">
        <v>60</v>
      </c>
      <c r="B360" s="8">
        <f>SUM(B361+B363)+B364</f>
        <v>89669.326750000007</v>
      </c>
      <c r="C360" s="8">
        <f>SUM(C361+C363)+C364</f>
        <v>91911.059918750005</v>
      </c>
      <c r="D360" s="8">
        <f>SUM(D361+D363)+D364</f>
        <v>94208.836416718754</v>
      </c>
      <c r="E360" s="8">
        <f t="shared" ref="E360:F360" si="478">SUM(E361+E363)+E364</f>
        <v>96564.057327136718</v>
      </c>
      <c r="F360" s="8">
        <f t="shared" si="478"/>
        <v>98978.158760315142</v>
      </c>
    </row>
    <row r="361" spans="1:6" x14ac:dyDescent="0.25">
      <c r="A361" s="14" t="s">
        <v>42</v>
      </c>
      <c r="B361" s="8">
        <f>SUM(B363*B362)</f>
        <v>2187.0567500000002</v>
      </c>
      <c r="C361" s="8">
        <f>SUM(C363*C362)</f>
        <v>2241.7331687500005</v>
      </c>
      <c r="D361" s="8">
        <f t="shared" ref="D361:F361" si="479">SUM(D363*D362)</f>
        <v>2297.7764979687504</v>
      </c>
      <c r="E361" s="8">
        <f t="shared" si="479"/>
        <v>2355.2209104179688</v>
      </c>
      <c r="F361" s="8">
        <f t="shared" si="479"/>
        <v>2414.1014331784181</v>
      </c>
    </row>
    <row r="362" spans="1:6" x14ac:dyDescent="0.25">
      <c r="A362" s="14" t="s">
        <v>39</v>
      </c>
      <c r="B362" s="28">
        <f>SUM(B350)</f>
        <v>2.5000000000000001E-2</v>
      </c>
      <c r="C362" s="28">
        <f>SUM(C350)</f>
        <v>2.5000000000000001E-2</v>
      </c>
      <c r="D362" s="28">
        <f t="shared" ref="D362:F362" si="480">SUM(D350)</f>
        <v>2.5000000000000001E-2</v>
      </c>
      <c r="E362" s="28">
        <f t="shared" si="480"/>
        <v>2.5000000000000001E-2</v>
      </c>
      <c r="F362" s="28">
        <f t="shared" si="480"/>
        <v>2.5000000000000001E-2</v>
      </c>
    </row>
    <row r="363" spans="1:6" x14ac:dyDescent="0.25">
      <c r="A363" s="14" t="s">
        <v>40</v>
      </c>
      <c r="B363" s="6">
        <v>87482.27</v>
      </c>
      <c r="C363" s="8">
        <f>SUM(B360)</f>
        <v>89669.326750000007</v>
      </c>
      <c r="D363" s="8">
        <f t="shared" ref="D363:F363" si="481">SUM(C360)</f>
        <v>91911.059918750005</v>
      </c>
      <c r="E363" s="8">
        <f t="shared" si="481"/>
        <v>94208.836416718754</v>
      </c>
      <c r="F363" s="8">
        <f t="shared" si="481"/>
        <v>96564.057327136718</v>
      </c>
    </row>
    <row r="364" spans="1:6" x14ac:dyDescent="0.25">
      <c r="A364" s="14" t="s">
        <v>41</v>
      </c>
      <c r="B364" s="6">
        <v>0</v>
      </c>
      <c r="C364" s="8">
        <f>SUM(B364)</f>
        <v>0</v>
      </c>
      <c r="D364" s="8">
        <f>SUM(C364)</f>
        <v>0</v>
      </c>
      <c r="E364" s="8">
        <f t="shared" ref="E364:F364" si="482">SUM(D364)</f>
        <v>0</v>
      </c>
      <c r="F364" s="8">
        <f t="shared" si="482"/>
        <v>0</v>
      </c>
    </row>
    <row r="365" spans="1:6" ht="30" x14ac:dyDescent="0.25">
      <c r="A365" s="14" t="s">
        <v>89</v>
      </c>
      <c r="B365" s="27">
        <v>1</v>
      </c>
      <c r="C365" s="8">
        <f>SUM(B365)</f>
        <v>1</v>
      </c>
      <c r="D365" s="8">
        <f t="shared" ref="D365:F365" si="483">SUM(C365)</f>
        <v>1</v>
      </c>
      <c r="E365" s="8">
        <f t="shared" si="483"/>
        <v>1</v>
      </c>
      <c r="F365" s="8">
        <f t="shared" si="483"/>
        <v>1</v>
      </c>
    </row>
    <row r="366" spans="1:6" ht="30" x14ac:dyDescent="0.25">
      <c r="A366" s="14" t="s">
        <v>61</v>
      </c>
      <c r="B366" s="8">
        <f>SUM(B367+B369)+B370</f>
        <v>1765.5625</v>
      </c>
      <c r="C366" s="8">
        <f>SUM(C367+C369)+C370</f>
        <v>1809.7015624999999</v>
      </c>
      <c r="D366" s="8">
        <f>SUM(D367+D369)+D370</f>
        <v>1854.9441015625</v>
      </c>
      <c r="E366" s="8">
        <f t="shared" ref="E366:F366" si="484">SUM(E367+E369)+E370</f>
        <v>1901.3177041015624</v>
      </c>
      <c r="F366" s="8">
        <f t="shared" si="484"/>
        <v>1948.8506467041016</v>
      </c>
    </row>
    <row r="367" spans="1:6" x14ac:dyDescent="0.25">
      <c r="A367" s="14" t="s">
        <v>42</v>
      </c>
      <c r="B367" s="8">
        <f>SUM(B369*B368)</f>
        <v>43.0625</v>
      </c>
      <c r="C367" s="8">
        <f>SUM(C369*C368)</f>
        <v>44.139062500000001</v>
      </c>
      <c r="D367" s="8">
        <f t="shared" ref="D367:F367" si="485">SUM(D369*D368)</f>
        <v>45.242539062500001</v>
      </c>
      <c r="E367" s="8">
        <f t="shared" si="485"/>
        <v>46.373602539062503</v>
      </c>
      <c r="F367" s="8">
        <f t="shared" si="485"/>
        <v>47.532942602539066</v>
      </c>
    </row>
    <row r="368" spans="1:6" x14ac:dyDescent="0.25">
      <c r="A368" s="14" t="s">
        <v>39</v>
      </c>
      <c r="B368" s="28">
        <f>SUM(B356)</f>
        <v>2.5000000000000001E-2</v>
      </c>
      <c r="C368" s="28">
        <f>SUM(C356)</f>
        <v>2.5000000000000001E-2</v>
      </c>
      <c r="D368" s="28">
        <f t="shared" ref="D368:F368" si="486">SUM(D356)</f>
        <v>2.5000000000000001E-2</v>
      </c>
      <c r="E368" s="28">
        <f t="shared" si="486"/>
        <v>2.5000000000000001E-2</v>
      </c>
      <c r="F368" s="28">
        <f t="shared" si="486"/>
        <v>2.5000000000000001E-2</v>
      </c>
    </row>
    <row r="369" spans="1:6" x14ac:dyDescent="0.25">
      <c r="A369" s="14" t="s">
        <v>40</v>
      </c>
      <c r="B369" s="6">
        <v>1722.5</v>
      </c>
      <c r="C369" s="8">
        <f>SUM(B366)</f>
        <v>1765.5625</v>
      </c>
      <c r="D369" s="8">
        <f t="shared" ref="D369:F369" si="487">SUM(C366)</f>
        <v>1809.7015624999999</v>
      </c>
      <c r="E369" s="8">
        <f t="shared" si="487"/>
        <v>1854.9441015625</v>
      </c>
      <c r="F369" s="8">
        <f t="shared" si="487"/>
        <v>1901.3177041015624</v>
      </c>
    </row>
    <row r="370" spans="1:6" x14ac:dyDescent="0.25">
      <c r="A370" s="14" t="s">
        <v>41</v>
      </c>
      <c r="B370" s="6">
        <v>0</v>
      </c>
      <c r="C370" s="8">
        <f>SUM(B370)</f>
        <v>0</v>
      </c>
      <c r="D370" s="8">
        <f>SUM(C370)</f>
        <v>0</v>
      </c>
      <c r="E370" s="8">
        <f t="shared" ref="E370:F370" si="488">SUM(D370)</f>
        <v>0</v>
      </c>
      <c r="F370" s="8">
        <f t="shared" si="488"/>
        <v>0</v>
      </c>
    </row>
    <row r="371" spans="1:6" ht="30" x14ac:dyDescent="0.25">
      <c r="A371" s="14" t="s">
        <v>90</v>
      </c>
      <c r="B371" s="27">
        <v>1</v>
      </c>
      <c r="C371" s="8">
        <f>SUM(B371)</f>
        <v>1</v>
      </c>
      <c r="D371" s="8">
        <f t="shared" ref="D371:F371" si="489">SUM(C371)</f>
        <v>1</v>
      </c>
      <c r="E371" s="8">
        <f t="shared" si="489"/>
        <v>1</v>
      </c>
      <c r="F371" s="8">
        <f t="shared" si="489"/>
        <v>1</v>
      </c>
    </row>
    <row r="372" spans="1:6" ht="30" x14ac:dyDescent="0.25">
      <c r="A372" s="14" t="s">
        <v>62</v>
      </c>
      <c r="B372" s="8">
        <f>SUM(B373+B375)+B376</f>
        <v>655.48749999999995</v>
      </c>
      <c r="C372" s="8">
        <f>SUM(C373+C375)+C376</f>
        <v>671.87468749999994</v>
      </c>
      <c r="D372" s="8">
        <f>SUM(D373+D375)+D376</f>
        <v>688.67155468749991</v>
      </c>
      <c r="E372" s="8">
        <f t="shared" ref="E372:F372" si="490">SUM(E373+E375)+E376</f>
        <v>705.88834355468737</v>
      </c>
      <c r="F372" s="8">
        <f t="shared" si="490"/>
        <v>723.53555214355458</v>
      </c>
    </row>
    <row r="373" spans="1:6" x14ac:dyDescent="0.25">
      <c r="A373" s="14" t="s">
        <v>42</v>
      </c>
      <c r="B373" s="8">
        <f>SUM(B375*B374)</f>
        <v>15.987500000000001</v>
      </c>
      <c r="C373" s="8">
        <f>SUM(C375*C374)</f>
        <v>16.3871875</v>
      </c>
      <c r="D373" s="8">
        <f t="shared" ref="D373:F373" si="491">SUM(D375*D374)</f>
        <v>16.796867187499998</v>
      </c>
      <c r="E373" s="8">
        <f t="shared" si="491"/>
        <v>17.2167888671875</v>
      </c>
      <c r="F373" s="8">
        <f t="shared" si="491"/>
        <v>17.647208588867183</v>
      </c>
    </row>
    <row r="374" spans="1:6" x14ac:dyDescent="0.25">
      <c r="A374" s="14" t="s">
        <v>39</v>
      </c>
      <c r="B374" s="28">
        <f>SUM(B362)</f>
        <v>2.5000000000000001E-2</v>
      </c>
      <c r="C374" s="28">
        <f>SUM(C362)</f>
        <v>2.5000000000000001E-2</v>
      </c>
      <c r="D374" s="28">
        <f t="shared" ref="D374:F374" si="492">SUM(D362)</f>
        <v>2.5000000000000001E-2</v>
      </c>
      <c r="E374" s="28">
        <f t="shared" si="492"/>
        <v>2.5000000000000001E-2</v>
      </c>
      <c r="F374" s="28">
        <f t="shared" si="492"/>
        <v>2.5000000000000001E-2</v>
      </c>
    </row>
    <row r="375" spans="1:6" x14ac:dyDescent="0.25">
      <c r="A375" s="14" t="s">
        <v>40</v>
      </c>
      <c r="B375" s="6">
        <v>639.5</v>
      </c>
      <c r="C375" s="8">
        <f>SUM(B372)</f>
        <v>655.48749999999995</v>
      </c>
      <c r="D375" s="8">
        <f t="shared" ref="D375:F375" si="493">SUM(C372)</f>
        <v>671.87468749999994</v>
      </c>
      <c r="E375" s="8">
        <f t="shared" si="493"/>
        <v>688.67155468749991</v>
      </c>
      <c r="F375" s="8">
        <f t="shared" si="493"/>
        <v>705.88834355468737</v>
      </c>
    </row>
    <row r="376" spans="1:6" x14ac:dyDescent="0.25">
      <c r="A376" s="14" t="s">
        <v>41</v>
      </c>
      <c r="B376" s="6">
        <v>0</v>
      </c>
      <c r="C376" s="8">
        <f>SUM(B376)</f>
        <v>0</v>
      </c>
      <c r="D376" s="8">
        <f>SUM(C376)</f>
        <v>0</v>
      </c>
      <c r="E376" s="8">
        <f t="shared" ref="E376:F376" si="494">SUM(D376)</f>
        <v>0</v>
      </c>
      <c r="F376" s="8">
        <f t="shared" si="494"/>
        <v>0</v>
      </c>
    </row>
    <row r="377" spans="1:6" ht="30" x14ac:dyDescent="0.25">
      <c r="A377" s="14" t="s">
        <v>90</v>
      </c>
      <c r="B377" s="27">
        <v>1</v>
      </c>
      <c r="C377" s="8">
        <f>SUM(B377)</f>
        <v>1</v>
      </c>
      <c r="D377" s="8">
        <f t="shared" ref="D377:F377" si="495">SUM(C377)</f>
        <v>1</v>
      </c>
      <c r="E377" s="8">
        <f t="shared" si="495"/>
        <v>1</v>
      </c>
      <c r="F377" s="8">
        <f t="shared" si="495"/>
        <v>1</v>
      </c>
    </row>
    <row r="378" spans="1:6" ht="30" x14ac:dyDescent="0.25">
      <c r="A378" s="14" t="s">
        <v>63</v>
      </c>
      <c r="B378" s="8">
        <f>SUM(B379+B381)+B382</f>
        <v>1955.1875</v>
      </c>
      <c r="C378" s="8">
        <f>SUM(C379+C381)+C382</f>
        <v>2004.0671875</v>
      </c>
      <c r="D378" s="8">
        <f t="shared" ref="D378:F378" si="496">SUM(D379+D381)+D382</f>
        <v>2054.1688671874999</v>
      </c>
      <c r="E378" s="8">
        <f t="shared" si="496"/>
        <v>2105.5230888671877</v>
      </c>
      <c r="F378" s="8">
        <f t="shared" si="496"/>
        <v>2158.1611660888675</v>
      </c>
    </row>
    <row r="379" spans="1:6" x14ac:dyDescent="0.25">
      <c r="A379" s="14" t="s">
        <v>42</v>
      </c>
      <c r="B379" s="8">
        <f>SUM(B381*B380)</f>
        <v>47.6875</v>
      </c>
      <c r="C379" s="8">
        <f>SUM(C381*C380)</f>
        <v>48.879687500000003</v>
      </c>
      <c r="D379" s="8">
        <f t="shared" ref="D379:F379" si="497">SUM(D381*D380)</f>
        <v>50.101679687500003</v>
      </c>
      <c r="E379" s="8">
        <f t="shared" si="497"/>
        <v>51.354221679687498</v>
      </c>
      <c r="F379" s="8">
        <f t="shared" si="497"/>
        <v>52.638077221679694</v>
      </c>
    </row>
    <row r="380" spans="1:6" x14ac:dyDescent="0.25">
      <c r="A380" s="14" t="s">
        <v>39</v>
      </c>
      <c r="B380" s="28">
        <f>SUM(B368)</f>
        <v>2.5000000000000001E-2</v>
      </c>
      <c r="C380" s="28">
        <f>SUM(C368)</f>
        <v>2.5000000000000001E-2</v>
      </c>
      <c r="D380" s="28">
        <f t="shared" ref="D380:F380" si="498">SUM(D368)</f>
        <v>2.5000000000000001E-2</v>
      </c>
      <c r="E380" s="28">
        <f t="shared" si="498"/>
        <v>2.5000000000000001E-2</v>
      </c>
      <c r="F380" s="28">
        <f t="shared" si="498"/>
        <v>2.5000000000000001E-2</v>
      </c>
    </row>
    <row r="381" spans="1:6" x14ac:dyDescent="0.25">
      <c r="A381" s="14" t="s">
        <v>40</v>
      </c>
      <c r="B381" s="6">
        <v>1907.5</v>
      </c>
      <c r="C381" s="8">
        <f>SUM(B378)</f>
        <v>1955.1875</v>
      </c>
      <c r="D381" s="8">
        <f t="shared" ref="D381:F381" si="499">SUM(C378)</f>
        <v>2004.0671875</v>
      </c>
      <c r="E381" s="8">
        <f t="shared" si="499"/>
        <v>2054.1688671874999</v>
      </c>
      <c r="F381" s="8">
        <f t="shared" si="499"/>
        <v>2105.5230888671877</v>
      </c>
    </row>
    <row r="382" spans="1:6" x14ac:dyDescent="0.25">
      <c r="A382" s="14" t="s">
        <v>41</v>
      </c>
      <c r="B382" s="6">
        <v>0</v>
      </c>
      <c r="C382" s="8">
        <f>SUM(B382)</f>
        <v>0</v>
      </c>
      <c r="D382" s="8">
        <f t="shared" ref="D382:F383" si="500">SUM(C382)</f>
        <v>0</v>
      </c>
      <c r="E382" s="8">
        <f t="shared" si="500"/>
        <v>0</v>
      </c>
      <c r="F382" s="8">
        <f t="shared" si="500"/>
        <v>0</v>
      </c>
    </row>
    <row r="383" spans="1:6" ht="30" x14ac:dyDescent="0.25">
      <c r="A383" s="14" t="s">
        <v>90</v>
      </c>
      <c r="B383" s="27">
        <v>1</v>
      </c>
      <c r="C383" s="8">
        <f>SUM(B383)</f>
        <v>1</v>
      </c>
      <c r="D383" s="8">
        <f t="shared" si="500"/>
        <v>1</v>
      </c>
      <c r="E383" s="8">
        <f t="shared" si="500"/>
        <v>1</v>
      </c>
      <c r="F383" s="8">
        <f t="shared" si="500"/>
        <v>1</v>
      </c>
    </row>
    <row r="384" spans="1:6" ht="45" x14ac:dyDescent="0.25">
      <c r="A384" s="14" t="s">
        <v>64</v>
      </c>
      <c r="B384" s="8">
        <f>SUM(B385+B387)+B388</f>
        <v>2042.0050000000001</v>
      </c>
      <c r="C384" s="8">
        <f>SUM(C385+C387)+C388</f>
        <v>2093.0551250000003</v>
      </c>
      <c r="D384" s="8">
        <f>SUM(D385+D387)+D388</f>
        <v>2145.3815031250001</v>
      </c>
      <c r="E384" s="8">
        <f t="shared" ref="E384:F384" si="501">SUM(E385+E387)+E388</f>
        <v>2199.0160407031253</v>
      </c>
      <c r="F384" s="8">
        <f t="shared" si="501"/>
        <v>2253.9914417207033</v>
      </c>
    </row>
    <row r="385" spans="1:6" x14ac:dyDescent="0.25">
      <c r="A385" s="14" t="s">
        <v>42</v>
      </c>
      <c r="B385" s="8">
        <f>SUM(B387*B386)</f>
        <v>49.805000000000007</v>
      </c>
      <c r="C385" s="8">
        <f>SUM(C387*C386)</f>
        <v>51.050125000000008</v>
      </c>
      <c r="D385" s="8">
        <f t="shared" ref="D385:F385" si="502">SUM(D387*D386)</f>
        <v>52.326378125000012</v>
      </c>
      <c r="E385" s="8">
        <f t="shared" si="502"/>
        <v>53.634537578125006</v>
      </c>
      <c r="F385" s="8">
        <f t="shared" si="502"/>
        <v>54.975401017578136</v>
      </c>
    </row>
    <row r="386" spans="1:6" x14ac:dyDescent="0.25">
      <c r="A386" s="14" t="s">
        <v>39</v>
      </c>
      <c r="B386" s="28">
        <f>SUM(B374)</f>
        <v>2.5000000000000001E-2</v>
      </c>
      <c r="C386" s="28">
        <f>SUM(C374)</f>
        <v>2.5000000000000001E-2</v>
      </c>
      <c r="D386" s="28">
        <f t="shared" ref="D386:F386" si="503">SUM(D374)</f>
        <v>2.5000000000000001E-2</v>
      </c>
      <c r="E386" s="28">
        <f t="shared" si="503"/>
        <v>2.5000000000000001E-2</v>
      </c>
      <c r="F386" s="28">
        <f t="shared" si="503"/>
        <v>2.5000000000000001E-2</v>
      </c>
    </row>
    <row r="387" spans="1:6" x14ac:dyDescent="0.25">
      <c r="A387" s="14" t="s">
        <v>40</v>
      </c>
      <c r="B387" s="6">
        <v>1992.2</v>
      </c>
      <c r="C387" s="8">
        <f>SUM(B384)</f>
        <v>2042.0050000000001</v>
      </c>
      <c r="D387" s="8">
        <f t="shared" ref="D387:F387" si="504">SUM(C384)</f>
        <v>2093.0551250000003</v>
      </c>
      <c r="E387" s="8">
        <f t="shared" si="504"/>
        <v>2145.3815031250001</v>
      </c>
      <c r="F387" s="8">
        <f t="shared" si="504"/>
        <v>2199.0160407031253</v>
      </c>
    </row>
    <row r="388" spans="1:6" x14ac:dyDescent="0.25">
      <c r="A388" s="14" t="s">
        <v>41</v>
      </c>
      <c r="B388" s="6">
        <v>0</v>
      </c>
      <c r="C388" s="8">
        <f>SUM(B388)</f>
        <v>0</v>
      </c>
      <c r="D388" s="8">
        <f>SUM(C388)</f>
        <v>0</v>
      </c>
      <c r="E388" s="8">
        <f t="shared" ref="E388:F388" si="505">SUM(D388)</f>
        <v>0</v>
      </c>
      <c r="F388" s="8">
        <f t="shared" si="505"/>
        <v>0</v>
      </c>
    </row>
    <row r="389" spans="1:6" ht="30" x14ac:dyDescent="0.25">
      <c r="A389" s="14" t="s">
        <v>90</v>
      </c>
      <c r="B389" s="27">
        <v>1</v>
      </c>
      <c r="C389" s="8">
        <f>SUM(B389)</f>
        <v>1</v>
      </c>
      <c r="D389" s="8">
        <f t="shared" ref="D389:F389" si="506">SUM(C389)</f>
        <v>1</v>
      </c>
      <c r="E389" s="8">
        <f t="shared" si="506"/>
        <v>1</v>
      </c>
      <c r="F389" s="8">
        <f t="shared" si="506"/>
        <v>1</v>
      </c>
    </row>
    <row r="390" spans="1:6" ht="30" x14ac:dyDescent="0.25">
      <c r="A390" s="14" t="s">
        <v>65</v>
      </c>
      <c r="B390" s="8">
        <f>SUM(B391+B393)+B394</f>
        <v>48370.875</v>
      </c>
      <c r="C390" s="8">
        <f>SUM(C391+C393)+C394</f>
        <v>59580.146874999999</v>
      </c>
      <c r="D390" s="8">
        <f>SUM(D391+D393)+D394</f>
        <v>71069.650546874997</v>
      </c>
      <c r="E390" s="8">
        <f t="shared" ref="E390:F390" si="507">SUM(E391+E393)+E394</f>
        <v>82846.391810546877</v>
      </c>
      <c r="F390" s="8">
        <f t="shared" si="507"/>
        <v>94917.551605810542</v>
      </c>
    </row>
    <row r="391" spans="1:6" x14ac:dyDescent="0.25">
      <c r="A391" s="14" t="s">
        <v>42</v>
      </c>
      <c r="B391" s="8">
        <f>SUM(B393*B392)</f>
        <v>935.875</v>
      </c>
      <c r="C391" s="8">
        <f>SUM(C393*C392)</f>
        <v>1209.2718750000001</v>
      </c>
      <c r="D391" s="8">
        <f t="shared" ref="D391:F391" si="508">SUM(D393*D392)</f>
        <v>1489.503671875</v>
      </c>
      <c r="E391" s="8">
        <f t="shared" si="508"/>
        <v>1776.741263671875</v>
      </c>
      <c r="F391" s="8">
        <f t="shared" si="508"/>
        <v>2071.1597952636721</v>
      </c>
    </row>
    <row r="392" spans="1:6" x14ac:dyDescent="0.25">
      <c r="A392" s="14" t="s">
        <v>39</v>
      </c>
      <c r="B392" s="28">
        <f>SUM(B380)</f>
        <v>2.5000000000000001E-2</v>
      </c>
      <c r="C392" s="28">
        <f>SUM(C380)</f>
        <v>2.5000000000000001E-2</v>
      </c>
      <c r="D392" s="28">
        <f t="shared" ref="D392:F392" si="509">SUM(D380)</f>
        <v>2.5000000000000001E-2</v>
      </c>
      <c r="E392" s="28">
        <f t="shared" si="509"/>
        <v>2.5000000000000001E-2</v>
      </c>
      <c r="F392" s="28">
        <f t="shared" si="509"/>
        <v>2.5000000000000001E-2</v>
      </c>
    </row>
    <row r="393" spans="1:6" x14ac:dyDescent="0.25">
      <c r="A393" s="14" t="s">
        <v>40</v>
      </c>
      <c r="B393" s="6">
        <v>37435</v>
      </c>
      <c r="C393" s="8">
        <f>SUM(B390)</f>
        <v>48370.875</v>
      </c>
      <c r="D393" s="8">
        <f t="shared" ref="D393:F393" si="510">SUM(C390)</f>
        <v>59580.146874999999</v>
      </c>
      <c r="E393" s="8">
        <f t="shared" si="510"/>
        <v>71069.650546874997</v>
      </c>
      <c r="F393" s="8">
        <f t="shared" si="510"/>
        <v>82846.391810546877</v>
      </c>
    </row>
    <row r="394" spans="1:6" x14ac:dyDescent="0.25">
      <c r="A394" s="14" t="s">
        <v>41</v>
      </c>
      <c r="B394" s="6">
        <v>10000</v>
      </c>
      <c r="C394" s="8">
        <f>SUM(B394)</f>
        <v>10000</v>
      </c>
      <c r="D394" s="8">
        <f>SUM(C394)</f>
        <v>10000</v>
      </c>
      <c r="E394" s="8">
        <f t="shared" ref="E394:F394" si="511">SUM(D394)</f>
        <v>10000</v>
      </c>
      <c r="F394" s="8">
        <f t="shared" si="511"/>
        <v>10000</v>
      </c>
    </row>
    <row r="395" spans="1:6" ht="30" x14ac:dyDescent="0.25">
      <c r="A395" s="14" t="s">
        <v>89</v>
      </c>
      <c r="B395" s="27">
        <v>1</v>
      </c>
      <c r="C395" s="8">
        <f>SUM(B395)</f>
        <v>1</v>
      </c>
      <c r="D395" s="8">
        <f t="shared" ref="D395:F395" si="512">SUM(C395)</f>
        <v>1</v>
      </c>
      <c r="E395" s="8">
        <f t="shared" si="512"/>
        <v>1</v>
      </c>
      <c r="F395" s="8">
        <f t="shared" si="512"/>
        <v>1</v>
      </c>
    </row>
    <row r="396" spans="1:6" ht="45" x14ac:dyDescent="0.25">
      <c r="A396" s="14" t="s">
        <v>91</v>
      </c>
      <c r="B396" s="8">
        <f>SUM(B255+B263+B275+B281+B287+B293+B299+B311+B317+B323+B341+B353+B359+B365+B395)</f>
        <v>15</v>
      </c>
      <c r="C396" s="8">
        <f>SUM(C255+C263+C275+C281+C287+C293+C299+C311+C317+C323+C341+C353+C359+C365+C395)</f>
        <v>15</v>
      </c>
      <c r="D396" s="8">
        <f t="shared" ref="D396:F396" si="513">SUM(D255+D263+D275+D281+D287+D293+D299+D311+D317+D323+D341+D353+D359+D365+D395)</f>
        <v>15</v>
      </c>
      <c r="E396" s="8">
        <f t="shared" si="513"/>
        <v>15</v>
      </c>
      <c r="F396" s="8">
        <f t="shared" si="513"/>
        <v>15</v>
      </c>
    </row>
    <row r="397" spans="1:6" ht="45" x14ac:dyDescent="0.25">
      <c r="A397" s="14" t="s">
        <v>92</v>
      </c>
      <c r="B397" s="8">
        <f>SUM(B269+B305+B335+B347+B371+B377+B383+B389)</f>
        <v>8</v>
      </c>
      <c r="C397" s="8">
        <f t="shared" ref="C397:F397" si="514">SUM(C269+C305+C335+C347+C371+C377+C383+C389)</f>
        <v>8</v>
      </c>
      <c r="D397" s="8">
        <f t="shared" si="514"/>
        <v>8</v>
      </c>
      <c r="E397" s="8">
        <f t="shared" si="514"/>
        <v>8</v>
      </c>
      <c r="F397" s="8">
        <f t="shared" si="514"/>
        <v>8</v>
      </c>
    </row>
    <row r="398" spans="1:6" ht="30" x14ac:dyDescent="0.25">
      <c r="A398" s="14" t="s">
        <v>93</v>
      </c>
      <c r="B398" s="8">
        <f>SUM(B396+B397)</f>
        <v>23</v>
      </c>
      <c r="C398" s="8">
        <f t="shared" ref="C398:F398" si="515">SUM(C396+C397)</f>
        <v>23</v>
      </c>
      <c r="D398" s="8">
        <f t="shared" si="515"/>
        <v>23</v>
      </c>
      <c r="E398" s="8">
        <f t="shared" si="515"/>
        <v>23</v>
      </c>
      <c r="F398" s="8">
        <f t="shared" si="515"/>
        <v>23</v>
      </c>
    </row>
    <row r="399" spans="1:6" x14ac:dyDescent="0.25">
      <c r="A399" s="20" t="s">
        <v>6</v>
      </c>
      <c r="B399" s="8">
        <f>SUM(B400*B401)</f>
        <v>185255.42960000003</v>
      </c>
      <c r="C399" s="8">
        <f t="shared" ref="C399:F399" si="516">SUM(C400*C401)</f>
        <v>191886.81534</v>
      </c>
      <c r="D399" s="8">
        <f t="shared" si="516"/>
        <v>198683.98572350002</v>
      </c>
      <c r="E399" s="8">
        <f t="shared" si="516"/>
        <v>205651.08536658753</v>
      </c>
      <c r="F399" s="8">
        <f t="shared" si="516"/>
        <v>212792.36250075221</v>
      </c>
    </row>
    <row r="400" spans="1:6" ht="45" x14ac:dyDescent="0.25">
      <c r="A400" s="14" t="s">
        <v>94</v>
      </c>
      <c r="B400" s="8">
        <f>SUM(B248+B256+B270+B276+B282+B288+B294+B306+B312+B318+B336+B348+B354+B360+B390)</f>
        <v>926277.14800000004</v>
      </c>
      <c r="C400" s="8">
        <f t="shared" ref="C400:F400" si="517">SUM(C248+C256+C270+C276+C282+C288+C294+C306+C312+C318+C336+C348+C354+C360+C390)</f>
        <v>959434.07669999998</v>
      </c>
      <c r="D400" s="8">
        <f t="shared" si="517"/>
        <v>993419.9286175</v>
      </c>
      <c r="E400" s="8">
        <f t="shared" si="517"/>
        <v>1028255.4268329376</v>
      </c>
      <c r="F400" s="8">
        <f t="shared" si="517"/>
        <v>1063961.8125037609</v>
      </c>
    </row>
    <row r="401" spans="1:6" ht="30" x14ac:dyDescent="0.25">
      <c r="A401" s="14" t="s">
        <v>95</v>
      </c>
      <c r="B401" s="28">
        <v>0.2</v>
      </c>
      <c r="C401" s="28">
        <v>0.2</v>
      </c>
      <c r="D401" s="28">
        <v>0.2</v>
      </c>
      <c r="E401" s="28">
        <v>0.2</v>
      </c>
      <c r="F401" s="28">
        <v>0.2</v>
      </c>
    </row>
    <row r="402" spans="1:6" ht="45" x14ac:dyDescent="0.25">
      <c r="A402" s="14" t="s">
        <v>96</v>
      </c>
      <c r="B402" s="28">
        <f>SUM(B264+B300+B324+B330+B342+B366+B372+B378+B384)</f>
        <v>35643.688249999999</v>
      </c>
      <c r="C402" s="28">
        <f t="shared" ref="C402:F402" si="518">SUM(C264+C300+C324+C330+C342+C366+C372+C378+C384)</f>
        <v>36534.780456249995</v>
      </c>
      <c r="D402" s="28">
        <f t="shared" si="518"/>
        <v>37448.149967656253</v>
      </c>
      <c r="E402" s="28">
        <f t="shared" si="518"/>
        <v>38384.353716847661</v>
      </c>
      <c r="F402" s="28">
        <f t="shared" si="518"/>
        <v>39343.96255976885</v>
      </c>
    </row>
    <row r="403" spans="1:6" ht="30" x14ac:dyDescent="0.25">
      <c r="A403" s="14" t="s">
        <v>95</v>
      </c>
      <c r="B403" s="28">
        <v>0.2</v>
      </c>
      <c r="C403" s="28">
        <v>0.2</v>
      </c>
      <c r="D403" s="28">
        <v>0.2</v>
      </c>
      <c r="E403" s="28">
        <v>0.2</v>
      </c>
      <c r="F403" s="28">
        <v>0.2</v>
      </c>
    </row>
    <row r="404" spans="1:6" ht="30" x14ac:dyDescent="0.25">
      <c r="A404" s="23" t="s">
        <v>30</v>
      </c>
      <c r="B404" s="29">
        <f>SUM(B405:B408)</f>
        <v>116652.04000000001</v>
      </c>
      <c r="C404" s="29">
        <f>SUM(C405:C408)</f>
        <v>116652.04000000001</v>
      </c>
      <c r="D404" s="29">
        <f t="shared" ref="D404:F404" si="519">SUM(D405:D408)</f>
        <v>116652.04000000001</v>
      </c>
      <c r="E404" s="29">
        <f t="shared" si="519"/>
        <v>116652.04000000001</v>
      </c>
      <c r="F404" s="29">
        <f t="shared" si="519"/>
        <v>116652.04000000001</v>
      </c>
    </row>
    <row r="405" spans="1:6" x14ac:dyDescent="0.25">
      <c r="A405" s="14" t="s">
        <v>68</v>
      </c>
      <c r="B405" s="6">
        <v>36175.040000000001</v>
      </c>
      <c r="C405" s="6">
        <v>36175.040000000001</v>
      </c>
      <c r="D405" s="6">
        <v>36175.040000000001</v>
      </c>
      <c r="E405" s="6">
        <v>36175.040000000001</v>
      </c>
      <c r="F405" s="6">
        <v>36175.040000000001</v>
      </c>
    </row>
    <row r="406" spans="1:6" ht="30" x14ac:dyDescent="0.25">
      <c r="A406" s="14" t="s">
        <v>66</v>
      </c>
      <c r="B406" s="6">
        <v>24907</v>
      </c>
      <c r="C406" s="6">
        <v>24907</v>
      </c>
      <c r="D406" s="6">
        <v>24907</v>
      </c>
      <c r="E406" s="6">
        <v>24907</v>
      </c>
      <c r="F406" s="6">
        <v>24907</v>
      </c>
    </row>
    <row r="407" spans="1:6" x14ac:dyDescent="0.25">
      <c r="A407" s="14" t="s">
        <v>67</v>
      </c>
      <c r="B407" s="6">
        <v>25017</v>
      </c>
      <c r="C407" s="6">
        <v>25017</v>
      </c>
      <c r="D407" s="6">
        <v>25017</v>
      </c>
      <c r="E407" s="6">
        <v>25017</v>
      </c>
      <c r="F407" s="6">
        <v>25017</v>
      </c>
    </row>
    <row r="408" spans="1:6" ht="30" x14ac:dyDescent="0.25">
      <c r="A408" s="14" t="s">
        <v>69</v>
      </c>
      <c r="B408" s="6">
        <v>30553</v>
      </c>
      <c r="C408" s="6">
        <v>30553</v>
      </c>
      <c r="D408" s="6">
        <v>30553</v>
      </c>
      <c r="E408" s="6">
        <v>30553</v>
      </c>
      <c r="F408" s="6">
        <v>30553</v>
      </c>
    </row>
    <row r="409" spans="1:6" x14ac:dyDescent="0.25">
      <c r="A409" s="14" t="s">
        <v>70</v>
      </c>
      <c r="B409" s="5">
        <v>2.5000000000000001E-2</v>
      </c>
      <c r="C409" s="5">
        <v>2.5000000000000001E-2</v>
      </c>
      <c r="D409" s="5">
        <v>2.5000000000000001E-2</v>
      </c>
      <c r="E409" s="5">
        <v>2.5000000000000001E-2</v>
      </c>
      <c r="F409" s="5">
        <v>2.5000000000000001E-2</v>
      </c>
    </row>
    <row r="410" spans="1:6" x14ac:dyDescent="0.25">
      <c r="A410" s="20" t="s">
        <v>33</v>
      </c>
      <c r="B410" s="8"/>
      <c r="C410" s="8"/>
      <c r="D410" s="8"/>
      <c r="E410" s="8"/>
      <c r="F410" s="8"/>
    </row>
    <row r="411" spans="1:6" x14ac:dyDescent="0.25">
      <c r="A411" s="20" t="s">
        <v>18</v>
      </c>
      <c r="B411" s="21">
        <f>SUM(B412+B413)*B414</f>
        <v>59639.0918475</v>
      </c>
      <c r="C411" s="21">
        <f t="shared" ref="C411:F411" si="520">SUM(C412+C413)*C414</f>
        <v>61750.069143687499</v>
      </c>
      <c r="D411" s="21">
        <f t="shared" si="520"/>
        <v>63913.820872279684</v>
      </c>
      <c r="E411" s="21">
        <f t="shared" si="520"/>
        <v>66131.666394086686</v>
      </c>
      <c r="F411" s="21">
        <f t="shared" si="520"/>
        <v>68404.958053938855</v>
      </c>
    </row>
    <row r="412" spans="1:6" ht="30" x14ac:dyDescent="0.25">
      <c r="A412" s="14" t="s">
        <v>106</v>
      </c>
      <c r="B412" s="8">
        <f>SUM(B400)</f>
        <v>926277.14800000004</v>
      </c>
      <c r="C412" s="8">
        <f t="shared" ref="C412:F412" si="521">SUM(C400)</f>
        <v>959434.07669999998</v>
      </c>
      <c r="D412" s="8">
        <f t="shared" si="521"/>
        <v>993419.9286175</v>
      </c>
      <c r="E412" s="8">
        <f t="shared" si="521"/>
        <v>1028255.4268329376</v>
      </c>
      <c r="F412" s="8">
        <f t="shared" si="521"/>
        <v>1063961.8125037609</v>
      </c>
    </row>
    <row r="413" spans="1:6" ht="30" x14ac:dyDescent="0.25">
      <c r="A413" s="14" t="s">
        <v>107</v>
      </c>
      <c r="B413" s="8">
        <f>SUM(B402)</f>
        <v>35643.688249999999</v>
      </c>
      <c r="C413" s="8">
        <f t="shared" ref="C413:F413" si="522">SUM(C402)</f>
        <v>36534.780456249995</v>
      </c>
      <c r="D413" s="8">
        <f t="shared" si="522"/>
        <v>37448.149967656253</v>
      </c>
      <c r="E413" s="8">
        <f t="shared" si="522"/>
        <v>38384.353716847661</v>
      </c>
      <c r="F413" s="8">
        <f t="shared" si="522"/>
        <v>39343.96255976885</v>
      </c>
    </row>
    <row r="414" spans="1:6" ht="30" x14ac:dyDescent="0.25">
      <c r="A414" s="14" t="s">
        <v>108</v>
      </c>
      <c r="B414" s="28">
        <v>6.2E-2</v>
      </c>
      <c r="C414" s="28">
        <v>6.2E-2</v>
      </c>
      <c r="D414" s="28">
        <v>6.2E-2</v>
      </c>
      <c r="E414" s="28">
        <v>6.2E-2</v>
      </c>
      <c r="F414" s="28">
        <v>6.2E-2</v>
      </c>
    </row>
    <row r="415" spans="1:6" ht="30" x14ac:dyDescent="0.25">
      <c r="A415" s="20" t="s">
        <v>23</v>
      </c>
      <c r="B415" s="26">
        <f>SUM(B416+B417)</f>
        <v>16741.29</v>
      </c>
      <c r="C415" s="26">
        <f>SUM(C416+C417)</f>
        <v>16741.29</v>
      </c>
      <c r="D415" s="26">
        <f t="shared" ref="D415:F415" si="523">SUM(D416+D417)</f>
        <v>16741.29</v>
      </c>
      <c r="E415" s="26">
        <f t="shared" si="523"/>
        <v>16741.29</v>
      </c>
      <c r="F415" s="26">
        <f t="shared" si="523"/>
        <v>16741.29</v>
      </c>
    </row>
    <row r="416" spans="1:6" ht="30" x14ac:dyDescent="0.25">
      <c r="A416" s="14" t="s">
        <v>216</v>
      </c>
      <c r="B416" s="32">
        <v>4204.1099999999997</v>
      </c>
      <c r="C416" s="6">
        <f>SUM(B416)</f>
        <v>4204.1099999999997</v>
      </c>
      <c r="D416" s="6">
        <f t="shared" ref="D416:F417" si="524">SUM(C416)</f>
        <v>4204.1099999999997</v>
      </c>
      <c r="E416" s="6">
        <f t="shared" si="524"/>
        <v>4204.1099999999997</v>
      </c>
      <c r="F416" s="6">
        <f t="shared" si="524"/>
        <v>4204.1099999999997</v>
      </c>
    </row>
    <row r="417" spans="1:6" x14ac:dyDescent="0.25">
      <c r="A417" s="14" t="s">
        <v>217</v>
      </c>
      <c r="B417" s="32">
        <v>12537.18</v>
      </c>
      <c r="C417" s="8">
        <f>SUM(B417)</f>
        <v>12537.18</v>
      </c>
      <c r="D417" s="8">
        <f t="shared" si="524"/>
        <v>12537.18</v>
      </c>
      <c r="E417" s="8">
        <f t="shared" si="524"/>
        <v>12537.18</v>
      </c>
      <c r="F417" s="8">
        <f t="shared" si="524"/>
        <v>12537.18</v>
      </c>
    </row>
    <row r="418" spans="1:6" x14ac:dyDescent="0.25">
      <c r="A418" s="20" t="s">
        <v>31</v>
      </c>
      <c r="B418" s="21">
        <f>SUM(B419)</f>
        <v>34466</v>
      </c>
      <c r="C418" s="6">
        <v>0</v>
      </c>
      <c r="D418" s="6">
        <v>0</v>
      </c>
      <c r="E418" s="6">
        <v>0</v>
      </c>
      <c r="F418" s="6">
        <v>0</v>
      </c>
    </row>
    <row r="419" spans="1:6" ht="30" x14ac:dyDescent="0.25">
      <c r="A419" s="14" t="s">
        <v>116</v>
      </c>
      <c r="B419" s="6">
        <v>34466</v>
      </c>
      <c r="C419" s="6">
        <v>0</v>
      </c>
      <c r="D419" s="6">
        <v>0</v>
      </c>
      <c r="E419" s="6">
        <v>0</v>
      </c>
      <c r="F419" s="6">
        <v>0</v>
      </c>
    </row>
    <row r="420" spans="1:6" x14ac:dyDescent="0.25">
      <c r="A420" s="20" t="s">
        <v>137</v>
      </c>
      <c r="B420" s="6">
        <f>SUM(B421+B424+B427)</f>
        <v>209746.99294</v>
      </c>
      <c r="C420" s="6">
        <f t="shared" ref="C420:F420" si="525">SUM(C421+C424+C427)</f>
        <v>247894.27481999996</v>
      </c>
      <c r="D420" s="6">
        <f t="shared" si="525"/>
        <v>289333.86740564997</v>
      </c>
      <c r="E420" s="6">
        <f t="shared" si="525"/>
        <v>334299.63356281497</v>
      </c>
      <c r="F420" s="6">
        <f t="shared" si="525"/>
        <v>383040.59166718228</v>
      </c>
    </row>
    <row r="421" spans="1:6" x14ac:dyDescent="0.25">
      <c r="A421" s="14" t="s">
        <v>131</v>
      </c>
      <c r="B421" s="8">
        <f>SUM(B422*B423)</f>
        <v>6740.8707399999994</v>
      </c>
      <c r="C421" s="8">
        <f t="shared" ref="C421:F421" si="526">SUM(C422*C423)</f>
        <v>7971.4282199999989</v>
      </c>
      <c r="D421" s="8">
        <f t="shared" si="526"/>
        <v>9308.1892711500004</v>
      </c>
      <c r="E421" s="8">
        <f t="shared" si="526"/>
        <v>10758.697856865001</v>
      </c>
      <c r="F421" s="8">
        <f t="shared" si="526"/>
        <v>12330.986827973624</v>
      </c>
    </row>
    <row r="422" spans="1:6" ht="30" x14ac:dyDescent="0.25">
      <c r="A422" s="14" t="s">
        <v>199</v>
      </c>
      <c r="B422" s="8">
        <f>SUM(B2)</f>
        <v>3370435.3699999996</v>
      </c>
      <c r="C422" s="8">
        <f>SUM(C2)</f>
        <v>3985714.1099999994</v>
      </c>
      <c r="D422" s="8">
        <f>SUM(D2)</f>
        <v>4654094.6355750002</v>
      </c>
      <c r="E422" s="8">
        <f>SUM(E2)</f>
        <v>5379348.9284325</v>
      </c>
      <c r="F422" s="8">
        <f>SUM(F2)</f>
        <v>6165493.4139868114</v>
      </c>
    </row>
    <row r="423" spans="1:6" ht="45" x14ac:dyDescent="0.25">
      <c r="A423" s="14" t="s">
        <v>134</v>
      </c>
      <c r="B423" s="28">
        <v>2E-3</v>
      </c>
      <c r="C423" s="28">
        <v>2E-3</v>
      </c>
      <c r="D423" s="28">
        <v>2E-3</v>
      </c>
      <c r="E423" s="28">
        <v>2E-3</v>
      </c>
      <c r="F423" s="28">
        <v>2E-3</v>
      </c>
    </row>
    <row r="424" spans="1:6" x14ac:dyDescent="0.25">
      <c r="A424" s="14" t="s">
        <v>135</v>
      </c>
      <c r="B424" s="8">
        <f>SUM(B425*B426)</f>
        <v>202226.12219999998</v>
      </c>
      <c r="C424" s="8">
        <f t="shared" ref="C424:F424" si="527">SUM(C425*C426)</f>
        <v>239142.84659999996</v>
      </c>
      <c r="D424" s="8">
        <f t="shared" si="527"/>
        <v>279245.67813449999</v>
      </c>
      <c r="E424" s="8">
        <f t="shared" si="527"/>
        <v>322760.93570594996</v>
      </c>
      <c r="F424" s="8">
        <f t="shared" si="527"/>
        <v>369929.60483920865</v>
      </c>
    </row>
    <row r="425" spans="1:6" x14ac:dyDescent="0.25">
      <c r="A425" s="14" t="s">
        <v>132</v>
      </c>
      <c r="B425" s="8">
        <f>SUM(B2)</f>
        <v>3370435.3699999996</v>
      </c>
      <c r="C425" s="8">
        <f>SUM(C2)</f>
        <v>3985714.1099999994</v>
      </c>
      <c r="D425" s="8">
        <f>SUM(D2)</f>
        <v>4654094.6355750002</v>
      </c>
      <c r="E425" s="8">
        <f>SUM(E2)</f>
        <v>5379348.9284325</v>
      </c>
      <c r="F425" s="8">
        <f>SUM(F2)</f>
        <v>6165493.4139868114</v>
      </c>
    </row>
    <row r="426" spans="1:6" ht="45" x14ac:dyDescent="0.25">
      <c r="A426" s="14" t="s">
        <v>136</v>
      </c>
      <c r="B426" s="28">
        <v>0.06</v>
      </c>
      <c r="C426" s="28">
        <v>0.06</v>
      </c>
      <c r="D426" s="28">
        <v>0.06</v>
      </c>
      <c r="E426" s="28">
        <v>0.06</v>
      </c>
      <c r="F426" s="28">
        <v>0.06</v>
      </c>
    </row>
    <row r="427" spans="1:6" x14ac:dyDescent="0.25">
      <c r="A427" s="14" t="s">
        <v>133</v>
      </c>
      <c r="B427" s="8">
        <f>SUM(B428*B429)</f>
        <v>780</v>
      </c>
      <c r="C427" s="8">
        <f t="shared" ref="C427:F427" si="528">SUM(C428*C429)</f>
        <v>780</v>
      </c>
      <c r="D427" s="8">
        <f t="shared" si="528"/>
        <v>780</v>
      </c>
      <c r="E427" s="8">
        <f t="shared" si="528"/>
        <v>780</v>
      </c>
      <c r="F427" s="8">
        <f t="shared" si="528"/>
        <v>780</v>
      </c>
    </row>
    <row r="428" spans="1:6" ht="30" x14ac:dyDescent="0.25">
      <c r="A428" s="14" t="s">
        <v>200</v>
      </c>
      <c r="B428" s="27">
        <f>SUM(B396)</f>
        <v>15</v>
      </c>
      <c r="C428" s="27">
        <f t="shared" ref="C428:F428" si="529">SUM(C396)</f>
        <v>15</v>
      </c>
      <c r="D428" s="27">
        <f t="shared" si="529"/>
        <v>15</v>
      </c>
      <c r="E428" s="27">
        <f t="shared" si="529"/>
        <v>15</v>
      </c>
      <c r="F428" s="27">
        <f t="shared" si="529"/>
        <v>15</v>
      </c>
    </row>
    <row r="429" spans="1:6" ht="30" x14ac:dyDescent="0.25">
      <c r="A429" s="14" t="s">
        <v>201</v>
      </c>
      <c r="B429" s="6">
        <v>52</v>
      </c>
      <c r="C429" s="6">
        <v>52</v>
      </c>
      <c r="D429" s="6">
        <v>52</v>
      </c>
      <c r="E429" s="6">
        <v>52</v>
      </c>
      <c r="F429" s="6">
        <v>52</v>
      </c>
    </row>
    <row r="430" spans="1:6" ht="30" x14ac:dyDescent="0.25">
      <c r="A430" s="20" t="s">
        <v>27</v>
      </c>
      <c r="B430" s="21">
        <f>SUM(B431*B432*B433)</f>
        <v>4800</v>
      </c>
      <c r="C430" s="21">
        <f>SUM(C431*C432*C433)</f>
        <v>5040</v>
      </c>
      <c r="D430" s="21">
        <f t="shared" ref="D430:F430" si="530">SUM(D431*D432*D433)</f>
        <v>5292</v>
      </c>
      <c r="E430" s="21">
        <f t="shared" si="530"/>
        <v>5556.6</v>
      </c>
      <c r="F430" s="21">
        <f t="shared" si="530"/>
        <v>5834.43</v>
      </c>
    </row>
    <row r="431" spans="1:6" ht="45" x14ac:dyDescent="0.25">
      <c r="A431" s="14" t="s">
        <v>117</v>
      </c>
      <c r="B431" s="7">
        <v>2</v>
      </c>
      <c r="C431" s="7">
        <f>SUM(B431)</f>
        <v>2</v>
      </c>
      <c r="D431" s="7">
        <f>SUM(C431)</f>
        <v>2</v>
      </c>
      <c r="E431" s="7">
        <f t="shared" ref="E431:F431" si="531">SUM(D431)</f>
        <v>2</v>
      </c>
      <c r="F431" s="7">
        <f t="shared" si="531"/>
        <v>2</v>
      </c>
    </row>
    <row r="432" spans="1:6" ht="30" x14ac:dyDescent="0.25">
      <c r="A432" s="14" t="s">
        <v>118</v>
      </c>
      <c r="B432" s="6">
        <v>50</v>
      </c>
      <c r="C432" s="8">
        <f>SUM(B432*1.05)</f>
        <v>52.5</v>
      </c>
      <c r="D432" s="8">
        <f t="shared" ref="D432:F432" si="532">SUM(C432*1.05)</f>
        <v>55.125</v>
      </c>
      <c r="E432" s="8">
        <f t="shared" si="532"/>
        <v>57.881250000000001</v>
      </c>
      <c r="F432" s="8">
        <f t="shared" si="532"/>
        <v>60.775312500000005</v>
      </c>
    </row>
    <row r="433" spans="1:6" ht="60" x14ac:dyDescent="0.25">
      <c r="A433" s="14" t="s">
        <v>119</v>
      </c>
      <c r="B433" s="7">
        <v>48</v>
      </c>
      <c r="C433" s="7">
        <f>SUM(B433)</f>
        <v>48</v>
      </c>
      <c r="D433" s="7">
        <f t="shared" ref="D433:F433" si="533">SUM(C433)</f>
        <v>48</v>
      </c>
      <c r="E433" s="7">
        <f t="shared" si="533"/>
        <v>48</v>
      </c>
      <c r="F433" s="7">
        <f t="shared" si="533"/>
        <v>48</v>
      </c>
    </row>
    <row r="434" spans="1:6" x14ac:dyDescent="0.25">
      <c r="A434" s="20" t="s">
        <v>8</v>
      </c>
      <c r="B434" s="21">
        <f>SUM(B435*B436)</f>
        <v>182994</v>
      </c>
      <c r="C434" s="21">
        <f>SUM(C435*C436)</f>
        <v>186653.88</v>
      </c>
      <c r="D434" s="21">
        <f t="shared" ref="D434:F434" si="534">SUM(D435*D436)</f>
        <v>190386.95759999999</v>
      </c>
      <c r="E434" s="21">
        <f t="shared" si="534"/>
        <v>194194.69675199999</v>
      </c>
      <c r="F434" s="21">
        <f t="shared" si="534"/>
        <v>198078.59068704001</v>
      </c>
    </row>
    <row r="435" spans="1:6" ht="30" x14ac:dyDescent="0.25">
      <c r="A435" s="14" t="s">
        <v>97</v>
      </c>
      <c r="B435" s="6">
        <v>15249.5</v>
      </c>
      <c r="C435" s="8">
        <f>SUM(B435*1.02)</f>
        <v>15554.49</v>
      </c>
      <c r="D435" s="8">
        <f>SUM(C435*1.02)</f>
        <v>15865.5798</v>
      </c>
      <c r="E435" s="8">
        <f t="shared" ref="E435:F435" si="535">SUM(D435*1.02)</f>
        <v>16182.891395999999</v>
      </c>
      <c r="F435" s="8">
        <f t="shared" si="535"/>
        <v>16506.549223919999</v>
      </c>
    </row>
    <row r="436" spans="1:6" x14ac:dyDescent="0.25">
      <c r="A436" s="14" t="s">
        <v>98</v>
      </c>
      <c r="B436" s="7">
        <v>12</v>
      </c>
      <c r="C436" s="7">
        <f>SUM(B436)</f>
        <v>12</v>
      </c>
      <c r="D436" s="7">
        <f>SUM(C436)</f>
        <v>12</v>
      </c>
      <c r="E436" s="7">
        <f t="shared" ref="E436:F436" si="536">SUM(D436)</f>
        <v>12</v>
      </c>
      <c r="F436" s="7">
        <f t="shared" si="536"/>
        <v>12</v>
      </c>
    </row>
    <row r="437" spans="1:6" ht="30" x14ac:dyDescent="0.25">
      <c r="A437" s="20" t="s">
        <v>29</v>
      </c>
      <c r="B437" s="21">
        <f>SUM(B438*B439)</f>
        <v>3717.96</v>
      </c>
      <c r="C437" s="21">
        <f t="shared" ref="C437:F437" si="537">SUM(C438*C439)</f>
        <v>3792.3191999999999</v>
      </c>
      <c r="D437" s="21">
        <f t="shared" si="537"/>
        <v>3868.1655839999999</v>
      </c>
      <c r="E437" s="21">
        <f t="shared" si="537"/>
        <v>3945.5288956800005</v>
      </c>
      <c r="F437" s="21">
        <f t="shared" si="537"/>
        <v>4024.4394735936003</v>
      </c>
    </row>
    <row r="438" spans="1:6" ht="30" x14ac:dyDescent="0.25">
      <c r="A438" s="14" t="s">
        <v>97</v>
      </c>
      <c r="B438" s="6">
        <v>309.83</v>
      </c>
      <c r="C438" s="8">
        <f>SUM(B438*1.02)</f>
        <v>316.02659999999997</v>
      </c>
      <c r="D438" s="8">
        <f>SUM(C438*1.02)</f>
        <v>322.34713199999999</v>
      </c>
      <c r="E438" s="8">
        <f t="shared" ref="E438:F438" si="538">SUM(D438*1.02)</f>
        <v>328.79407464000002</v>
      </c>
      <c r="F438" s="8">
        <f t="shared" si="538"/>
        <v>335.36995613280004</v>
      </c>
    </row>
    <row r="439" spans="1:6" ht="30" x14ac:dyDescent="0.25">
      <c r="A439" s="14" t="s">
        <v>85</v>
      </c>
      <c r="B439" s="7">
        <v>12</v>
      </c>
      <c r="C439" s="7">
        <f>SUM(B439)</f>
        <v>12</v>
      </c>
      <c r="D439" s="7">
        <f>SUM(C439)</f>
        <v>12</v>
      </c>
      <c r="E439" s="7">
        <f t="shared" ref="E439:F439" si="539">SUM(D439)</f>
        <v>12</v>
      </c>
      <c r="F439" s="7">
        <f t="shared" si="539"/>
        <v>12</v>
      </c>
    </row>
    <row r="440" spans="1:6" x14ac:dyDescent="0.25">
      <c r="A440" s="20" t="s">
        <v>13</v>
      </c>
      <c r="B440" s="26">
        <f>SUM(B441*B442)</f>
        <v>2209.92</v>
      </c>
      <c r="C440" s="26">
        <f t="shared" ref="C440:F440" si="540">SUM(C441*C442)</f>
        <v>2254.1183999999998</v>
      </c>
      <c r="D440" s="26">
        <f t="shared" si="540"/>
        <v>2299.2007680000002</v>
      </c>
      <c r="E440" s="26">
        <f t="shared" si="540"/>
        <v>2345.1847833600004</v>
      </c>
      <c r="F440" s="26">
        <f t="shared" si="540"/>
        <v>2392.0884790272003</v>
      </c>
    </row>
    <row r="441" spans="1:6" x14ac:dyDescent="0.25">
      <c r="A441" s="14" t="s">
        <v>99</v>
      </c>
      <c r="B441" s="8">
        <v>184.16</v>
      </c>
      <c r="C441" s="8">
        <f>SUM(B441*1.02)</f>
        <v>187.8432</v>
      </c>
      <c r="D441" s="8">
        <f>SUM(C441*1.02)</f>
        <v>191.600064</v>
      </c>
      <c r="E441" s="8">
        <f t="shared" ref="E441:F441" si="541">SUM(D441*1.02)</f>
        <v>195.43206528000002</v>
      </c>
      <c r="F441" s="8">
        <f t="shared" si="541"/>
        <v>199.34070658560003</v>
      </c>
    </row>
    <row r="442" spans="1:6" ht="30" x14ac:dyDescent="0.25">
      <c r="A442" s="14" t="s">
        <v>85</v>
      </c>
      <c r="B442" s="7">
        <v>12</v>
      </c>
      <c r="C442" s="7">
        <f>SUM(B442)</f>
        <v>12</v>
      </c>
      <c r="D442" s="7">
        <f>SUM(C442)</f>
        <v>12</v>
      </c>
      <c r="E442" s="7">
        <f t="shared" ref="E442:F442" si="542">SUM(D442)</f>
        <v>12</v>
      </c>
      <c r="F442" s="7">
        <f t="shared" si="542"/>
        <v>12</v>
      </c>
    </row>
    <row r="443" spans="1:6" x14ac:dyDescent="0.25">
      <c r="A443" s="20" t="s">
        <v>24</v>
      </c>
      <c r="B443" s="26">
        <f>SUM(B444*B445)</f>
        <v>6606</v>
      </c>
      <c r="C443" s="26">
        <f t="shared" ref="C443:F443" si="543">SUM(C444*C445)</f>
        <v>6738.12</v>
      </c>
      <c r="D443" s="26">
        <f t="shared" si="543"/>
        <v>6872.8823999999995</v>
      </c>
      <c r="E443" s="26">
        <f t="shared" si="543"/>
        <v>7010.3400479999991</v>
      </c>
      <c r="F443" s="26">
        <f t="shared" si="543"/>
        <v>7150.5468489599998</v>
      </c>
    </row>
    <row r="444" spans="1:6" ht="30" x14ac:dyDescent="0.25">
      <c r="A444" s="14" t="s">
        <v>97</v>
      </c>
      <c r="B444" s="6">
        <v>550.5</v>
      </c>
      <c r="C444" s="8">
        <f>SUM(B444*1.02)</f>
        <v>561.51</v>
      </c>
      <c r="D444" s="8">
        <f t="shared" ref="D444:F444" si="544">SUM(C444*1.02)</f>
        <v>572.74019999999996</v>
      </c>
      <c r="E444" s="8">
        <f t="shared" si="544"/>
        <v>584.19500399999993</v>
      </c>
      <c r="F444" s="8">
        <f t="shared" si="544"/>
        <v>595.87890407999998</v>
      </c>
    </row>
    <row r="445" spans="1:6" ht="30" x14ac:dyDescent="0.25">
      <c r="A445" s="14" t="s">
        <v>85</v>
      </c>
      <c r="B445" s="7">
        <v>12</v>
      </c>
      <c r="C445" s="7">
        <f>SUM(B445)</f>
        <v>12</v>
      </c>
      <c r="D445" s="7">
        <f>SUM(C445)</f>
        <v>12</v>
      </c>
      <c r="E445" s="7">
        <f t="shared" ref="E445:F445" si="545">SUM(D445)</f>
        <v>12</v>
      </c>
      <c r="F445" s="7">
        <f t="shared" si="545"/>
        <v>12</v>
      </c>
    </row>
    <row r="446" spans="1:6" x14ac:dyDescent="0.25">
      <c r="A446" s="20" t="s">
        <v>7</v>
      </c>
      <c r="B446" s="21">
        <f>SUM(B447+B459+B462+B465)</f>
        <v>18020</v>
      </c>
      <c r="C446" s="21">
        <f>SUM(C447+C459+C462+C465)</f>
        <v>21096</v>
      </c>
      <c r="D446" s="21">
        <f t="shared" ref="D446:F446" si="546">SUM(D447+D459+D462+D465)</f>
        <v>24464.55</v>
      </c>
      <c r="E446" s="21">
        <f t="shared" si="546"/>
        <v>28150.215000000004</v>
      </c>
      <c r="F446" s="21">
        <f t="shared" si="546"/>
        <v>32179.585125000001</v>
      </c>
    </row>
    <row r="447" spans="1:6" ht="45" x14ac:dyDescent="0.25">
      <c r="A447" s="22" t="s">
        <v>79</v>
      </c>
      <c r="B447" s="25">
        <f>SUM(B448+B451+B456)</f>
        <v>5000</v>
      </c>
      <c r="C447" s="25">
        <f>SUM(C448+C451+C456)</f>
        <v>6825</v>
      </c>
      <c r="D447" s="25">
        <f t="shared" ref="D447:F447" si="547">SUM(D448+D451+D456)</f>
        <v>8820</v>
      </c>
      <c r="E447" s="25">
        <f t="shared" si="547"/>
        <v>10997.4375</v>
      </c>
      <c r="F447" s="25">
        <f t="shared" si="547"/>
        <v>13370.56875</v>
      </c>
    </row>
    <row r="448" spans="1:6" ht="75" x14ac:dyDescent="0.25">
      <c r="A448" s="14" t="s">
        <v>82</v>
      </c>
      <c r="B448" s="8">
        <f>SUM(B449*B450)</f>
        <v>2000</v>
      </c>
      <c r="C448" s="8">
        <f>SUM(B448*1.05)</f>
        <v>2100</v>
      </c>
      <c r="D448" s="8">
        <f>SUM(C448*1.05)</f>
        <v>2205</v>
      </c>
      <c r="E448" s="8">
        <f t="shared" ref="E448:F448" si="548">SUM(D448*1.05)</f>
        <v>2315.25</v>
      </c>
      <c r="F448" s="8">
        <f t="shared" si="548"/>
        <v>2431.0125000000003</v>
      </c>
    </row>
    <row r="449" spans="1:6" ht="45" x14ac:dyDescent="0.25">
      <c r="A449" s="14" t="s">
        <v>80</v>
      </c>
      <c r="B449" s="7">
        <v>2</v>
      </c>
      <c r="C449" s="7">
        <f>SUM(B449+1)</f>
        <v>3</v>
      </c>
      <c r="D449" s="7">
        <f t="shared" ref="D449:F449" si="549">SUM(C449+1)</f>
        <v>4</v>
      </c>
      <c r="E449" s="7">
        <f t="shared" si="549"/>
        <v>5</v>
      </c>
      <c r="F449" s="7">
        <f t="shared" si="549"/>
        <v>6</v>
      </c>
    </row>
    <row r="450" spans="1:6" ht="30" x14ac:dyDescent="0.25">
      <c r="A450" s="14" t="s">
        <v>71</v>
      </c>
      <c r="B450" s="6">
        <v>1000</v>
      </c>
      <c r="C450" s="8">
        <f>SUM(B450*1.05)</f>
        <v>1050</v>
      </c>
      <c r="D450" s="8">
        <f t="shared" ref="D450:F450" si="550">SUM(C450*1.05)</f>
        <v>1102.5</v>
      </c>
      <c r="E450" s="8">
        <f t="shared" si="550"/>
        <v>1157.625</v>
      </c>
      <c r="F450" s="8">
        <f t="shared" si="550"/>
        <v>1215.5062500000001</v>
      </c>
    </row>
    <row r="451" spans="1:6" x14ac:dyDescent="0.25">
      <c r="A451" s="14" t="s">
        <v>73</v>
      </c>
      <c r="B451" s="6">
        <f>SUM(B452*B453*B454)</f>
        <v>1800</v>
      </c>
      <c r="C451" s="6">
        <f t="shared" ref="C451:F451" si="551">SUM(C452*C453*C454)</f>
        <v>2835</v>
      </c>
      <c r="D451" s="6">
        <f t="shared" si="551"/>
        <v>3969</v>
      </c>
      <c r="E451" s="6">
        <f t="shared" si="551"/>
        <v>5209.3125</v>
      </c>
      <c r="F451" s="6">
        <f t="shared" si="551"/>
        <v>6563.7337500000003</v>
      </c>
    </row>
    <row r="452" spans="1:6" ht="45" x14ac:dyDescent="0.25">
      <c r="A452" s="14" t="s">
        <v>81</v>
      </c>
      <c r="B452" s="7">
        <f>SUM(B449)</f>
        <v>2</v>
      </c>
      <c r="C452" s="7">
        <f>SUM(B452+1)</f>
        <v>3</v>
      </c>
      <c r="D452" s="7">
        <f t="shared" ref="D452:F452" si="552">SUM(C452+1)</f>
        <v>4</v>
      </c>
      <c r="E452" s="7">
        <f t="shared" si="552"/>
        <v>5</v>
      </c>
      <c r="F452" s="7">
        <f t="shared" si="552"/>
        <v>6</v>
      </c>
    </row>
    <row r="453" spans="1:6" ht="30" x14ac:dyDescent="0.25">
      <c r="A453" s="14" t="s">
        <v>72</v>
      </c>
      <c r="B453" s="7">
        <v>3</v>
      </c>
      <c r="C453" s="7">
        <f>SUM(B453)</f>
        <v>3</v>
      </c>
      <c r="D453" s="7">
        <f t="shared" ref="D453:F453" si="553">SUM(C453)</f>
        <v>3</v>
      </c>
      <c r="E453" s="7">
        <f t="shared" si="553"/>
        <v>3</v>
      </c>
      <c r="F453" s="7">
        <f t="shared" si="553"/>
        <v>3</v>
      </c>
    </row>
    <row r="454" spans="1:6" ht="30" x14ac:dyDescent="0.25">
      <c r="A454" s="14" t="s">
        <v>74</v>
      </c>
      <c r="B454" s="6">
        <v>300</v>
      </c>
      <c r="C454" s="8">
        <f>SUM(B454*1.05)</f>
        <v>315</v>
      </c>
      <c r="D454" s="8">
        <f t="shared" ref="D454:F455" si="554">SUM(C454*1.05)</f>
        <v>330.75</v>
      </c>
      <c r="E454" s="8">
        <f t="shared" si="554"/>
        <v>347.28750000000002</v>
      </c>
      <c r="F454" s="8">
        <f t="shared" si="554"/>
        <v>364.65187500000002</v>
      </c>
    </row>
    <row r="455" spans="1:6" ht="30" x14ac:dyDescent="0.25">
      <c r="A455" s="14" t="s">
        <v>75</v>
      </c>
      <c r="B455" s="6">
        <v>100</v>
      </c>
      <c r="C455" s="8">
        <f>SUM(B455*1.05)</f>
        <v>105</v>
      </c>
      <c r="D455" s="8">
        <f t="shared" si="554"/>
        <v>110.25</v>
      </c>
      <c r="E455" s="8">
        <f t="shared" si="554"/>
        <v>115.7625</v>
      </c>
      <c r="F455" s="8">
        <f t="shared" si="554"/>
        <v>121.55062500000001</v>
      </c>
    </row>
    <row r="456" spans="1:6" x14ac:dyDescent="0.25">
      <c r="A456" s="14" t="s">
        <v>77</v>
      </c>
      <c r="B456" s="6">
        <f>SUM(B457*B458)</f>
        <v>1200</v>
      </c>
      <c r="C456" s="6">
        <f t="shared" ref="C456:F456" si="555">SUM(C457*C458)</f>
        <v>1890</v>
      </c>
      <c r="D456" s="6">
        <f t="shared" si="555"/>
        <v>2646</v>
      </c>
      <c r="E456" s="6">
        <f t="shared" si="555"/>
        <v>3472.875</v>
      </c>
      <c r="F456" s="6">
        <f t="shared" si="555"/>
        <v>4375.8225000000002</v>
      </c>
    </row>
    <row r="457" spans="1:6" x14ac:dyDescent="0.25">
      <c r="A457" s="14" t="s">
        <v>76</v>
      </c>
      <c r="B457" s="6">
        <v>600</v>
      </c>
      <c r="C457" s="8">
        <f>SUM(B457*1.05)</f>
        <v>630</v>
      </c>
      <c r="D457" s="8">
        <f t="shared" ref="D457:F457" si="556">SUM(C457*1.05)</f>
        <v>661.5</v>
      </c>
      <c r="E457" s="8">
        <f t="shared" si="556"/>
        <v>694.57500000000005</v>
      </c>
      <c r="F457" s="8">
        <f t="shared" si="556"/>
        <v>729.30375000000004</v>
      </c>
    </row>
    <row r="458" spans="1:6" ht="30" x14ac:dyDescent="0.25">
      <c r="A458" s="14" t="s">
        <v>78</v>
      </c>
      <c r="B458" s="7">
        <f>SUM(B449)</f>
        <v>2</v>
      </c>
      <c r="C458" s="7">
        <f>SUM(B458+1)</f>
        <v>3</v>
      </c>
      <c r="D458" s="7">
        <f t="shared" ref="D458:F458" si="557">SUM(C458+1)</f>
        <v>4</v>
      </c>
      <c r="E458" s="7">
        <f t="shared" si="557"/>
        <v>5</v>
      </c>
      <c r="F458" s="7">
        <f t="shared" si="557"/>
        <v>6</v>
      </c>
    </row>
    <row r="459" spans="1:6" ht="30" x14ac:dyDescent="0.25">
      <c r="A459" s="22" t="s">
        <v>83</v>
      </c>
      <c r="B459" s="8">
        <f>SUM(B460*B461)</f>
        <v>12000</v>
      </c>
      <c r="C459" s="8">
        <f t="shared" ref="C459:F459" si="558">SUM(C460*C461)</f>
        <v>13200</v>
      </c>
      <c r="D459" s="8">
        <f t="shared" si="558"/>
        <v>14520</v>
      </c>
      <c r="E459" s="8">
        <f t="shared" si="558"/>
        <v>15972</v>
      </c>
      <c r="F459" s="8">
        <f t="shared" si="558"/>
        <v>17569.2</v>
      </c>
    </row>
    <row r="460" spans="1:6" ht="30" x14ac:dyDescent="0.25">
      <c r="A460" s="14" t="s">
        <v>84</v>
      </c>
      <c r="B460" s="6">
        <v>1000</v>
      </c>
      <c r="C460" s="8">
        <f>SUM(B460*1.1)</f>
        <v>1100</v>
      </c>
      <c r="D460" s="8">
        <f t="shared" ref="D460:F460" si="559">SUM(C460*1.1)</f>
        <v>1210</v>
      </c>
      <c r="E460" s="8">
        <f t="shared" si="559"/>
        <v>1331</v>
      </c>
      <c r="F460" s="8">
        <f t="shared" si="559"/>
        <v>1464.1000000000001</v>
      </c>
    </row>
    <row r="461" spans="1:6" ht="30" x14ac:dyDescent="0.25">
      <c r="A461" s="14" t="s">
        <v>85</v>
      </c>
      <c r="B461" s="7">
        <v>12</v>
      </c>
      <c r="C461" s="7">
        <f>SUM(B461)</f>
        <v>12</v>
      </c>
      <c r="D461" s="7">
        <f t="shared" ref="D461:F461" si="560">SUM(C461)</f>
        <v>12</v>
      </c>
      <c r="E461" s="7">
        <f t="shared" si="560"/>
        <v>12</v>
      </c>
      <c r="F461" s="7">
        <f t="shared" si="560"/>
        <v>12</v>
      </c>
    </row>
    <row r="462" spans="1:6" x14ac:dyDescent="0.25">
      <c r="A462" s="22" t="s">
        <v>86</v>
      </c>
      <c r="B462" s="25">
        <f>SUM(B463*B464)</f>
        <v>240</v>
      </c>
      <c r="C462" s="25">
        <f>SUM(C463*C464)</f>
        <v>252</v>
      </c>
      <c r="D462" s="25">
        <f t="shared" ref="D462:F462" si="561">SUM(D463*D464)</f>
        <v>264.60000000000002</v>
      </c>
      <c r="E462" s="25">
        <f t="shared" si="561"/>
        <v>277.83000000000004</v>
      </c>
      <c r="F462" s="25">
        <f t="shared" si="561"/>
        <v>291.72150000000005</v>
      </c>
    </row>
    <row r="463" spans="1:6" x14ac:dyDescent="0.25">
      <c r="A463" s="14" t="s">
        <v>87</v>
      </c>
      <c r="B463" s="6">
        <v>20</v>
      </c>
      <c r="C463" s="8">
        <f>SUM(B463*1.05)</f>
        <v>21</v>
      </c>
      <c r="D463" s="8">
        <f>SUM(C463*1.05)</f>
        <v>22.05</v>
      </c>
      <c r="E463" s="8">
        <f t="shared" ref="E463:F463" si="562">SUM(D463*1.05)</f>
        <v>23.152500000000003</v>
      </c>
      <c r="F463" s="8">
        <f t="shared" si="562"/>
        <v>24.310125000000003</v>
      </c>
    </row>
    <row r="464" spans="1:6" ht="30" x14ac:dyDescent="0.25">
      <c r="A464" s="14" t="s">
        <v>85</v>
      </c>
      <c r="B464" s="7">
        <v>12</v>
      </c>
      <c r="C464" s="7">
        <f>SUM(B464)</f>
        <v>12</v>
      </c>
      <c r="D464" s="7">
        <f>SUM(C464)</f>
        <v>12</v>
      </c>
      <c r="E464" s="7">
        <f t="shared" ref="E464:F464" si="563">SUM(D464)</f>
        <v>12</v>
      </c>
      <c r="F464" s="7">
        <f t="shared" si="563"/>
        <v>12</v>
      </c>
    </row>
    <row r="465" spans="1:6" x14ac:dyDescent="0.25">
      <c r="A465" s="22" t="s">
        <v>88</v>
      </c>
      <c r="B465" s="25">
        <f>SUM(B466*B467)</f>
        <v>780</v>
      </c>
      <c r="C465" s="25">
        <f t="shared" ref="C465:F465" si="564">SUM(C466*C467)</f>
        <v>819</v>
      </c>
      <c r="D465" s="25">
        <f t="shared" si="564"/>
        <v>859.95</v>
      </c>
      <c r="E465" s="25">
        <f t="shared" si="564"/>
        <v>902.94750000000022</v>
      </c>
      <c r="F465" s="25">
        <f t="shared" si="564"/>
        <v>948.09487500000023</v>
      </c>
    </row>
    <row r="466" spans="1:6" x14ac:dyDescent="0.25">
      <c r="A466" s="14" t="s">
        <v>87</v>
      </c>
      <c r="B466" s="6">
        <v>65</v>
      </c>
      <c r="C466" s="8">
        <f>SUM(B466*1.05)</f>
        <v>68.25</v>
      </c>
      <c r="D466" s="8">
        <f>SUM(C466*1.05)</f>
        <v>71.662500000000009</v>
      </c>
      <c r="E466" s="8">
        <f t="shared" ref="E466:F466" si="565">SUM(D466*1.05)</f>
        <v>75.245625000000018</v>
      </c>
      <c r="F466" s="8">
        <f t="shared" si="565"/>
        <v>79.007906250000019</v>
      </c>
    </row>
    <row r="467" spans="1:6" ht="30" x14ac:dyDescent="0.25">
      <c r="A467" s="14" t="s">
        <v>85</v>
      </c>
      <c r="B467" s="7">
        <v>12</v>
      </c>
      <c r="C467" s="7">
        <f>SUM(B467)</f>
        <v>12</v>
      </c>
      <c r="D467" s="7">
        <f>SUM(C467)</f>
        <v>12</v>
      </c>
      <c r="E467" s="7">
        <f t="shared" ref="E467:F467" si="566">SUM(D467)</f>
        <v>12</v>
      </c>
      <c r="F467" s="7">
        <f t="shared" si="566"/>
        <v>12</v>
      </c>
    </row>
    <row r="468" spans="1:6" ht="30" x14ac:dyDescent="0.25">
      <c r="A468" s="20" t="s">
        <v>9</v>
      </c>
      <c r="B468" s="26">
        <f>SUM(B469*B470)</f>
        <v>2400</v>
      </c>
      <c r="C468" s="26">
        <f t="shared" ref="C468:F468" si="567">SUM(C469*C470)</f>
        <v>2520</v>
      </c>
      <c r="D468" s="26">
        <f t="shared" si="567"/>
        <v>2646</v>
      </c>
      <c r="E468" s="26">
        <f t="shared" si="567"/>
        <v>2778.3</v>
      </c>
      <c r="F468" s="26">
        <f t="shared" si="567"/>
        <v>2917.2150000000001</v>
      </c>
    </row>
    <row r="469" spans="1:6" x14ac:dyDescent="0.25">
      <c r="A469" s="14" t="s">
        <v>87</v>
      </c>
      <c r="B469" s="6">
        <v>200</v>
      </c>
      <c r="C469" s="8">
        <f>SUM(B469*1.05)</f>
        <v>210</v>
      </c>
      <c r="D469" s="8">
        <f t="shared" ref="D469:F469" si="568">SUM(C469*1.05)</f>
        <v>220.5</v>
      </c>
      <c r="E469" s="8">
        <f t="shared" si="568"/>
        <v>231.52500000000001</v>
      </c>
      <c r="F469" s="8">
        <f t="shared" si="568"/>
        <v>243.10125000000002</v>
      </c>
    </row>
    <row r="470" spans="1:6" ht="30" x14ac:dyDescent="0.25">
      <c r="A470" s="14" t="s">
        <v>85</v>
      </c>
      <c r="B470" s="7">
        <v>12</v>
      </c>
      <c r="C470" s="7">
        <f>SUM(B470)</f>
        <v>12</v>
      </c>
      <c r="D470" s="7">
        <f>SUM(C470)</f>
        <v>12</v>
      </c>
      <c r="E470" s="7">
        <f t="shared" ref="E470:F470" si="569">SUM(D470)</f>
        <v>12</v>
      </c>
      <c r="F470" s="7">
        <f t="shared" si="569"/>
        <v>12</v>
      </c>
    </row>
    <row r="471" spans="1:6" ht="30" x14ac:dyDescent="0.25">
      <c r="A471" s="20" t="s">
        <v>10</v>
      </c>
      <c r="B471" s="21">
        <f>SUM(B472*B473)</f>
        <v>2400</v>
      </c>
      <c r="C471" s="21">
        <f>SUM(B471)</f>
        <v>2400</v>
      </c>
      <c r="D471" s="21">
        <f t="shared" ref="D471:F471" si="570">SUM(C471)</f>
        <v>2400</v>
      </c>
      <c r="E471" s="21">
        <f t="shared" si="570"/>
        <v>2400</v>
      </c>
      <c r="F471" s="21">
        <f t="shared" si="570"/>
        <v>2400</v>
      </c>
    </row>
    <row r="472" spans="1:6" x14ac:dyDescent="0.25">
      <c r="A472" s="14" t="s">
        <v>87</v>
      </c>
      <c r="B472" s="6">
        <v>200</v>
      </c>
      <c r="C472" s="8">
        <f>SUM(B472*1.05)</f>
        <v>210</v>
      </c>
      <c r="D472" s="8">
        <f t="shared" ref="D472:F472" si="571">SUM(C472*1.05)</f>
        <v>220.5</v>
      </c>
      <c r="E472" s="8">
        <f t="shared" si="571"/>
        <v>231.52500000000001</v>
      </c>
      <c r="F472" s="8">
        <f t="shared" si="571"/>
        <v>243.10125000000002</v>
      </c>
    </row>
    <row r="473" spans="1:6" ht="30" x14ac:dyDescent="0.25">
      <c r="A473" s="14" t="s">
        <v>85</v>
      </c>
      <c r="B473" s="7">
        <v>12</v>
      </c>
      <c r="C473" s="7">
        <f>SUM(B473)</f>
        <v>12</v>
      </c>
      <c r="D473" s="7">
        <f t="shared" ref="D473:F473" si="572">SUM(C473)</f>
        <v>12</v>
      </c>
      <c r="E473" s="7">
        <f t="shared" si="572"/>
        <v>12</v>
      </c>
      <c r="F473" s="7">
        <f t="shared" si="572"/>
        <v>12</v>
      </c>
    </row>
    <row r="474" spans="1:6" ht="30" x14ac:dyDescent="0.25">
      <c r="A474" s="20" t="s">
        <v>14</v>
      </c>
      <c r="B474" s="21">
        <f>SUM(B475*B476)</f>
        <v>151029.48000000001</v>
      </c>
      <c r="C474" s="21">
        <f>SUM(C475*C476)</f>
        <v>166132.42800000001</v>
      </c>
      <c r="D474" s="21">
        <f t="shared" ref="D474:F474" si="573">SUM(D475*D476)</f>
        <v>182745.67080000002</v>
      </c>
      <c r="E474" s="21">
        <f t="shared" si="573"/>
        <v>201020.23788000003</v>
      </c>
      <c r="F474" s="21">
        <f t="shared" si="573"/>
        <v>221122.26166800008</v>
      </c>
    </row>
    <row r="475" spans="1:6" ht="30" x14ac:dyDescent="0.25">
      <c r="A475" s="14" t="s">
        <v>292</v>
      </c>
      <c r="B475" s="41">
        <v>12585.79</v>
      </c>
      <c r="C475" s="7">
        <f>SUM(B475*1.1)</f>
        <v>13844.369000000002</v>
      </c>
      <c r="D475" s="7">
        <f>SUM(C475*1.1)</f>
        <v>15228.805900000003</v>
      </c>
      <c r="E475" s="7">
        <f t="shared" ref="E475:F475" si="574">SUM(D475*1.1)</f>
        <v>16751.686490000004</v>
      </c>
      <c r="F475" s="7">
        <f t="shared" si="574"/>
        <v>18426.855139000007</v>
      </c>
    </row>
    <row r="476" spans="1:6" ht="30" x14ac:dyDescent="0.25">
      <c r="A476" s="14" t="s">
        <v>85</v>
      </c>
      <c r="B476" s="7">
        <v>12</v>
      </c>
      <c r="C476" s="7">
        <f>SUM(B476)</f>
        <v>12</v>
      </c>
      <c r="D476" s="7">
        <f>SUM(C476)</f>
        <v>12</v>
      </c>
      <c r="E476" s="7">
        <f t="shared" ref="E476:F476" si="575">SUM(D476)</f>
        <v>12</v>
      </c>
      <c r="F476" s="7">
        <f t="shared" si="575"/>
        <v>12</v>
      </c>
    </row>
    <row r="477" spans="1:6" ht="30" x14ac:dyDescent="0.25">
      <c r="A477" s="20" t="s">
        <v>100</v>
      </c>
      <c r="B477" s="26">
        <f>SUM(B478*B479)</f>
        <v>42694.92</v>
      </c>
      <c r="C477" s="26">
        <f t="shared" ref="C477:F477" si="576">SUM(C478*C479)</f>
        <v>46964.411999999997</v>
      </c>
      <c r="D477" s="26">
        <f t="shared" si="576"/>
        <v>51660.853199999998</v>
      </c>
      <c r="E477" s="26">
        <f t="shared" si="576"/>
        <v>56826.938520000011</v>
      </c>
      <c r="F477" s="26">
        <f t="shared" si="576"/>
        <v>62509.632372000007</v>
      </c>
    </row>
    <row r="478" spans="1:6" x14ac:dyDescent="0.25">
      <c r="A478" s="14" t="s">
        <v>87</v>
      </c>
      <c r="B478" s="6">
        <v>3557.91</v>
      </c>
      <c r="C478" s="8">
        <f>SUM(B478*1.1)</f>
        <v>3913.701</v>
      </c>
      <c r="D478" s="8">
        <f t="shared" ref="D478:F478" si="577">SUM(C478*1.1)</f>
        <v>4305.0711000000001</v>
      </c>
      <c r="E478" s="8">
        <f t="shared" si="577"/>
        <v>4735.5782100000006</v>
      </c>
      <c r="F478" s="8">
        <f t="shared" si="577"/>
        <v>5209.1360310000009</v>
      </c>
    </row>
    <row r="479" spans="1:6" ht="30" x14ac:dyDescent="0.25">
      <c r="A479" s="14" t="s">
        <v>85</v>
      </c>
      <c r="B479" s="7">
        <v>12</v>
      </c>
      <c r="C479" s="7">
        <f>SUM(B479)</f>
        <v>12</v>
      </c>
      <c r="D479" s="7">
        <f t="shared" ref="D479:F479" si="578">SUM(C479)</f>
        <v>12</v>
      </c>
      <c r="E479" s="7">
        <f t="shared" si="578"/>
        <v>12</v>
      </c>
      <c r="F479" s="7">
        <f t="shared" si="578"/>
        <v>12</v>
      </c>
    </row>
    <row r="480" spans="1:6" x14ac:dyDescent="0.25">
      <c r="A480" s="20" t="s">
        <v>101</v>
      </c>
      <c r="B480" s="26">
        <f>SUM(B481*B482)</f>
        <v>21600</v>
      </c>
      <c r="C480" s="21">
        <f>SUM(B480)</f>
        <v>21600</v>
      </c>
      <c r="D480" s="21">
        <f t="shared" ref="D480:F480" si="579">SUM(C480)</f>
        <v>21600</v>
      </c>
      <c r="E480" s="21">
        <f t="shared" si="579"/>
        <v>21600</v>
      </c>
      <c r="F480" s="21">
        <f t="shared" si="579"/>
        <v>21600</v>
      </c>
    </row>
    <row r="481" spans="1:6" ht="30" x14ac:dyDescent="0.25">
      <c r="A481" s="14" t="s">
        <v>103</v>
      </c>
      <c r="B481" s="6">
        <v>1800</v>
      </c>
      <c r="C481" s="8">
        <f>SUM(B481*1.05)</f>
        <v>1890</v>
      </c>
      <c r="D481" s="8">
        <f t="shared" ref="D481:F481" si="580">SUM(C481*1.05)</f>
        <v>1984.5</v>
      </c>
      <c r="E481" s="8">
        <f t="shared" si="580"/>
        <v>2083.7249999999999</v>
      </c>
      <c r="F481" s="8">
        <f t="shared" si="580"/>
        <v>2187.9112500000001</v>
      </c>
    </row>
    <row r="482" spans="1:6" x14ac:dyDescent="0.25">
      <c r="A482" s="14" t="s">
        <v>102</v>
      </c>
      <c r="B482" s="7">
        <v>12</v>
      </c>
      <c r="C482" s="7">
        <f>SUM(B482)</f>
        <v>12</v>
      </c>
      <c r="D482" s="7">
        <f t="shared" ref="D482:F482" si="581">SUM(C482)</f>
        <v>12</v>
      </c>
      <c r="E482" s="7">
        <f t="shared" si="581"/>
        <v>12</v>
      </c>
      <c r="F482" s="7">
        <f t="shared" si="581"/>
        <v>12</v>
      </c>
    </row>
    <row r="483" spans="1:6" ht="30" x14ac:dyDescent="0.25">
      <c r="A483" s="20" t="s">
        <v>202</v>
      </c>
      <c r="B483" s="21">
        <f>SUM(B484*B485)</f>
        <v>72000</v>
      </c>
      <c r="C483" s="21">
        <f t="shared" ref="C483:F483" si="582">SUM(C484*C485)</f>
        <v>72000</v>
      </c>
      <c r="D483" s="21">
        <f t="shared" si="582"/>
        <v>72000</v>
      </c>
      <c r="E483" s="21">
        <f t="shared" si="582"/>
        <v>72000</v>
      </c>
      <c r="F483" s="21">
        <f t="shared" si="582"/>
        <v>72000</v>
      </c>
    </row>
    <row r="484" spans="1:6" x14ac:dyDescent="0.25">
      <c r="A484" s="14" t="s">
        <v>87</v>
      </c>
      <c r="B484" s="8">
        <v>6000</v>
      </c>
      <c r="C484" s="8">
        <f>SUM(B484)</f>
        <v>6000</v>
      </c>
      <c r="D484" s="8">
        <f t="shared" ref="D484:F485" si="583">SUM(C484)</f>
        <v>6000</v>
      </c>
      <c r="E484" s="8">
        <f t="shared" si="583"/>
        <v>6000</v>
      </c>
      <c r="F484" s="8">
        <f t="shared" si="583"/>
        <v>6000</v>
      </c>
    </row>
    <row r="485" spans="1:6" x14ac:dyDescent="0.25">
      <c r="A485" s="14" t="s">
        <v>104</v>
      </c>
      <c r="B485" s="7">
        <v>12</v>
      </c>
      <c r="C485" s="7">
        <f>SUM(B485)</f>
        <v>12</v>
      </c>
      <c r="D485" s="7">
        <f>SUM(C485)</f>
        <v>12</v>
      </c>
      <c r="E485" s="7">
        <f t="shared" si="583"/>
        <v>12</v>
      </c>
      <c r="F485" s="7">
        <f t="shared" si="583"/>
        <v>12</v>
      </c>
    </row>
    <row r="486" spans="1:6" ht="45" x14ac:dyDescent="0.25">
      <c r="A486" s="20" t="s">
        <v>15</v>
      </c>
      <c r="B486" s="21">
        <f>SUM(B487*B488)</f>
        <v>113743.92</v>
      </c>
      <c r="C486" s="21">
        <f>SUM(C487*C488)</f>
        <v>119431.11600000001</v>
      </c>
      <c r="D486" s="21">
        <f t="shared" ref="D486:F486" si="584">SUM(D487*D488)</f>
        <v>125402.67180000001</v>
      </c>
      <c r="E486" s="21">
        <f t="shared" si="584"/>
        <v>131672.80539000002</v>
      </c>
      <c r="F486" s="21">
        <f t="shared" si="584"/>
        <v>138256.44565950002</v>
      </c>
    </row>
    <row r="487" spans="1:6" ht="30" x14ac:dyDescent="0.25">
      <c r="A487" s="14" t="s">
        <v>103</v>
      </c>
      <c r="B487" s="6">
        <v>9478.66</v>
      </c>
      <c r="C487" s="8">
        <f>SUM(B487*1.05)</f>
        <v>9952.5930000000008</v>
      </c>
      <c r="D487" s="8">
        <f t="shared" ref="D487:F487" si="585">SUM(C487*1.05)</f>
        <v>10450.222650000002</v>
      </c>
      <c r="E487" s="8">
        <f t="shared" si="585"/>
        <v>10972.733782500001</v>
      </c>
      <c r="F487" s="8">
        <f t="shared" si="585"/>
        <v>11521.370471625001</v>
      </c>
    </row>
    <row r="488" spans="1:6" x14ac:dyDescent="0.25">
      <c r="A488" s="14" t="s">
        <v>104</v>
      </c>
      <c r="B488" s="7">
        <v>12</v>
      </c>
      <c r="C488" s="7">
        <f>SUM(B488)</f>
        <v>12</v>
      </c>
      <c r="D488" s="7">
        <f>SUM(C488)</f>
        <v>12</v>
      </c>
      <c r="E488" s="7">
        <f t="shared" ref="E488:F488" si="586">SUM(D488)</f>
        <v>12</v>
      </c>
      <c r="F488" s="7">
        <f t="shared" si="586"/>
        <v>12</v>
      </c>
    </row>
    <row r="489" spans="1:6" ht="60" x14ac:dyDescent="0.25">
      <c r="A489" s="20" t="s">
        <v>22</v>
      </c>
      <c r="B489" s="21">
        <f>SUM(B490*B491)</f>
        <v>240000</v>
      </c>
      <c r="C489" s="21">
        <f>SUM(C490*C491)</f>
        <v>252000</v>
      </c>
      <c r="D489" s="21">
        <f t="shared" ref="D489:F489" si="587">SUM(D490*D491)</f>
        <v>264600</v>
      </c>
      <c r="E489" s="21">
        <f t="shared" si="587"/>
        <v>277830</v>
      </c>
      <c r="F489" s="21">
        <f t="shared" si="587"/>
        <v>291721.5</v>
      </c>
    </row>
    <row r="490" spans="1:6" ht="30" x14ac:dyDescent="0.25">
      <c r="A490" s="14" t="s">
        <v>103</v>
      </c>
      <c r="B490" s="6">
        <v>20000</v>
      </c>
      <c r="C490" s="8">
        <f>SUM(B490*1.05)</f>
        <v>21000</v>
      </c>
      <c r="D490" s="8">
        <f>SUM(C490*1.05)</f>
        <v>22050</v>
      </c>
      <c r="E490" s="8">
        <f t="shared" ref="E490:F490" si="588">SUM(D490*1.05)</f>
        <v>23152.5</v>
      </c>
      <c r="F490" s="8">
        <f t="shared" si="588"/>
        <v>24310.125</v>
      </c>
    </row>
    <row r="491" spans="1:6" x14ac:dyDescent="0.25">
      <c r="A491" s="14" t="s">
        <v>104</v>
      </c>
      <c r="B491" s="7">
        <v>12</v>
      </c>
      <c r="C491" s="7">
        <f>SUM(B491)</f>
        <v>12</v>
      </c>
      <c r="D491" s="7">
        <f t="shared" ref="D491:F491" si="589">SUM(C491)</f>
        <v>12</v>
      </c>
      <c r="E491" s="7">
        <f t="shared" si="589"/>
        <v>12</v>
      </c>
      <c r="F491" s="7">
        <f t="shared" si="589"/>
        <v>12</v>
      </c>
    </row>
    <row r="492" spans="1:6" x14ac:dyDescent="0.25">
      <c r="A492" s="20" t="s">
        <v>16</v>
      </c>
      <c r="B492" s="21">
        <f>SUM(B493*B494)</f>
        <v>15366</v>
      </c>
      <c r="C492" s="21">
        <f t="shared" ref="C492:F492" si="590">SUM(C493*C494)</f>
        <v>16134.300000000001</v>
      </c>
      <c r="D492" s="21">
        <f t="shared" si="590"/>
        <v>16941.015000000003</v>
      </c>
      <c r="E492" s="21">
        <f t="shared" si="590"/>
        <v>17788.065750000005</v>
      </c>
      <c r="F492" s="21">
        <f t="shared" si="590"/>
        <v>18677.469037500006</v>
      </c>
    </row>
    <row r="493" spans="1:6" ht="30" x14ac:dyDescent="0.25">
      <c r="A493" s="14" t="s">
        <v>103</v>
      </c>
      <c r="B493" s="6">
        <v>1280.5</v>
      </c>
      <c r="C493" s="8">
        <f>SUM(B493*1.05)</f>
        <v>1344.5250000000001</v>
      </c>
      <c r="D493" s="8">
        <f t="shared" ref="D493:F493" si="591">SUM(C493*1.05)</f>
        <v>1411.7512500000003</v>
      </c>
      <c r="E493" s="8">
        <f t="shared" si="591"/>
        <v>1482.3388125000004</v>
      </c>
      <c r="F493" s="8">
        <f t="shared" si="591"/>
        <v>1556.4557531250005</v>
      </c>
    </row>
    <row r="494" spans="1:6" x14ac:dyDescent="0.25">
      <c r="A494" s="14" t="s">
        <v>104</v>
      </c>
      <c r="B494" s="7">
        <v>12</v>
      </c>
      <c r="C494" s="7">
        <f>SUM(B494)</f>
        <v>12</v>
      </c>
      <c r="D494" s="7">
        <f>SUM(C494)</f>
        <v>12</v>
      </c>
      <c r="E494" s="7">
        <f t="shared" ref="E494:F494" si="592">SUM(D494)</f>
        <v>12</v>
      </c>
      <c r="F494" s="7">
        <f t="shared" si="592"/>
        <v>12</v>
      </c>
    </row>
    <row r="495" spans="1:6" x14ac:dyDescent="0.25">
      <c r="A495" s="20" t="s">
        <v>20</v>
      </c>
      <c r="B495" s="26">
        <f>SUM(B496*B497)</f>
        <v>960</v>
      </c>
      <c r="C495" s="26">
        <f t="shared" ref="C495:F495" si="593">SUM(C496*C497)</f>
        <v>984</v>
      </c>
      <c r="D495" s="26">
        <f t="shared" si="593"/>
        <v>1008.5999999999999</v>
      </c>
      <c r="E495" s="26">
        <f t="shared" si="593"/>
        <v>1033.8149999999998</v>
      </c>
      <c r="F495" s="26">
        <f t="shared" si="593"/>
        <v>1059.6603749999999</v>
      </c>
    </row>
    <row r="496" spans="1:6" ht="45" x14ac:dyDescent="0.25">
      <c r="A496" s="14" t="s">
        <v>105</v>
      </c>
      <c r="B496" s="6">
        <v>80</v>
      </c>
      <c r="C496" s="8">
        <f>SUM(B496*1.025)</f>
        <v>82</v>
      </c>
      <c r="D496" s="8">
        <f t="shared" ref="D496:F496" si="594">SUM(C496*1.025)</f>
        <v>84.05</v>
      </c>
      <c r="E496" s="8">
        <f t="shared" si="594"/>
        <v>86.15124999999999</v>
      </c>
      <c r="F496" s="8">
        <f t="shared" si="594"/>
        <v>88.305031249999985</v>
      </c>
    </row>
    <row r="497" spans="1:6" x14ac:dyDescent="0.25">
      <c r="A497" s="14" t="s">
        <v>102</v>
      </c>
      <c r="B497" s="7">
        <v>12</v>
      </c>
      <c r="C497" s="7">
        <f>SUM(B497)</f>
        <v>12</v>
      </c>
      <c r="D497" s="7">
        <f>SUM(C497)</f>
        <v>12</v>
      </c>
      <c r="E497" s="7">
        <f t="shared" ref="E497:F497" si="595">SUM(D497)</f>
        <v>12</v>
      </c>
      <c r="F497" s="7">
        <f t="shared" si="595"/>
        <v>12</v>
      </c>
    </row>
    <row r="498" spans="1:6" ht="30" x14ac:dyDescent="0.25">
      <c r="A498" s="14" t="s">
        <v>17</v>
      </c>
      <c r="B498" s="8"/>
      <c r="C498" s="8"/>
      <c r="D498" s="8"/>
      <c r="E498" s="8"/>
      <c r="F498" s="8"/>
    </row>
    <row r="499" spans="1:6" ht="30" x14ac:dyDescent="0.25">
      <c r="A499" s="20" t="s">
        <v>21</v>
      </c>
      <c r="B499" s="21">
        <f>SUM(B500+B506+B506)</f>
        <v>120000</v>
      </c>
      <c r="C499" s="21">
        <f t="shared" ref="C499:F499" si="596">SUM(C500+C506+C506)</f>
        <v>25200</v>
      </c>
      <c r="D499" s="21">
        <f t="shared" si="596"/>
        <v>26460</v>
      </c>
      <c r="E499" s="21">
        <f t="shared" si="596"/>
        <v>27783</v>
      </c>
      <c r="F499" s="21">
        <f t="shared" si="596"/>
        <v>29172.15</v>
      </c>
    </row>
    <row r="500" spans="1:6" ht="30" x14ac:dyDescent="0.25">
      <c r="A500" s="14" t="s">
        <v>125</v>
      </c>
      <c r="B500" s="8">
        <f>SUM(B501*B502)</f>
        <v>24000</v>
      </c>
      <c r="C500" s="8">
        <f t="shared" ref="C500:F500" si="597">SUM(C501*C502)</f>
        <v>25200</v>
      </c>
      <c r="D500" s="8">
        <f t="shared" si="597"/>
        <v>26460</v>
      </c>
      <c r="E500" s="8">
        <f t="shared" si="597"/>
        <v>27783</v>
      </c>
      <c r="F500" s="8">
        <f t="shared" si="597"/>
        <v>29172.15</v>
      </c>
    </row>
    <row r="501" spans="1:6" ht="30" x14ac:dyDescent="0.25">
      <c r="A501" s="14" t="s">
        <v>126</v>
      </c>
      <c r="B501" s="6">
        <v>2000</v>
      </c>
      <c r="C501" s="8">
        <f>SUM(B501*1.05)</f>
        <v>2100</v>
      </c>
      <c r="D501" s="8">
        <f t="shared" ref="D501:F501" si="598">SUM(C501*1.05)</f>
        <v>2205</v>
      </c>
      <c r="E501" s="8">
        <f t="shared" si="598"/>
        <v>2315.25</v>
      </c>
      <c r="F501" s="8">
        <f t="shared" si="598"/>
        <v>2431.0125000000003</v>
      </c>
    </row>
    <row r="502" spans="1:6" x14ac:dyDescent="0.25">
      <c r="A502" s="14" t="s">
        <v>104</v>
      </c>
      <c r="B502" s="7">
        <v>12</v>
      </c>
      <c r="C502" s="7">
        <f>SUM(B502)</f>
        <v>12</v>
      </c>
      <c r="D502" s="7">
        <f>SUM(C502)</f>
        <v>12</v>
      </c>
      <c r="E502" s="7">
        <f t="shared" ref="E502:F502" si="599">SUM(D502)</f>
        <v>12</v>
      </c>
      <c r="F502" s="7">
        <f t="shared" si="599"/>
        <v>12</v>
      </c>
    </row>
    <row r="503" spans="1:6" ht="45" x14ac:dyDescent="0.25">
      <c r="A503" s="14" t="s">
        <v>208</v>
      </c>
      <c r="B503" s="6">
        <f>SUM(B504*B505)</f>
        <v>42000</v>
      </c>
      <c r="C503" s="7"/>
      <c r="D503" s="7"/>
      <c r="E503" s="7"/>
      <c r="F503" s="7"/>
    </row>
    <row r="504" spans="1:6" x14ac:dyDescent="0.25">
      <c r="A504" s="14" t="s">
        <v>209</v>
      </c>
      <c r="B504" s="6">
        <v>3500</v>
      </c>
      <c r="C504" s="7"/>
      <c r="D504" s="7"/>
      <c r="E504" s="7"/>
      <c r="F504" s="7"/>
    </row>
    <row r="505" spans="1:6" x14ac:dyDescent="0.25">
      <c r="A505" s="14" t="s">
        <v>104</v>
      </c>
      <c r="B505" s="7">
        <v>12</v>
      </c>
      <c r="C505" s="7"/>
      <c r="D505" s="7"/>
      <c r="E505" s="7"/>
      <c r="F505" s="7"/>
    </row>
    <row r="506" spans="1:6" x14ac:dyDescent="0.25">
      <c r="A506" s="14" t="s">
        <v>207</v>
      </c>
      <c r="B506" s="6">
        <f>SUM(B507*B508)</f>
        <v>48000</v>
      </c>
      <c r="C506" s="3"/>
      <c r="D506" s="3"/>
      <c r="E506" s="3"/>
      <c r="F506" s="3"/>
    </row>
    <row r="507" spans="1:6" ht="30" x14ac:dyDescent="0.25">
      <c r="A507" s="14" t="s">
        <v>126</v>
      </c>
      <c r="B507" s="6">
        <v>4000</v>
      </c>
      <c r="C507" s="7"/>
      <c r="D507" s="7"/>
      <c r="E507" s="7"/>
      <c r="F507" s="7"/>
    </row>
    <row r="508" spans="1:6" x14ac:dyDescent="0.25">
      <c r="A508" s="14" t="s">
        <v>104</v>
      </c>
      <c r="B508" s="7">
        <v>12</v>
      </c>
      <c r="C508" s="7">
        <f>SUM(B508)</f>
        <v>12</v>
      </c>
      <c r="D508" s="7">
        <f>SUM(C508)</f>
        <v>12</v>
      </c>
      <c r="E508" s="7">
        <f t="shared" ref="E508:F508" si="600">SUM(D508)</f>
        <v>12</v>
      </c>
      <c r="F508" s="7">
        <f t="shared" si="600"/>
        <v>12</v>
      </c>
    </row>
    <row r="509" spans="1:6" ht="45" x14ac:dyDescent="0.25">
      <c r="A509" s="20" t="s">
        <v>28</v>
      </c>
      <c r="B509" s="21">
        <f>SUM(B510*B511)</f>
        <v>30000</v>
      </c>
      <c r="C509" s="21">
        <f t="shared" ref="C509:F509" si="601">SUM(C510*C511)</f>
        <v>31500</v>
      </c>
      <c r="D509" s="21">
        <f t="shared" si="601"/>
        <v>33075</v>
      </c>
      <c r="E509" s="21">
        <f t="shared" si="601"/>
        <v>34728.75</v>
      </c>
      <c r="F509" s="21">
        <f t="shared" si="601"/>
        <v>36465.1875</v>
      </c>
    </row>
    <row r="510" spans="1:6" ht="45" x14ac:dyDescent="0.25">
      <c r="A510" s="14" t="s">
        <v>120</v>
      </c>
      <c r="B510" s="6">
        <v>2500</v>
      </c>
      <c r="C510" s="8">
        <f>SUM(B510*1.05)</f>
        <v>2625</v>
      </c>
      <c r="D510" s="8">
        <f t="shared" ref="D510:F510" si="602">SUM(C510*1.05)</f>
        <v>2756.25</v>
      </c>
      <c r="E510" s="8">
        <f t="shared" si="602"/>
        <v>2894.0625</v>
      </c>
      <c r="F510" s="8">
        <f t="shared" si="602"/>
        <v>3038.765625</v>
      </c>
    </row>
    <row r="511" spans="1:6" x14ac:dyDescent="0.25">
      <c r="A511" s="14" t="s">
        <v>102</v>
      </c>
      <c r="B511" s="7">
        <v>12</v>
      </c>
      <c r="C511" s="7">
        <f>SUM(B511)</f>
        <v>12</v>
      </c>
      <c r="D511" s="7">
        <f t="shared" ref="D511:F511" si="603">SUM(C511)</f>
        <v>12</v>
      </c>
      <c r="E511" s="7">
        <f t="shared" si="603"/>
        <v>12</v>
      </c>
      <c r="F511" s="7">
        <f t="shared" si="603"/>
        <v>12</v>
      </c>
    </row>
    <row r="512" spans="1:6" x14ac:dyDescent="0.25">
      <c r="A512" s="20" t="s">
        <v>26</v>
      </c>
      <c r="B512" s="26">
        <f>SUM(B513*B514)</f>
        <v>30546.959999999999</v>
      </c>
      <c r="C512" s="26">
        <f t="shared" ref="C512:F512" si="604">SUM(C513*C514)</f>
        <v>32074.307999999997</v>
      </c>
      <c r="D512" s="26">
        <f t="shared" si="604"/>
        <v>33678.023399999998</v>
      </c>
      <c r="E512" s="26">
        <f t="shared" si="604"/>
        <v>35361.924570000003</v>
      </c>
      <c r="F512" s="26">
        <f t="shared" si="604"/>
        <v>37130.020798500002</v>
      </c>
    </row>
    <row r="513" spans="1:6" ht="30" x14ac:dyDescent="0.25">
      <c r="A513" s="14" t="s">
        <v>121</v>
      </c>
      <c r="B513" s="6">
        <v>2545.58</v>
      </c>
      <c r="C513" s="8">
        <f>SUM(B513*1.05)</f>
        <v>2672.8589999999999</v>
      </c>
      <c r="D513" s="8">
        <f t="shared" ref="D513:F513" si="605">SUM(C513*1.05)</f>
        <v>2806.5019499999999</v>
      </c>
      <c r="E513" s="8">
        <f t="shared" si="605"/>
        <v>2946.8270474999999</v>
      </c>
      <c r="F513" s="8">
        <f t="shared" si="605"/>
        <v>3094.168399875</v>
      </c>
    </row>
    <row r="514" spans="1:6" x14ac:dyDescent="0.25">
      <c r="A514" s="14" t="s">
        <v>104</v>
      </c>
      <c r="B514" s="7">
        <v>12</v>
      </c>
      <c r="C514" s="7">
        <f>SUM(B514)</f>
        <v>12</v>
      </c>
      <c r="D514" s="7">
        <f t="shared" ref="D514:F514" si="606">SUM(C514)</f>
        <v>12</v>
      </c>
      <c r="E514" s="7">
        <f t="shared" si="606"/>
        <v>12</v>
      </c>
      <c r="F514" s="7">
        <f t="shared" si="606"/>
        <v>12</v>
      </c>
    </row>
    <row r="515" spans="1:6" x14ac:dyDescent="0.25">
      <c r="A515" s="20" t="s">
        <v>25</v>
      </c>
      <c r="B515" s="21">
        <f>SUM(B516*B517*B518)</f>
        <v>2000</v>
      </c>
      <c r="C515" s="21">
        <f t="shared" ref="C515:F515" si="607">SUM(C516*C517*C518)</f>
        <v>2100</v>
      </c>
      <c r="D515" s="21">
        <f t="shared" si="607"/>
        <v>2205</v>
      </c>
      <c r="E515" s="21">
        <f t="shared" si="607"/>
        <v>2315.25</v>
      </c>
      <c r="F515" s="21">
        <f t="shared" si="607"/>
        <v>2431.0125000000003</v>
      </c>
    </row>
    <row r="516" spans="1:6" ht="30" x14ac:dyDescent="0.25">
      <c r="A516" s="14" t="s">
        <v>109</v>
      </c>
      <c r="B516" s="7">
        <v>2</v>
      </c>
      <c r="C516" s="7">
        <f>SUM(B516)</f>
        <v>2</v>
      </c>
      <c r="D516" s="7">
        <f>SUM(C516)</f>
        <v>2</v>
      </c>
      <c r="E516" s="7">
        <f t="shared" ref="E516:F516" si="608">SUM(D516)</f>
        <v>2</v>
      </c>
      <c r="F516" s="7">
        <f t="shared" si="608"/>
        <v>2</v>
      </c>
    </row>
    <row r="517" spans="1:6" ht="30" x14ac:dyDescent="0.25">
      <c r="A517" s="14" t="s">
        <v>110</v>
      </c>
      <c r="B517" s="7">
        <v>10</v>
      </c>
      <c r="C517" s="7">
        <f>SUM(B517)</f>
        <v>10</v>
      </c>
      <c r="D517" s="7">
        <f t="shared" ref="D517:F517" si="609">SUM(C517)</f>
        <v>10</v>
      </c>
      <c r="E517" s="7">
        <f t="shared" si="609"/>
        <v>10</v>
      </c>
      <c r="F517" s="7">
        <f t="shared" si="609"/>
        <v>10</v>
      </c>
    </row>
    <row r="518" spans="1:6" ht="45" x14ac:dyDescent="0.25">
      <c r="A518" s="14" t="s">
        <v>111</v>
      </c>
      <c r="B518" s="6">
        <v>100</v>
      </c>
      <c r="C518" s="8">
        <f>SUM(B518*1.05)</f>
        <v>105</v>
      </c>
      <c r="D518" s="8">
        <f t="shared" ref="D518:F518" si="610">SUM(C518*1.05)</f>
        <v>110.25</v>
      </c>
      <c r="E518" s="8">
        <f t="shared" si="610"/>
        <v>115.7625</v>
      </c>
      <c r="F518" s="8">
        <f t="shared" si="610"/>
        <v>121.55062500000001</v>
      </c>
    </row>
    <row r="519" spans="1:6" x14ac:dyDescent="0.25">
      <c r="A519" s="20" t="s">
        <v>11</v>
      </c>
      <c r="B519" s="21">
        <f>SUM(B520*B521)</f>
        <v>18525.542960000002</v>
      </c>
      <c r="C519" s="21">
        <f>SUM(C520*C521)</f>
        <v>19188.681533999999</v>
      </c>
      <c r="D519" s="24">
        <f t="shared" ref="D519:F519" si="611">SUM(D520*D521)</f>
        <v>19868.398572350001</v>
      </c>
      <c r="E519" s="24">
        <f t="shared" si="611"/>
        <v>20565.108536658754</v>
      </c>
      <c r="F519" s="24">
        <f t="shared" si="611"/>
        <v>21279.236250075217</v>
      </c>
    </row>
    <row r="520" spans="1:6" ht="30" x14ac:dyDescent="0.25">
      <c r="A520" s="14" t="s">
        <v>106</v>
      </c>
      <c r="B520" s="8">
        <f>SUM(B400)</f>
        <v>926277.14800000004</v>
      </c>
      <c r="C520" s="8">
        <f>SUM(C400)</f>
        <v>959434.07669999998</v>
      </c>
      <c r="D520" s="8">
        <f>SUM(D400)</f>
        <v>993419.9286175</v>
      </c>
      <c r="E520" s="8">
        <f>SUM(E400)</f>
        <v>1028255.4268329376</v>
      </c>
      <c r="F520" s="8">
        <f>SUM(F400)</f>
        <v>1063961.8125037609</v>
      </c>
    </row>
    <row r="521" spans="1:6" x14ac:dyDescent="0.25">
      <c r="A521" s="14" t="s">
        <v>112</v>
      </c>
      <c r="B521" s="5">
        <v>0.02</v>
      </c>
      <c r="C521" s="5">
        <f>SUM(B521)</f>
        <v>0.02</v>
      </c>
      <c r="D521" s="5">
        <f>SUM(C521)</f>
        <v>0.02</v>
      </c>
      <c r="E521" s="5">
        <f t="shared" ref="E521:F521" si="612">SUM(D521)</f>
        <v>0.02</v>
      </c>
      <c r="F521" s="5">
        <f t="shared" si="612"/>
        <v>0.02</v>
      </c>
    </row>
    <row r="522" spans="1:6" x14ac:dyDescent="0.25">
      <c r="A522" s="20" t="s">
        <v>12</v>
      </c>
      <c r="B522" s="26">
        <f>SUM(B523*B524)</f>
        <v>38400</v>
      </c>
      <c r="C522" s="26">
        <f t="shared" ref="C522:F522" si="613">SUM(C523*C524)</f>
        <v>40320</v>
      </c>
      <c r="D522" s="26">
        <f t="shared" si="613"/>
        <v>42336</v>
      </c>
      <c r="E522" s="26">
        <f t="shared" si="613"/>
        <v>44452.800000000003</v>
      </c>
      <c r="F522" s="26">
        <f t="shared" si="613"/>
        <v>46675.44</v>
      </c>
    </row>
    <row r="523" spans="1:6" ht="45" x14ac:dyDescent="0.25">
      <c r="A523" s="14" t="s">
        <v>113</v>
      </c>
      <c r="B523" s="6">
        <v>3200</v>
      </c>
      <c r="C523" s="8">
        <f>SUM(B523*1.05)</f>
        <v>3360</v>
      </c>
      <c r="D523" s="8">
        <f t="shared" ref="D523:F523" si="614">SUM(C523*1.05)</f>
        <v>3528</v>
      </c>
      <c r="E523" s="8">
        <f t="shared" si="614"/>
        <v>3704.4</v>
      </c>
      <c r="F523" s="8">
        <f t="shared" si="614"/>
        <v>3889.6200000000003</v>
      </c>
    </row>
    <row r="524" spans="1:6" x14ac:dyDescent="0.25">
      <c r="A524" s="14" t="s">
        <v>102</v>
      </c>
      <c r="B524" s="7">
        <v>12</v>
      </c>
      <c r="C524" s="7">
        <f>SUM(B524)</f>
        <v>12</v>
      </c>
      <c r="D524" s="7">
        <f>SUM(C524)</f>
        <v>12</v>
      </c>
      <c r="E524" s="7">
        <f t="shared" ref="E524:F524" si="615">SUM(D524)</f>
        <v>12</v>
      </c>
      <c r="F524" s="7">
        <f t="shared" si="615"/>
        <v>12</v>
      </c>
    </row>
    <row r="525" spans="1:6" ht="30" x14ac:dyDescent="0.25">
      <c r="A525" s="20" t="s">
        <v>203</v>
      </c>
      <c r="B525" s="21">
        <f>SUM(B526:B527)</f>
        <v>2000</v>
      </c>
      <c r="C525" s="21">
        <f t="shared" ref="C525:F525" si="616">SUM(C526:C527)</f>
        <v>2100</v>
      </c>
      <c r="D525" s="21">
        <f t="shared" si="616"/>
        <v>2205</v>
      </c>
      <c r="E525" s="21">
        <f t="shared" si="616"/>
        <v>2315.25</v>
      </c>
      <c r="F525" s="21">
        <f t="shared" si="616"/>
        <v>2431.0125000000003</v>
      </c>
    </row>
    <row r="526" spans="1:6" ht="60" x14ac:dyDescent="0.25">
      <c r="A526" s="14" t="s">
        <v>204</v>
      </c>
      <c r="B526" s="8">
        <v>1000</v>
      </c>
      <c r="C526" s="8">
        <f>SUM(B526*1.05)</f>
        <v>1050</v>
      </c>
      <c r="D526" s="8">
        <f t="shared" ref="D526:F527" si="617">SUM(C526*1.05)</f>
        <v>1102.5</v>
      </c>
      <c r="E526" s="8">
        <f t="shared" si="617"/>
        <v>1157.625</v>
      </c>
      <c r="F526" s="8">
        <f t="shared" si="617"/>
        <v>1215.5062500000001</v>
      </c>
    </row>
    <row r="527" spans="1:6" ht="45" x14ac:dyDescent="0.25">
      <c r="A527" s="14" t="s">
        <v>205</v>
      </c>
      <c r="B527" s="8">
        <v>1000</v>
      </c>
      <c r="C527" s="8">
        <f>SUM(B527*1.05)</f>
        <v>1050</v>
      </c>
      <c r="D527" s="8">
        <f t="shared" si="617"/>
        <v>1102.5</v>
      </c>
      <c r="E527" s="8">
        <f t="shared" si="617"/>
        <v>1157.625</v>
      </c>
      <c r="F527" s="8">
        <f t="shared" si="617"/>
        <v>1215.5062500000001</v>
      </c>
    </row>
    <row r="528" spans="1:6" x14ac:dyDescent="0.25">
      <c r="A528" s="20" t="s">
        <v>211</v>
      </c>
      <c r="B528" s="21">
        <f>SUM(B529+B532)</f>
        <v>83820</v>
      </c>
      <c r="C528" s="21">
        <f>SUM(C529+C532)</f>
        <v>83820</v>
      </c>
      <c r="D528" s="21">
        <f t="shared" ref="D528:F528" si="618">SUM(D529+D532)</f>
        <v>83820</v>
      </c>
      <c r="E528" s="21">
        <f t="shared" si="618"/>
        <v>83820</v>
      </c>
      <c r="F528" s="21">
        <f t="shared" si="618"/>
        <v>83820</v>
      </c>
    </row>
    <row r="529" spans="1:6" ht="60" x14ac:dyDescent="0.25">
      <c r="A529" s="22" t="s">
        <v>213</v>
      </c>
      <c r="B529" s="25">
        <f>SUM(B530*B531)</f>
        <v>67320</v>
      </c>
      <c r="C529" s="25">
        <f>SUM(B529)</f>
        <v>67320</v>
      </c>
      <c r="D529" s="25">
        <f>SUM(C529)</f>
        <v>67320</v>
      </c>
      <c r="E529" s="25">
        <f t="shared" ref="E529:F529" si="619">SUM(D529)</f>
        <v>67320</v>
      </c>
      <c r="F529" s="25">
        <f t="shared" si="619"/>
        <v>67320</v>
      </c>
    </row>
    <row r="530" spans="1:6" x14ac:dyDescent="0.25">
      <c r="A530" s="14" t="s">
        <v>212</v>
      </c>
      <c r="B530" s="8">
        <v>5610</v>
      </c>
      <c r="C530" s="8">
        <f>SUM(B530)</f>
        <v>5610</v>
      </c>
      <c r="D530" s="8">
        <f t="shared" ref="D530:F531" si="620">SUM(C530)</f>
        <v>5610</v>
      </c>
      <c r="E530" s="8">
        <f t="shared" si="620"/>
        <v>5610</v>
      </c>
      <c r="F530" s="8">
        <f t="shared" si="620"/>
        <v>5610</v>
      </c>
    </row>
    <row r="531" spans="1:6" x14ac:dyDescent="0.25">
      <c r="A531" s="14" t="s">
        <v>104</v>
      </c>
      <c r="B531" s="7">
        <v>12</v>
      </c>
      <c r="C531" s="7">
        <f>SUM(B531)</f>
        <v>12</v>
      </c>
      <c r="D531" s="7">
        <f t="shared" si="620"/>
        <v>12</v>
      </c>
      <c r="E531" s="7">
        <f t="shared" si="620"/>
        <v>12</v>
      </c>
      <c r="F531" s="7">
        <f t="shared" si="620"/>
        <v>12</v>
      </c>
    </row>
    <row r="532" spans="1:6" ht="30" x14ac:dyDescent="0.25">
      <c r="A532" s="14" t="s">
        <v>214</v>
      </c>
      <c r="B532" s="7">
        <f>SUM(B533*B534)</f>
        <v>16500</v>
      </c>
      <c r="C532" s="7">
        <f t="shared" ref="C532" si="621">SUM(C533*C534)</f>
        <v>16500</v>
      </c>
      <c r="D532" s="7">
        <f>SUM(D533*D534)</f>
        <v>16500</v>
      </c>
      <c r="E532" s="7">
        <f t="shared" ref="E532:F532" si="622">SUM(E533*E534)</f>
        <v>16500</v>
      </c>
      <c r="F532" s="7">
        <f t="shared" si="622"/>
        <v>16500</v>
      </c>
    </row>
    <row r="533" spans="1:6" ht="30" x14ac:dyDescent="0.25">
      <c r="A533" s="14" t="s">
        <v>215</v>
      </c>
      <c r="B533" s="6">
        <v>1375</v>
      </c>
      <c r="C533" s="6">
        <f>SUM(B533)</f>
        <v>1375</v>
      </c>
      <c r="D533" s="6">
        <f t="shared" ref="D533:F534" si="623">SUM(C533)</f>
        <v>1375</v>
      </c>
      <c r="E533" s="6">
        <f t="shared" si="623"/>
        <v>1375</v>
      </c>
      <c r="F533" s="6">
        <f t="shared" si="623"/>
        <v>1375</v>
      </c>
    </row>
    <row r="534" spans="1:6" x14ac:dyDescent="0.25">
      <c r="A534" s="14" t="s">
        <v>104</v>
      </c>
      <c r="B534" s="7">
        <v>12</v>
      </c>
      <c r="C534" s="7">
        <f>SUM(B534)</f>
        <v>12</v>
      </c>
      <c r="D534" s="7">
        <f t="shared" si="623"/>
        <v>12</v>
      </c>
      <c r="E534" s="7">
        <f t="shared" si="623"/>
        <v>12</v>
      </c>
      <c r="F534" s="7">
        <f t="shared" si="623"/>
        <v>12</v>
      </c>
    </row>
    <row r="535" spans="1:6" x14ac:dyDescent="0.25">
      <c r="A535" s="20" t="s">
        <v>37</v>
      </c>
      <c r="B535" s="21">
        <f>SUM(B536*B537)</f>
        <v>132107.07317987501</v>
      </c>
      <c r="C535" s="21">
        <f t="shared" ref="C535:F535" si="624">SUM(C536*C537)</f>
        <v>132027.6308796969</v>
      </c>
      <c r="D535" s="21">
        <f t="shared" si="624"/>
        <v>138847.41092554684</v>
      </c>
      <c r="E535" s="21">
        <f t="shared" si="624"/>
        <v>146068.16842394866</v>
      </c>
      <c r="F535" s="21">
        <f t="shared" si="624"/>
        <v>153716.76545937997</v>
      </c>
    </row>
    <row r="536" spans="1:6" x14ac:dyDescent="0.25">
      <c r="A536" s="14" t="s">
        <v>114</v>
      </c>
      <c r="B536" s="8">
        <f>SUM(B6:B34)</f>
        <v>2642141.4635975002</v>
      </c>
      <c r="C536" s="8">
        <f>SUM(C6:C34)</f>
        <v>2640552.617593938</v>
      </c>
      <c r="D536" s="8">
        <f>SUM(D6:D34)</f>
        <v>2776948.2185109365</v>
      </c>
      <c r="E536" s="8">
        <f>SUM(E6:E34)</f>
        <v>2921363.3684789734</v>
      </c>
      <c r="F536" s="8">
        <f>SUM(F6:F34)</f>
        <v>3074335.3091875995</v>
      </c>
    </row>
    <row r="537" spans="1:6" ht="30" x14ac:dyDescent="0.25">
      <c r="A537" s="14" t="s">
        <v>115</v>
      </c>
      <c r="B537" s="5">
        <v>0.05</v>
      </c>
      <c r="C537" s="5">
        <f>SUM(B537)</f>
        <v>0.05</v>
      </c>
      <c r="D537" s="5">
        <f>SUM(C537)</f>
        <v>0.05</v>
      </c>
      <c r="E537" s="5">
        <f t="shared" ref="E537:F537" si="625">SUM(D537)</f>
        <v>0.05</v>
      </c>
      <c r="F537" s="5">
        <f t="shared" si="625"/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F835-339D-453F-BF30-8743F589E7AA}">
  <dimension ref="A1:F537"/>
  <sheetViews>
    <sheetView topLeftCell="A461" zoomScaleNormal="100" workbookViewId="0">
      <selection activeCell="I469" sqref="I469"/>
    </sheetView>
  </sheetViews>
  <sheetFormatPr defaultRowHeight="15" x14ac:dyDescent="0.25"/>
  <cols>
    <col min="1" max="1" width="41.85546875" style="12" customWidth="1"/>
    <col min="2" max="2" width="14.85546875" style="30" customWidth="1"/>
    <col min="3" max="3" width="13.7109375" style="30" customWidth="1"/>
    <col min="4" max="4" width="12.5703125" style="30" customWidth="1"/>
    <col min="5" max="5" width="12.42578125" style="30" customWidth="1"/>
    <col min="6" max="6" width="13.7109375" style="30" customWidth="1"/>
  </cols>
  <sheetData>
    <row r="1" spans="1:6" x14ac:dyDescent="0.25">
      <c r="A1" s="20" t="s">
        <v>35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14" t="s">
        <v>32</v>
      </c>
      <c r="B2" s="8">
        <f>SUM(B41)</f>
        <v>3370835.3699999996</v>
      </c>
      <c r="C2" s="8">
        <f t="shared" ref="C2:F2" si="0">SUM(C41)</f>
        <v>0</v>
      </c>
      <c r="D2" s="8">
        <f t="shared" si="0"/>
        <v>0</v>
      </c>
      <c r="E2" s="8">
        <f t="shared" si="0"/>
        <v>0</v>
      </c>
      <c r="F2" s="8">
        <f t="shared" si="0"/>
        <v>0</v>
      </c>
    </row>
    <row r="3" spans="1:6" x14ac:dyDescent="0.25">
      <c r="A3" s="20" t="s">
        <v>138</v>
      </c>
      <c r="B3" s="21">
        <f>SUM(B2:B2)</f>
        <v>3370835.3699999996</v>
      </c>
      <c r="C3" s="21">
        <f>SUM(C2:C2)</f>
        <v>0</v>
      </c>
      <c r="D3" s="21">
        <f>SUM(D2:D2)</f>
        <v>0</v>
      </c>
      <c r="E3" s="21">
        <f>SUM(E2:E2)</f>
        <v>0</v>
      </c>
      <c r="F3" s="21">
        <f>SUM(F2:F2)</f>
        <v>0</v>
      </c>
    </row>
    <row r="4" spans="1:6" x14ac:dyDescent="0.25">
      <c r="A4" s="14"/>
      <c r="B4" s="8"/>
      <c r="C4" s="8"/>
      <c r="D4" s="8"/>
      <c r="E4" s="8"/>
      <c r="F4" s="8"/>
    </row>
    <row r="5" spans="1:6" x14ac:dyDescent="0.25">
      <c r="A5" s="20" t="s">
        <v>34</v>
      </c>
      <c r="B5" s="8"/>
      <c r="C5" s="8"/>
      <c r="D5" s="8"/>
      <c r="E5" s="8"/>
      <c r="F5" s="8"/>
    </row>
    <row r="6" spans="1:6" x14ac:dyDescent="0.25">
      <c r="A6" s="14" t="s">
        <v>122</v>
      </c>
      <c r="B6" s="8">
        <f>SUM(B400+B402)</f>
        <v>990758.8857499999</v>
      </c>
      <c r="C6" s="8">
        <f>SUM(C400+C402)</f>
        <v>1025527.85789375</v>
      </c>
      <c r="D6" s="8">
        <f>SUM(D400+D402)</f>
        <v>1061166.0543410939</v>
      </c>
      <c r="E6" s="8">
        <f>SUM(E400+E402)</f>
        <v>1097695.2056996212</v>
      </c>
      <c r="F6" s="8">
        <f>SUM(F400+F402)</f>
        <v>1135137.5858421118</v>
      </c>
    </row>
    <row r="7" spans="1:6" x14ac:dyDescent="0.25">
      <c r="A7" s="14" t="s">
        <v>6</v>
      </c>
      <c r="B7" s="8">
        <f>SUM(B399)</f>
        <v>191023.03949999998</v>
      </c>
      <c r="C7" s="8">
        <f>SUM(C399)</f>
        <v>197798.61548750001</v>
      </c>
      <c r="D7" s="8">
        <f>SUM(D399)</f>
        <v>204743.58087468753</v>
      </c>
      <c r="E7" s="8">
        <f>SUM(E399)</f>
        <v>211862.17039655472</v>
      </c>
      <c r="F7" s="8">
        <f>SUM(F399)</f>
        <v>219158.72465646861</v>
      </c>
    </row>
    <row r="8" spans="1:6" x14ac:dyDescent="0.25">
      <c r="A8" s="14" t="s">
        <v>30</v>
      </c>
      <c r="B8" s="8">
        <f>SUM(B404)</f>
        <v>116652.04000000001</v>
      </c>
      <c r="C8" s="8">
        <f>SUM(C404)</f>
        <v>116652.04000000001</v>
      </c>
      <c r="D8" s="8">
        <f>SUM(D404)</f>
        <v>116652.04000000001</v>
      </c>
      <c r="E8" s="8">
        <f>SUM(E404)</f>
        <v>116652.04000000001</v>
      </c>
      <c r="F8" s="8">
        <f>SUM(F404)</f>
        <v>116652.04000000001</v>
      </c>
    </row>
    <row r="9" spans="1:6" x14ac:dyDescent="0.25">
      <c r="A9" s="20" t="s">
        <v>33</v>
      </c>
      <c r="B9" s="8"/>
      <c r="C9" s="8"/>
      <c r="D9" s="8"/>
      <c r="E9" s="8"/>
      <c r="F9" s="8"/>
    </row>
    <row r="10" spans="1:6" x14ac:dyDescent="0.25">
      <c r="A10" s="14" t="s">
        <v>18</v>
      </c>
      <c r="B10" s="8">
        <f>SUM(B411)</f>
        <v>61427.050916499997</v>
      </c>
      <c r="C10" s="8">
        <f>SUM(C411)</f>
        <v>63582.727189412493</v>
      </c>
      <c r="D10" s="8">
        <f>SUM(D411)</f>
        <v>65792.295369147818</v>
      </c>
      <c r="E10" s="8">
        <f>SUM(E411)</f>
        <v>68057.102753376515</v>
      </c>
      <c r="F10" s="8">
        <f>SUM(F411)</f>
        <v>70378.530322210936</v>
      </c>
    </row>
    <row r="11" spans="1:6" x14ac:dyDescent="0.25">
      <c r="A11" s="14" t="s">
        <v>23</v>
      </c>
      <c r="B11" s="8">
        <f>SUM(B415)</f>
        <v>16741.29</v>
      </c>
      <c r="C11" s="8">
        <f>SUM(C415)</f>
        <v>16741.29</v>
      </c>
      <c r="D11" s="8">
        <f>SUM(D415)</f>
        <v>16741.29</v>
      </c>
      <c r="E11" s="8">
        <f>SUM(E415)</f>
        <v>16741.29</v>
      </c>
      <c r="F11" s="8">
        <f>SUM(F415)</f>
        <v>16741.29</v>
      </c>
    </row>
    <row r="12" spans="1:6" x14ac:dyDescent="0.25">
      <c r="A12" s="14" t="s">
        <v>31</v>
      </c>
      <c r="B12" s="8">
        <f>SUM(B418)</f>
        <v>34466</v>
      </c>
      <c r="C12" s="8">
        <f>SUM(C418)</f>
        <v>0</v>
      </c>
      <c r="D12" s="8">
        <f>SUM(D418)</f>
        <v>0</v>
      </c>
      <c r="E12" s="8">
        <f>SUM(E418)</f>
        <v>0</v>
      </c>
      <c r="F12" s="8">
        <f>SUM(F418)</f>
        <v>0</v>
      </c>
    </row>
    <row r="13" spans="1:6" x14ac:dyDescent="0.25">
      <c r="A13" s="14" t="s">
        <v>36</v>
      </c>
      <c r="B13" s="8">
        <f>SUM(B420)</f>
        <v>209771.79293999998</v>
      </c>
      <c r="C13" s="8">
        <f>SUM(C420)</f>
        <v>780</v>
      </c>
      <c r="D13" s="8">
        <f>SUM(D420)</f>
        <v>780</v>
      </c>
      <c r="E13" s="8">
        <f>SUM(E420)</f>
        <v>780</v>
      </c>
      <c r="F13" s="8">
        <f>SUM(F420)</f>
        <v>780</v>
      </c>
    </row>
    <row r="14" spans="1:6" x14ac:dyDescent="0.25">
      <c r="A14" s="14" t="s">
        <v>27</v>
      </c>
      <c r="B14" s="8">
        <f>SUM(B430)</f>
        <v>4800</v>
      </c>
      <c r="C14" s="8">
        <f>SUM(C430)</f>
        <v>5040</v>
      </c>
      <c r="D14" s="8">
        <f>SUM(D430)</f>
        <v>5292</v>
      </c>
      <c r="E14" s="8">
        <f>SUM(E430)</f>
        <v>5556.6</v>
      </c>
      <c r="F14" s="8">
        <f>SUM(F430)</f>
        <v>5834.43</v>
      </c>
    </row>
    <row r="15" spans="1:6" x14ac:dyDescent="0.25">
      <c r="A15" s="14" t="s">
        <v>8</v>
      </c>
      <c r="B15" s="8">
        <f>SUM(B434)</f>
        <v>182994</v>
      </c>
      <c r="C15" s="8">
        <f>SUM(C434)</f>
        <v>186653.88</v>
      </c>
      <c r="D15" s="8">
        <f>SUM(D434)</f>
        <v>190386.95759999999</v>
      </c>
      <c r="E15" s="8">
        <f>SUM(E434)</f>
        <v>194194.69675199999</v>
      </c>
      <c r="F15" s="8">
        <f>SUM(F434)</f>
        <v>198078.59068704001</v>
      </c>
    </row>
    <row r="16" spans="1:6" x14ac:dyDescent="0.25">
      <c r="A16" s="14" t="s">
        <v>29</v>
      </c>
      <c r="B16" s="8">
        <f>SUM(B437)</f>
        <v>3717.96</v>
      </c>
      <c r="C16" s="8">
        <f>SUM(C437)</f>
        <v>3792.3191999999999</v>
      </c>
      <c r="D16" s="8">
        <f>SUM(D437)</f>
        <v>3868.1655839999999</v>
      </c>
      <c r="E16" s="8">
        <f>SUM(E437)</f>
        <v>3945.5288956800005</v>
      </c>
      <c r="F16" s="8">
        <f>SUM(F437)</f>
        <v>4024.4394735936003</v>
      </c>
    </row>
    <row r="17" spans="1:6" x14ac:dyDescent="0.25">
      <c r="A17" s="14" t="s">
        <v>13</v>
      </c>
      <c r="B17" s="8">
        <f>SUM(B440)</f>
        <v>2209.92</v>
      </c>
      <c r="C17" s="8">
        <f>SUM(C440)</f>
        <v>2254.1183999999998</v>
      </c>
      <c r="D17" s="8">
        <f>SUM(D440)</f>
        <v>2299.2007680000002</v>
      </c>
      <c r="E17" s="8">
        <f>SUM(E440)</f>
        <v>2345.1847833600004</v>
      </c>
      <c r="F17" s="8">
        <f>SUM(F440)</f>
        <v>2392.0884790272003</v>
      </c>
    </row>
    <row r="18" spans="1:6" x14ac:dyDescent="0.25">
      <c r="A18" s="14" t="s">
        <v>24</v>
      </c>
      <c r="B18" s="8">
        <f>SUM(B443)</f>
        <v>6606</v>
      </c>
      <c r="C18" s="8">
        <f>SUM(C443)</f>
        <v>6738.12</v>
      </c>
      <c r="D18" s="8">
        <f>SUM(D443)</f>
        <v>6872.8823999999995</v>
      </c>
      <c r="E18" s="8">
        <f>SUM(E443)</f>
        <v>7010.3400479999991</v>
      </c>
      <c r="F18" s="8">
        <f>SUM(F443)</f>
        <v>7150.5468489599998</v>
      </c>
    </row>
    <row r="19" spans="1:6" x14ac:dyDescent="0.25">
      <c r="A19" s="14" t="s">
        <v>7</v>
      </c>
      <c r="B19" s="8">
        <f>SUM(B446)</f>
        <v>18020</v>
      </c>
      <c r="C19" s="8">
        <f>SUM(C446)</f>
        <v>21096</v>
      </c>
      <c r="D19" s="8">
        <f>SUM(D446)</f>
        <v>24464.55</v>
      </c>
      <c r="E19" s="8">
        <f>SUM(E446)</f>
        <v>28150.215000000004</v>
      </c>
      <c r="F19" s="8">
        <f>SUM(F446)</f>
        <v>32179.585125000001</v>
      </c>
    </row>
    <row r="20" spans="1:6" x14ac:dyDescent="0.25">
      <c r="A20" s="14" t="s">
        <v>9</v>
      </c>
      <c r="B20" s="8">
        <f>SUM(B468)</f>
        <v>2400</v>
      </c>
      <c r="C20" s="8">
        <f>SUM(C468)</f>
        <v>2520</v>
      </c>
      <c r="D20" s="8">
        <f>SUM(D468)</f>
        <v>2646</v>
      </c>
      <c r="E20" s="8">
        <f>SUM(E468)</f>
        <v>2778.3</v>
      </c>
      <c r="F20" s="8">
        <f>SUM(F468)</f>
        <v>2917.2150000000001</v>
      </c>
    </row>
    <row r="21" spans="1:6" x14ac:dyDescent="0.25">
      <c r="A21" s="14" t="s">
        <v>10</v>
      </c>
      <c r="B21" s="8">
        <f>SUM(B471)</f>
        <v>2400</v>
      </c>
      <c r="C21" s="8">
        <f>SUM(C471)</f>
        <v>2400</v>
      </c>
      <c r="D21" s="8">
        <f>SUM(D471)</f>
        <v>2400</v>
      </c>
      <c r="E21" s="8">
        <f>SUM(E471)</f>
        <v>2400</v>
      </c>
      <c r="F21" s="8">
        <f>SUM(F471)</f>
        <v>2400</v>
      </c>
    </row>
    <row r="22" spans="1:6" x14ac:dyDescent="0.25">
      <c r="A22" s="14" t="s">
        <v>14</v>
      </c>
      <c r="B22" s="8">
        <f>SUM(B474)</f>
        <v>151029.48000000001</v>
      </c>
      <c r="C22" s="8">
        <f>SUM(C474)</f>
        <v>151029.48000000001</v>
      </c>
      <c r="D22" s="8">
        <f>SUM(D474)</f>
        <v>151029.48000000001</v>
      </c>
      <c r="E22" s="8">
        <f>SUM(E474)</f>
        <v>151029.48000000001</v>
      </c>
      <c r="F22" s="8">
        <f>SUM(F474)</f>
        <v>151029.48000000001</v>
      </c>
    </row>
    <row r="23" spans="1:6" x14ac:dyDescent="0.25">
      <c r="A23" s="14" t="s">
        <v>19</v>
      </c>
      <c r="B23" s="8">
        <f>SUM(B483)</f>
        <v>72000</v>
      </c>
      <c r="C23" s="8">
        <f>SUM(C483)</f>
        <v>72000</v>
      </c>
      <c r="D23" s="8">
        <f>SUM(D483)</f>
        <v>72000</v>
      </c>
      <c r="E23" s="8">
        <f>SUM(E483)</f>
        <v>72000</v>
      </c>
      <c r="F23" s="8">
        <f>SUM(F483)</f>
        <v>72000</v>
      </c>
    </row>
    <row r="24" spans="1:6" x14ac:dyDescent="0.25">
      <c r="A24" s="14" t="s">
        <v>15</v>
      </c>
      <c r="B24" s="8">
        <f>SUM(B486)</f>
        <v>113743.92</v>
      </c>
      <c r="C24" s="8">
        <f>SUM(C486)</f>
        <v>119431.11600000001</v>
      </c>
      <c r="D24" s="8">
        <f>SUM(D486)</f>
        <v>125402.67180000001</v>
      </c>
      <c r="E24" s="8">
        <f>SUM(E486)</f>
        <v>131672.80539000002</v>
      </c>
      <c r="F24" s="8">
        <f>SUM(F486)</f>
        <v>138256.44565950002</v>
      </c>
    </row>
    <row r="25" spans="1:6" x14ac:dyDescent="0.25">
      <c r="A25" s="14" t="s">
        <v>22</v>
      </c>
      <c r="B25" s="8">
        <f>SUM(B489)</f>
        <v>240000</v>
      </c>
      <c r="C25" s="8">
        <f>SUM(C489)</f>
        <v>252000</v>
      </c>
      <c r="D25" s="8">
        <f>SUM(D489)</f>
        <v>264600</v>
      </c>
      <c r="E25" s="8">
        <f>SUM(E489)</f>
        <v>277830</v>
      </c>
      <c r="F25" s="8">
        <f>SUM(F489)</f>
        <v>291721.5</v>
      </c>
    </row>
    <row r="26" spans="1:6" x14ac:dyDescent="0.25">
      <c r="A26" s="14" t="s">
        <v>16</v>
      </c>
      <c r="B26" s="8">
        <f>SUM(B492)</f>
        <v>15366</v>
      </c>
      <c r="C26" s="8">
        <f>SUM(C492)</f>
        <v>16134.300000000001</v>
      </c>
      <c r="D26" s="8">
        <f>SUM(D492)</f>
        <v>16941.015000000003</v>
      </c>
      <c r="E26" s="8">
        <f>SUM(E492)</f>
        <v>17788.065750000005</v>
      </c>
      <c r="F26" s="8">
        <f>SUM(F492)</f>
        <v>18677.469037500006</v>
      </c>
    </row>
    <row r="27" spans="1:6" x14ac:dyDescent="0.25">
      <c r="A27" s="14" t="s">
        <v>20</v>
      </c>
      <c r="B27" s="8">
        <f>SUM(B495)</f>
        <v>960</v>
      </c>
      <c r="C27" s="8">
        <f>SUM(C495)</f>
        <v>984</v>
      </c>
      <c r="D27" s="8">
        <f>SUM(D495)</f>
        <v>1008.5999999999999</v>
      </c>
      <c r="E27" s="8">
        <f>SUM(E495)</f>
        <v>1033.8149999999998</v>
      </c>
      <c r="F27" s="8">
        <f>SUM(F495)</f>
        <v>1059.6603749999999</v>
      </c>
    </row>
    <row r="28" spans="1:6" x14ac:dyDescent="0.25">
      <c r="A28" s="14" t="s">
        <v>21</v>
      </c>
      <c r="B28" s="6">
        <f>SUM(B499)</f>
        <v>120000</v>
      </c>
      <c r="C28" s="6">
        <f>SUM(C499)</f>
        <v>25200</v>
      </c>
      <c r="D28" s="6">
        <f>SUM(D499)</f>
        <v>26460</v>
      </c>
      <c r="E28" s="6">
        <f>SUM(E499)</f>
        <v>27783</v>
      </c>
      <c r="F28" s="6">
        <f>SUM(F499)</f>
        <v>29172.15</v>
      </c>
    </row>
    <row r="29" spans="1:6" x14ac:dyDescent="0.25">
      <c r="A29" s="14" t="s">
        <v>28</v>
      </c>
      <c r="B29" s="8">
        <f>SUM(B509)</f>
        <v>30000</v>
      </c>
      <c r="C29" s="8">
        <f>SUM(C509)</f>
        <v>31500</v>
      </c>
      <c r="D29" s="8">
        <f>SUM(D509)</f>
        <v>33075</v>
      </c>
      <c r="E29" s="8">
        <f>SUM(E509)</f>
        <v>34728.75</v>
      </c>
      <c r="F29" s="8">
        <f>SUM(F509)</f>
        <v>36465.1875</v>
      </c>
    </row>
    <row r="30" spans="1:6" x14ac:dyDescent="0.25">
      <c r="A30" s="14" t="s">
        <v>26</v>
      </c>
      <c r="B30" s="8">
        <f>SUM(B512)</f>
        <v>30546.959999999999</v>
      </c>
      <c r="C30" s="8">
        <f>SUM(C512)</f>
        <v>32074.307999999997</v>
      </c>
      <c r="D30" s="8">
        <f>SUM(D512)</f>
        <v>33678.023399999998</v>
      </c>
      <c r="E30" s="8">
        <f>SUM(E512)</f>
        <v>35361.924570000003</v>
      </c>
      <c r="F30" s="8">
        <f>SUM(F512)</f>
        <v>37130.020798500002</v>
      </c>
    </row>
    <row r="31" spans="1:6" x14ac:dyDescent="0.25">
      <c r="A31" s="14" t="s">
        <v>25</v>
      </c>
      <c r="B31" s="8">
        <f>SUM(B515)</f>
        <v>2000</v>
      </c>
      <c r="C31" s="8">
        <f>SUM(C515)</f>
        <v>2100</v>
      </c>
      <c r="D31" s="8">
        <f>SUM(D515)</f>
        <v>2205</v>
      </c>
      <c r="E31" s="8">
        <f>SUM(E515)</f>
        <v>2315.25</v>
      </c>
      <c r="F31" s="8">
        <f>SUM(F515)</f>
        <v>2431.0125000000003</v>
      </c>
    </row>
    <row r="32" spans="1:6" x14ac:dyDescent="0.25">
      <c r="A32" s="14" t="s">
        <v>11</v>
      </c>
      <c r="B32" s="8">
        <f>SUM(B519)</f>
        <v>19102.303949999998</v>
      </c>
      <c r="C32" s="8">
        <f>SUM(C519)</f>
        <v>19779.861548749999</v>
      </c>
      <c r="D32" s="8">
        <f>SUM(D519)</f>
        <v>20474.358087468754</v>
      </c>
      <c r="E32" s="8">
        <f>SUM(E519)</f>
        <v>21186.217039655472</v>
      </c>
      <c r="F32" s="8">
        <f>SUM(F519)</f>
        <v>21915.872465646858</v>
      </c>
    </row>
    <row r="33" spans="1:6" x14ac:dyDescent="0.25">
      <c r="A33" s="14" t="s">
        <v>12</v>
      </c>
      <c r="B33" s="8">
        <f>SUM(B522)</f>
        <v>38400</v>
      </c>
      <c r="C33" s="8">
        <f>SUM(C522)</f>
        <v>40320</v>
      </c>
      <c r="D33" s="8">
        <f>SUM(D522)</f>
        <v>42336</v>
      </c>
      <c r="E33" s="8">
        <f>SUM(E522)</f>
        <v>44452.800000000003</v>
      </c>
      <c r="F33" s="8">
        <f>SUM(F522)</f>
        <v>46675.44</v>
      </c>
    </row>
    <row r="34" spans="1:6" x14ac:dyDescent="0.25">
      <c r="A34" s="14" t="s">
        <v>206</v>
      </c>
      <c r="B34" s="8">
        <f>SUM(B525)</f>
        <v>2000</v>
      </c>
      <c r="C34" s="8">
        <f>SUM(C525)</f>
        <v>2100</v>
      </c>
      <c r="D34" s="8">
        <f>SUM(D525)</f>
        <v>2205</v>
      </c>
      <c r="E34" s="8">
        <f>SUM(E525)</f>
        <v>2315.25</v>
      </c>
      <c r="F34" s="8">
        <f>SUM(F525)</f>
        <v>2431.0125000000003</v>
      </c>
    </row>
    <row r="35" spans="1:6" x14ac:dyDescent="0.25">
      <c r="A35" s="14" t="s">
        <v>211</v>
      </c>
      <c r="B35" s="8">
        <f>SUM(B528)</f>
        <v>41268</v>
      </c>
      <c r="C35" s="8">
        <f>SUM(C528)</f>
        <v>41268</v>
      </c>
      <c r="D35" s="8">
        <f>SUM(D528)</f>
        <v>41268</v>
      </c>
      <c r="E35" s="8">
        <f>SUM(E528)</f>
        <v>41268</v>
      </c>
      <c r="F35" s="8">
        <f>SUM(F528)</f>
        <v>41268</v>
      </c>
    </row>
    <row r="36" spans="1:6" x14ac:dyDescent="0.25">
      <c r="A36" s="14" t="s">
        <v>37</v>
      </c>
      <c r="B36" s="8">
        <f>SUM(B535)</f>
        <v>133956.83215282499</v>
      </c>
      <c r="C36" s="8">
        <f>SUM(C535)</f>
        <v>120811.50168597064</v>
      </c>
      <c r="D36" s="8">
        <f>SUM(D535)</f>
        <v>124776.00826121993</v>
      </c>
      <c r="E36" s="8">
        <f>SUM(E535)</f>
        <v>128883.3016039124</v>
      </c>
      <c r="F36" s="8">
        <f>SUM(F535)</f>
        <v>133139.51586352798</v>
      </c>
    </row>
    <row r="37" spans="1:6" x14ac:dyDescent="0.25">
      <c r="A37" s="14" t="s">
        <v>129</v>
      </c>
      <c r="B37" s="8">
        <f>SUM(B6:B36)</f>
        <v>2854361.4752093246</v>
      </c>
      <c r="C37" s="8">
        <f>SUM(C6:C36)</f>
        <v>2578309.535405383</v>
      </c>
      <c r="D37" s="8">
        <f>SUM(D6:D36)</f>
        <v>2661564.1734856186</v>
      </c>
      <c r="E37" s="8">
        <f>SUM(E6:E36)</f>
        <v>2747817.3336821604</v>
      </c>
      <c r="F37" s="8">
        <f>SUM(F6:F36)</f>
        <v>2837197.8331340873</v>
      </c>
    </row>
    <row r="38" spans="1:6" x14ac:dyDescent="0.25">
      <c r="A38" s="20" t="s">
        <v>130</v>
      </c>
      <c r="B38" s="10">
        <f>SUM(B3-B37)</f>
        <v>516473.89479067503</v>
      </c>
      <c r="C38" s="10">
        <f>SUM(C3-C37)</f>
        <v>-2578309.535405383</v>
      </c>
      <c r="D38" s="10">
        <f t="shared" ref="D38:F38" si="1">SUM(D3-D37)</f>
        <v>-2661564.1734856186</v>
      </c>
      <c r="E38" s="10">
        <f t="shared" si="1"/>
        <v>-2747817.3336821604</v>
      </c>
      <c r="F38" s="10">
        <f t="shared" si="1"/>
        <v>-2837197.8331340873</v>
      </c>
    </row>
    <row r="39" spans="1:6" x14ac:dyDescent="0.25">
      <c r="A39" s="20" t="s">
        <v>210</v>
      </c>
      <c r="B39" s="31">
        <f>SUM(B38/B3)</f>
        <v>0.15321836817876841</v>
      </c>
      <c r="C39" s="31" t="e">
        <f>SUM(C38/C3)</f>
        <v>#DIV/0!</v>
      </c>
      <c r="D39" s="31" t="e">
        <f>SUM(D38/D3)</f>
        <v>#DIV/0!</v>
      </c>
      <c r="E39" s="31" t="e">
        <f>SUM(E38/E3)</f>
        <v>#DIV/0!</v>
      </c>
      <c r="F39" s="31" t="e">
        <f>SUM(F38/F3)</f>
        <v>#DIV/0!</v>
      </c>
    </row>
    <row r="40" spans="1:6" x14ac:dyDescent="0.25">
      <c r="A40" s="14"/>
      <c r="B40" s="8"/>
      <c r="C40" s="8"/>
      <c r="D40" s="8"/>
      <c r="E40" s="8"/>
      <c r="F40" s="8"/>
    </row>
    <row r="41" spans="1:6" x14ac:dyDescent="0.25">
      <c r="A41" s="20" t="s">
        <v>287</v>
      </c>
      <c r="B41" s="21">
        <f>SUM(B43+B46+B49+B52+B55+B58+B61+B64+B67+B70+B73+B76+B79+B82+B85+B88+B91+B94+B97+B100+B103+B106+B109+B112+B115+B118+B121+B124+B127+B130+B133+B136+B139+B142+B145+B148+B151+B154+B157+B160+B163+B166+B169)</f>
        <v>3370835.3699999996</v>
      </c>
      <c r="C41" s="21">
        <f>SUM(C53*C54*C55)</f>
        <v>0</v>
      </c>
      <c r="D41" s="21">
        <f t="shared" ref="D41:F41" si="2">SUM(D53*D54*D55)</f>
        <v>0</v>
      </c>
      <c r="E41" s="21">
        <f t="shared" si="2"/>
        <v>0</v>
      </c>
      <c r="F41" s="21">
        <f t="shared" si="2"/>
        <v>0</v>
      </c>
    </row>
    <row r="42" spans="1:6" x14ac:dyDescent="0.25">
      <c r="A42" s="20" t="s">
        <v>288</v>
      </c>
      <c r="B42" s="21">
        <f>SUM(B172)</f>
        <v>412873</v>
      </c>
      <c r="C42" s="21"/>
      <c r="D42" s="21"/>
      <c r="E42" s="21"/>
      <c r="F42" s="21"/>
    </row>
    <row r="43" spans="1:6" x14ac:dyDescent="0.25">
      <c r="A43" s="20" t="s">
        <v>218</v>
      </c>
      <c r="B43" s="33">
        <f>SUM(B44*B45)</f>
        <v>0</v>
      </c>
      <c r="C43" s="7"/>
      <c r="D43" s="7"/>
      <c r="E43" s="7"/>
      <c r="F43" s="7"/>
    </row>
    <row r="44" spans="1:6" x14ac:dyDescent="0.25">
      <c r="A44" s="14" t="s">
        <v>220</v>
      </c>
      <c r="B44" s="7">
        <v>0</v>
      </c>
      <c r="C44" s="7"/>
      <c r="D44" s="7"/>
      <c r="E44" s="7"/>
      <c r="F44" s="7"/>
    </row>
    <row r="45" spans="1:6" x14ac:dyDescent="0.25">
      <c r="A45" s="14" t="s">
        <v>219</v>
      </c>
      <c r="B45" s="3">
        <v>33390</v>
      </c>
      <c r="C45" s="7"/>
      <c r="D45" s="7"/>
      <c r="E45" s="7"/>
      <c r="F45" s="7"/>
    </row>
    <row r="46" spans="1:6" x14ac:dyDescent="0.25">
      <c r="A46" s="20" t="s">
        <v>221</v>
      </c>
      <c r="B46" s="33">
        <f>SUM(B47*B48)</f>
        <v>16821</v>
      </c>
      <c r="C46" s="5"/>
      <c r="D46" s="5"/>
      <c r="E46" s="5"/>
      <c r="F46" s="5"/>
    </row>
    <row r="47" spans="1:6" x14ac:dyDescent="0.25">
      <c r="A47" s="14" t="s">
        <v>220</v>
      </c>
      <c r="B47" s="7">
        <v>3</v>
      </c>
      <c r="C47" s="7"/>
      <c r="D47" s="7"/>
      <c r="E47" s="7"/>
      <c r="F47" s="7"/>
    </row>
    <row r="48" spans="1:6" x14ac:dyDescent="0.25">
      <c r="A48" s="14" t="s">
        <v>219</v>
      </c>
      <c r="B48" s="3">
        <v>5607</v>
      </c>
      <c r="C48" s="5"/>
      <c r="D48" s="5"/>
      <c r="E48" s="5"/>
      <c r="F48" s="5"/>
    </row>
    <row r="49" spans="1:6" x14ac:dyDescent="0.25">
      <c r="A49" s="20" t="s">
        <v>222</v>
      </c>
      <c r="B49" s="33">
        <f>SUM(B50*B51)</f>
        <v>100</v>
      </c>
      <c r="C49" s="7"/>
      <c r="D49" s="7"/>
      <c r="E49" s="7"/>
      <c r="F49" s="7"/>
    </row>
    <row r="50" spans="1:6" x14ac:dyDescent="0.25">
      <c r="A50" s="14" t="s">
        <v>220</v>
      </c>
      <c r="B50" s="7">
        <v>1</v>
      </c>
      <c r="C50" s="5"/>
      <c r="D50" s="5"/>
      <c r="E50" s="5"/>
      <c r="F50" s="5"/>
    </row>
    <row r="51" spans="1:6" x14ac:dyDescent="0.25">
      <c r="A51" s="14" t="s">
        <v>219</v>
      </c>
      <c r="B51" s="3">
        <v>100</v>
      </c>
      <c r="C51" s="7"/>
      <c r="D51" s="7"/>
      <c r="E51" s="7"/>
      <c r="F51" s="7"/>
    </row>
    <row r="52" spans="1:6" x14ac:dyDescent="0.25">
      <c r="A52" s="20" t="s">
        <v>223</v>
      </c>
      <c r="B52" s="33">
        <f>SUM(B53*B54)</f>
        <v>1200</v>
      </c>
      <c r="C52" s="5"/>
      <c r="D52" s="5"/>
      <c r="E52" s="5"/>
      <c r="F52" s="5"/>
    </row>
    <row r="53" spans="1:6" x14ac:dyDescent="0.25">
      <c r="A53" s="14" t="s">
        <v>220</v>
      </c>
      <c r="B53" s="7">
        <v>1</v>
      </c>
      <c r="C53" s="7"/>
      <c r="D53" s="7"/>
      <c r="E53" s="7"/>
      <c r="F53" s="7"/>
    </row>
    <row r="54" spans="1:6" x14ac:dyDescent="0.25">
      <c r="A54" s="14" t="s">
        <v>219</v>
      </c>
      <c r="B54" s="3">
        <v>1200</v>
      </c>
      <c r="C54" s="7"/>
      <c r="D54" s="7"/>
      <c r="E54" s="7"/>
      <c r="F54" s="7"/>
    </row>
    <row r="55" spans="1:6" x14ac:dyDescent="0.25">
      <c r="A55" s="20" t="s">
        <v>224</v>
      </c>
      <c r="B55" s="33">
        <f>SUM(B56*B57)</f>
        <v>69268.56</v>
      </c>
      <c r="C55" s="6"/>
      <c r="D55" s="6"/>
      <c r="E55" s="6"/>
      <c r="F55" s="6"/>
    </row>
    <row r="56" spans="1:6" x14ac:dyDescent="0.25">
      <c r="A56" s="14" t="s">
        <v>220</v>
      </c>
      <c r="B56" s="7">
        <v>8</v>
      </c>
      <c r="C56" s="8"/>
      <c r="D56" s="8"/>
      <c r="E56" s="8"/>
      <c r="F56" s="8"/>
    </row>
    <row r="57" spans="1:6" x14ac:dyDescent="0.25">
      <c r="A57" s="14" t="s">
        <v>219</v>
      </c>
      <c r="B57" s="3">
        <v>8658.57</v>
      </c>
    </row>
    <row r="58" spans="1:6" x14ac:dyDescent="0.25">
      <c r="A58" s="20" t="s">
        <v>225</v>
      </c>
      <c r="B58" s="33">
        <f>SUM(B59*B60)</f>
        <v>42213.8</v>
      </c>
    </row>
    <row r="59" spans="1:6" x14ac:dyDescent="0.25">
      <c r="A59" s="14" t="s">
        <v>220</v>
      </c>
      <c r="B59" s="7">
        <v>5</v>
      </c>
    </row>
    <row r="60" spans="1:6" x14ac:dyDescent="0.25">
      <c r="A60" s="14" t="s">
        <v>219</v>
      </c>
      <c r="B60" s="3">
        <v>8442.76</v>
      </c>
    </row>
    <row r="61" spans="1:6" x14ac:dyDescent="0.25">
      <c r="A61" s="20" t="s">
        <v>226</v>
      </c>
      <c r="B61" s="33">
        <f>SUM(B62*B63)</f>
        <v>506.25</v>
      </c>
    </row>
    <row r="62" spans="1:6" x14ac:dyDescent="0.25">
      <c r="A62" s="14" t="s">
        <v>220</v>
      </c>
      <c r="B62" s="7">
        <v>3</v>
      </c>
    </row>
    <row r="63" spans="1:6" x14ac:dyDescent="0.25">
      <c r="A63" s="14" t="s">
        <v>219</v>
      </c>
      <c r="B63" s="3">
        <v>168.75</v>
      </c>
      <c r="C63"/>
      <c r="D63"/>
      <c r="E63"/>
      <c r="F63"/>
    </row>
    <row r="64" spans="1:6" x14ac:dyDescent="0.25">
      <c r="A64" s="36" t="s">
        <v>227</v>
      </c>
      <c r="B64" s="37">
        <f>SUM(B65*B66)</f>
        <v>503813.85</v>
      </c>
      <c r="C64"/>
      <c r="D64"/>
      <c r="E64"/>
      <c r="F64"/>
    </row>
    <row r="65" spans="1:2" x14ac:dyDescent="0.25">
      <c r="A65" s="38" t="s">
        <v>220</v>
      </c>
      <c r="B65" s="39">
        <v>15</v>
      </c>
    </row>
    <row r="66" spans="1:2" x14ac:dyDescent="0.25">
      <c r="A66" s="38" t="s">
        <v>219</v>
      </c>
      <c r="B66" s="40">
        <v>33587.589999999997</v>
      </c>
    </row>
    <row r="67" spans="1:2" x14ac:dyDescent="0.25">
      <c r="A67" s="20" t="s">
        <v>228</v>
      </c>
      <c r="B67" s="33">
        <f>SUM(B68*B69)</f>
        <v>917</v>
      </c>
    </row>
    <row r="68" spans="1:2" x14ac:dyDescent="0.25">
      <c r="A68" s="14" t="s">
        <v>220</v>
      </c>
      <c r="B68" s="7">
        <v>1</v>
      </c>
    </row>
    <row r="69" spans="1:2" x14ac:dyDescent="0.25">
      <c r="A69" s="14" t="s">
        <v>219</v>
      </c>
      <c r="B69" s="3">
        <v>917</v>
      </c>
    </row>
    <row r="70" spans="1:2" x14ac:dyDescent="0.25">
      <c r="A70" s="20" t="s">
        <v>229</v>
      </c>
      <c r="B70" s="33">
        <f>SUM(B71*B72)</f>
        <v>1494.75</v>
      </c>
    </row>
    <row r="71" spans="1:2" customFormat="1" x14ac:dyDescent="0.25">
      <c r="A71" s="14" t="s">
        <v>220</v>
      </c>
      <c r="B71" s="7">
        <v>1</v>
      </c>
    </row>
    <row r="72" spans="1:2" x14ac:dyDescent="0.25">
      <c r="A72" s="14" t="s">
        <v>219</v>
      </c>
      <c r="B72" s="3">
        <v>1494.75</v>
      </c>
    </row>
    <row r="73" spans="1:2" x14ac:dyDescent="0.25">
      <c r="A73" s="20" t="s">
        <v>230</v>
      </c>
      <c r="B73" s="33">
        <f>SUM(B74*B75)</f>
        <v>528772.66</v>
      </c>
    </row>
    <row r="74" spans="1:2" x14ac:dyDescent="0.25">
      <c r="A74" s="14" t="s">
        <v>220</v>
      </c>
      <c r="B74" s="7">
        <v>29</v>
      </c>
    </row>
    <row r="75" spans="1:2" x14ac:dyDescent="0.25">
      <c r="A75" s="14" t="s">
        <v>219</v>
      </c>
      <c r="B75" s="3">
        <v>18233.54</v>
      </c>
    </row>
    <row r="76" spans="1:2" x14ac:dyDescent="0.25">
      <c r="A76" s="20" t="s">
        <v>231</v>
      </c>
      <c r="B76" s="33">
        <f>SUM(B77*B78)</f>
        <v>630</v>
      </c>
    </row>
    <row r="77" spans="1:2" x14ac:dyDescent="0.25">
      <c r="A77" s="14" t="s">
        <v>220</v>
      </c>
      <c r="B77" s="7">
        <v>1</v>
      </c>
    </row>
    <row r="78" spans="1:2" x14ac:dyDescent="0.25">
      <c r="A78" s="14" t="s">
        <v>219</v>
      </c>
      <c r="B78" s="3">
        <v>630</v>
      </c>
    </row>
    <row r="79" spans="1:2" x14ac:dyDescent="0.25">
      <c r="A79" s="20" t="s">
        <v>232</v>
      </c>
      <c r="B79" s="33">
        <f>SUM(B80*B81)</f>
        <v>4800.6499999999996</v>
      </c>
    </row>
    <row r="80" spans="1:2" x14ac:dyDescent="0.25">
      <c r="A80" s="14" t="s">
        <v>220</v>
      </c>
      <c r="B80" s="7">
        <v>1</v>
      </c>
    </row>
    <row r="81" spans="1:2" x14ac:dyDescent="0.25">
      <c r="A81" s="14" t="s">
        <v>219</v>
      </c>
      <c r="B81" s="3">
        <v>4800.6499999999996</v>
      </c>
    </row>
    <row r="82" spans="1:2" x14ac:dyDescent="0.25">
      <c r="A82" s="20" t="s">
        <v>233</v>
      </c>
      <c r="B82" s="33">
        <f>SUM(B83*B84)</f>
        <v>21200.400000000001</v>
      </c>
    </row>
    <row r="83" spans="1:2" x14ac:dyDescent="0.25">
      <c r="A83" s="14" t="s">
        <v>220</v>
      </c>
      <c r="B83" s="7">
        <v>8</v>
      </c>
    </row>
    <row r="84" spans="1:2" x14ac:dyDescent="0.25">
      <c r="A84" s="14" t="s">
        <v>219</v>
      </c>
      <c r="B84" s="3">
        <v>2650.05</v>
      </c>
    </row>
    <row r="85" spans="1:2" x14ac:dyDescent="0.25">
      <c r="A85" s="20" t="s">
        <v>234</v>
      </c>
      <c r="B85" s="33">
        <f>SUM(B86*B87)</f>
        <v>20355.8</v>
      </c>
    </row>
    <row r="86" spans="1:2" x14ac:dyDescent="0.25">
      <c r="A86" s="14" t="s">
        <v>220</v>
      </c>
      <c r="B86" s="7">
        <v>2</v>
      </c>
    </row>
    <row r="87" spans="1:2" x14ac:dyDescent="0.25">
      <c r="A87" s="14" t="s">
        <v>219</v>
      </c>
      <c r="B87" s="3">
        <v>10177.9</v>
      </c>
    </row>
    <row r="88" spans="1:2" x14ac:dyDescent="0.25">
      <c r="A88" s="20" t="s">
        <v>235</v>
      </c>
      <c r="B88" s="33">
        <f>SUM(B89*B90)</f>
        <v>403.75</v>
      </c>
    </row>
    <row r="89" spans="1:2" x14ac:dyDescent="0.25">
      <c r="A89" s="14" t="s">
        <v>220</v>
      </c>
      <c r="B89" s="7">
        <v>1</v>
      </c>
    </row>
    <row r="90" spans="1:2" x14ac:dyDescent="0.25">
      <c r="A90" s="14" t="s">
        <v>219</v>
      </c>
      <c r="B90" s="3">
        <v>403.75</v>
      </c>
    </row>
    <row r="91" spans="1:2" x14ac:dyDescent="0.25">
      <c r="A91" s="20" t="s">
        <v>236</v>
      </c>
      <c r="B91" s="33">
        <f>SUM(B92*B93)</f>
        <v>22396.6</v>
      </c>
    </row>
    <row r="92" spans="1:2" x14ac:dyDescent="0.25">
      <c r="A92" s="14" t="s">
        <v>220</v>
      </c>
      <c r="B92" s="7">
        <v>1</v>
      </c>
    </row>
    <row r="93" spans="1:2" x14ac:dyDescent="0.25">
      <c r="A93" s="14" t="s">
        <v>219</v>
      </c>
      <c r="B93" s="3">
        <v>22396.6</v>
      </c>
    </row>
    <row r="94" spans="1:2" x14ac:dyDescent="0.25">
      <c r="A94" s="20" t="s">
        <v>237</v>
      </c>
      <c r="B94" s="33">
        <f>SUM(B95*B96)</f>
        <v>1150</v>
      </c>
    </row>
    <row r="95" spans="1:2" x14ac:dyDescent="0.25">
      <c r="A95" s="14" t="s">
        <v>220</v>
      </c>
      <c r="B95" s="7">
        <v>1</v>
      </c>
    </row>
    <row r="96" spans="1:2" x14ac:dyDescent="0.25">
      <c r="A96" s="14" t="s">
        <v>219</v>
      </c>
      <c r="B96" s="3">
        <v>1150</v>
      </c>
    </row>
    <row r="97" spans="1:2" x14ac:dyDescent="0.25">
      <c r="A97" s="20" t="s">
        <v>238</v>
      </c>
      <c r="B97" s="33">
        <f>SUM(B98*B99)</f>
        <v>39202.600000000006</v>
      </c>
    </row>
    <row r="98" spans="1:2" x14ac:dyDescent="0.25">
      <c r="A98" s="14" t="s">
        <v>220</v>
      </c>
      <c r="B98" s="7">
        <v>20</v>
      </c>
    </row>
    <row r="99" spans="1:2" x14ac:dyDescent="0.25">
      <c r="A99" s="14" t="s">
        <v>219</v>
      </c>
      <c r="B99" s="3">
        <v>1960.13</v>
      </c>
    </row>
    <row r="100" spans="1:2" x14ac:dyDescent="0.25">
      <c r="A100" s="20" t="s">
        <v>239</v>
      </c>
      <c r="B100" s="33">
        <f>SUM(B101*B102)</f>
        <v>676957.15999999992</v>
      </c>
    </row>
    <row r="101" spans="1:2" x14ac:dyDescent="0.25">
      <c r="A101" s="14" t="s">
        <v>220</v>
      </c>
      <c r="B101" s="7">
        <v>92</v>
      </c>
    </row>
    <row r="102" spans="1:2" x14ac:dyDescent="0.25">
      <c r="A102" s="14" t="s">
        <v>219</v>
      </c>
      <c r="B102" s="3">
        <v>7358.23</v>
      </c>
    </row>
    <row r="103" spans="1:2" x14ac:dyDescent="0.25">
      <c r="A103" s="20" t="s">
        <v>240</v>
      </c>
      <c r="B103" s="33">
        <f>SUM(B104*B105)</f>
        <v>63450</v>
      </c>
    </row>
    <row r="104" spans="1:2" x14ac:dyDescent="0.25">
      <c r="A104" s="14" t="s">
        <v>220</v>
      </c>
      <c r="B104" s="7">
        <v>20</v>
      </c>
    </row>
    <row r="105" spans="1:2" x14ac:dyDescent="0.25">
      <c r="A105" s="14" t="s">
        <v>219</v>
      </c>
      <c r="B105" s="3">
        <v>3172.5</v>
      </c>
    </row>
    <row r="106" spans="1:2" x14ac:dyDescent="0.25">
      <c r="A106" s="20" t="s">
        <v>241</v>
      </c>
      <c r="B106" s="33">
        <f>SUM(B107*B108)</f>
        <v>73014.55</v>
      </c>
    </row>
    <row r="107" spans="1:2" x14ac:dyDescent="0.25">
      <c r="A107" s="14" t="s">
        <v>220</v>
      </c>
      <c r="B107" s="7">
        <v>35</v>
      </c>
    </row>
    <row r="108" spans="1:2" x14ac:dyDescent="0.25">
      <c r="A108" s="14" t="s">
        <v>219</v>
      </c>
      <c r="B108" s="3">
        <v>2086.13</v>
      </c>
    </row>
    <row r="109" spans="1:2" x14ac:dyDescent="0.25">
      <c r="A109" s="20" t="s">
        <v>242</v>
      </c>
      <c r="B109" s="33">
        <f>SUM(B110*B111)</f>
        <v>40884.82</v>
      </c>
    </row>
    <row r="110" spans="1:2" x14ac:dyDescent="0.25">
      <c r="A110" s="14" t="s">
        <v>220</v>
      </c>
      <c r="B110" s="7">
        <v>1</v>
      </c>
    </row>
    <row r="111" spans="1:2" x14ac:dyDescent="0.25">
      <c r="A111" s="14" t="s">
        <v>219</v>
      </c>
      <c r="B111" s="3">
        <v>40884.82</v>
      </c>
    </row>
    <row r="112" spans="1:2" x14ac:dyDescent="0.25">
      <c r="A112" s="20" t="s">
        <v>290</v>
      </c>
      <c r="B112" s="33">
        <f>SUM(B113*B114)</f>
        <v>182400</v>
      </c>
    </row>
    <row r="113" spans="1:2" x14ac:dyDescent="0.25">
      <c r="A113" s="14" t="s">
        <v>220</v>
      </c>
      <c r="B113" s="7">
        <v>6</v>
      </c>
    </row>
    <row r="114" spans="1:2" x14ac:dyDescent="0.25">
      <c r="A114" s="14" t="s">
        <v>219</v>
      </c>
      <c r="B114" s="3">
        <v>30400</v>
      </c>
    </row>
    <row r="115" spans="1:2" x14ac:dyDescent="0.25">
      <c r="A115" s="20" t="s">
        <v>243</v>
      </c>
      <c r="B115" s="33">
        <f>SUM(B116*B117)</f>
        <v>31656.9</v>
      </c>
    </row>
    <row r="116" spans="1:2" x14ac:dyDescent="0.25">
      <c r="A116" s="14" t="s">
        <v>220</v>
      </c>
      <c r="B116" s="7">
        <v>2</v>
      </c>
    </row>
    <row r="117" spans="1:2" x14ac:dyDescent="0.25">
      <c r="A117" s="14" t="s">
        <v>219</v>
      </c>
      <c r="B117" s="3">
        <v>15828.45</v>
      </c>
    </row>
    <row r="118" spans="1:2" x14ac:dyDescent="0.25">
      <c r="A118" s="20" t="s">
        <v>244</v>
      </c>
      <c r="B118" s="33">
        <f>SUM(B119*B120)</f>
        <v>88669.63</v>
      </c>
    </row>
    <row r="119" spans="1:2" x14ac:dyDescent="0.25">
      <c r="A119" s="14" t="s">
        <v>220</v>
      </c>
      <c r="B119" s="7">
        <v>7</v>
      </c>
    </row>
    <row r="120" spans="1:2" x14ac:dyDescent="0.25">
      <c r="A120" s="14" t="s">
        <v>219</v>
      </c>
      <c r="B120" s="3">
        <v>12667.09</v>
      </c>
    </row>
    <row r="121" spans="1:2" x14ac:dyDescent="0.25">
      <c r="A121" s="36" t="s">
        <v>245</v>
      </c>
      <c r="B121" s="37">
        <f>SUM(B122*B123)</f>
        <v>154257.90000000002</v>
      </c>
    </row>
    <row r="122" spans="1:2" x14ac:dyDescent="0.25">
      <c r="A122" s="38" t="s">
        <v>220</v>
      </c>
      <c r="B122" s="39">
        <v>15</v>
      </c>
    </row>
    <row r="123" spans="1:2" x14ac:dyDescent="0.25">
      <c r="A123" s="38" t="s">
        <v>219</v>
      </c>
      <c r="B123" s="40">
        <v>10283.86</v>
      </c>
    </row>
    <row r="124" spans="1:2" x14ac:dyDescent="0.25">
      <c r="A124" s="20" t="s">
        <v>246</v>
      </c>
      <c r="B124" s="33">
        <f>SUM(B125*B126)</f>
        <v>4813.18</v>
      </c>
    </row>
    <row r="125" spans="1:2" x14ac:dyDescent="0.25">
      <c r="A125" s="14" t="s">
        <v>220</v>
      </c>
      <c r="B125" s="7">
        <v>1</v>
      </c>
    </row>
    <row r="126" spans="1:2" x14ac:dyDescent="0.25">
      <c r="A126" s="14" t="s">
        <v>219</v>
      </c>
      <c r="B126" s="3">
        <v>4813.18</v>
      </c>
    </row>
    <row r="127" spans="1:2" x14ac:dyDescent="0.25">
      <c r="A127" s="20" t="s">
        <v>247</v>
      </c>
      <c r="B127" s="33">
        <f>SUM(B128*B129)</f>
        <v>8762.58</v>
      </c>
    </row>
    <row r="128" spans="1:2" x14ac:dyDescent="0.25">
      <c r="A128" s="14" t="s">
        <v>220</v>
      </c>
      <c r="B128" s="7">
        <v>3</v>
      </c>
    </row>
    <row r="129" spans="1:2" x14ac:dyDescent="0.25">
      <c r="A129" s="14" t="s">
        <v>219</v>
      </c>
      <c r="B129" s="3">
        <v>2920.86</v>
      </c>
    </row>
    <row r="130" spans="1:2" x14ac:dyDescent="0.25">
      <c r="A130" s="20" t="s">
        <v>248</v>
      </c>
      <c r="B130" s="33">
        <f>SUM(B131*B132)</f>
        <v>1750</v>
      </c>
    </row>
    <row r="131" spans="1:2" x14ac:dyDescent="0.25">
      <c r="A131" s="14" t="s">
        <v>220</v>
      </c>
      <c r="B131" s="7">
        <v>2</v>
      </c>
    </row>
    <row r="132" spans="1:2" x14ac:dyDescent="0.25">
      <c r="A132" s="14" t="s">
        <v>219</v>
      </c>
      <c r="B132" s="3">
        <v>875</v>
      </c>
    </row>
    <row r="133" spans="1:2" x14ac:dyDescent="0.25">
      <c r="A133" s="20" t="s">
        <v>249</v>
      </c>
      <c r="B133" s="33">
        <f>SUM(B134*B135)</f>
        <v>27914.370000000003</v>
      </c>
    </row>
    <row r="134" spans="1:2" x14ac:dyDescent="0.25">
      <c r="A134" s="14" t="s">
        <v>220</v>
      </c>
      <c r="B134" s="7">
        <v>3</v>
      </c>
    </row>
    <row r="135" spans="1:2" x14ac:dyDescent="0.25">
      <c r="A135" s="14" t="s">
        <v>219</v>
      </c>
      <c r="B135" s="3">
        <v>9304.7900000000009</v>
      </c>
    </row>
    <row r="136" spans="1:2" x14ac:dyDescent="0.25">
      <c r="A136" s="20" t="s">
        <v>250</v>
      </c>
      <c r="B136" s="33">
        <f>SUM(B137*B138)</f>
        <v>8128</v>
      </c>
    </row>
    <row r="137" spans="1:2" x14ac:dyDescent="0.25">
      <c r="A137" s="14" t="s">
        <v>220</v>
      </c>
      <c r="B137" s="7">
        <v>1</v>
      </c>
    </row>
    <row r="138" spans="1:2" x14ac:dyDescent="0.25">
      <c r="A138" s="14" t="s">
        <v>219</v>
      </c>
      <c r="B138" s="3">
        <v>8128</v>
      </c>
    </row>
    <row r="139" spans="1:2" x14ac:dyDescent="0.25">
      <c r="A139" s="20" t="s">
        <v>251</v>
      </c>
      <c r="B139" s="33">
        <f>SUM(B140*B141)</f>
        <v>102703.25</v>
      </c>
    </row>
    <row r="140" spans="1:2" x14ac:dyDescent="0.25">
      <c r="A140" s="14" t="s">
        <v>220</v>
      </c>
      <c r="B140" s="7">
        <v>13</v>
      </c>
    </row>
    <row r="141" spans="1:2" x14ac:dyDescent="0.25">
      <c r="A141" s="14" t="s">
        <v>219</v>
      </c>
      <c r="B141" s="3">
        <v>7900.25</v>
      </c>
    </row>
    <row r="142" spans="1:2" x14ac:dyDescent="0.25">
      <c r="A142" s="20" t="s">
        <v>252</v>
      </c>
      <c r="B142" s="33">
        <f>SUM(B143*B144)</f>
        <v>6741.7199999999993</v>
      </c>
    </row>
    <row r="143" spans="1:2" x14ac:dyDescent="0.25">
      <c r="A143" s="14" t="s">
        <v>220</v>
      </c>
      <c r="B143" s="7">
        <v>6</v>
      </c>
    </row>
    <row r="144" spans="1:2" x14ac:dyDescent="0.25">
      <c r="A144" s="14" t="s">
        <v>219</v>
      </c>
      <c r="B144" s="3">
        <v>1123.6199999999999</v>
      </c>
    </row>
    <row r="145" spans="1:2" x14ac:dyDescent="0.25">
      <c r="A145" s="20" t="s">
        <v>253</v>
      </c>
      <c r="B145" s="33">
        <f>SUM(B146*B147)</f>
        <v>350230.01</v>
      </c>
    </row>
    <row r="146" spans="1:2" x14ac:dyDescent="0.25">
      <c r="A146" s="14" t="s">
        <v>220</v>
      </c>
      <c r="B146" s="7">
        <v>13</v>
      </c>
    </row>
    <row r="147" spans="1:2" x14ac:dyDescent="0.25">
      <c r="A147" s="14" t="s">
        <v>219</v>
      </c>
      <c r="B147" s="3">
        <v>26940.77</v>
      </c>
    </row>
    <row r="148" spans="1:2" x14ac:dyDescent="0.25">
      <c r="A148" s="20" t="s">
        <v>254</v>
      </c>
      <c r="B148" s="33">
        <f>SUM(B149*B150)</f>
        <v>48726.8</v>
      </c>
    </row>
    <row r="149" spans="1:2" x14ac:dyDescent="0.25">
      <c r="A149" s="14" t="s">
        <v>220</v>
      </c>
      <c r="B149" s="7">
        <v>1</v>
      </c>
    </row>
    <row r="150" spans="1:2" x14ac:dyDescent="0.25">
      <c r="A150" s="14" t="s">
        <v>219</v>
      </c>
      <c r="B150" s="3">
        <v>48726.8</v>
      </c>
    </row>
    <row r="151" spans="1:2" x14ac:dyDescent="0.25">
      <c r="A151" s="20" t="s">
        <v>255</v>
      </c>
      <c r="B151" s="33">
        <f>SUM(B152*B153)</f>
        <v>37055.879999999997</v>
      </c>
    </row>
    <row r="152" spans="1:2" x14ac:dyDescent="0.25">
      <c r="A152" s="14" t="s">
        <v>220</v>
      </c>
      <c r="B152" s="7">
        <v>3</v>
      </c>
    </row>
    <row r="153" spans="1:2" x14ac:dyDescent="0.25">
      <c r="A153" s="14" t="s">
        <v>219</v>
      </c>
      <c r="B153" s="3">
        <v>12351.96</v>
      </c>
    </row>
    <row r="154" spans="1:2" x14ac:dyDescent="0.25">
      <c r="A154" s="20" t="s">
        <v>256</v>
      </c>
      <c r="B154" s="33">
        <f>SUM(B155*B156)</f>
        <v>325</v>
      </c>
    </row>
    <row r="155" spans="1:2" x14ac:dyDescent="0.25">
      <c r="A155" s="14" t="s">
        <v>220</v>
      </c>
      <c r="B155" s="7">
        <v>1</v>
      </c>
    </row>
    <row r="156" spans="1:2" x14ac:dyDescent="0.25">
      <c r="A156" s="14" t="s">
        <v>219</v>
      </c>
      <c r="B156" s="3">
        <v>325</v>
      </c>
    </row>
    <row r="157" spans="1:2" x14ac:dyDescent="0.25">
      <c r="A157" s="20" t="s">
        <v>257</v>
      </c>
      <c r="B157" s="33">
        <f>SUM(B158*B159)</f>
        <v>48726.8</v>
      </c>
    </row>
    <row r="158" spans="1:2" x14ac:dyDescent="0.25">
      <c r="A158" s="14" t="s">
        <v>220</v>
      </c>
      <c r="B158" s="7">
        <v>1</v>
      </c>
    </row>
    <row r="159" spans="1:2" x14ac:dyDescent="0.25">
      <c r="A159" s="14" t="s">
        <v>219</v>
      </c>
      <c r="B159" s="3">
        <v>48726.8</v>
      </c>
    </row>
    <row r="160" spans="1:2" x14ac:dyDescent="0.25">
      <c r="A160" s="20" t="s">
        <v>258</v>
      </c>
      <c r="B160" s="33">
        <f>SUM(B161*B162)</f>
        <v>34584.32</v>
      </c>
    </row>
    <row r="161" spans="1:2" x14ac:dyDescent="0.25">
      <c r="A161" s="14" t="s">
        <v>220</v>
      </c>
      <c r="B161" s="7">
        <v>8</v>
      </c>
    </row>
    <row r="162" spans="1:2" x14ac:dyDescent="0.25">
      <c r="A162" s="14" t="s">
        <v>219</v>
      </c>
      <c r="B162" s="3">
        <v>4323.04</v>
      </c>
    </row>
    <row r="163" spans="1:2" x14ac:dyDescent="0.25">
      <c r="A163" s="20" t="s">
        <v>259</v>
      </c>
      <c r="B163" s="33">
        <f>SUM(B164*B165)</f>
        <v>20671.350000000002</v>
      </c>
    </row>
    <row r="164" spans="1:2" x14ac:dyDescent="0.25">
      <c r="A164" s="14" t="s">
        <v>220</v>
      </c>
      <c r="B164" s="7">
        <v>5</v>
      </c>
    </row>
    <row r="165" spans="1:2" x14ac:dyDescent="0.25">
      <c r="A165" s="14" t="s">
        <v>219</v>
      </c>
      <c r="B165" s="3">
        <v>4134.2700000000004</v>
      </c>
    </row>
    <row r="166" spans="1:2" x14ac:dyDescent="0.25">
      <c r="A166" s="20" t="s">
        <v>260</v>
      </c>
      <c r="B166" s="33">
        <f>SUM(B167*B168)</f>
        <v>23650</v>
      </c>
    </row>
    <row r="167" spans="1:2" x14ac:dyDescent="0.25">
      <c r="A167" s="14" t="s">
        <v>220</v>
      </c>
      <c r="B167" s="7">
        <v>11</v>
      </c>
    </row>
    <row r="168" spans="1:2" x14ac:dyDescent="0.25">
      <c r="A168" s="14" t="s">
        <v>219</v>
      </c>
      <c r="B168" s="3">
        <v>2150</v>
      </c>
    </row>
    <row r="169" spans="1:2" x14ac:dyDescent="0.25">
      <c r="A169" s="20" t="s">
        <v>261</v>
      </c>
      <c r="B169" s="33">
        <f>SUM(B170*B171)</f>
        <v>59513.48</v>
      </c>
    </row>
    <row r="170" spans="1:2" x14ac:dyDescent="0.25">
      <c r="A170" s="14" t="s">
        <v>220</v>
      </c>
      <c r="B170" s="7">
        <v>4</v>
      </c>
    </row>
    <row r="171" spans="1:2" x14ac:dyDescent="0.25">
      <c r="A171" s="14" t="s">
        <v>219</v>
      </c>
      <c r="B171" s="3">
        <v>14878.37</v>
      </c>
    </row>
    <row r="172" spans="1:2" x14ac:dyDescent="0.25">
      <c r="A172" s="34" t="s">
        <v>262</v>
      </c>
      <c r="B172" s="35">
        <f>SUM(B173+B176+B179+B182+B185+B188+B191+B194+B197+B200+B203+B206+B209+B212+B215+B218+B221+B224+B227+B230+B233+B236+B239)</f>
        <v>412873</v>
      </c>
    </row>
    <row r="173" spans="1:2" x14ac:dyDescent="0.25">
      <c r="A173" s="20" t="s">
        <v>263</v>
      </c>
      <c r="B173" s="33">
        <f>SUM(B174*B175)</f>
        <v>17951</v>
      </c>
    </row>
    <row r="174" spans="1:2" x14ac:dyDescent="0.25">
      <c r="A174" s="14" t="s">
        <v>220</v>
      </c>
      <c r="B174" s="7">
        <v>1</v>
      </c>
    </row>
    <row r="175" spans="1:2" x14ac:dyDescent="0.25">
      <c r="A175" s="14" t="s">
        <v>219</v>
      </c>
      <c r="B175" s="3">
        <v>17951</v>
      </c>
    </row>
    <row r="176" spans="1:2" x14ac:dyDescent="0.25">
      <c r="A176" s="20" t="s">
        <v>264</v>
      </c>
      <c r="B176" s="33">
        <f>SUM(B177*B178)</f>
        <v>17951</v>
      </c>
    </row>
    <row r="177" spans="1:2" x14ac:dyDescent="0.25">
      <c r="A177" s="14" t="s">
        <v>220</v>
      </c>
      <c r="B177" s="7">
        <v>1</v>
      </c>
    </row>
    <row r="178" spans="1:2" x14ac:dyDescent="0.25">
      <c r="A178" s="14" t="s">
        <v>219</v>
      </c>
      <c r="B178" s="3">
        <v>17951</v>
      </c>
    </row>
    <row r="179" spans="1:2" x14ac:dyDescent="0.25">
      <c r="A179" s="20" t="s">
        <v>265</v>
      </c>
      <c r="B179" s="33">
        <f>SUM(B180*B181)</f>
        <v>17951</v>
      </c>
    </row>
    <row r="180" spans="1:2" x14ac:dyDescent="0.25">
      <c r="A180" s="14" t="s">
        <v>220</v>
      </c>
      <c r="B180" s="7">
        <v>1</v>
      </c>
    </row>
    <row r="181" spans="1:2" x14ac:dyDescent="0.25">
      <c r="A181" s="14" t="s">
        <v>219</v>
      </c>
      <c r="B181" s="3">
        <v>17951</v>
      </c>
    </row>
    <row r="182" spans="1:2" x14ac:dyDescent="0.25">
      <c r="A182" s="20" t="s">
        <v>266</v>
      </c>
      <c r="B182" s="33">
        <f>SUM(B183*B184)</f>
        <v>17951</v>
      </c>
    </row>
    <row r="183" spans="1:2" x14ac:dyDescent="0.25">
      <c r="A183" s="14" t="s">
        <v>220</v>
      </c>
      <c r="B183" s="7">
        <v>1</v>
      </c>
    </row>
    <row r="184" spans="1:2" x14ac:dyDescent="0.25">
      <c r="A184" s="14" t="s">
        <v>219</v>
      </c>
      <c r="B184" s="3">
        <v>17951</v>
      </c>
    </row>
    <row r="185" spans="1:2" x14ac:dyDescent="0.25">
      <c r="A185" s="20" t="s">
        <v>267</v>
      </c>
      <c r="B185" s="33">
        <f>SUM(B186*B187)</f>
        <v>17951</v>
      </c>
    </row>
    <row r="186" spans="1:2" x14ac:dyDescent="0.25">
      <c r="A186" s="14" t="s">
        <v>220</v>
      </c>
      <c r="B186" s="7">
        <v>1</v>
      </c>
    </row>
    <row r="187" spans="1:2" x14ac:dyDescent="0.25">
      <c r="A187" s="14" t="s">
        <v>219</v>
      </c>
      <c r="B187" s="3">
        <v>17951</v>
      </c>
    </row>
    <row r="188" spans="1:2" x14ac:dyDescent="0.25">
      <c r="A188" s="20" t="s">
        <v>268</v>
      </c>
      <c r="B188" s="33">
        <f>SUM(B189*B190)</f>
        <v>17951</v>
      </c>
    </row>
    <row r="189" spans="1:2" x14ac:dyDescent="0.25">
      <c r="A189" s="14" t="s">
        <v>220</v>
      </c>
      <c r="B189" s="7">
        <v>1</v>
      </c>
    </row>
    <row r="190" spans="1:2" x14ac:dyDescent="0.25">
      <c r="A190" s="14" t="s">
        <v>219</v>
      </c>
      <c r="B190" s="3">
        <v>17951</v>
      </c>
    </row>
    <row r="191" spans="1:2" x14ac:dyDescent="0.25">
      <c r="A191" s="20" t="s">
        <v>269</v>
      </c>
      <c r="B191" s="33">
        <f>SUM(B192*B193)</f>
        <v>17951</v>
      </c>
    </row>
    <row r="192" spans="1:2" x14ac:dyDescent="0.25">
      <c r="A192" s="14" t="s">
        <v>220</v>
      </c>
      <c r="B192" s="7">
        <v>1</v>
      </c>
    </row>
    <row r="193" spans="1:2" x14ac:dyDescent="0.25">
      <c r="A193" s="14" t="s">
        <v>219</v>
      </c>
      <c r="B193" s="3">
        <v>17951</v>
      </c>
    </row>
    <row r="194" spans="1:2" x14ac:dyDescent="0.25">
      <c r="A194" s="20" t="s">
        <v>270</v>
      </c>
      <c r="B194" s="33">
        <f>SUM(B195*B196)</f>
        <v>17951</v>
      </c>
    </row>
    <row r="195" spans="1:2" x14ac:dyDescent="0.25">
      <c r="A195" s="14" t="s">
        <v>220</v>
      </c>
      <c r="B195" s="7">
        <v>1</v>
      </c>
    </row>
    <row r="196" spans="1:2" x14ac:dyDescent="0.25">
      <c r="A196" s="14" t="s">
        <v>219</v>
      </c>
      <c r="B196" s="3">
        <v>17951</v>
      </c>
    </row>
    <row r="197" spans="1:2" x14ac:dyDescent="0.25">
      <c r="A197" s="20" t="s">
        <v>271</v>
      </c>
      <c r="B197" s="33">
        <f>SUM(B198*B199)</f>
        <v>17951</v>
      </c>
    </row>
    <row r="198" spans="1:2" x14ac:dyDescent="0.25">
      <c r="A198" s="14" t="s">
        <v>220</v>
      </c>
      <c r="B198" s="7">
        <v>1</v>
      </c>
    </row>
    <row r="199" spans="1:2" x14ac:dyDescent="0.25">
      <c r="A199" s="14" t="s">
        <v>219</v>
      </c>
      <c r="B199" s="3">
        <v>17951</v>
      </c>
    </row>
    <row r="200" spans="1:2" x14ac:dyDescent="0.25">
      <c r="A200" s="20" t="s">
        <v>272</v>
      </c>
      <c r="B200" s="33">
        <f>SUM(B201*B202)</f>
        <v>17951</v>
      </c>
    </row>
    <row r="201" spans="1:2" x14ac:dyDescent="0.25">
      <c r="A201" s="14" t="s">
        <v>220</v>
      </c>
      <c r="B201" s="7">
        <v>1</v>
      </c>
    </row>
    <row r="202" spans="1:2" x14ac:dyDescent="0.25">
      <c r="A202" s="14" t="s">
        <v>219</v>
      </c>
      <c r="B202" s="3">
        <v>17951</v>
      </c>
    </row>
    <row r="203" spans="1:2" x14ac:dyDescent="0.25">
      <c r="A203" s="20" t="s">
        <v>273</v>
      </c>
      <c r="B203" s="33">
        <f>SUM(B204*B205)</f>
        <v>17951</v>
      </c>
    </row>
    <row r="204" spans="1:2" x14ac:dyDescent="0.25">
      <c r="A204" s="14" t="s">
        <v>220</v>
      </c>
      <c r="B204" s="7">
        <v>1</v>
      </c>
    </row>
    <row r="205" spans="1:2" x14ac:dyDescent="0.25">
      <c r="A205" s="14" t="s">
        <v>219</v>
      </c>
      <c r="B205" s="3">
        <v>17951</v>
      </c>
    </row>
    <row r="206" spans="1:2" x14ac:dyDescent="0.25">
      <c r="A206" s="20" t="s">
        <v>274</v>
      </c>
      <c r="B206" s="33">
        <f>SUM(B207*B208)</f>
        <v>17951</v>
      </c>
    </row>
    <row r="207" spans="1:2" x14ac:dyDescent="0.25">
      <c r="A207" s="14" t="s">
        <v>220</v>
      </c>
      <c r="B207" s="7">
        <v>1</v>
      </c>
    </row>
    <row r="208" spans="1:2" x14ac:dyDescent="0.25">
      <c r="A208" s="14" t="s">
        <v>219</v>
      </c>
      <c r="B208" s="3">
        <v>17951</v>
      </c>
    </row>
    <row r="209" spans="1:2" x14ac:dyDescent="0.25">
      <c r="A209" s="20" t="s">
        <v>275</v>
      </c>
      <c r="B209" s="33">
        <f>SUM(B210*B211)</f>
        <v>17951</v>
      </c>
    </row>
    <row r="210" spans="1:2" x14ac:dyDescent="0.25">
      <c r="A210" s="14" t="s">
        <v>220</v>
      </c>
      <c r="B210" s="7">
        <v>1</v>
      </c>
    </row>
    <row r="211" spans="1:2" x14ac:dyDescent="0.25">
      <c r="A211" s="14" t="s">
        <v>219</v>
      </c>
      <c r="B211" s="3">
        <v>17951</v>
      </c>
    </row>
    <row r="212" spans="1:2" x14ac:dyDescent="0.25">
      <c r="A212" s="20" t="s">
        <v>276</v>
      </c>
      <c r="B212" s="33">
        <f>SUM(B213*B214)</f>
        <v>17951</v>
      </c>
    </row>
    <row r="213" spans="1:2" x14ac:dyDescent="0.25">
      <c r="A213" s="14" t="s">
        <v>220</v>
      </c>
      <c r="B213" s="7">
        <v>1</v>
      </c>
    </row>
    <row r="214" spans="1:2" x14ac:dyDescent="0.25">
      <c r="A214" s="14" t="s">
        <v>219</v>
      </c>
      <c r="B214" s="3">
        <v>17951</v>
      </c>
    </row>
    <row r="215" spans="1:2" x14ac:dyDescent="0.25">
      <c r="A215" s="20" t="s">
        <v>277</v>
      </c>
      <c r="B215" s="33">
        <f>SUM(B216*B217)</f>
        <v>17951</v>
      </c>
    </row>
    <row r="216" spans="1:2" x14ac:dyDescent="0.25">
      <c r="A216" s="14" t="s">
        <v>220</v>
      </c>
      <c r="B216" s="7">
        <v>1</v>
      </c>
    </row>
    <row r="217" spans="1:2" x14ac:dyDescent="0.25">
      <c r="A217" s="14" t="s">
        <v>219</v>
      </c>
      <c r="B217" s="3">
        <v>17951</v>
      </c>
    </row>
    <row r="218" spans="1:2" x14ac:dyDescent="0.25">
      <c r="A218" s="20" t="s">
        <v>278</v>
      </c>
      <c r="B218" s="33">
        <f>SUM(B219*B220)</f>
        <v>17951</v>
      </c>
    </row>
    <row r="219" spans="1:2" x14ac:dyDescent="0.25">
      <c r="A219" s="14" t="s">
        <v>220</v>
      </c>
      <c r="B219" s="7">
        <v>1</v>
      </c>
    </row>
    <row r="220" spans="1:2" x14ac:dyDescent="0.25">
      <c r="A220" s="14" t="s">
        <v>219</v>
      </c>
      <c r="B220" s="3">
        <v>17951</v>
      </c>
    </row>
    <row r="221" spans="1:2" x14ac:dyDescent="0.25">
      <c r="A221" s="20" t="s">
        <v>279</v>
      </c>
      <c r="B221" s="33">
        <f>SUM(B222*B223)</f>
        <v>17951</v>
      </c>
    </row>
    <row r="222" spans="1:2" x14ac:dyDescent="0.25">
      <c r="A222" s="14" t="s">
        <v>220</v>
      </c>
      <c r="B222" s="7">
        <v>1</v>
      </c>
    </row>
    <row r="223" spans="1:2" x14ac:dyDescent="0.25">
      <c r="A223" s="14" t="s">
        <v>219</v>
      </c>
      <c r="B223" s="3">
        <v>17951</v>
      </c>
    </row>
    <row r="224" spans="1:2" x14ac:dyDescent="0.25">
      <c r="A224" s="20" t="s">
        <v>280</v>
      </c>
      <c r="B224" s="33">
        <f>SUM(B225*B226)</f>
        <v>17951</v>
      </c>
    </row>
    <row r="225" spans="1:2" x14ac:dyDescent="0.25">
      <c r="A225" s="14" t="s">
        <v>220</v>
      </c>
      <c r="B225" s="7">
        <v>1</v>
      </c>
    </row>
    <row r="226" spans="1:2" x14ac:dyDescent="0.25">
      <c r="A226" s="14" t="s">
        <v>219</v>
      </c>
      <c r="B226" s="3">
        <v>17951</v>
      </c>
    </row>
    <row r="227" spans="1:2" x14ac:dyDescent="0.25">
      <c r="A227" s="20" t="s">
        <v>281</v>
      </c>
      <c r="B227" s="33">
        <f>SUM(B228*B229)</f>
        <v>17951</v>
      </c>
    </row>
    <row r="228" spans="1:2" x14ac:dyDescent="0.25">
      <c r="A228" s="14" t="s">
        <v>220</v>
      </c>
      <c r="B228" s="7">
        <v>1</v>
      </c>
    </row>
    <row r="229" spans="1:2" x14ac:dyDescent="0.25">
      <c r="A229" s="14" t="s">
        <v>219</v>
      </c>
      <c r="B229" s="3">
        <v>17951</v>
      </c>
    </row>
    <row r="230" spans="1:2" x14ac:dyDescent="0.25">
      <c r="A230" s="20" t="s">
        <v>282</v>
      </c>
      <c r="B230" s="33">
        <f>SUM(B231*B232)</f>
        <v>17951</v>
      </c>
    </row>
    <row r="231" spans="1:2" x14ac:dyDescent="0.25">
      <c r="A231" s="14" t="s">
        <v>220</v>
      </c>
      <c r="B231" s="7">
        <v>1</v>
      </c>
    </row>
    <row r="232" spans="1:2" x14ac:dyDescent="0.25">
      <c r="A232" s="14" t="s">
        <v>219</v>
      </c>
      <c r="B232" s="3">
        <v>17951</v>
      </c>
    </row>
    <row r="233" spans="1:2" x14ac:dyDescent="0.25">
      <c r="A233" s="20" t="s">
        <v>283</v>
      </c>
      <c r="B233" s="33">
        <f>SUM(B234*B235)</f>
        <v>17951</v>
      </c>
    </row>
    <row r="234" spans="1:2" x14ac:dyDescent="0.25">
      <c r="A234" s="14" t="s">
        <v>220</v>
      </c>
      <c r="B234" s="7">
        <v>1</v>
      </c>
    </row>
    <row r="235" spans="1:2" x14ac:dyDescent="0.25">
      <c r="A235" s="14" t="s">
        <v>219</v>
      </c>
      <c r="B235" s="3">
        <v>17951</v>
      </c>
    </row>
    <row r="236" spans="1:2" x14ac:dyDescent="0.25">
      <c r="A236" s="20" t="s">
        <v>284</v>
      </c>
      <c r="B236" s="33">
        <f>SUM(B237*B238)</f>
        <v>17951</v>
      </c>
    </row>
    <row r="237" spans="1:2" x14ac:dyDescent="0.25">
      <c r="A237" s="14" t="s">
        <v>220</v>
      </c>
      <c r="B237" s="7">
        <v>1</v>
      </c>
    </row>
    <row r="238" spans="1:2" x14ac:dyDescent="0.25">
      <c r="A238" s="14" t="s">
        <v>219</v>
      </c>
      <c r="B238" s="3">
        <v>17951</v>
      </c>
    </row>
    <row r="239" spans="1:2" x14ac:dyDescent="0.25">
      <c r="A239" s="20" t="s">
        <v>285</v>
      </c>
      <c r="B239" s="33">
        <f>SUM(B240*B241)</f>
        <v>17951</v>
      </c>
    </row>
    <row r="240" spans="1:2" x14ac:dyDescent="0.25">
      <c r="A240" s="14" t="s">
        <v>220</v>
      </c>
      <c r="B240" s="7">
        <v>1</v>
      </c>
    </row>
    <row r="241" spans="1:6" x14ac:dyDescent="0.25">
      <c r="A241" s="14" t="s">
        <v>219</v>
      </c>
      <c r="B241" s="3">
        <v>17951</v>
      </c>
    </row>
    <row r="242" spans="1:6" x14ac:dyDescent="0.25">
      <c r="A242" s="20" t="s">
        <v>286</v>
      </c>
      <c r="B242" s="33">
        <f>SUM(B243*B244)</f>
        <v>17951</v>
      </c>
    </row>
    <row r="243" spans="1:6" x14ac:dyDescent="0.25">
      <c r="A243" s="14" t="s">
        <v>220</v>
      </c>
      <c r="B243" s="7">
        <v>1</v>
      </c>
    </row>
    <row r="244" spans="1:6" x14ac:dyDescent="0.25">
      <c r="A244" s="14" t="s">
        <v>219</v>
      </c>
      <c r="B244" s="3">
        <v>17951</v>
      </c>
    </row>
    <row r="246" spans="1:6" x14ac:dyDescent="0.25">
      <c r="A246" s="20" t="s">
        <v>34</v>
      </c>
      <c r="B246" s="8"/>
      <c r="C246" s="8"/>
      <c r="D246" s="8"/>
      <c r="E246" s="8"/>
      <c r="F246" s="8"/>
    </row>
    <row r="247" spans="1:6" x14ac:dyDescent="0.25">
      <c r="A247" s="22" t="s">
        <v>0</v>
      </c>
      <c r="B247" s="8"/>
      <c r="C247" s="8"/>
      <c r="D247" s="8"/>
      <c r="E247" s="8"/>
      <c r="F247" s="8"/>
    </row>
    <row r="248" spans="1:6" x14ac:dyDescent="0.25">
      <c r="A248" s="14" t="s">
        <v>38</v>
      </c>
      <c r="B248" s="8">
        <f>SUM(B249+B251)+B252</f>
        <v>143481.54999999999</v>
      </c>
      <c r="C248" s="8">
        <f t="shared" ref="C248:F248" si="3">SUM(C249+C251)+C252</f>
        <v>147068.58875</v>
      </c>
      <c r="D248" s="8">
        <f t="shared" si="3"/>
        <v>150745.30346875</v>
      </c>
      <c r="E248" s="8">
        <f t="shared" si="3"/>
        <v>154513.93605546874</v>
      </c>
      <c r="F248" s="8">
        <f t="shared" si="3"/>
        <v>158376.78445685547</v>
      </c>
    </row>
    <row r="249" spans="1:6" x14ac:dyDescent="0.25">
      <c r="A249" s="14" t="s">
        <v>42</v>
      </c>
      <c r="B249" s="8">
        <f>SUM(B251*B250)</f>
        <v>3499.55</v>
      </c>
      <c r="C249" s="8">
        <f t="shared" ref="C249:F249" si="4">SUM(C251*C250)</f>
        <v>3587.0387499999997</v>
      </c>
      <c r="D249" s="8">
        <f t="shared" si="4"/>
        <v>3676.71471875</v>
      </c>
      <c r="E249" s="8">
        <f t="shared" si="4"/>
        <v>3768.6325867187502</v>
      </c>
      <c r="F249" s="8">
        <f t="shared" si="4"/>
        <v>3862.8484013867187</v>
      </c>
    </row>
    <row r="250" spans="1:6" x14ac:dyDescent="0.25">
      <c r="A250" s="14" t="s">
        <v>39</v>
      </c>
      <c r="B250" s="28">
        <v>2.5000000000000001E-2</v>
      </c>
      <c r="C250" s="28">
        <v>2.5000000000000001E-2</v>
      </c>
      <c r="D250" s="28">
        <v>2.5000000000000001E-2</v>
      </c>
      <c r="E250" s="28">
        <v>2.5000000000000001E-2</v>
      </c>
      <c r="F250" s="28">
        <v>2.5000000000000001E-2</v>
      </c>
    </row>
    <row r="251" spans="1:6" x14ac:dyDescent="0.25">
      <c r="A251" s="14" t="s">
        <v>40</v>
      </c>
      <c r="B251" s="6">
        <v>139982</v>
      </c>
      <c r="C251" s="8">
        <f>SUM(B248)</f>
        <v>143481.54999999999</v>
      </c>
      <c r="D251" s="8">
        <f t="shared" ref="D251:F251" si="5">SUM(C248)</f>
        <v>147068.58875</v>
      </c>
      <c r="E251" s="8">
        <f t="shared" si="5"/>
        <v>150745.30346875</v>
      </c>
      <c r="F251" s="8">
        <f t="shared" si="5"/>
        <v>154513.93605546874</v>
      </c>
    </row>
    <row r="252" spans="1:6" x14ac:dyDescent="0.25">
      <c r="A252" s="14" t="s">
        <v>41</v>
      </c>
      <c r="B252" s="6"/>
      <c r="C252" s="6"/>
      <c r="D252" s="6"/>
      <c r="E252" s="6"/>
      <c r="F252" s="6"/>
    </row>
    <row r="253" spans="1:6" x14ac:dyDescent="0.25">
      <c r="A253" s="14" t="s">
        <v>197</v>
      </c>
      <c r="B253" s="6"/>
      <c r="C253" s="6"/>
      <c r="D253" s="6"/>
      <c r="E253" s="6"/>
      <c r="F253" s="6"/>
    </row>
    <row r="254" spans="1:6" x14ac:dyDescent="0.25">
      <c r="A254" s="14" t="s">
        <v>198</v>
      </c>
      <c r="B254" s="28">
        <v>2.5000000000000001E-2</v>
      </c>
      <c r="C254" s="8">
        <f>SUM(B254)</f>
        <v>2.5000000000000001E-2</v>
      </c>
      <c r="D254" s="8">
        <f t="shared" ref="D254:F254" si="6">SUM(C254)</f>
        <v>2.5000000000000001E-2</v>
      </c>
      <c r="E254" s="8">
        <f t="shared" si="6"/>
        <v>2.5000000000000001E-2</v>
      </c>
      <c r="F254" s="8">
        <f t="shared" si="6"/>
        <v>2.5000000000000001E-2</v>
      </c>
    </row>
    <row r="255" spans="1:6" x14ac:dyDescent="0.25">
      <c r="A255" s="14" t="s">
        <v>89</v>
      </c>
      <c r="B255" s="27">
        <v>1</v>
      </c>
      <c r="C255" s="8">
        <f>SUM(B255)</f>
        <v>1</v>
      </c>
      <c r="D255" s="8">
        <f t="shared" ref="D255:F255" si="7">SUM(C255)</f>
        <v>1</v>
      </c>
      <c r="E255" s="8">
        <f t="shared" si="7"/>
        <v>1</v>
      </c>
      <c r="F255" s="8">
        <f t="shared" si="7"/>
        <v>1</v>
      </c>
    </row>
    <row r="256" spans="1:6" x14ac:dyDescent="0.25">
      <c r="A256" s="14" t="s">
        <v>43</v>
      </c>
      <c r="B256" s="8">
        <f>SUM(B257+B259)+B260</f>
        <v>141356.49950000001</v>
      </c>
      <c r="C256" s="8">
        <f t="shared" ref="C256:F256" si="8">SUM(C257+C259)+C260</f>
        <v>144890.4119875</v>
      </c>
      <c r="D256" s="8">
        <f t="shared" si="8"/>
        <v>148512.67228718751</v>
      </c>
      <c r="E256" s="8">
        <f t="shared" si="8"/>
        <v>152225.48909436719</v>
      </c>
      <c r="F256" s="8">
        <f t="shared" si="8"/>
        <v>156031.12632172636</v>
      </c>
    </row>
    <row r="257" spans="1:6" x14ac:dyDescent="0.25">
      <c r="A257" s="14" t="s">
        <v>42</v>
      </c>
      <c r="B257" s="8">
        <f>SUM(B259*B258)</f>
        <v>3447.7195000000002</v>
      </c>
      <c r="C257" s="8">
        <f t="shared" ref="C257:F257" si="9">SUM(C259*C258)</f>
        <v>3533.9124875000002</v>
      </c>
      <c r="D257" s="8">
        <f t="shared" si="9"/>
        <v>3622.2602996875003</v>
      </c>
      <c r="E257" s="8">
        <f t="shared" si="9"/>
        <v>3712.8168071796881</v>
      </c>
      <c r="F257" s="8">
        <f t="shared" si="9"/>
        <v>3805.6372273591801</v>
      </c>
    </row>
    <row r="258" spans="1:6" x14ac:dyDescent="0.25">
      <c r="A258" s="14" t="s">
        <v>39</v>
      </c>
      <c r="B258" s="28">
        <f>SUM(B250)</f>
        <v>2.5000000000000001E-2</v>
      </c>
      <c r="C258" s="28">
        <f t="shared" ref="C258:F258" si="10">SUM(C250)</f>
        <v>2.5000000000000001E-2</v>
      </c>
      <c r="D258" s="28">
        <f t="shared" si="10"/>
        <v>2.5000000000000001E-2</v>
      </c>
      <c r="E258" s="28">
        <f t="shared" si="10"/>
        <v>2.5000000000000001E-2</v>
      </c>
      <c r="F258" s="28">
        <f t="shared" si="10"/>
        <v>2.5000000000000001E-2</v>
      </c>
    </row>
    <row r="259" spans="1:6" x14ac:dyDescent="0.25">
      <c r="A259" s="14" t="s">
        <v>40</v>
      </c>
      <c r="B259" s="6">
        <v>137908.78</v>
      </c>
      <c r="C259" s="8">
        <f>SUM(B256)</f>
        <v>141356.49950000001</v>
      </c>
      <c r="D259" s="8">
        <f t="shared" ref="D259:F259" si="11">SUM(C256)</f>
        <v>144890.4119875</v>
      </c>
      <c r="E259" s="8">
        <f t="shared" si="11"/>
        <v>148512.67228718751</v>
      </c>
      <c r="F259" s="8">
        <f t="shared" si="11"/>
        <v>152225.48909436719</v>
      </c>
    </row>
    <row r="260" spans="1:6" x14ac:dyDescent="0.25">
      <c r="A260" s="14" t="s">
        <v>41</v>
      </c>
      <c r="B260" s="6"/>
      <c r="C260" s="6"/>
      <c r="D260" s="6"/>
      <c r="E260" s="6"/>
      <c r="F260" s="6"/>
    </row>
    <row r="261" spans="1:6" x14ac:dyDescent="0.25">
      <c r="A261" s="14" t="s">
        <v>197</v>
      </c>
      <c r="B261" s="6">
        <f>SUM(B48)</f>
        <v>5607</v>
      </c>
      <c r="C261" s="6">
        <f>SUM(B261)</f>
        <v>5607</v>
      </c>
      <c r="D261" s="6">
        <f t="shared" ref="D261:F261" si="12">SUM(C261)</f>
        <v>5607</v>
      </c>
      <c r="E261" s="6">
        <f t="shared" si="12"/>
        <v>5607</v>
      </c>
      <c r="F261" s="6">
        <f t="shared" si="12"/>
        <v>5607</v>
      </c>
    </row>
    <row r="262" spans="1:6" x14ac:dyDescent="0.25">
      <c r="A262" s="14" t="s">
        <v>198</v>
      </c>
      <c r="B262" s="28">
        <v>2.5000000000000001E-2</v>
      </c>
      <c r="C262" s="8">
        <f>SUM(B262)</f>
        <v>2.5000000000000001E-2</v>
      </c>
      <c r="D262" s="8">
        <f t="shared" ref="D262:F262" si="13">SUM(C262)</f>
        <v>2.5000000000000001E-2</v>
      </c>
      <c r="E262" s="8">
        <f t="shared" si="13"/>
        <v>2.5000000000000001E-2</v>
      </c>
      <c r="F262" s="8">
        <f t="shared" si="13"/>
        <v>2.5000000000000001E-2</v>
      </c>
    </row>
    <row r="263" spans="1:6" x14ac:dyDescent="0.25">
      <c r="A263" s="14" t="s">
        <v>89</v>
      </c>
      <c r="B263" s="27">
        <v>1</v>
      </c>
      <c r="C263" s="27">
        <v>1</v>
      </c>
      <c r="D263" s="27">
        <v>1</v>
      </c>
      <c r="E263" s="27">
        <v>1</v>
      </c>
      <c r="F263" s="27">
        <v>1</v>
      </c>
    </row>
    <row r="264" spans="1:6" x14ac:dyDescent="0.25">
      <c r="A264" s="14" t="s">
        <v>44</v>
      </c>
      <c r="B264" s="8">
        <f>SUM(B265+B267)+B268</f>
        <v>7954</v>
      </c>
      <c r="C264" s="8">
        <f t="shared" ref="C264:F264" si="14">SUM(C265+C267)+C268</f>
        <v>8152.85</v>
      </c>
      <c r="D264" s="8">
        <f t="shared" si="14"/>
        <v>8356.6712500000012</v>
      </c>
      <c r="E264" s="8">
        <f t="shared" si="14"/>
        <v>8565.5880312500012</v>
      </c>
      <c r="F264" s="8">
        <f t="shared" si="14"/>
        <v>8779.7277320312514</v>
      </c>
    </row>
    <row r="265" spans="1:6" x14ac:dyDescent="0.25">
      <c r="A265" s="14" t="s">
        <v>42</v>
      </c>
      <c r="B265" s="8">
        <f>SUM(B267*B266)</f>
        <v>194</v>
      </c>
      <c r="C265" s="8">
        <f t="shared" ref="C265:F265" si="15">SUM(C267*C266)</f>
        <v>198.85000000000002</v>
      </c>
      <c r="D265" s="8">
        <f t="shared" si="15"/>
        <v>203.82125000000002</v>
      </c>
      <c r="E265" s="8">
        <f t="shared" si="15"/>
        <v>208.91678125000004</v>
      </c>
      <c r="F265" s="8">
        <f t="shared" si="15"/>
        <v>214.13970078125004</v>
      </c>
    </row>
    <row r="266" spans="1:6" x14ac:dyDescent="0.25">
      <c r="A266" s="14" t="s">
        <v>39</v>
      </c>
      <c r="B266" s="28">
        <f>SUM(B250)</f>
        <v>2.5000000000000001E-2</v>
      </c>
      <c r="C266" s="28">
        <f t="shared" ref="C266:F266" si="16">SUM(C250)</f>
        <v>2.5000000000000001E-2</v>
      </c>
      <c r="D266" s="28">
        <f t="shared" si="16"/>
        <v>2.5000000000000001E-2</v>
      </c>
      <c r="E266" s="28">
        <f t="shared" si="16"/>
        <v>2.5000000000000001E-2</v>
      </c>
      <c r="F266" s="28">
        <f t="shared" si="16"/>
        <v>2.5000000000000001E-2</v>
      </c>
    </row>
    <row r="267" spans="1:6" x14ac:dyDescent="0.25">
      <c r="A267" s="14" t="s">
        <v>40</v>
      </c>
      <c r="B267" s="6">
        <v>7760</v>
      </c>
      <c r="C267" s="8">
        <f>SUM(B264)</f>
        <v>7954</v>
      </c>
      <c r="D267" s="8">
        <f t="shared" ref="D267:F267" si="17">SUM(C264)</f>
        <v>8152.85</v>
      </c>
      <c r="E267" s="8">
        <f t="shared" si="17"/>
        <v>8356.6712500000012</v>
      </c>
      <c r="F267" s="8">
        <f t="shared" si="17"/>
        <v>8565.5880312500012</v>
      </c>
    </row>
    <row r="268" spans="1:6" x14ac:dyDescent="0.25">
      <c r="A268" s="14" t="s">
        <v>41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</row>
    <row r="269" spans="1:6" x14ac:dyDescent="0.25">
      <c r="A269" s="14" t="s">
        <v>90</v>
      </c>
      <c r="B269" s="27">
        <v>1</v>
      </c>
      <c r="C269" s="27">
        <v>1</v>
      </c>
      <c r="D269" s="27">
        <v>1</v>
      </c>
      <c r="E269" s="27">
        <v>1</v>
      </c>
      <c r="F269" s="27">
        <v>1</v>
      </c>
    </row>
    <row r="270" spans="1:6" x14ac:dyDescent="0.25">
      <c r="A270" s="14" t="s">
        <v>45</v>
      </c>
      <c r="B270" s="8">
        <f>SUM(B271+B273)+B274</f>
        <v>56888.002249999998</v>
      </c>
      <c r="C270" s="8">
        <f>SUM(C271+C273)+C274</f>
        <v>58310.202306250001</v>
      </c>
      <c r="D270" s="8">
        <f>SUM(D271+D273)+D274</f>
        <v>59767.957363906251</v>
      </c>
      <c r="E270" s="8">
        <f t="shared" ref="E270:F270" si="18">SUM(E271+E273)+E274</f>
        <v>61262.156298003909</v>
      </c>
      <c r="F270" s="8">
        <f t="shared" si="18"/>
        <v>62793.710205454008</v>
      </c>
    </row>
    <row r="271" spans="1:6" x14ac:dyDescent="0.25">
      <c r="A271" s="14" t="s">
        <v>42</v>
      </c>
      <c r="B271" s="8">
        <f>SUM(B273*B272)</f>
        <v>1387.51225</v>
      </c>
      <c r="C271" s="8">
        <f>SUM(C273*C272)</f>
        <v>1422.20005625</v>
      </c>
      <c r="D271" s="8">
        <f t="shared" ref="D271:F271" si="19">SUM(D273*D272)</f>
        <v>1457.7550576562501</v>
      </c>
      <c r="E271" s="8">
        <f t="shared" si="19"/>
        <v>1494.1989340976563</v>
      </c>
      <c r="F271" s="8">
        <f t="shared" si="19"/>
        <v>1531.5539074500978</v>
      </c>
    </row>
    <row r="272" spans="1:6" x14ac:dyDescent="0.25">
      <c r="A272" s="14" t="s">
        <v>39</v>
      </c>
      <c r="B272" s="28">
        <f>SUM(B258)</f>
        <v>2.5000000000000001E-2</v>
      </c>
      <c r="C272" s="28">
        <f>SUM(C258)</f>
        <v>2.5000000000000001E-2</v>
      </c>
      <c r="D272" s="28">
        <f t="shared" ref="D272:F272" si="20">SUM(D258)</f>
        <v>2.5000000000000001E-2</v>
      </c>
      <c r="E272" s="28">
        <f t="shared" si="20"/>
        <v>2.5000000000000001E-2</v>
      </c>
      <c r="F272" s="28">
        <f t="shared" si="20"/>
        <v>2.5000000000000001E-2</v>
      </c>
    </row>
    <row r="273" spans="1:6" x14ac:dyDescent="0.25">
      <c r="A273" s="14" t="s">
        <v>40</v>
      </c>
      <c r="B273" s="6">
        <v>55500.49</v>
      </c>
      <c r="C273" s="8">
        <f>SUM(B270)</f>
        <v>56888.002249999998</v>
      </c>
      <c r="D273" s="8">
        <f t="shared" ref="D273:F273" si="21">SUM(C270)</f>
        <v>58310.202306250001</v>
      </c>
      <c r="E273" s="8">
        <f t="shared" si="21"/>
        <v>59767.957363906251</v>
      </c>
      <c r="F273" s="8">
        <f t="shared" si="21"/>
        <v>61262.156298003909</v>
      </c>
    </row>
    <row r="274" spans="1:6" x14ac:dyDescent="0.25">
      <c r="A274" s="14" t="s">
        <v>41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</row>
    <row r="275" spans="1:6" x14ac:dyDescent="0.25">
      <c r="A275" s="14" t="s">
        <v>89</v>
      </c>
      <c r="B275" s="27">
        <v>1</v>
      </c>
      <c r="C275" s="27">
        <v>1</v>
      </c>
      <c r="D275" s="27">
        <v>1</v>
      </c>
      <c r="E275" s="27">
        <v>1</v>
      </c>
      <c r="F275" s="27">
        <v>1</v>
      </c>
    </row>
    <row r="276" spans="1:6" x14ac:dyDescent="0.25">
      <c r="A276" s="14" t="s">
        <v>46</v>
      </c>
      <c r="B276" s="8">
        <f>SUM(B277+B279)+B280</f>
        <v>34703.957999999999</v>
      </c>
      <c r="C276" s="8">
        <f>SUM(C277+C279)+C280</f>
        <v>35571.556949999998</v>
      </c>
      <c r="D276" s="8">
        <f t="shared" ref="D276:F276" si="22">SUM(D277+D279)+D280</f>
        <v>36460.845873749997</v>
      </c>
      <c r="E276" s="8">
        <f t="shared" si="22"/>
        <v>37372.367020593745</v>
      </c>
      <c r="F276" s="8">
        <f t="shared" si="22"/>
        <v>38306.676196108587</v>
      </c>
    </row>
    <row r="277" spans="1:6" x14ac:dyDescent="0.25">
      <c r="A277" s="14" t="s">
        <v>42</v>
      </c>
      <c r="B277" s="8">
        <f>SUM(B279*B278)</f>
        <v>846.43799999999999</v>
      </c>
      <c r="C277" s="8">
        <f>SUM(C279*C278)</f>
        <v>867.59895000000006</v>
      </c>
      <c r="D277" s="8">
        <f t="shared" ref="D277:F277" si="23">SUM(D279*D278)</f>
        <v>889.28892374999998</v>
      </c>
      <c r="E277" s="8">
        <f t="shared" si="23"/>
        <v>911.52114684374999</v>
      </c>
      <c r="F277" s="8">
        <f t="shared" si="23"/>
        <v>934.30917551484367</v>
      </c>
    </row>
    <row r="278" spans="1:6" x14ac:dyDescent="0.25">
      <c r="A278" s="14" t="s">
        <v>39</v>
      </c>
      <c r="B278" s="28">
        <f>SUM(B266)</f>
        <v>2.5000000000000001E-2</v>
      </c>
      <c r="C278" s="28">
        <f>SUM(C266)</f>
        <v>2.5000000000000001E-2</v>
      </c>
      <c r="D278" s="28">
        <f t="shared" ref="D278:F278" si="24">SUM(D266)</f>
        <v>2.5000000000000001E-2</v>
      </c>
      <c r="E278" s="28">
        <f t="shared" si="24"/>
        <v>2.5000000000000001E-2</v>
      </c>
      <c r="F278" s="28">
        <f t="shared" si="24"/>
        <v>2.5000000000000001E-2</v>
      </c>
    </row>
    <row r="279" spans="1:6" x14ac:dyDescent="0.25">
      <c r="A279" s="14" t="s">
        <v>40</v>
      </c>
      <c r="B279" s="6">
        <v>33857.519999999997</v>
      </c>
      <c r="C279" s="8">
        <f>SUM(B276)</f>
        <v>34703.957999999999</v>
      </c>
      <c r="D279" s="8">
        <f t="shared" ref="D279:F279" si="25">SUM(C276)</f>
        <v>35571.556949999998</v>
      </c>
      <c r="E279" s="8">
        <f t="shared" si="25"/>
        <v>36460.845873749997</v>
      </c>
      <c r="F279" s="8">
        <f t="shared" si="25"/>
        <v>37372.367020593745</v>
      </c>
    </row>
    <row r="280" spans="1:6" x14ac:dyDescent="0.25">
      <c r="A280" s="14" t="s">
        <v>41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</row>
    <row r="281" spans="1:6" x14ac:dyDescent="0.25">
      <c r="A281" s="14" t="s">
        <v>89</v>
      </c>
      <c r="B281" s="27">
        <v>1</v>
      </c>
      <c r="C281" s="27">
        <v>1</v>
      </c>
      <c r="D281" s="27">
        <v>1</v>
      </c>
      <c r="E281" s="27">
        <v>1</v>
      </c>
      <c r="F281" s="27">
        <v>1</v>
      </c>
    </row>
    <row r="282" spans="1:6" x14ac:dyDescent="0.25">
      <c r="A282" s="14" t="s">
        <v>47</v>
      </c>
      <c r="B282" s="8">
        <f>SUM(B283+B285)+B286</f>
        <v>66756.49725</v>
      </c>
      <c r="C282" s="8">
        <f>SUM(C283+C285)+C286</f>
        <v>68425.409681250007</v>
      </c>
      <c r="D282" s="8">
        <f t="shared" ref="D282:F282" si="26">SUM(D283+D285)+D286</f>
        <v>70136.044923281253</v>
      </c>
      <c r="E282" s="8">
        <f t="shared" si="26"/>
        <v>71889.446046363286</v>
      </c>
      <c r="F282" s="8">
        <f t="shared" si="26"/>
        <v>73686.682197522372</v>
      </c>
    </row>
    <row r="283" spans="1:6" x14ac:dyDescent="0.25">
      <c r="A283" s="14" t="s">
        <v>42</v>
      </c>
      <c r="B283" s="8">
        <f>SUM(B285*B284)</f>
        <v>1628.2072500000002</v>
      </c>
      <c r="C283" s="8">
        <f>SUM(C285*C284)</f>
        <v>1668.9124312500001</v>
      </c>
      <c r="D283" s="8">
        <f t="shared" ref="D283:F283" si="27">SUM(D285*D284)</f>
        <v>1710.6352420312503</v>
      </c>
      <c r="E283" s="8">
        <f t="shared" si="27"/>
        <v>1753.4011230820315</v>
      </c>
      <c r="F283" s="8">
        <f t="shared" si="27"/>
        <v>1797.2361511590823</v>
      </c>
    </row>
    <row r="284" spans="1:6" x14ac:dyDescent="0.25">
      <c r="A284" s="14" t="s">
        <v>39</v>
      </c>
      <c r="B284" s="28">
        <f>SUM(B272)</f>
        <v>2.5000000000000001E-2</v>
      </c>
      <c r="C284" s="28">
        <f>SUM(C272)</f>
        <v>2.5000000000000001E-2</v>
      </c>
      <c r="D284" s="28">
        <f t="shared" ref="D284:F284" si="28">SUM(D272)</f>
        <v>2.5000000000000001E-2</v>
      </c>
      <c r="E284" s="28">
        <f t="shared" si="28"/>
        <v>2.5000000000000001E-2</v>
      </c>
      <c r="F284" s="28">
        <f t="shared" si="28"/>
        <v>2.5000000000000001E-2</v>
      </c>
    </row>
    <row r="285" spans="1:6" x14ac:dyDescent="0.25">
      <c r="A285" s="14" t="s">
        <v>40</v>
      </c>
      <c r="B285" s="6">
        <v>65128.29</v>
      </c>
      <c r="C285" s="8">
        <f>SUM(B282)</f>
        <v>66756.49725</v>
      </c>
      <c r="D285" s="8">
        <f t="shared" ref="D285:F285" si="29">SUM(C282)</f>
        <v>68425.409681250007</v>
      </c>
      <c r="E285" s="8">
        <f t="shared" si="29"/>
        <v>70136.044923281253</v>
      </c>
      <c r="F285" s="8">
        <f t="shared" si="29"/>
        <v>71889.446046363286</v>
      </c>
    </row>
    <row r="286" spans="1:6" x14ac:dyDescent="0.25">
      <c r="A286" s="14" t="s">
        <v>41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</row>
    <row r="287" spans="1:6" x14ac:dyDescent="0.25">
      <c r="A287" s="14" t="s">
        <v>89</v>
      </c>
      <c r="B287" s="27">
        <v>1</v>
      </c>
      <c r="C287" s="27">
        <v>1</v>
      </c>
      <c r="D287" s="27">
        <v>1</v>
      </c>
      <c r="E287" s="27">
        <v>1</v>
      </c>
      <c r="F287" s="27">
        <v>1</v>
      </c>
    </row>
    <row r="288" spans="1:6" x14ac:dyDescent="0.25">
      <c r="A288" s="14" t="s">
        <v>48</v>
      </c>
      <c r="B288" s="8">
        <f>SUM(B289+B291)+B292</f>
        <v>50167.81525</v>
      </c>
      <c r="C288" s="8">
        <f>SUM(C289+C291)+C292</f>
        <v>51422.010631249999</v>
      </c>
      <c r="D288" s="8">
        <f t="shared" ref="D288:F288" si="30">SUM(D289+D291)+D292</f>
        <v>52707.560897031246</v>
      </c>
      <c r="E288" s="8">
        <f t="shared" si="30"/>
        <v>54025.249919457026</v>
      </c>
      <c r="F288" s="8">
        <f t="shared" si="30"/>
        <v>55375.881167443455</v>
      </c>
    </row>
    <row r="289" spans="1:6" x14ac:dyDescent="0.25">
      <c r="A289" s="14" t="s">
        <v>42</v>
      </c>
      <c r="B289" s="8">
        <f>SUM(B291*B290)</f>
        <v>1223.6052500000001</v>
      </c>
      <c r="C289" s="8">
        <f>SUM(C291*C290)</f>
        <v>1254.1953812500001</v>
      </c>
      <c r="D289" s="8">
        <f t="shared" ref="D289:F289" si="31">SUM(D291*D290)</f>
        <v>1285.5502657812501</v>
      </c>
      <c r="E289" s="8">
        <f t="shared" si="31"/>
        <v>1317.6890224257813</v>
      </c>
      <c r="F289" s="8">
        <f t="shared" si="31"/>
        <v>1350.6312479864257</v>
      </c>
    </row>
    <row r="290" spans="1:6" x14ac:dyDescent="0.25">
      <c r="A290" s="14" t="s">
        <v>39</v>
      </c>
      <c r="B290" s="28">
        <f>SUM(B278)</f>
        <v>2.5000000000000001E-2</v>
      </c>
      <c r="C290" s="28">
        <f>SUM(C278)</f>
        <v>2.5000000000000001E-2</v>
      </c>
      <c r="D290" s="28">
        <f t="shared" ref="D290:F290" si="32">SUM(D278)</f>
        <v>2.5000000000000001E-2</v>
      </c>
      <c r="E290" s="28">
        <f t="shared" si="32"/>
        <v>2.5000000000000001E-2</v>
      </c>
      <c r="F290" s="28">
        <f t="shared" si="32"/>
        <v>2.5000000000000001E-2</v>
      </c>
    </row>
    <row r="291" spans="1:6" x14ac:dyDescent="0.25">
      <c r="A291" s="14" t="s">
        <v>40</v>
      </c>
      <c r="B291" s="6">
        <v>48944.21</v>
      </c>
      <c r="C291" s="8">
        <f>SUM(B288)</f>
        <v>50167.81525</v>
      </c>
      <c r="D291" s="8">
        <f t="shared" ref="D291:F291" si="33">SUM(C288)</f>
        <v>51422.010631249999</v>
      </c>
      <c r="E291" s="8">
        <f t="shared" si="33"/>
        <v>52707.560897031246</v>
      </c>
      <c r="F291" s="8">
        <f t="shared" si="33"/>
        <v>54025.249919457026</v>
      </c>
    </row>
    <row r="292" spans="1:6" x14ac:dyDescent="0.25">
      <c r="A292" s="14" t="s">
        <v>41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</row>
    <row r="293" spans="1:6" x14ac:dyDescent="0.25">
      <c r="A293" s="14" t="s">
        <v>89</v>
      </c>
      <c r="B293" s="27">
        <v>1</v>
      </c>
      <c r="C293" s="27">
        <v>1</v>
      </c>
      <c r="D293" s="27">
        <v>1</v>
      </c>
      <c r="E293" s="27">
        <v>1</v>
      </c>
      <c r="F293" s="27">
        <v>1</v>
      </c>
    </row>
    <row r="294" spans="1:6" x14ac:dyDescent="0.25">
      <c r="A294" s="14" t="s">
        <v>49</v>
      </c>
      <c r="B294" s="8">
        <f>SUM(B295+B297)+B298</f>
        <v>36060.012499999997</v>
      </c>
      <c r="C294" s="8">
        <f>SUM(C295+C297)+C298</f>
        <v>36961.512812499997</v>
      </c>
      <c r="D294" s="8">
        <f t="shared" ref="D294:F294" si="34">SUM(D295+D297)+D298</f>
        <v>37885.550632812497</v>
      </c>
      <c r="E294" s="8">
        <f t="shared" si="34"/>
        <v>38832.689398632807</v>
      </c>
      <c r="F294" s="8">
        <f t="shared" si="34"/>
        <v>39803.506633598627</v>
      </c>
    </row>
    <row r="295" spans="1:6" x14ac:dyDescent="0.25">
      <c r="A295" s="14" t="s">
        <v>42</v>
      </c>
      <c r="B295" s="8">
        <f>SUM(B297*B296)</f>
        <v>879.51250000000005</v>
      </c>
      <c r="C295" s="8">
        <f>SUM(C297*C296)</f>
        <v>901.50031249999995</v>
      </c>
      <c r="D295" s="8">
        <f t="shared" ref="D295:F295" si="35">SUM(D297*D296)</f>
        <v>924.0378203125</v>
      </c>
      <c r="E295" s="8">
        <f t="shared" si="35"/>
        <v>947.13876582031253</v>
      </c>
      <c r="F295" s="8">
        <f t="shared" si="35"/>
        <v>970.81723496582026</v>
      </c>
    </row>
    <row r="296" spans="1:6" x14ac:dyDescent="0.25">
      <c r="A296" s="14" t="s">
        <v>39</v>
      </c>
      <c r="B296" s="28">
        <f>SUM(B284)</f>
        <v>2.5000000000000001E-2</v>
      </c>
      <c r="C296" s="28">
        <f>SUM(C284)</f>
        <v>2.5000000000000001E-2</v>
      </c>
      <c r="D296" s="28">
        <f t="shared" ref="D296:F296" si="36">SUM(D284)</f>
        <v>2.5000000000000001E-2</v>
      </c>
      <c r="E296" s="28">
        <f t="shared" si="36"/>
        <v>2.5000000000000001E-2</v>
      </c>
      <c r="F296" s="28">
        <f t="shared" si="36"/>
        <v>2.5000000000000001E-2</v>
      </c>
    </row>
    <row r="297" spans="1:6" x14ac:dyDescent="0.25">
      <c r="A297" s="14" t="s">
        <v>40</v>
      </c>
      <c r="B297" s="6">
        <v>35180.5</v>
      </c>
      <c r="C297" s="8">
        <f>SUM(B294)</f>
        <v>36060.012499999997</v>
      </c>
      <c r="D297" s="8">
        <f t="shared" ref="D297:F297" si="37">SUM(C294)</f>
        <v>36961.512812499997</v>
      </c>
      <c r="E297" s="8">
        <f t="shared" si="37"/>
        <v>37885.550632812497</v>
      </c>
      <c r="F297" s="8">
        <f t="shared" si="37"/>
        <v>38832.689398632807</v>
      </c>
    </row>
    <row r="298" spans="1:6" x14ac:dyDescent="0.25">
      <c r="A298" s="14" t="s">
        <v>41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</row>
    <row r="299" spans="1:6" x14ac:dyDescent="0.25">
      <c r="A299" s="14" t="s">
        <v>89</v>
      </c>
      <c r="B299" s="27">
        <v>1</v>
      </c>
      <c r="C299" s="27">
        <v>1</v>
      </c>
      <c r="D299" s="27">
        <v>1</v>
      </c>
      <c r="E299" s="27">
        <v>1</v>
      </c>
      <c r="F299" s="27">
        <v>1</v>
      </c>
    </row>
    <row r="300" spans="1:6" x14ac:dyDescent="0.25">
      <c r="A300" s="14" t="s">
        <v>50</v>
      </c>
      <c r="B300" s="8">
        <f>SUM(B301+B303)+B304</f>
        <v>12594.820749999999</v>
      </c>
      <c r="C300" s="8">
        <f>SUM(C301+C303)+C304</f>
        <v>12909.691268749999</v>
      </c>
      <c r="D300" s="8">
        <f t="shared" ref="D300:F300" si="38">SUM(D301+D303)+D304</f>
        <v>13232.43355046875</v>
      </c>
      <c r="E300" s="8">
        <f t="shared" si="38"/>
        <v>13563.244389230469</v>
      </c>
      <c r="F300" s="8">
        <f t="shared" si="38"/>
        <v>13902.325498961231</v>
      </c>
    </row>
    <row r="301" spans="1:6" x14ac:dyDescent="0.25">
      <c r="A301" s="14" t="s">
        <v>42</v>
      </c>
      <c r="B301" s="8">
        <f>SUM(B303*B302)</f>
        <v>307.19074999999998</v>
      </c>
      <c r="C301" s="8">
        <f>SUM(C303*C302)</f>
        <v>314.87051874999997</v>
      </c>
      <c r="D301" s="8">
        <f t="shared" ref="D301:F301" si="39">SUM(D303*D302)</f>
        <v>322.74228171875001</v>
      </c>
      <c r="E301" s="8">
        <f t="shared" si="39"/>
        <v>330.81083876171874</v>
      </c>
      <c r="F301" s="8">
        <f t="shared" si="39"/>
        <v>339.08110973076174</v>
      </c>
    </row>
    <row r="302" spans="1:6" x14ac:dyDescent="0.25">
      <c r="A302" s="14" t="s">
        <v>39</v>
      </c>
      <c r="B302" s="28">
        <f>SUM(B290)</f>
        <v>2.5000000000000001E-2</v>
      </c>
      <c r="C302" s="28">
        <f>SUM(C290)</f>
        <v>2.5000000000000001E-2</v>
      </c>
      <c r="D302" s="28">
        <f t="shared" ref="D302:F302" si="40">SUM(D290)</f>
        <v>2.5000000000000001E-2</v>
      </c>
      <c r="E302" s="28">
        <f t="shared" si="40"/>
        <v>2.5000000000000001E-2</v>
      </c>
      <c r="F302" s="28">
        <f t="shared" si="40"/>
        <v>2.5000000000000001E-2</v>
      </c>
    </row>
    <row r="303" spans="1:6" x14ac:dyDescent="0.25">
      <c r="A303" s="14" t="s">
        <v>40</v>
      </c>
      <c r="B303" s="6">
        <v>12287.63</v>
      </c>
      <c r="C303" s="8">
        <f>SUM(B300)</f>
        <v>12594.820749999999</v>
      </c>
      <c r="D303" s="8">
        <f t="shared" ref="D303:F303" si="41">SUM(C300)</f>
        <v>12909.691268749999</v>
      </c>
      <c r="E303" s="8">
        <f t="shared" si="41"/>
        <v>13232.43355046875</v>
      </c>
      <c r="F303" s="8">
        <f t="shared" si="41"/>
        <v>13563.244389230469</v>
      </c>
    </row>
    <row r="304" spans="1:6" x14ac:dyDescent="0.25">
      <c r="A304" s="14" t="s">
        <v>41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</row>
    <row r="305" spans="1:6" x14ac:dyDescent="0.25">
      <c r="A305" s="14" t="s">
        <v>90</v>
      </c>
      <c r="B305" s="27">
        <v>1</v>
      </c>
      <c r="C305" s="27">
        <v>1</v>
      </c>
      <c r="D305" s="27">
        <v>1</v>
      </c>
      <c r="E305" s="27">
        <v>1</v>
      </c>
      <c r="F305" s="27">
        <v>1</v>
      </c>
    </row>
    <row r="306" spans="1:6" x14ac:dyDescent="0.25">
      <c r="A306" s="14" t="s">
        <v>51</v>
      </c>
      <c r="B306" s="8">
        <f>SUM(B307+B309)+B310</f>
        <v>29438.3485</v>
      </c>
      <c r="C306" s="8">
        <f t="shared" ref="C306:F306" si="42">SUM(C307+C309)+C310</f>
        <v>30174.3072125</v>
      </c>
      <c r="D306" s="8">
        <f t="shared" si="42"/>
        <v>30928.6648928125</v>
      </c>
      <c r="E306" s="8">
        <f t="shared" si="42"/>
        <v>31701.881515132813</v>
      </c>
      <c r="F306" s="8">
        <f t="shared" si="42"/>
        <v>32494.428553011134</v>
      </c>
    </row>
    <row r="307" spans="1:6" x14ac:dyDescent="0.25">
      <c r="A307" s="14" t="s">
        <v>42</v>
      </c>
      <c r="B307" s="8">
        <f>SUM(B309*B308)</f>
        <v>718.00850000000003</v>
      </c>
      <c r="C307" s="8">
        <f t="shared" ref="C307:F307" si="43">SUM(C309*C308)</f>
        <v>735.95871250000005</v>
      </c>
      <c r="D307" s="8">
        <f t="shared" si="43"/>
        <v>754.35768031250007</v>
      </c>
      <c r="E307" s="8">
        <f t="shared" si="43"/>
        <v>773.21662232031258</v>
      </c>
      <c r="F307" s="8">
        <f t="shared" si="43"/>
        <v>792.54703787832034</v>
      </c>
    </row>
    <row r="308" spans="1:6" x14ac:dyDescent="0.25">
      <c r="A308" s="14" t="s">
        <v>39</v>
      </c>
      <c r="B308" s="28">
        <f>SUM(B296)</f>
        <v>2.5000000000000001E-2</v>
      </c>
      <c r="C308" s="28">
        <f t="shared" ref="C308:F308" si="44">SUM(C296)</f>
        <v>2.5000000000000001E-2</v>
      </c>
      <c r="D308" s="28">
        <f t="shared" si="44"/>
        <v>2.5000000000000001E-2</v>
      </c>
      <c r="E308" s="28">
        <f t="shared" si="44"/>
        <v>2.5000000000000001E-2</v>
      </c>
      <c r="F308" s="28">
        <f t="shared" si="44"/>
        <v>2.5000000000000001E-2</v>
      </c>
    </row>
    <row r="309" spans="1:6" x14ac:dyDescent="0.25">
      <c r="A309" s="14" t="s">
        <v>40</v>
      </c>
      <c r="B309" s="6">
        <v>28720.34</v>
      </c>
      <c r="C309" s="8">
        <f>SUM(B306)</f>
        <v>29438.3485</v>
      </c>
      <c r="D309" s="8">
        <f t="shared" ref="D309:F309" si="45">SUM(C306)</f>
        <v>30174.3072125</v>
      </c>
      <c r="E309" s="8">
        <f t="shared" si="45"/>
        <v>30928.6648928125</v>
      </c>
      <c r="F309" s="8">
        <f t="shared" si="45"/>
        <v>31701.881515132813</v>
      </c>
    </row>
    <row r="310" spans="1:6" x14ac:dyDescent="0.25">
      <c r="A310" s="14" t="s">
        <v>41</v>
      </c>
      <c r="B310" s="6">
        <v>0</v>
      </c>
      <c r="C310" s="8">
        <f>SUM(B310)</f>
        <v>0</v>
      </c>
      <c r="D310" s="8">
        <f>SUM(C310)</f>
        <v>0</v>
      </c>
      <c r="E310" s="8">
        <f t="shared" ref="E310:F310" si="46">SUM(D310)</f>
        <v>0</v>
      </c>
      <c r="F310" s="8">
        <f t="shared" si="46"/>
        <v>0</v>
      </c>
    </row>
    <row r="311" spans="1:6" x14ac:dyDescent="0.25">
      <c r="A311" s="14" t="s">
        <v>89</v>
      </c>
      <c r="B311" s="27">
        <v>1</v>
      </c>
      <c r="C311" s="8">
        <f>SUM(B311)</f>
        <v>1</v>
      </c>
      <c r="D311" s="8">
        <f t="shared" ref="D311:F311" si="47">SUM(C311)</f>
        <v>1</v>
      </c>
      <c r="E311" s="8">
        <f t="shared" si="47"/>
        <v>1</v>
      </c>
      <c r="F311" s="8">
        <f t="shared" si="47"/>
        <v>1</v>
      </c>
    </row>
    <row r="312" spans="1:6" x14ac:dyDescent="0.25">
      <c r="A312" s="14" t="s">
        <v>52</v>
      </c>
      <c r="B312" s="8">
        <f>SUM(B313+B315)+B316</f>
        <v>58694.162499999999</v>
      </c>
      <c r="C312" s="8">
        <f>SUM(C313+C315)+C316</f>
        <v>60161.516562500001</v>
      </c>
      <c r="D312" s="8">
        <f t="shared" ref="D312:F312" si="48">SUM(D313+D315)+D316</f>
        <v>61665.554476562502</v>
      </c>
      <c r="E312" s="8">
        <f t="shared" si="48"/>
        <v>63207.193338476565</v>
      </c>
      <c r="F312" s="8">
        <f t="shared" si="48"/>
        <v>64787.373171938481</v>
      </c>
    </row>
    <row r="313" spans="1:6" x14ac:dyDescent="0.25">
      <c r="A313" s="14" t="s">
        <v>42</v>
      </c>
      <c r="B313" s="8">
        <f>SUM(B315*B314)</f>
        <v>1187.6625000000001</v>
      </c>
      <c r="C313" s="8">
        <f t="shared" ref="C313:F313" si="49">SUM(C315*C314)</f>
        <v>1467.3540625000001</v>
      </c>
      <c r="D313" s="8">
        <f t="shared" si="49"/>
        <v>1504.0379140625</v>
      </c>
      <c r="E313" s="8">
        <f t="shared" si="49"/>
        <v>1541.6388619140625</v>
      </c>
      <c r="F313" s="8">
        <f t="shared" si="49"/>
        <v>1580.1798334619143</v>
      </c>
    </row>
    <row r="314" spans="1:6" x14ac:dyDescent="0.25">
      <c r="A314" s="14" t="s">
        <v>39</v>
      </c>
      <c r="B314" s="28">
        <f>SUM(B302)</f>
        <v>2.5000000000000001E-2</v>
      </c>
      <c r="C314" s="28">
        <f t="shared" ref="C314:F314" si="50">SUM(C302)</f>
        <v>2.5000000000000001E-2</v>
      </c>
      <c r="D314" s="28">
        <f t="shared" si="50"/>
        <v>2.5000000000000001E-2</v>
      </c>
      <c r="E314" s="28">
        <f t="shared" si="50"/>
        <v>2.5000000000000001E-2</v>
      </c>
      <c r="F314" s="28">
        <f t="shared" si="50"/>
        <v>2.5000000000000001E-2</v>
      </c>
    </row>
    <row r="315" spans="1:6" x14ac:dyDescent="0.25">
      <c r="A315" s="14" t="s">
        <v>40</v>
      </c>
      <c r="B315" s="6">
        <v>47506.5</v>
      </c>
      <c r="C315" s="8">
        <f>SUM(B312)</f>
        <v>58694.162499999999</v>
      </c>
      <c r="D315" s="8">
        <f t="shared" ref="D315:F315" si="51">SUM(C312)</f>
        <v>60161.516562500001</v>
      </c>
      <c r="E315" s="8">
        <f t="shared" si="51"/>
        <v>61665.554476562502</v>
      </c>
      <c r="F315" s="8">
        <f t="shared" si="51"/>
        <v>63207.193338476565</v>
      </c>
    </row>
    <row r="316" spans="1:6" x14ac:dyDescent="0.25">
      <c r="A316" s="14" t="s">
        <v>41</v>
      </c>
      <c r="B316" s="6">
        <v>10000</v>
      </c>
      <c r="C316" s="8">
        <v>0</v>
      </c>
      <c r="D316" s="8">
        <f>SUM(C316)</f>
        <v>0</v>
      </c>
      <c r="E316" s="8">
        <f t="shared" ref="E316:F316" si="52">SUM(D316)</f>
        <v>0</v>
      </c>
      <c r="F316" s="8">
        <f t="shared" si="52"/>
        <v>0</v>
      </c>
    </row>
    <row r="317" spans="1:6" x14ac:dyDescent="0.25">
      <c r="A317" s="14" t="s">
        <v>89</v>
      </c>
      <c r="B317" s="27">
        <v>1</v>
      </c>
      <c r="C317" s="8">
        <f>SUM(B317)</f>
        <v>1</v>
      </c>
      <c r="D317" s="8">
        <f t="shared" ref="D317:F317" si="53">SUM(C317)</f>
        <v>1</v>
      </c>
      <c r="E317" s="8">
        <f t="shared" si="53"/>
        <v>1</v>
      </c>
      <c r="F317" s="8">
        <f t="shared" si="53"/>
        <v>1</v>
      </c>
    </row>
    <row r="318" spans="1:6" x14ac:dyDescent="0.25">
      <c r="A318" s="14" t="s">
        <v>53</v>
      </c>
      <c r="B318" s="8">
        <f>SUM(B319+B321)+B322</f>
        <v>46678.950750000004</v>
      </c>
      <c r="C318" s="8">
        <f>SUM(C319+C321)+C322</f>
        <v>47845.924518750006</v>
      </c>
      <c r="D318" s="8">
        <f t="shared" ref="D318:F318" si="54">SUM(D319+D321)+D322</f>
        <v>49042.072631718758</v>
      </c>
      <c r="E318" s="8">
        <f t="shared" si="54"/>
        <v>50268.124447511727</v>
      </c>
      <c r="F318" s="8">
        <f t="shared" si="54"/>
        <v>51524.827558699522</v>
      </c>
    </row>
    <row r="319" spans="1:6" x14ac:dyDescent="0.25">
      <c r="A319" s="14" t="s">
        <v>42</v>
      </c>
      <c r="B319" s="8">
        <f>SUM(B321*B320)</f>
        <v>1114.12075</v>
      </c>
      <c r="C319" s="8">
        <f t="shared" ref="C319:F319" si="55">SUM(C321*C320)</f>
        <v>1166.9737687500001</v>
      </c>
      <c r="D319" s="8">
        <f t="shared" si="55"/>
        <v>1196.1481129687502</v>
      </c>
      <c r="E319" s="8">
        <f t="shared" si="55"/>
        <v>1226.0518157929689</v>
      </c>
      <c r="F319" s="8">
        <f t="shared" si="55"/>
        <v>1256.7031111877932</v>
      </c>
    </row>
    <row r="320" spans="1:6" x14ac:dyDescent="0.25">
      <c r="A320" s="14" t="s">
        <v>39</v>
      </c>
      <c r="B320" s="28">
        <f>SUM(B308)</f>
        <v>2.5000000000000001E-2</v>
      </c>
      <c r="C320" s="28">
        <f t="shared" ref="C320:F320" si="56">SUM(C308)</f>
        <v>2.5000000000000001E-2</v>
      </c>
      <c r="D320" s="28">
        <f t="shared" si="56"/>
        <v>2.5000000000000001E-2</v>
      </c>
      <c r="E320" s="28">
        <f t="shared" si="56"/>
        <v>2.5000000000000001E-2</v>
      </c>
      <c r="F320" s="28">
        <f t="shared" si="56"/>
        <v>2.5000000000000001E-2</v>
      </c>
    </row>
    <row r="321" spans="1:6" x14ac:dyDescent="0.25">
      <c r="A321" s="14" t="s">
        <v>40</v>
      </c>
      <c r="B321" s="6">
        <v>44564.83</v>
      </c>
      <c r="C321" s="8">
        <f>SUM(B318)</f>
        <v>46678.950750000004</v>
      </c>
      <c r="D321" s="8">
        <f>SUM(C318)</f>
        <v>47845.924518750006</v>
      </c>
      <c r="E321" s="8">
        <f t="shared" ref="E321:F321" si="57">SUM(D318)</f>
        <v>49042.072631718758</v>
      </c>
      <c r="F321" s="8">
        <f t="shared" si="57"/>
        <v>50268.124447511727</v>
      </c>
    </row>
    <row r="322" spans="1:6" x14ac:dyDescent="0.25">
      <c r="A322" s="14" t="s">
        <v>41</v>
      </c>
      <c r="B322" s="6">
        <v>1000</v>
      </c>
      <c r="C322" s="8">
        <v>0</v>
      </c>
      <c r="D322" s="8">
        <f>SUM(C322)</f>
        <v>0</v>
      </c>
      <c r="E322" s="8">
        <f t="shared" ref="E322:F322" si="58">SUM(D322)</f>
        <v>0</v>
      </c>
      <c r="F322" s="8">
        <f t="shared" si="58"/>
        <v>0</v>
      </c>
    </row>
    <row r="323" spans="1:6" x14ac:dyDescent="0.25">
      <c r="A323" s="14" t="s">
        <v>89</v>
      </c>
      <c r="B323" s="27">
        <v>1</v>
      </c>
      <c r="C323" s="8">
        <f>SUM(B323)</f>
        <v>1</v>
      </c>
      <c r="D323" s="8">
        <f>SUM(C323)</f>
        <v>1</v>
      </c>
      <c r="E323" s="8">
        <f t="shared" ref="E323:F323" si="59">SUM(D323)</f>
        <v>1</v>
      </c>
      <c r="F323" s="8">
        <f t="shared" si="59"/>
        <v>1</v>
      </c>
    </row>
    <row r="324" spans="1:6" x14ac:dyDescent="0.25">
      <c r="A324" s="14" t="s">
        <v>54</v>
      </c>
      <c r="B324" s="8">
        <f>SUM(B325+B327)+B328</f>
        <v>1646.6624999999999</v>
      </c>
      <c r="C324" s="8">
        <f t="shared" ref="C324:F324" si="60">SUM(C325+C327)+C328</f>
        <v>1687.8290625</v>
      </c>
      <c r="D324" s="8">
        <f t="shared" si="60"/>
        <v>1730.0247890625001</v>
      </c>
      <c r="E324" s="8">
        <f t="shared" si="60"/>
        <v>1773.2754087890626</v>
      </c>
      <c r="F324" s="8">
        <f t="shared" si="60"/>
        <v>1817.607294008789</v>
      </c>
    </row>
    <row r="325" spans="1:6" x14ac:dyDescent="0.25">
      <c r="A325" s="14" t="s">
        <v>42</v>
      </c>
      <c r="B325" s="8">
        <f>SUM(B327*B326)</f>
        <v>40.162500000000001</v>
      </c>
      <c r="C325" s="8">
        <f t="shared" ref="C325:F325" si="61">SUM(C327*C326)</f>
        <v>41.166562499999998</v>
      </c>
      <c r="D325" s="8">
        <f t="shared" si="61"/>
        <v>42.195726562499999</v>
      </c>
      <c r="E325" s="8">
        <f t="shared" si="61"/>
        <v>43.250619726562505</v>
      </c>
      <c r="F325" s="8">
        <f t="shared" si="61"/>
        <v>44.331885219726566</v>
      </c>
    </row>
    <row r="326" spans="1:6" x14ac:dyDescent="0.25">
      <c r="A326" s="14" t="s">
        <v>39</v>
      </c>
      <c r="B326" s="28">
        <f>SUM(B314)</f>
        <v>2.5000000000000001E-2</v>
      </c>
      <c r="C326" s="28">
        <f t="shared" ref="C326:F326" si="62">SUM(C314)</f>
        <v>2.5000000000000001E-2</v>
      </c>
      <c r="D326" s="28">
        <f t="shared" si="62"/>
        <v>2.5000000000000001E-2</v>
      </c>
      <c r="E326" s="28">
        <f t="shared" si="62"/>
        <v>2.5000000000000001E-2</v>
      </c>
      <c r="F326" s="28">
        <f t="shared" si="62"/>
        <v>2.5000000000000001E-2</v>
      </c>
    </row>
    <row r="327" spans="1:6" x14ac:dyDescent="0.25">
      <c r="A327" s="14" t="s">
        <v>40</v>
      </c>
      <c r="B327" s="6">
        <v>1606.5</v>
      </c>
      <c r="C327" s="8">
        <f>SUM(B324)</f>
        <v>1646.6624999999999</v>
      </c>
      <c r="D327" s="8">
        <f t="shared" ref="D327:F327" si="63">SUM(C324)</f>
        <v>1687.8290625</v>
      </c>
      <c r="E327" s="8">
        <f t="shared" si="63"/>
        <v>1730.0247890625001</v>
      </c>
      <c r="F327" s="8">
        <f t="shared" si="63"/>
        <v>1773.2754087890626</v>
      </c>
    </row>
    <row r="328" spans="1:6" x14ac:dyDescent="0.25">
      <c r="A328" s="14" t="s">
        <v>41</v>
      </c>
      <c r="B328" s="6">
        <v>0</v>
      </c>
      <c r="C328" s="8">
        <f>SUM(B328)</f>
        <v>0</v>
      </c>
      <c r="D328" s="8">
        <f>SUM(C328)</f>
        <v>0</v>
      </c>
      <c r="E328" s="8">
        <f t="shared" ref="E328:F328" si="64">SUM(D328)</f>
        <v>0</v>
      </c>
      <c r="F328" s="8">
        <f t="shared" si="64"/>
        <v>0</v>
      </c>
    </row>
    <row r="329" spans="1:6" x14ac:dyDescent="0.25">
      <c r="A329" s="14" t="s">
        <v>90</v>
      </c>
      <c r="B329" s="27">
        <v>1</v>
      </c>
      <c r="C329" s="8">
        <f>SUM(B329)</f>
        <v>1</v>
      </c>
      <c r="D329" s="8">
        <f t="shared" ref="D329:F329" si="65">SUM(C329)</f>
        <v>1</v>
      </c>
      <c r="E329" s="8">
        <f t="shared" si="65"/>
        <v>1</v>
      </c>
      <c r="F329" s="8">
        <f t="shared" si="65"/>
        <v>1</v>
      </c>
    </row>
    <row r="330" spans="1:6" x14ac:dyDescent="0.25">
      <c r="A330" s="14" t="s">
        <v>55</v>
      </c>
      <c r="B330" s="8">
        <f>SUM(B331+B333)+B334</f>
        <v>6922.3374999999996</v>
      </c>
      <c r="C330" s="8">
        <f t="shared" ref="C330:F330" si="66">SUM(C331+C333)+C334</f>
        <v>7095.3959374999995</v>
      </c>
      <c r="D330" s="8">
        <f t="shared" si="66"/>
        <v>7272.7808359374994</v>
      </c>
      <c r="E330" s="8">
        <f t="shared" si="66"/>
        <v>7454.6003568359365</v>
      </c>
      <c r="F330" s="8">
        <f t="shared" si="66"/>
        <v>7640.9653657568351</v>
      </c>
    </row>
    <row r="331" spans="1:6" x14ac:dyDescent="0.25">
      <c r="A331" s="14" t="s">
        <v>42</v>
      </c>
      <c r="B331" s="8">
        <f>SUM(B333*B332)</f>
        <v>168.83750000000001</v>
      </c>
      <c r="C331" s="8">
        <f t="shared" ref="C331:F331" si="67">SUM(C333*C332)</f>
        <v>173.0584375</v>
      </c>
      <c r="D331" s="8">
        <f t="shared" si="67"/>
        <v>177.3848984375</v>
      </c>
      <c r="E331" s="8">
        <f t="shared" si="67"/>
        <v>181.8195208984375</v>
      </c>
      <c r="F331" s="8">
        <f t="shared" si="67"/>
        <v>186.36500892089842</v>
      </c>
    </row>
    <row r="332" spans="1:6" x14ac:dyDescent="0.25">
      <c r="A332" s="14" t="s">
        <v>39</v>
      </c>
      <c r="B332" s="28">
        <f>SUM(B320)</f>
        <v>2.5000000000000001E-2</v>
      </c>
      <c r="C332" s="28">
        <f t="shared" ref="C332:F332" si="68">SUM(C320)</f>
        <v>2.5000000000000001E-2</v>
      </c>
      <c r="D332" s="28">
        <f t="shared" si="68"/>
        <v>2.5000000000000001E-2</v>
      </c>
      <c r="E332" s="28">
        <f t="shared" si="68"/>
        <v>2.5000000000000001E-2</v>
      </c>
      <c r="F332" s="28">
        <f t="shared" si="68"/>
        <v>2.5000000000000001E-2</v>
      </c>
    </row>
    <row r="333" spans="1:6" x14ac:dyDescent="0.25">
      <c r="A333" s="14" t="s">
        <v>40</v>
      </c>
      <c r="B333" s="6">
        <v>6753.5</v>
      </c>
      <c r="C333" s="8">
        <f>SUM(B330)</f>
        <v>6922.3374999999996</v>
      </c>
      <c r="D333" s="8">
        <f t="shared" ref="D333:F333" si="69">SUM(C330)</f>
        <v>7095.3959374999995</v>
      </c>
      <c r="E333" s="8">
        <f t="shared" si="69"/>
        <v>7272.7808359374994</v>
      </c>
      <c r="F333" s="8">
        <f t="shared" si="69"/>
        <v>7454.6003568359365</v>
      </c>
    </row>
    <row r="334" spans="1:6" x14ac:dyDescent="0.25">
      <c r="A334" s="14" t="s">
        <v>41</v>
      </c>
      <c r="B334" s="6">
        <v>0</v>
      </c>
      <c r="C334" s="8">
        <f>SUM(B334)</f>
        <v>0</v>
      </c>
      <c r="D334" s="8">
        <f>SUM(C334)</f>
        <v>0</v>
      </c>
      <c r="E334" s="8">
        <f t="shared" ref="E334:F334" si="70">SUM(D334)</f>
        <v>0</v>
      </c>
      <c r="F334" s="8">
        <f t="shared" si="70"/>
        <v>0</v>
      </c>
    </row>
    <row r="335" spans="1:6" x14ac:dyDescent="0.25">
      <c r="A335" s="14" t="s">
        <v>90</v>
      </c>
      <c r="B335" s="27">
        <v>1</v>
      </c>
      <c r="C335" s="8">
        <f>SUM(B335)</f>
        <v>1</v>
      </c>
      <c r="D335" s="8">
        <f t="shared" ref="D335:F335" si="71">SUM(C335)</f>
        <v>1</v>
      </c>
      <c r="E335" s="8">
        <f t="shared" si="71"/>
        <v>1</v>
      </c>
      <c r="F335" s="8">
        <f t="shared" si="71"/>
        <v>1</v>
      </c>
    </row>
    <row r="336" spans="1:6" x14ac:dyDescent="0.25">
      <c r="A336" s="14" t="s">
        <v>56</v>
      </c>
      <c r="B336" s="8">
        <f>SUM(B337+B339)+B340</f>
        <v>37493.372500000005</v>
      </c>
      <c r="C336" s="8">
        <f>SUM(C337+C339)+C340</f>
        <v>38430.706812500008</v>
      </c>
      <c r="D336" s="8">
        <f t="shared" ref="D336:F336" si="72">SUM(D337+D339)+D340</f>
        <v>39391.474482812511</v>
      </c>
      <c r="E336" s="8">
        <f t="shared" si="72"/>
        <v>40376.261344882827</v>
      </c>
      <c r="F336" s="8">
        <f t="shared" si="72"/>
        <v>41385.667878504901</v>
      </c>
    </row>
    <row r="337" spans="1:6" x14ac:dyDescent="0.25">
      <c r="A337" s="14" t="s">
        <v>42</v>
      </c>
      <c r="B337" s="8">
        <f>SUM(B339*B338)</f>
        <v>914.47250000000008</v>
      </c>
      <c r="C337" s="8">
        <f t="shared" ref="C337:F337" si="73">SUM(C339*C338)</f>
        <v>937.33431250000012</v>
      </c>
      <c r="D337" s="8">
        <f t="shared" si="73"/>
        <v>960.76767031250029</v>
      </c>
      <c r="E337" s="8">
        <f t="shared" si="73"/>
        <v>984.78686207031285</v>
      </c>
      <c r="F337" s="8">
        <f t="shared" si="73"/>
        <v>1009.4065336220707</v>
      </c>
    </row>
    <row r="338" spans="1:6" x14ac:dyDescent="0.25">
      <c r="A338" s="14" t="s">
        <v>39</v>
      </c>
      <c r="B338" s="28">
        <f>SUM(B326)</f>
        <v>2.5000000000000001E-2</v>
      </c>
      <c r="C338" s="28">
        <f t="shared" ref="C338:F338" si="74">SUM(C326)</f>
        <v>2.5000000000000001E-2</v>
      </c>
      <c r="D338" s="28">
        <f t="shared" si="74"/>
        <v>2.5000000000000001E-2</v>
      </c>
      <c r="E338" s="28">
        <f t="shared" si="74"/>
        <v>2.5000000000000001E-2</v>
      </c>
      <c r="F338" s="28">
        <f t="shared" si="74"/>
        <v>2.5000000000000001E-2</v>
      </c>
    </row>
    <row r="339" spans="1:6" x14ac:dyDescent="0.25">
      <c r="A339" s="14" t="s">
        <v>40</v>
      </c>
      <c r="B339" s="6">
        <v>36578.9</v>
      </c>
      <c r="C339" s="8">
        <f>SUM(B336)</f>
        <v>37493.372500000005</v>
      </c>
      <c r="D339" s="8">
        <f t="shared" ref="D339:F339" si="75">SUM(C336)</f>
        <v>38430.706812500008</v>
      </c>
      <c r="E339" s="8">
        <f t="shared" si="75"/>
        <v>39391.474482812511</v>
      </c>
      <c r="F339" s="8">
        <f t="shared" si="75"/>
        <v>40376.261344882827</v>
      </c>
    </row>
    <row r="340" spans="1:6" x14ac:dyDescent="0.25">
      <c r="A340" s="14" t="s">
        <v>41</v>
      </c>
      <c r="B340" s="6">
        <v>0</v>
      </c>
      <c r="C340" s="8">
        <f>SUM(B340)</f>
        <v>0</v>
      </c>
      <c r="D340" s="8">
        <f t="shared" ref="D340:F340" si="76">SUM(C340)</f>
        <v>0</v>
      </c>
      <c r="E340" s="8">
        <f t="shared" si="76"/>
        <v>0</v>
      </c>
      <c r="F340" s="8">
        <f t="shared" si="76"/>
        <v>0</v>
      </c>
    </row>
    <row r="341" spans="1:6" x14ac:dyDescent="0.25">
      <c r="A341" s="14" t="s">
        <v>89</v>
      </c>
      <c r="B341" s="27">
        <v>1</v>
      </c>
      <c r="C341" s="8">
        <f>SUM(B341)</f>
        <v>1</v>
      </c>
      <c r="D341" s="8">
        <f t="shared" ref="D341:F341" si="77">SUM(C341)</f>
        <v>1</v>
      </c>
      <c r="E341" s="8">
        <f t="shared" si="77"/>
        <v>1</v>
      </c>
      <c r="F341" s="8">
        <f t="shared" si="77"/>
        <v>1</v>
      </c>
    </row>
    <row r="342" spans="1:6" x14ac:dyDescent="0.25">
      <c r="A342" s="14" t="s">
        <v>57</v>
      </c>
      <c r="B342" s="8">
        <f>SUM(B343+B345)+B346</f>
        <v>107.625</v>
      </c>
      <c r="C342" s="8">
        <f>SUM(C343+C345)+C346</f>
        <v>110.315625</v>
      </c>
      <c r="D342" s="8">
        <f>SUM(D343+D345)+D346</f>
        <v>113.073515625</v>
      </c>
      <c r="E342" s="8">
        <f t="shared" ref="E342:F342" si="78">SUM(E343+E345)+E346</f>
        <v>115.900353515625</v>
      </c>
      <c r="F342" s="8">
        <f t="shared" si="78"/>
        <v>118.79786235351563</v>
      </c>
    </row>
    <row r="343" spans="1:6" x14ac:dyDescent="0.25">
      <c r="A343" s="14" t="s">
        <v>42</v>
      </c>
      <c r="B343" s="8">
        <f>SUM(B345*B344)</f>
        <v>2.625</v>
      </c>
      <c r="C343" s="8">
        <f>SUM(C345*C344)</f>
        <v>2.6906250000000003</v>
      </c>
      <c r="D343" s="8">
        <f t="shared" ref="D343:F343" si="79">SUM(D345*D344)</f>
        <v>2.7578906249999999</v>
      </c>
      <c r="E343" s="8">
        <f t="shared" si="79"/>
        <v>2.8268378906250002</v>
      </c>
      <c r="F343" s="8">
        <f t="shared" si="79"/>
        <v>2.8975088378906251</v>
      </c>
    </row>
    <row r="344" spans="1:6" x14ac:dyDescent="0.25">
      <c r="A344" s="14" t="s">
        <v>39</v>
      </c>
      <c r="B344" s="28">
        <f>SUM(B332)</f>
        <v>2.5000000000000001E-2</v>
      </c>
      <c r="C344" s="28">
        <f>SUM(C332)</f>
        <v>2.5000000000000001E-2</v>
      </c>
      <c r="D344" s="28">
        <f t="shared" ref="D344:F344" si="80">SUM(D332)</f>
        <v>2.5000000000000001E-2</v>
      </c>
      <c r="E344" s="28">
        <f t="shared" si="80"/>
        <v>2.5000000000000001E-2</v>
      </c>
      <c r="F344" s="28">
        <f t="shared" si="80"/>
        <v>2.5000000000000001E-2</v>
      </c>
    </row>
    <row r="345" spans="1:6" x14ac:dyDescent="0.25">
      <c r="A345" s="14" t="s">
        <v>40</v>
      </c>
      <c r="B345" s="6">
        <v>105</v>
      </c>
      <c r="C345" s="8">
        <f>SUM(B342)</f>
        <v>107.625</v>
      </c>
      <c r="D345" s="8">
        <f t="shared" ref="D345:F345" si="81">SUM(C342)</f>
        <v>110.315625</v>
      </c>
      <c r="E345" s="8">
        <f t="shared" si="81"/>
        <v>113.073515625</v>
      </c>
      <c r="F345" s="8">
        <f t="shared" si="81"/>
        <v>115.900353515625</v>
      </c>
    </row>
    <row r="346" spans="1:6" x14ac:dyDescent="0.25">
      <c r="A346" s="14" t="s">
        <v>41</v>
      </c>
      <c r="B346" s="6">
        <v>0</v>
      </c>
      <c r="C346" s="8">
        <f>SUM(B346)</f>
        <v>0</v>
      </c>
      <c r="D346" s="8">
        <f t="shared" ref="D346:F346" si="82">SUM(C346)</f>
        <v>0</v>
      </c>
      <c r="E346" s="8">
        <f t="shared" si="82"/>
        <v>0</v>
      </c>
      <c r="F346" s="8">
        <f t="shared" si="82"/>
        <v>0</v>
      </c>
    </row>
    <row r="347" spans="1:6" x14ac:dyDescent="0.25">
      <c r="A347" s="14" t="s">
        <v>89</v>
      </c>
      <c r="B347" s="27">
        <v>1</v>
      </c>
      <c r="C347" s="8">
        <f>SUM(B347)</f>
        <v>1</v>
      </c>
      <c r="D347" s="8">
        <f t="shared" ref="D347:F347" si="83">SUM(C347)</f>
        <v>1</v>
      </c>
      <c r="E347" s="8">
        <f t="shared" si="83"/>
        <v>1</v>
      </c>
      <c r="F347" s="8">
        <f t="shared" si="83"/>
        <v>1</v>
      </c>
    </row>
    <row r="348" spans="1:6" x14ac:dyDescent="0.25">
      <c r="A348" s="14" t="s">
        <v>58</v>
      </c>
      <c r="B348" s="8">
        <f>SUM(B349+B351)+B352</f>
        <v>30811.5</v>
      </c>
      <c r="C348" s="8">
        <f>SUM(C349+C351)+C352</f>
        <v>31581.787499999999</v>
      </c>
      <c r="D348" s="8">
        <f t="shared" ref="D348:F348" si="84">SUM(D349+D351)+D352</f>
        <v>32371.3321875</v>
      </c>
      <c r="E348" s="8">
        <f t="shared" si="84"/>
        <v>33180.615492187499</v>
      </c>
      <c r="F348" s="8">
        <f t="shared" si="84"/>
        <v>34010.130879492186</v>
      </c>
    </row>
    <row r="349" spans="1:6" x14ac:dyDescent="0.25">
      <c r="A349" s="14" t="s">
        <v>42</v>
      </c>
      <c r="B349" s="8">
        <f>SUM(B351*B350)</f>
        <v>751.5</v>
      </c>
      <c r="C349" s="8">
        <f t="shared" ref="C349:F349" si="85">SUM(C351*C350)</f>
        <v>770.28750000000002</v>
      </c>
      <c r="D349" s="8">
        <f t="shared" si="85"/>
        <v>789.54468750000001</v>
      </c>
      <c r="E349" s="8">
        <f t="shared" si="85"/>
        <v>809.28330468750005</v>
      </c>
      <c r="F349" s="8">
        <f t="shared" si="85"/>
        <v>829.51538730468747</v>
      </c>
    </row>
    <row r="350" spans="1:6" x14ac:dyDescent="0.25">
      <c r="A350" s="14" t="s">
        <v>39</v>
      </c>
      <c r="B350" s="28">
        <f>SUM(B338)</f>
        <v>2.5000000000000001E-2</v>
      </c>
      <c r="C350" s="28">
        <f t="shared" ref="C350:F350" si="86">SUM(C338)</f>
        <v>2.5000000000000001E-2</v>
      </c>
      <c r="D350" s="28">
        <f t="shared" si="86"/>
        <v>2.5000000000000001E-2</v>
      </c>
      <c r="E350" s="28">
        <f t="shared" si="86"/>
        <v>2.5000000000000001E-2</v>
      </c>
      <c r="F350" s="28">
        <f t="shared" si="86"/>
        <v>2.5000000000000001E-2</v>
      </c>
    </row>
    <row r="351" spans="1:6" x14ac:dyDescent="0.25">
      <c r="A351" s="14" t="s">
        <v>40</v>
      </c>
      <c r="B351" s="6">
        <v>30060</v>
      </c>
      <c r="C351" s="8">
        <f>SUM(B348)</f>
        <v>30811.5</v>
      </c>
      <c r="D351" s="8">
        <f t="shared" ref="D351:F351" si="87">SUM(C348)</f>
        <v>31581.787499999999</v>
      </c>
      <c r="E351" s="8">
        <f t="shared" si="87"/>
        <v>32371.3321875</v>
      </c>
      <c r="F351" s="8">
        <f t="shared" si="87"/>
        <v>33180.615492187499</v>
      </c>
    </row>
    <row r="352" spans="1:6" x14ac:dyDescent="0.25">
      <c r="A352" s="14" t="s">
        <v>41</v>
      </c>
      <c r="B352" s="6">
        <v>0</v>
      </c>
      <c r="C352" s="8">
        <f>SUM(B352)</f>
        <v>0</v>
      </c>
      <c r="D352" s="8">
        <f>SUM(C352)</f>
        <v>0</v>
      </c>
      <c r="E352" s="8">
        <f t="shared" ref="E352:F352" si="88">SUM(D352)</f>
        <v>0</v>
      </c>
      <c r="F352" s="8">
        <f t="shared" si="88"/>
        <v>0</v>
      </c>
    </row>
    <row r="353" spans="1:6" x14ac:dyDescent="0.25">
      <c r="A353" s="14" t="s">
        <v>89</v>
      </c>
      <c r="B353" s="27">
        <v>1</v>
      </c>
      <c r="C353" s="8">
        <f>SUM(B353)</f>
        <v>1</v>
      </c>
      <c r="D353" s="8">
        <f t="shared" ref="D353:F353" si="89">SUM(C353)</f>
        <v>1</v>
      </c>
      <c r="E353" s="8">
        <f t="shared" si="89"/>
        <v>1</v>
      </c>
      <c r="F353" s="8">
        <f t="shared" si="89"/>
        <v>1</v>
      </c>
    </row>
    <row r="354" spans="1:6" x14ac:dyDescent="0.25">
      <c r="A354" s="14" t="s">
        <v>59</v>
      </c>
      <c r="B354" s="8">
        <f>SUM(B355+B357)+B358</f>
        <v>84544.326750000007</v>
      </c>
      <c r="C354" s="8">
        <f>SUM(C355+C357)+C358</f>
        <v>86657.934918750005</v>
      </c>
      <c r="D354" s="8">
        <f t="shared" ref="D354:F354" si="90">SUM(D355+D357)+D358</f>
        <v>88824.383291718754</v>
      </c>
      <c r="E354" s="8">
        <f t="shared" si="90"/>
        <v>91044.992874011718</v>
      </c>
      <c r="F354" s="8">
        <f t="shared" si="90"/>
        <v>93321.117695862005</v>
      </c>
    </row>
    <row r="355" spans="1:6" x14ac:dyDescent="0.25">
      <c r="A355" s="14" t="s">
        <v>42</v>
      </c>
      <c r="B355" s="8">
        <f>SUM(B357*B356)</f>
        <v>2062.0567500000002</v>
      </c>
      <c r="C355" s="8">
        <f t="shared" ref="C355:F355" si="91">SUM(C357*C356)</f>
        <v>2113.6081687500005</v>
      </c>
      <c r="D355" s="8">
        <f t="shared" si="91"/>
        <v>2166.4483729687504</v>
      </c>
      <c r="E355" s="8">
        <f t="shared" si="91"/>
        <v>2220.6095822929688</v>
      </c>
      <c r="F355" s="8">
        <f t="shared" si="91"/>
        <v>2276.1248218502928</v>
      </c>
    </row>
    <row r="356" spans="1:6" x14ac:dyDescent="0.25">
      <c r="A356" s="14" t="s">
        <v>39</v>
      </c>
      <c r="B356" s="28">
        <f>SUM(B344)</f>
        <v>2.5000000000000001E-2</v>
      </c>
      <c r="C356" s="28">
        <f t="shared" ref="C356:F356" si="92">SUM(C344)</f>
        <v>2.5000000000000001E-2</v>
      </c>
      <c r="D356" s="28">
        <f t="shared" si="92"/>
        <v>2.5000000000000001E-2</v>
      </c>
      <c r="E356" s="28">
        <f t="shared" si="92"/>
        <v>2.5000000000000001E-2</v>
      </c>
      <c r="F356" s="28">
        <f t="shared" si="92"/>
        <v>2.5000000000000001E-2</v>
      </c>
    </row>
    <row r="357" spans="1:6" x14ac:dyDescent="0.25">
      <c r="A357" s="14" t="s">
        <v>40</v>
      </c>
      <c r="B357" s="6">
        <v>82482.27</v>
      </c>
      <c r="C357" s="8">
        <f>SUM(B354)</f>
        <v>84544.326750000007</v>
      </c>
      <c r="D357" s="8">
        <f t="shared" ref="D357:F357" si="93">SUM(C354)</f>
        <v>86657.934918750005</v>
      </c>
      <c r="E357" s="8">
        <f t="shared" si="93"/>
        <v>88824.383291718754</v>
      </c>
      <c r="F357" s="8">
        <f t="shared" si="93"/>
        <v>91044.992874011718</v>
      </c>
    </row>
    <row r="358" spans="1:6" x14ac:dyDescent="0.25">
      <c r="A358" s="14" t="s">
        <v>41</v>
      </c>
      <c r="B358" s="6">
        <v>0</v>
      </c>
      <c r="C358" s="8">
        <f>SUM(B358)</f>
        <v>0</v>
      </c>
      <c r="D358" s="8">
        <f>SUM(C358)</f>
        <v>0</v>
      </c>
      <c r="E358" s="8">
        <f t="shared" ref="E358:F358" si="94">SUM(D358)</f>
        <v>0</v>
      </c>
      <c r="F358" s="8">
        <f t="shared" si="94"/>
        <v>0</v>
      </c>
    </row>
    <row r="359" spans="1:6" x14ac:dyDescent="0.25">
      <c r="A359" s="14" t="s">
        <v>89</v>
      </c>
      <c r="B359" s="27">
        <v>1</v>
      </c>
      <c r="C359" s="8">
        <f>SUM(B359)</f>
        <v>1</v>
      </c>
      <c r="D359" s="8">
        <f t="shared" ref="D359:F359" si="95">SUM(C359)</f>
        <v>1</v>
      </c>
      <c r="E359" s="8">
        <f t="shared" si="95"/>
        <v>1</v>
      </c>
      <c r="F359" s="8">
        <f t="shared" si="95"/>
        <v>1</v>
      </c>
    </row>
    <row r="360" spans="1:6" x14ac:dyDescent="0.25">
      <c r="A360" s="14" t="s">
        <v>60</v>
      </c>
      <c r="B360" s="8">
        <f>SUM(B361+B363)+B364</f>
        <v>89669.326750000007</v>
      </c>
      <c r="C360" s="8">
        <f>SUM(C361+C363)+C364</f>
        <v>91911.059918750005</v>
      </c>
      <c r="D360" s="8">
        <f>SUM(D361+D363)+D364</f>
        <v>94208.836416718754</v>
      </c>
      <c r="E360" s="8">
        <f t="shared" ref="E360:F360" si="96">SUM(E361+E363)+E364</f>
        <v>96564.057327136718</v>
      </c>
      <c r="F360" s="8">
        <f t="shared" si="96"/>
        <v>98978.158760315142</v>
      </c>
    </row>
    <row r="361" spans="1:6" x14ac:dyDescent="0.25">
      <c r="A361" s="14" t="s">
        <v>42</v>
      </c>
      <c r="B361" s="8">
        <f>SUM(B363*B362)</f>
        <v>2187.0567500000002</v>
      </c>
      <c r="C361" s="8">
        <f>SUM(C363*C362)</f>
        <v>2241.7331687500005</v>
      </c>
      <c r="D361" s="8">
        <f t="shared" ref="D361:F361" si="97">SUM(D363*D362)</f>
        <v>2297.7764979687504</v>
      </c>
      <c r="E361" s="8">
        <f t="shared" si="97"/>
        <v>2355.2209104179688</v>
      </c>
      <c r="F361" s="8">
        <f t="shared" si="97"/>
        <v>2414.1014331784181</v>
      </c>
    </row>
    <row r="362" spans="1:6" x14ac:dyDescent="0.25">
      <c r="A362" s="14" t="s">
        <v>39</v>
      </c>
      <c r="B362" s="28">
        <f>SUM(B350)</f>
        <v>2.5000000000000001E-2</v>
      </c>
      <c r="C362" s="28">
        <f>SUM(C350)</f>
        <v>2.5000000000000001E-2</v>
      </c>
      <c r="D362" s="28">
        <f t="shared" ref="D362:F362" si="98">SUM(D350)</f>
        <v>2.5000000000000001E-2</v>
      </c>
      <c r="E362" s="28">
        <f t="shared" si="98"/>
        <v>2.5000000000000001E-2</v>
      </c>
      <c r="F362" s="28">
        <f t="shared" si="98"/>
        <v>2.5000000000000001E-2</v>
      </c>
    </row>
    <row r="363" spans="1:6" x14ac:dyDescent="0.25">
      <c r="A363" s="14" t="s">
        <v>40</v>
      </c>
      <c r="B363" s="6">
        <v>87482.27</v>
      </c>
      <c r="C363" s="8">
        <f>SUM(B360)</f>
        <v>89669.326750000007</v>
      </c>
      <c r="D363" s="8">
        <f t="shared" ref="D363:F363" si="99">SUM(C360)</f>
        <v>91911.059918750005</v>
      </c>
      <c r="E363" s="8">
        <f t="shared" si="99"/>
        <v>94208.836416718754</v>
      </c>
      <c r="F363" s="8">
        <f t="shared" si="99"/>
        <v>96564.057327136718</v>
      </c>
    </row>
    <row r="364" spans="1:6" x14ac:dyDescent="0.25">
      <c r="A364" s="14" t="s">
        <v>41</v>
      </c>
      <c r="B364" s="6">
        <v>0</v>
      </c>
      <c r="C364" s="8">
        <f>SUM(B364)</f>
        <v>0</v>
      </c>
      <c r="D364" s="8">
        <f>SUM(C364)</f>
        <v>0</v>
      </c>
      <c r="E364" s="8">
        <f t="shared" ref="E364:F364" si="100">SUM(D364)</f>
        <v>0</v>
      </c>
      <c r="F364" s="8">
        <f t="shared" si="100"/>
        <v>0</v>
      </c>
    </row>
    <row r="365" spans="1:6" x14ac:dyDescent="0.25">
      <c r="A365" s="14" t="s">
        <v>89</v>
      </c>
      <c r="B365" s="27">
        <v>1</v>
      </c>
      <c r="C365" s="8">
        <f>SUM(B365)</f>
        <v>1</v>
      </c>
      <c r="D365" s="8">
        <f t="shared" ref="D365:F365" si="101">SUM(C365)</f>
        <v>1</v>
      </c>
      <c r="E365" s="8">
        <f t="shared" si="101"/>
        <v>1</v>
      </c>
      <c r="F365" s="8">
        <f t="shared" si="101"/>
        <v>1</v>
      </c>
    </row>
    <row r="366" spans="1:6" x14ac:dyDescent="0.25">
      <c r="A366" s="14" t="s">
        <v>61</v>
      </c>
      <c r="B366" s="8">
        <f>SUM(B367+B369)+B370</f>
        <v>1765.5625</v>
      </c>
      <c r="C366" s="8">
        <f>SUM(C367+C369)+C370</f>
        <v>1809.7015624999999</v>
      </c>
      <c r="D366" s="8">
        <f>SUM(D367+D369)+D370</f>
        <v>1854.9441015625</v>
      </c>
      <c r="E366" s="8">
        <f t="shared" ref="E366:F366" si="102">SUM(E367+E369)+E370</f>
        <v>1901.3177041015624</v>
      </c>
      <c r="F366" s="8">
        <f t="shared" si="102"/>
        <v>1948.8506467041016</v>
      </c>
    </row>
    <row r="367" spans="1:6" x14ac:dyDescent="0.25">
      <c r="A367" s="14" t="s">
        <v>42</v>
      </c>
      <c r="B367" s="8">
        <f>SUM(B369*B368)</f>
        <v>43.0625</v>
      </c>
      <c r="C367" s="8">
        <f>SUM(C369*C368)</f>
        <v>44.139062500000001</v>
      </c>
      <c r="D367" s="8">
        <f t="shared" ref="D367:F367" si="103">SUM(D369*D368)</f>
        <v>45.242539062500001</v>
      </c>
      <c r="E367" s="8">
        <f t="shared" si="103"/>
        <v>46.373602539062503</v>
      </c>
      <c r="F367" s="8">
        <f t="shared" si="103"/>
        <v>47.532942602539066</v>
      </c>
    </row>
    <row r="368" spans="1:6" x14ac:dyDescent="0.25">
      <c r="A368" s="14" t="s">
        <v>39</v>
      </c>
      <c r="B368" s="28">
        <f>SUM(B356)</f>
        <v>2.5000000000000001E-2</v>
      </c>
      <c r="C368" s="28">
        <f>SUM(C356)</f>
        <v>2.5000000000000001E-2</v>
      </c>
      <c r="D368" s="28">
        <f t="shared" ref="D368:F368" si="104">SUM(D356)</f>
        <v>2.5000000000000001E-2</v>
      </c>
      <c r="E368" s="28">
        <f t="shared" si="104"/>
        <v>2.5000000000000001E-2</v>
      </c>
      <c r="F368" s="28">
        <f t="shared" si="104"/>
        <v>2.5000000000000001E-2</v>
      </c>
    </row>
    <row r="369" spans="1:6" x14ac:dyDescent="0.25">
      <c r="A369" s="14" t="s">
        <v>40</v>
      </c>
      <c r="B369" s="6">
        <v>1722.5</v>
      </c>
      <c r="C369" s="8">
        <f>SUM(B366)</f>
        <v>1765.5625</v>
      </c>
      <c r="D369" s="8">
        <f t="shared" ref="D369:F369" si="105">SUM(C366)</f>
        <v>1809.7015624999999</v>
      </c>
      <c r="E369" s="8">
        <f t="shared" si="105"/>
        <v>1854.9441015625</v>
      </c>
      <c r="F369" s="8">
        <f t="shared" si="105"/>
        <v>1901.3177041015624</v>
      </c>
    </row>
    <row r="370" spans="1:6" x14ac:dyDescent="0.25">
      <c r="A370" s="14" t="s">
        <v>41</v>
      </c>
      <c r="B370" s="6">
        <v>0</v>
      </c>
      <c r="C370" s="8">
        <f>SUM(B370)</f>
        <v>0</v>
      </c>
      <c r="D370" s="8">
        <f>SUM(C370)</f>
        <v>0</v>
      </c>
      <c r="E370" s="8">
        <f t="shared" ref="E370:F370" si="106">SUM(D370)</f>
        <v>0</v>
      </c>
      <c r="F370" s="8">
        <f t="shared" si="106"/>
        <v>0</v>
      </c>
    </row>
    <row r="371" spans="1:6" x14ac:dyDescent="0.25">
      <c r="A371" s="14" t="s">
        <v>90</v>
      </c>
      <c r="B371" s="27">
        <v>1</v>
      </c>
      <c r="C371" s="8">
        <f>SUM(B371)</f>
        <v>1</v>
      </c>
      <c r="D371" s="8">
        <f t="shared" ref="D371:F371" si="107">SUM(C371)</f>
        <v>1</v>
      </c>
      <c r="E371" s="8">
        <f t="shared" si="107"/>
        <v>1</v>
      </c>
      <c r="F371" s="8">
        <f t="shared" si="107"/>
        <v>1</v>
      </c>
    </row>
    <row r="372" spans="1:6" x14ac:dyDescent="0.25">
      <c r="A372" s="14" t="s">
        <v>62</v>
      </c>
      <c r="B372" s="8">
        <f>SUM(B373+B375)+B376</f>
        <v>655.48749999999995</v>
      </c>
      <c r="C372" s="8">
        <f>SUM(C373+C375)+C376</f>
        <v>671.87468749999994</v>
      </c>
      <c r="D372" s="8">
        <f>SUM(D373+D375)+D376</f>
        <v>688.67155468749991</v>
      </c>
      <c r="E372" s="8">
        <f t="shared" ref="E372:F372" si="108">SUM(E373+E375)+E376</f>
        <v>705.88834355468737</v>
      </c>
      <c r="F372" s="8">
        <f t="shared" si="108"/>
        <v>723.53555214355458</v>
      </c>
    </row>
    <row r="373" spans="1:6" x14ac:dyDescent="0.25">
      <c r="A373" s="14" t="s">
        <v>42</v>
      </c>
      <c r="B373" s="8">
        <f>SUM(B375*B374)</f>
        <v>15.987500000000001</v>
      </c>
      <c r="C373" s="8">
        <f>SUM(C375*C374)</f>
        <v>16.3871875</v>
      </c>
      <c r="D373" s="8">
        <f t="shared" ref="D373:F373" si="109">SUM(D375*D374)</f>
        <v>16.796867187499998</v>
      </c>
      <c r="E373" s="8">
        <f t="shared" si="109"/>
        <v>17.2167888671875</v>
      </c>
      <c r="F373" s="8">
        <f t="shared" si="109"/>
        <v>17.647208588867183</v>
      </c>
    </row>
    <row r="374" spans="1:6" x14ac:dyDescent="0.25">
      <c r="A374" s="14" t="s">
        <v>39</v>
      </c>
      <c r="B374" s="28">
        <f>SUM(B362)</f>
        <v>2.5000000000000001E-2</v>
      </c>
      <c r="C374" s="28">
        <f>SUM(C362)</f>
        <v>2.5000000000000001E-2</v>
      </c>
      <c r="D374" s="28">
        <f t="shared" ref="D374:F374" si="110">SUM(D362)</f>
        <v>2.5000000000000001E-2</v>
      </c>
      <c r="E374" s="28">
        <f t="shared" si="110"/>
        <v>2.5000000000000001E-2</v>
      </c>
      <c r="F374" s="28">
        <f t="shared" si="110"/>
        <v>2.5000000000000001E-2</v>
      </c>
    </row>
    <row r="375" spans="1:6" x14ac:dyDescent="0.25">
      <c r="A375" s="14" t="s">
        <v>40</v>
      </c>
      <c r="B375" s="6">
        <v>639.5</v>
      </c>
      <c r="C375" s="8">
        <f>SUM(B372)</f>
        <v>655.48749999999995</v>
      </c>
      <c r="D375" s="8">
        <f t="shared" ref="D375:F375" si="111">SUM(C372)</f>
        <v>671.87468749999994</v>
      </c>
      <c r="E375" s="8">
        <f t="shared" si="111"/>
        <v>688.67155468749991</v>
      </c>
      <c r="F375" s="8">
        <f t="shared" si="111"/>
        <v>705.88834355468737</v>
      </c>
    </row>
    <row r="376" spans="1:6" x14ac:dyDescent="0.25">
      <c r="A376" s="14" t="s">
        <v>41</v>
      </c>
      <c r="B376" s="6">
        <v>0</v>
      </c>
      <c r="C376" s="8">
        <f>SUM(B376)</f>
        <v>0</v>
      </c>
      <c r="D376" s="8">
        <f>SUM(C376)</f>
        <v>0</v>
      </c>
      <c r="E376" s="8">
        <f t="shared" ref="E376:F376" si="112">SUM(D376)</f>
        <v>0</v>
      </c>
      <c r="F376" s="8">
        <f t="shared" si="112"/>
        <v>0</v>
      </c>
    </row>
    <row r="377" spans="1:6" x14ac:dyDescent="0.25">
      <c r="A377" s="14" t="s">
        <v>90</v>
      </c>
      <c r="B377" s="27">
        <v>1</v>
      </c>
      <c r="C377" s="8">
        <f>SUM(B377)</f>
        <v>1</v>
      </c>
      <c r="D377" s="8">
        <f t="shared" ref="D377:F377" si="113">SUM(C377)</f>
        <v>1</v>
      </c>
      <c r="E377" s="8">
        <f t="shared" si="113"/>
        <v>1</v>
      </c>
      <c r="F377" s="8">
        <f t="shared" si="113"/>
        <v>1</v>
      </c>
    </row>
    <row r="378" spans="1:6" x14ac:dyDescent="0.25">
      <c r="A378" s="14" t="s">
        <v>63</v>
      </c>
      <c r="B378" s="8">
        <f>SUM(B379+B381)+B382</f>
        <v>1955.1875</v>
      </c>
      <c r="C378" s="8">
        <f>SUM(C379+C381)+C382</f>
        <v>2004.0671875</v>
      </c>
      <c r="D378" s="8">
        <f t="shared" ref="D378:F378" si="114">SUM(D379+D381)+D382</f>
        <v>2054.1688671874999</v>
      </c>
      <c r="E378" s="8">
        <f t="shared" si="114"/>
        <v>2105.5230888671877</v>
      </c>
      <c r="F378" s="8">
        <f t="shared" si="114"/>
        <v>2158.1611660888675</v>
      </c>
    </row>
    <row r="379" spans="1:6" x14ac:dyDescent="0.25">
      <c r="A379" s="14" t="s">
        <v>42</v>
      </c>
      <c r="B379" s="8">
        <f>SUM(B381*B380)</f>
        <v>47.6875</v>
      </c>
      <c r="C379" s="8">
        <f>SUM(C381*C380)</f>
        <v>48.879687500000003</v>
      </c>
      <c r="D379" s="8">
        <f t="shared" ref="D379:F379" si="115">SUM(D381*D380)</f>
        <v>50.101679687500003</v>
      </c>
      <c r="E379" s="8">
        <f t="shared" si="115"/>
        <v>51.354221679687498</v>
      </c>
      <c r="F379" s="8">
        <f t="shared" si="115"/>
        <v>52.638077221679694</v>
      </c>
    </row>
    <row r="380" spans="1:6" x14ac:dyDescent="0.25">
      <c r="A380" s="14" t="s">
        <v>39</v>
      </c>
      <c r="B380" s="28">
        <f>SUM(B368)</f>
        <v>2.5000000000000001E-2</v>
      </c>
      <c r="C380" s="28">
        <f>SUM(C368)</f>
        <v>2.5000000000000001E-2</v>
      </c>
      <c r="D380" s="28">
        <f t="shared" ref="D380:F380" si="116">SUM(D368)</f>
        <v>2.5000000000000001E-2</v>
      </c>
      <c r="E380" s="28">
        <f t="shared" si="116"/>
        <v>2.5000000000000001E-2</v>
      </c>
      <c r="F380" s="28">
        <f t="shared" si="116"/>
        <v>2.5000000000000001E-2</v>
      </c>
    </row>
    <row r="381" spans="1:6" x14ac:dyDescent="0.25">
      <c r="A381" s="14" t="s">
        <v>40</v>
      </c>
      <c r="B381" s="6">
        <v>1907.5</v>
      </c>
      <c r="C381" s="8">
        <f>SUM(B378)</f>
        <v>1955.1875</v>
      </c>
      <c r="D381" s="8">
        <f t="shared" ref="D381:F381" si="117">SUM(C378)</f>
        <v>2004.0671875</v>
      </c>
      <c r="E381" s="8">
        <f t="shared" si="117"/>
        <v>2054.1688671874999</v>
      </c>
      <c r="F381" s="8">
        <f t="shared" si="117"/>
        <v>2105.5230888671877</v>
      </c>
    </row>
    <row r="382" spans="1:6" x14ac:dyDescent="0.25">
      <c r="A382" s="14" t="s">
        <v>41</v>
      </c>
      <c r="B382" s="6">
        <v>0</v>
      </c>
      <c r="C382" s="8">
        <f>SUM(B382)</f>
        <v>0</v>
      </c>
      <c r="D382" s="8">
        <f t="shared" ref="D382:F382" si="118">SUM(C382)</f>
        <v>0</v>
      </c>
      <c r="E382" s="8">
        <f t="shared" si="118"/>
        <v>0</v>
      </c>
      <c r="F382" s="8">
        <f t="shared" si="118"/>
        <v>0</v>
      </c>
    </row>
    <row r="383" spans="1:6" x14ac:dyDescent="0.25">
      <c r="A383" s="14" t="s">
        <v>90</v>
      </c>
      <c r="B383" s="27">
        <v>1</v>
      </c>
      <c r="C383" s="8">
        <f>SUM(B383)</f>
        <v>1</v>
      </c>
      <c r="D383" s="8">
        <f t="shared" ref="D383:F383" si="119">SUM(C383)</f>
        <v>1</v>
      </c>
      <c r="E383" s="8">
        <f t="shared" si="119"/>
        <v>1</v>
      </c>
      <c r="F383" s="8">
        <f t="shared" si="119"/>
        <v>1</v>
      </c>
    </row>
    <row r="384" spans="1:6" x14ac:dyDescent="0.25">
      <c r="A384" s="14" t="s">
        <v>64</v>
      </c>
      <c r="B384" s="8">
        <f>SUM(B385+B387)+B388</f>
        <v>2042.0050000000001</v>
      </c>
      <c r="C384" s="8">
        <f>SUM(C385+C387)+C388</f>
        <v>2093.0551250000003</v>
      </c>
      <c r="D384" s="8">
        <f>SUM(D385+D387)+D388</f>
        <v>2145.3815031250001</v>
      </c>
      <c r="E384" s="8">
        <f t="shared" ref="E384:F384" si="120">SUM(E385+E387)+E388</f>
        <v>2199.0160407031253</v>
      </c>
      <c r="F384" s="8">
        <f t="shared" si="120"/>
        <v>2253.9914417207033</v>
      </c>
    </row>
    <row r="385" spans="1:6" x14ac:dyDescent="0.25">
      <c r="A385" s="14" t="s">
        <v>42</v>
      </c>
      <c r="B385" s="8">
        <f>SUM(B387*B386)</f>
        <v>49.805000000000007</v>
      </c>
      <c r="C385" s="8">
        <f>SUM(C387*C386)</f>
        <v>51.050125000000008</v>
      </c>
      <c r="D385" s="8">
        <f t="shared" ref="D385:F385" si="121">SUM(D387*D386)</f>
        <v>52.326378125000012</v>
      </c>
      <c r="E385" s="8">
        <f t="shared" si="121"/>
        <v>53.634537578125006</v>
      </c>
      <c r="F385" s="8">
        <f t="shared" si="121"/>
        <v>54.975401017578136</v>
      </c>
    </row>
    <row r="386" spans="1:6" x14ac:dyDescent="0.25">
      <c r="A386" s="14" t="s">
        <v>39</v>
      </c>
      <c r="B386" s="28">
        <f>SUM(B374)</f>
        <v>2.5000000000000001E-2</v>
      </c>
      <c r="C386" s="28">
        <f>SUM(C374)</f>
        <v>2.5000000000000001E-2</v>
      </c>
      <c r="D386" s="28">
        <f t="shared" ref="D386:F386" si="122">SUM(D374)</f>
        <v>2.5000000000000001E-2</v>
      </c>
      <c r="E386" s="28">
        <f t="shared" si="122"/>
        <v>2.5000000000000001E-2</v>
      </c>
      <c r="F386" s="28">
        <f t="shared" si="122"/>
        <v>2.5000000000000001E-2</v>
      </c>
    </row>
    <row r="387" spans="1:6" x14ac:dyDescent="0.25">
      <c r="A387" s="14" t="s">
        <v>40</v>
      </c>
      <c r="B387" s="6">
        <v>1992.2</v>
      </c>
      <c r="C387" s="8">
        <f>SUM(B384)</f>
        <v>2042.0050000000001</v>
      </c>
      <c r="D387" s="8">
        <f t="shared" ref="D387:F387" si="123">SUM(C384)</f>
        <v>2093.0551250000003</v>
      </c>
      <c r="E387" s="8">
        <f t="shared" si="123"/>
        <v>2145.3815031250001</v>
      </c>
      <c r="F387" s="8">
        <f t="shared" si="123"/>
        <v>2199.0160407031253</v>
      </c>
    </row>
    <row r="388" spans="1:6" x14ac:dyDescent="0.25">
      <c r="A388" s="14" t="s">
        <v>41</v>
      </c>
      <c r="B388" s="6">
        <v>0</v>
      </c>
      <c r="C388" s="8">
        <f>SUM(B388)</f>
        <v>0</v>
      </c>
      <c r="D388" s="8">
        <f>SUM(C388)</f>
        <v>0</v>
      </c>
      <c r="E388" s="8">
        <f t="shared" ref="E388:F388" si="124">SUM(D388)</f>
        <v>0</v>
      </c>
      <c r="F388" s="8">
        <f t="shared" si="124"/>
        <v>0</v>
      </c>
    </row>
    <row r="389" spans="1:6" x14ac:dyDescent="0.25">
      <c r="A389" s="14" t="s">
        <v>90</v>
      </c>
      <c r="B389" s="27">
        <v>1</v>
      </c>
      <c r="C389" s="8">
        <f>SUM(B389)</f>
        <v>1</v>
      </c>
      <c r="D389" s="8">
        <f t="shared" ref="D389:F389" si="125">SUM(C389)</f>
        <v>1</v>
      </c>
      <c r="E389" s="8">
        <f t="shared" si="125"/>
        <v>1</v>
      </c>
      <c r="F389" s="8">
        <f t="shared" si="125"/>
        <v>1</v>
      </c>
    </row>
    <row r="390" spans="1:6" x14ac:dyDescent="0.25">
      <c r="A390" s="14" t="s">
        <v>65</v>
      </c>
      <c r="B390" s="8">
        <f>SUM(B391+B393)+B394</f>
        <v>48370.875</v>
      </c>
      <c r="C390" s="8">
        <f>SUM(C391+C393)+C394</f>
        <v>59580.146874999999</v>
      </c>
      <c r="D390" s="8">
        <f>SUM(D391+D393)+D394</f>
        <v>71069.650546874997</v>
      </c>
      <c r="E390" s="8">
        <f t="shared" ref="E390:F390" si="126">SUM(E391+E393)+E394</f>
        <v>82846.391810546877</v>
      </c>
      <c r="F390" s="8">
        <f t="shared" si="126"/>
        <v>94917.551605810542</v>
      </c>
    </row>
    <row r="391" spans="1:6" x14ac:dyDescent="0.25">
      <c r="A391" s="14" t="s">
        <v>42</v>
      </c>
      <c r="B391" s="8">
        <f>SUM(B393*B392)</f>
        <v>935.875</v>
      </c>
      <c r="C391" s="8">
        <f>SUM(C393*C392)</f>
        <v>1209.2718750000001</v>
      </c>
      <c r="D391" s="8">
        <f t="shared" ref="D391:F391" si="127">SUM(D393*D392)</f>
        <v>1489.503671875</v>
      </c>
      <c r="E391" s="8">
        <f t="shared" si="127"/>
        <v>1776.741263671875</v>
      </c>
      <c r="F391" s="8">
        <f t="shared" si="127"/>
        <v>2071.1597952636721</v>
      </c>
    </row>
    <row r="392" spans="1:6" x14ac:dyDescent="0.25">
      <c r="A392" s="14" t="s">
        <v>39</v>
      </c>
      <c r="B392" s="28">
        <f>SUM(B380)</f>
        <v>2.5000000000000001E-2</v>
      </c>
      <c r="C392" s="28">
        <f>SUM(C380)</f>
        <v>2.5000000000000001E-2</v>
      </c>
      <c r="D392" s="28">
        <f t="shared" ref="D392:F392" si="128">SUM(D380)</f>
        <v>2.5000000000000001E-2</v>
      </c>
      <c r="E392" s="28">
        <f t="shared" si="128"/>
        <v>2.5000000000000001E-2</v>
      </c>
      <c r="F392" s="28">
        <f t="shared" si="128"/>
        <v>2.5000000000000001E-2</v>
      </c>
    </row>
    <row r="393" spans="1:6" x14ac:dyDescent="0.25">
      <c r="A393" s="14" t="s">
        <v>40</v>
      </c>
      <c r="B393" s="6">
        <v>37435</v>
      </c>
      <c r="C393" s="8">
        <f>SUM(B390)</f>
        <v>48370.875</v>
      </c>
      <c r="D393" s="8">
        <f t="shared" ref="D393:F393" si="129">SUM(C390)</f>
        <v>59580.146874999999</v>
      </c>
      <c r="E393" s="8">
        <f t="shared" si="129"/>
        <v>71069.650546874997</v>
      </c>
      <c r="F393" s="8">
        <f t="shared" si="129"/>
        <v>82846.391810546877</v>
      </c>
    </row>
    <row r="394" spans="1:6" x14ac:dyDescent="0.25">
      <c r="A394" s="14" t="s">
        <v>41</v>
      </c>
      <c r="B394" s="6">
        <v>10000</v>
      </c>
      <c r="C394" s="8">
        <f>SUM(B394)</f>
        <v>10000</v>
      </c>
      <c r="D394" s="8">
        <f>SUM(C394)</f>
        <v>10000</v>
      </c>
      <c r="E394" s="8">
        <f t="shared" ref="E394:F394" si="130">SUM(D394)</f>
        <v>10000</v>
      </c>
      <c r="F394" s="8">
        <f t="shared" si="130"/>
        <v>10000</v>
      </c>
    </row>
    <row r="395" spans="1:6" x14ac:dyDescent="0.25">
      <c r="A395" s="14" t="s">
        <v>89</v>
      </c>
      <c r="B395" s="27">
        <v>1</v>
      </c>
      <c r="C395" s="8">
        <f>SUM(B395)</f>
        <v>1</v>
      </c>
      <c r="D395" s="8">
        <f t="shared" ref="D395:F395" si="131">SUM(C395)</f>
        <v>1</v>
      </c>
      <c r="E395" s="8">
        <f t="shared" si="131"/>
        <v>1</v>
      </c>
      <c r="F395" s="8">
        <f t="shared" si="131"/>
        <v>1</v>
      </c>
    </row>
    <row r="396" spans="1:6" x14ac:dyDescent="0.25">
      <c r="A396" s="14" t="s">
        <v>91</v>
      </c>
      <c r="B396" s="8">
        <f>SUM(B255+B263+B275+B281+B287+B293+B299+B311+B317+B323+B341+B353+B359+B365+B395)</f>
        <v>15</v>
      </c>
      <c r="C396" s="8">
        <f>SUM(C255+C263+C275+C281+C287+C293+C299+C311+C317+C323+C341+C353+C359+C365+C395)</f>
        <v>15</v>
      </c>
      <c r="D396" s="8">
        <f t="shared" ref="D396:F396" si="132">SUM(D255+D263+D275+D281+D287+D293+D299+D311+D317+D323+D341+D353+D359+D365+D395)</f>
        <v>15</v>
      </c>
      <c r="E396" s="8">
        <f t="shared" si="132"/>
        <v>15</v>
      </c>
      <c r="F396" s="8">
        <f t="shared" si="132"/>
        <v>15</v>
      </c>
    </row>
    <row r="397" spans="1:6" x14ac:dyDescent="0.25">
      <c r="A397" s="14" t="s">
        <v>92</v>
      </c>
      <c r="B397" s="8">
        <f>SUM(B269+B305+B335+B347+B371+B377+B383+B389)</f>
        <v>8</v>
      </c>
      <c r="C397" s="8">
        <f t="shared" ref="C397:F397" si="133">SUM(C269+C305+C335+C347+C371+C377+C383+C389)</f>
        <v>8</v>
      </c>
      <c r="D397" s="8">
        <f t="shared" si="133"/>
        <v>8</v>
      </c>
      <c r="E397" s="8">
        <f t="shared" si="133"/>
        <v>8</v>
      </c>
      <c r="F397" s="8">
        <f t="shared" si="133"/>
        <v>8</v>
      </c>
    </row>
    <row r="398" spans="1:6" x14ac:dyDescent="0.25">
      <c r="A398" s="14" t="s">
        <v>93</v>
      </c>
      <c r="B398" s="8">
        <f>SUM(B396+B397)</f>
        <v>23</v>
      </c>
      <c r="C398" s="8">
        <f t="shared" ref="C398:F398" si="134">SUM(C396+C397)</f>
        <v>23</v>
      </c>
      <c r="D398" s="8">
        <f t="shared" si="134"/>
        <v>23</v>
      </c>
      <c r="E398" s="8">
        <f t="shared" si="134"/>
        <v>23</v>
      </c>
      <c r="F398" s="8">
        <f t="shared" si="134"/>
        <v>23</v>
      </c>
    </row>
    <row r="399" spans="1:6" x14ac:dyDescent="0.25">
      <c r="A399" s="20" t="s">
        <v>6</v>
      </c>
      <c r="B399" s="8">
        <f>SUM(B400*B401)</f>
        <v>191023.03949999998</v>
      </c>
      <c r="C399" s="8">
        <f t="shared" ref="C399:F399" si="135">SUM(C400*C401)</f>
        <v>197798.61548750001</v>
      </c>
      <c r="D399" s="8">
        <f t="shared" si="135"/>
        <v>204743.58087468753</v>
      </c>
      <c r="E399" s="8">
        <f t="shared" si="135"/>
        <v>211862.17039655472</v>
      </c>
      <c r="F399" s="8">
        <f t="shared" si="135"/>
        <v>219158.72465646861</v>
      </c>
    </row>
    <row r="400" spans="1:6" x14ac:dyDescent="0.25">
      <c r="A400" s="14" t="s">
        <v>94</v>
      </c>
      <c r="B400" s="8">
        <f>SUM(B248+B256+B270+B276+B282+B288+B294+B306+B312+B318+B336+B348+B354+B360+B390)</f>
        <v>955115.19749999989</v>
      </c>
      <c r="C400" s="8">
        <f t="shared" ref="C400:F400" si="136">SUM(C248+C256+C270+C276+C282+C288+C294+C306+C312+C318+C336+C348+C354+C360+C390)</f>
        <v>988993.0774375</v>
      </c>
      <c r="D400" s="8">
        <f t="shared" si="136"/>
        <v>1023717.9043734376</v>
      </c>
      <c r="E400" s="8">
        <f t="shared" si="136"/>
        <v>1059310.8519827735</v>
      </c>
      <c r="F400" s="8">
        <f t="shared" si="136"/>
        <v>1095793.6232823429</v>
      </c>
    </row>
    <row r="401" spans="1:6" x14ac:dyDescent="0.25">
      <c r="A401" s="14" t="s">
        <v>95</v>
      </c>
      <c r="B401" s="28">
        <v>0.2</v>
      </c>
      <c r="C401" s="28">
        <v>0.2</v>
      </c>
      <c r="D401" s="28">
        <v>0.2</v>
      </c>
      <c r="E401" s="28">
        <v>0.2</v>
      </c>
      <c r="F401" s="28">
        <v>0.2</v>
      </c>
    </row>
    <row r="402" spans="1:6" x14ac:dyDescent="0.25">
      <c r="A402" s="14" t="s">
        <v>96</v>
      </c>
      <c r="B402" s="28">
        <f>SUM(B264+B300+B324+B330+B342+B366+B372+B378+B384)</f>
        <v>35643.688249999999</v>
      </c>
      <c r="C402" s="28">
        <f t="shared" ref="C402:F402" si="137">SUM(C264+C300+C324+C330+C342+C366+C372+C378+C384)</f>
        <v>36534.780456249995</v>
      </c>
      <c r="D402" s="28">
        <f t="shared" si="137"/>
        <v>37448.149967656253</v>
      </c>
      <c r="E402" s="28">
        <f t="shared" si="137"/>
        <v>38384.353716847661</v>
      </c>
      <c r="F402" s="28">
        <f t="shared" si="137"/>
        <v>39343.96255976885</v>
      </c>
    </row>
    <row r="403" spans="1:6" x14ac:dyDescent="0.25">
      <c r="A403" s="14" t="s">
        <v>95</v>
      </c>
      <c r="B403" s="28">
        <v>0.2</v>
      </c>
      <c r="C403" s="28">
        <v>0.2</v>
      </c>
      <c r="D403" s="28">
        <v>0.2</v>
      </c>
      <c r="E403" s="28">
        <v>0.2</v>
      </c>
      <c r="F403" s="28">
        <v>0.2</v>
      </c>
    </row>
    <row r="404" spans="1:6" x14ac:dyDescent="0.25">
      <c r="A404" s="23" t="s">
        <v>30</v>
      </c>
      <c r="B404" s="29">
        <f>SUM(B405:B408)</f>
        <v>116652.04000000001</v>
      </c>
      <c r="C404" s="29">
        <f>SUM(C405:C408)</f>
        <v>116652.04000000001</v>
      </c>
      <c r="D404" s="29">
        <f t="shared" ref="D404:F404" si="138">SUM(D405:D408)</f>
        <v>116652.04000000001</v>
      </c>
      <c r="E404" s="29">
        <f t="shared" si="138"/>
        <v>116652.04000000001</v>
      </c>
      <c r="F404" s="29">
        <f t="shared" si="138"/>
        <v>116652.04000000001</v>
      </c>
    </row>
    <row r="405" spans="1:6" x14ac:dyDescent="0.25">
      <c r="A405" s="14" t="s">
        <v>68</v>
      </c>
      <c r="B405" s="6">
        <v>36175.040000000001</v>
      </c>
      <c r="C405" s="6">
        <v>36175.040000000001</v>
      </c>
      <c r="D405" s="6">
        <v>36175.040000000001</v>
      </c>
      <c r="E405" s="6">
        <v>36175.040000000001</v>
      </c>
      <c r="F405" s="6">
        <v>36175.040000000001</v>
      </c>
    </row>
    <row r="406" spans="1:6" x14ac:dyDescent="0.25">
      <c r="A406" s="14" t="s">
        <v>66</v>
      </c>
      <c r="B406" s="6">
        <v>24907</v>
      </c>
      <c r="C406" s="6">
        <v>24907</v>
      </c>
      <c r="D406" s="6">
        <v>24907</v>
      </c>
      <c r="E406" s="6">
        <v>24907</v>
      </c>
      <c r="F406" s="6">
        <v>24907</v>
      </c>
    </row>
    <row r="407" spans="1:6" x14ac:dyDescent="0.25">
      <c r="A407" s="14" t="s">
        <v>67</v>
      </c>
      <c r="B407" s="6">
        <v>25017</v>
      </c>
      <c r="C407" s="6">
        <v>25017</v>
      </c>
      <c r="D407" s="6">
        <v>25017</v>
      </c>
      <c r="E407" s="6">
        <v>25017</v>
      </c>
      <c r="F407" s="6">
        <v>25017</v>
      </c>
    </row>
    <row r="408" spans="1:6" x14ac:dyDescent="0.25">
      <c r="A408" s="14" t="s">
        <v>69</v>
      </c>
      <c r="B408" s="6">
        <v>30553</v>
      </c>
      <c r="C408" s="6">
        <v>30553</v>
      </c>
      <c r="D408" s="6">
        <v>30553</v>
      </c>
      <c r="E408" s="6">
        <v>30553</v>
      </c>
      <c r="F408" s="6">
        <v>30553</v>
      </c>
    </row>
    <row r="409" spans="1:6" x14ac:dyDescent="0.25">
      <c r="A409" s="14" t="s">
        <v>70</v>
      </c>
      <c r="B409" s="5">
        <v>2.5000000000000001E-2</v>
      </c>
      <c r="C409" s="5">
        <v>2.5000000000000001E-2</v>
      </c>
      <c r="D409" s="5">
        <v>2.5000000000000001E-2</v>
      </c>
      <c r="E409" s="5">
        <v>2.5000000000000001E-2</v>
      </c>
      <c r="F409" s="5">
        <v>2.5000000000000001E-2</v>
      </c>
    </row>
    <row r="410" spans="1:6" x14ac:dyDescent="0.25">
      <c r="A410" s="20" t="s">
        <v>33</v>
      </c>
      <c r="B410" s="8"/>
      <c r="C410" s="8"/>
      <c r="D410" s="8"/>
      <c r="E410" s="8"/>
      <c r="F410" s="8"/>
    </row>
    <row r="411" spans="1:6" x14ac:dyDescent="0.25">
      <c r="A411" s="20" t="s">
        <v>18</v>
      </c>
      <c r="B411" s="21">
        <f>SUM(B412+B413)*B414</f>
        <v>61427.050916499997</v>
      </c>
      <c r="C411" s="21">
        <f t="shared" ref="C411:F411" si="139">SUM(C412+C413)*C414</f>
        <v>63582.727189412493</v>
      </c>
      <c r="D411" s="21">
        <f t="shared" si="139"/>
        <v>65792.295369147818</v>
      </c>
      <c r="E411" s="21">
        <f t="shared" si="139"/>
        <v>68057.102753376515</v>
      </c>
      <c r="F411" s="21">
        <f t="shared" si="139"/>
        <v>70378.530322210936</v>
      </c>
    </row>
    <row r="412" spans="1:6" x14ac:dyDescent="0.25">
      <c r="A412" s="14" t="s">
        <v>106</v>
      </c>
      <c r="B412" s="8">
        <f>SUM(B400)</f>
        <v>955115.19749999989</v>
      </c>
      <c r="C412" s="8">
        <f t="shared" ref="C412:F412" si="140">SUM(C400)</f>
        <v>988993.0774375</v>
      </c>
      <c r="D412" s="8">
        <f t="shared" si="140"/>
        <v>1023717.9043734376</v>
      </c>
      <c r="E412" s="8">
        <f t="shared" si="140"/>
        <v>1059310.8519827735</v>
      </c>
      <c r="F412" s="8">
        <f t="shared" si="140"/>
        <v>1095793.6232823429</v>
      </c>
    </row>
    <row r="413" spans="1:6" x14ac:dyDescent="0.25">
      <c r="A413" s="14" t="s">
        <v>107</v>
      </c>
      <c r="B413" s="8">
        <f>SUM(B402)</f>
        <v>35643.688249999999</v>
      </c>
      <c r="C413" s="8">
        <f t="shared" ref="C413:F413" si="141">SUM(C402)</f>
        <v>36534.780456249995</v>
      </c>
      <c r="D413" s="8">
        <f t="shared" si="141"/>
        <v>37448.149967656253</v>
      </c>
      <c r="E413" s="8">
        <f t="shared" si="141"/>
        <v>38384.353716847661</v>
      </c>
      <c r="F413" s="8">
        <f t="shared" si="141"/>
        <v>39343.96255976885</v>
      </c>
    </row>
    <row r="414" spans="1:6" x14ac:dyDescent="0.25">
      <c r="A414" s="14" t="s">
        <v>108</v>
      </c>
      <c r="B414" s="28">
        <v>6.2E-2</v>
      </c>
      <c r="C414" s="28">
        <v>6.2E-2</v>
      </c>
      <c r="D414" s="28">
        <v>6.2E-2</v>
      </c>
      <c r="E414" s="28">
        <v>6.2E-2</v>
      </c>
      <c r="F414" s="28">
        <v>6.2E-2</v>
      </c>
    </row>
    <row r="415" spans="1:6" x14ac:dyDescent="0.25">
      <c r="A415" s="20" t="s">
        <v>23</v>
      </c>
      <c r="B415" s="26">
        <f>SUM(B416+B417)</f>
        <v>16741.29</v>
      </c>
      <c r="C415" s="26">
        <f>SUM(C416+C417)</f>
        <v>16741.29</v>
      </c>
      <c r="D415" s="26">
        <f t="shared" ref="D415:F415" si="142">SUM(D416+D417)</f>
        <v>16741.29</v>
      </c>
      <c r="E415" s="26">
        <f t="shared" si="142"/>
        <v>16741.29</v>
      </c>
      <c r="F415" s="26">
        <f t="shared" si="142"/>
        <v>16741.29</v>
      </c>
    </row>
    <row r="416" spans="1:6" x14ac:dyDescent="0.25">
      <c r="A416" s="14" t="s">
        <v>216</v>
      </c>
      <c r="B416" s="32">
        <v>4204.1099999999997</v>
      </c>
      <c r="C416" s="6">
        <f>SUM(B416)</f>
        <v>4204.1099999999997</v>
      </c>
      <c r="D416" s="6">
        <f t="shared" ref="D416:F416" si="143">SUM(C416)</f>
        <v>4204.1099999999997</v>
      </c>
      <c r="E416" s="6">
        <f t="shared" si="143"/>
        <v>4204.1099999999997</v>
      </c>
      <c r="F416" s="6">
        <f t="shared" si="143"/>
        <v>4204.1099999999997</v>
      </c>
    </row>
    <row r="417" spans="1:6" x14ac:dyDescent="0.25">
      <c r="A417" s="14" t="s">
        <v>217</v>
      </c>
      <c r="B417" s="32">
        <v>12537.18</v>
      </c>
      <c r="C417" s="8">
        <f>SUM(B417)</f>
        <v>12537.18</v>
      </c>
      <c r="D417" s="8">
        <f t="shared" ref="D417:F417" si="144">SUM(C417)</f>
        <v>12537.18</v>
      </c>
      <c r="E417" s="8">
        <f t="shared" si="144"/>
        <v>12537.18</v>
      </c>
      <c r="F417" s="8">
        <f t="shared" si="144"/>
        <v>12537.18</v>
      </c>
    </row>
    <row r="418" spans="1:6" x14ac:dyDescent="0.25">
      <c r="A418" s="20" t="s">
        <v>31</v>
      </c>
      <c r="B418" s="21">
        <f>SUM(B419)</f>
        <v>34466</v>
      </c>
      <c r="C418" s="6">
        <v>0</v>
      </c>
      <c r="D418" s="6">
        <v>0</v>
      </c>
      <c r="E418" s="6">
        <v>0</v>
      </c>
      <c r="F418" s="6">
        <v>0</v>
      </c>
    </row>
    <row r="419" spans="1:6" x14ac:dyDescent="0.25">
      <c r="A419" s="14" t="s">
        <v>116</v>
      </c>
      <c r="B419" s="6">
        <v>34466</v>
      </c>
      <c r="C419" s="6">
        <v>0</v>
      </c>
      <c r="D419" s="6">
        <v>0</v>
      </c>
      <c r="E419" s="6">
        <v>0</v>
      </c>
      <c r="F419" s="6">
        <v>0</v>
      </c>
    </row>
    <row r="420" spans="1:6" x14ac:dyDescent="0.25">
      <c r="A420" s="20" t="s">
        <v>137</v>
      </c>
      <c r="B420" s="6">
        <f>SUM(B421+B424+B427)</f>
        <v>209771.79293999998</v>
      </c>
      <c r="C420" s="6">
        <f t="shared" ref="C420:F420" si="145">SUM(C421+C424+C427)</f>
        <v>780</v>
      </c>
      <c r="D420" s="6">
        <f t="shared" si="145"/>
        <v>780</v>
      </c>
      <c r="E420" s="6">
        <f t="shared" si="145"/>
        <v>780</v>
      </c>
      <c r="F420" s="6">
        <f t="shared" si="145"/>
        <v>780</v>
      </c>
    </row>
    <row r="421" spans="1:6" x14ac:dyDescent="0.25">
      <c r="A421" s="14" t="s">
        <v>131</v>
      </c>
      <c r="B421" s="8">
        <f>SUM(B422*B423)</f>
        <v>6741.6707399999996</v>
      </c>
      <c r="C421" s="8">
        <f t="shared" ref="C421:F421" si="146">SUM(C422*C423)</f>
        <v>0</v>
      </c>
      <c r="D421" s="8">
        <f t="shared" si="146"/>
        <v>0</v>
      </c>
      <c r="E421" s="8">
        <f t="shared" si="146"/>
        <v>0</v>
      </c>
      <c r="F421" s="8">
        <f t="shared" si="146"/>
        <v>0</v>
      </c>
    </row>
    <row r="422" spans="1:6" x14ac:dyDescent="0.25">
      <c r="A422" s="14" t="s">
        <v>199</v>
      </c>
      <c r="B422" s="8">
        <f>SUM(B2)</f>
        <v>3370835.3699999996</v>
      </c>
      <c r="C422" s="8">
        <f>SUM(C2)</f>
        <v>0</v>
      </c>
      <c r="D422" s="8">
        <f>SUM(D2)</f>
        <v>0</v>
      </c>
      <c r="E422" s="8">
        <f>SUM(E2)</f>
        <v>0</v>
      </c>
      <c r="F422" s="8">
        <f>SUM(F2)</f>
        <v>0</v>
      </c>
    </row>
    <row r="423" spans="1:6" x14ac:dyDescent="0.25">
      <c r="A423" s="14" t="s">
        <v>134</v>
      </c>
      <c r="B423" s="28">
        <v>2E-3</v>
      </c>
      <c r="C423" s="28">
        <v>2E-3</v>
      </c>
      <c r="D423" s="28">
        <v>2E-3</v>
      </c>
      <c r="E423" s="28">
        <v>2E-3</v>
      </c>
      <c r="F423" s="28">
        <v>2E-3</v>
      </c>
    </row>
    <row r="424" spans="1:6" x14ac:dyDescent="0.25">
      <c r="A424" s="14" t="s">
        <v>135</v>
      </c>
      <c r="B424" s="8">
        <f>SUM(B425*B426)</f>
        <v>202250.12219999998</v>
      </c>
      <c r="C424" s="8">
        <f t="shared" ref="C424:F424" si="147">SUM(C425*C426)</f>
        <v>0</v>
      </c>
      <c r="D424" s="8">
        <f t="shared" si="147"/>
        <v>0</v>
      </c>
      <c r="E424" s="8">
        <f t="shared" si="147"/>
        <v>0</v>
      </c>
      <c r="F424" s="8">
        <f t="shared" si="147"/>
        <v>0</v>
      </c>
    </row>
    <row r="425" spans="1:6" x14ac:dyDescent="0.25">
      <c r="A425" s="14" t="s">
        <v>132</v>
      </c>
      <c r="B425" s="8">
        <f>SUM(B2)</f>
        <v>3370835.3699999996</v>
      </c>
      <c r="C425" s="8">
        <f>SUM(C2)</f>
        <v>0</v>
      </c>
      <c r="D425" s="8">
        <f>SUM(D2)</f>
        <v>0</v>
      </c>
      <c r="E425" s="8">
        <f>SUM(E2)</f>
        <v>0</v>
      </c>
      <c r="F425" s="8">
        <f>SUM(F2)</f>
        <v>0</v>
      </c>
    </row>
    <row r="426" spans="1:6" x14ac:dyDescent="0.25">
      <c r="A426" s="14" t="s">
        <v>136</v>
      </c>
      <c r="B426" s="28">
        <v>0.06</v>
      </c>
      <c r="C426" s="28">
        <v>0.06</v>
      </c>
      <c r="D426" s="28">
        <v>0.06</v>
      </c>
      <c r="E426" s="28">
        <v>0.06</v>
      </c>
      <c r="F426" s="28">
        <v>0.06</v>
      </c>
    </row>
    <row r="427" spans="1:6" x14ac:dyDescent="0.25">
      <c r="A427" s="14" t="s">
        <v>133</v>
      </c>
      <c r="B427" s="8">
        <f>SUM(B428*B429)</f>
        <v>780</v>
      </c>
      <c r="C427" s="8">
        <f t="shared" ref="C427:F427" si="148">SUM(C428*C429)</f>
        <v>780</v>
      </c>
      <c r="D427" s="8">
        <f t="shared" si="148"/>
        <v>780</v>
      </c>
      <c r="E427" s="8">
        <f t="shared" si="148"/>
        <v>780</v>
      </c>
      <c r="F427" s="8">
        <f t="shared" si="148"/>
        <v>780</v>
      </c>
    </row>
    <row r="428" spans="1:6" x14ac:dyDescent="0.25">
      <c r="A428" s="14" t="s">
        <v>200</v>
      </c>
      <c r="B428" s="27">
        <f>SUM(B396)</f>
        <v>15</v>
      </c>
      <c r="C428" s="27">
        <f t="shared" ref="C428:F428" si="149">SUM(C396)</f>
        <v>15</v>
      </c>
      <c r="D428" s="27">
        <f t="shared" si="149"/>
        <v>15</v>
      </c>
      <c r="E428" s="27">
        <f t="shared" si="149"/>
        <v>15</v>
      </c>
      <c r="F428" s="27">
        <f t="shared" si="149"/>
        <v>15</v>
      </c>
    </row>
    <row r="429" spans="1:6" x14ac:dyDescent="0.25">
      <c r="A429" s="14" t="s">
        <v>201</v>
      </c>
      <c r="B429" s="6">
        <v>52</v>
      </c>
      <c r="C429" s="6">
        <v>52</v>
      </c>
      <c r="D429" s="6">
        <v>52</v>
      </c>
      <c r="E429" s="6">
        <v>52</v>
      </c>
      <c r="F429" s="6">
        <v>52</v>
      </c>
    </row>
    <row r="430" spans="1:6" x14ac:dyDescent="0.25">
      <c r="A430" s="20" t="s">
        <v>27</v>
      </c>
      <c r="B430" s="21">
        <f>SUM(B431*B432*B433)</f>
        <v>4800</v>
      </c>
      <c r="C430" s="21">
        <f>SUM(C431*C432*C433)</f>
        <v>5040</v>
      </c>
      <c r="D430" s="21">
        <f t="shared" ref="D430:F430" si="150">SUM(D431*D432*D433)</f>
        <v>5292</v>
      </c>
      <c r="E430" s="21">
        <f t="shared" si="150"/>
        <v>5556.6</v>
      </c>
      <c r="F430" s="21">
        <f t="shared" si="150"/>
        <v>5834.43</v>
      </c>
    </row>
    <row r="431" spans="1:6" x14ac:dyDescent="0.25">
      <c r="A431" s="14" t="s">
        <v>117</v>
      </c>
      <c r="B431" s="7">
        <v>2</v>
      </c>
      <c r="C431" s="7">
        <f>SUM(B431)</f>
        <v>2</v>
      </c>
      <c r="D431" s="7">
        <f>SUM(C431)</f>
        <v>2</v>
      </c>
      <c r="E431" s="7">
        <f t="shared" ref="E431:F431" si="151">SUM(D431)</f>
        <v>2</v>
      </c>
      <c r="F431" s="7">
        <f t="shared" si="151"/>
        <v>2</v>
      </c>
    </row>
    <row r="432" spans="1:6" x14ac:dyDescent="0.25">
      <c r="A432" s="14" t="s">
        <v>118</v>
      </c>
      <c r="B432" s="6">
        <v>50</v>
      </c>
      <c r="C432" s="8">
        <f>SUM(B432*1.05)</f>
        <v>52.5</v>
      </c>
      <c r="D432" s="8">
        <f t="shared" ref="D432:F432" si="152">SUM(C432*1.05)</f>
        <v>55.125</v>
      </c>
      <c r="E432" s="8">
        <f t="shared" si="152"/>
        <v>57.881250000000001</v>
      </c>
      <c r="F432" s="8">
        <f t="shared" si="152"/>
        <v>60.775312500000005</v>
      </c>
    </row>
    <row r="433" spans="1:6" x14ac:dyDescent="0.25">
      <c r="A433" s="14" t="s">
        <v>119</v>
      </c>
      <c r="B433" s="7">
        <v>48</v>
      </c>
      <c r="C433" s="7">
        <f>SUM(B433)</f>
        <v>48</v>
      </c>
      <c r="D433" s="7">
        <f t="shared" ref="D433:F433" si="153">SUM(C433)</f>
        <v>48</v>
      </c>
      <c r="E433" s="7">
        <f t="shared" si="153"/>
        <v>48</v>
      </c>
      <c r="F433" s="7">
        <f t="shared" si="153"/>
        <v>48</v>
      </c>
    </row>
    <row r="434" spans="1:6" x14ac:dyDescent="0.25">
      <c r="A434" s="20" t="s">
        <v>8</v>
      </c>
      <c r="B434" s="21">
        <f>SUM(B435*B436)</f>
        <v>182994</v>
      </c>
      <c r="C434" s="21">
        <f>SUM(C435*C436)</f>
        <v>186653.88</v>
      </c>
      <c r="D434" s="21">
        <f t="shared" ref="D434:F434" si="154">SUM(D435*D436)</f>
        <v>190386.95759999999</v>
      </c>
      <c r="E434" s="21">
        <f t="shared" si="154"/>
        <v>194194.69675199999</v>
      </c>
      <c r="F434" s="21">
        <f t="shared" si="154"/>
        <v>198078.59068704001</v>
      </c>
    </row>
    <row r="435" spans="1:6" x14ac:dyDescent="0.25">
      <c r="A435" s="14" t="s">
        <v>97</v>
      </c>
      <c r="B435" s="6">
        <v>15249.5</v>
      </c>
      <c r="C435" s="8">
        <f>SUM(B435*1.02)</f>
        <v>15554.49</v>
      </c>
      <c r="D435" s="8">
        <f>SUM(C435*1.02)</f>
        <v>15865.5798</v>
      </c>
      <c r="E435" s="8">
        <f t="shared" ref="E435:F435" si="155">SUM(D435*1.02)</f>
        <v>16182.891395999999</v>
      </c>
      <c r="F435" s="8">
        <f t="shared" si="155"/>
        <v>16506.549223919999</v>
      </c>
    </row>
    <row r="436" spans="1:6" x14ac:dyDescent="0.25">
      <c r="A436" s="14" t="s">
        <v>98</v>
      </c>
      <c r="B436" s="7">
        <v>12</v>
      </c>
      <c r="C436" s="7">
        <f>SUM(B436)</f>
        <v>12</v>
      </c>
      <c r="D436" s="7">
        <f>SUM(C436)</f>
        <v>12</v>
      </c>
      <c r="E436" s="7">
        <f t="shared" ref="E436:F436" si="156">SUM(D436)</f>
        <v>12</v>
      </c>
      <c r="F436" s="7">
        <f t="shared" si="156"/>
        <v>12</v>
      </c>
    </row>
    <row r="437" spans="1:6" x14ac:dyDescent="0.25">
      <c r="A437" s="20" t="s">
        <v>29</v>
      </c>
      <c r="B437" s="21">
        <f>SUM(B438*B439)</f>
        <v>3717.96</v>
      </c>
      <c r="C437" s="21">
        <f t="shared" ref="C437:F437" si="157">SUM(C438*C439)</f>
        <v>3792.3191999999999</v>
      </c>
      <c r="D437" s="21">
        <f t="shared" si="157"/>
        <v>3868.1655839999999</v>
      </c>
      <c r="E437" s="21">
        <f t="shared" si="157"/>
        <v>3945.5288956800005</v>
      </c>
      <c r="F437" s="21">
        <f t="shared" si="157"/>
        <v>4024.4394735936003</v>
      </c>
    </row>
    <row r="438" spans="1:6" x14ac:dyDescent="0.25">
      <c r="A438" s="14" t="s">
        <v>97</v>
      </c>
      <c r="B438" s="6">
        <v>309.83</v>
      </c>
      <c r="C438" s="8">
        <f>SUM(B438*1.02)</f>
        <v>316.02659999999997</v>
      </c>
      <c r="D438" s="8">
        <f>SUM(C438*1.02)</f>
        <v>322.34713199999999</v>
      </c>
      <c r="E438" s="8">
        <f t="shared" ref="E438:F438" si="158">SUM(D438*1.02)</f>
        <v>328.79407464000002</v>
      </c>
      <c r="F438" s="8">
        <f t="shared" si="158"/>
        <v>335.36995613280004</v>
      </c>
    </row>
    <row r="439" spans="1:6" x14ac:dyDescent="0.25">
      <c r="A439" s="14" t="s">
        <v>85</v>
      </c>
      <c r="B439" s="7">
        <v>12</v>
      </c>
      <c r="C439" s="7">
        <f>SUM(B439)</f>
        <v>12</v>
      </c>
      <c r="D439" s="7">
        <f>SUM(C439)</f>
        <v>12</v>
      </c>
      <c r="E439" s="7">
        <f t="shared" ref="E439:F439" si="159">SUM(D439)</f>
        <v>12</v>
      </c>
      <c r="F439" s="7">
        <f t="shared" si="159"/>
        <v>12</v>
      </c>
    </row>
    <row r="440" spans="1:6" x14ac:dyDescent="0.25">
      <c r="A440" s="20" t="s">
        <v>13</v>
      </c>
      <c r="B440" s="26">
        <f>SUM(B441*B442)</f>
        <v>2209.92</v>
      </c>
      <c r="C440" s="26">
        <f t="shared" ref="C440:F440" si="160">SUM(C441*C442)</f>
        <v>2254.1183999999998</v>
      </c>
      <c r="D440" s="26">
        <f t="shared" si="160"/>
        <v>2299.2007680000002</v>
      </c>
      <c r="E440" s="26">
        <f t="shared" si="160"/>
        <v>2345.1847833600004</v>
      </c>
      <c r="F440" s="26">
        <f t="shared" si="160"/>
        <v>2392.0884790272003</v>
      </c>
    </row>
    <row r="441" spans="1:6" x14ac:dyDescent="0.25">
      <c r="A441" s="14" t="s">
        <v>99</v>
      </c>
      <c r="B441" s="8">
        <v>184.16</v>
      </c>
      <c r="C441" s="8">
        <f>SUM(B441*1.02)</f>
        <v>187.8432</v>
      </c>
      <c r="D441" s="8">
        <f>SUM(C441*1.02)</f>
        <v>191.600064</v>
      </c>
      <c r="E441" s="8">
        <f t="shared" ref="E441:F441" si="161">SUM(D441*1.02)</f>
        <v>195.43206528000002</v>
      </c>
      <c r="F441" s="8">
        <f t="shared" si="161"/>
        <v>199.34070658560003</v>
      </c>
    </row>
    <row r="442" spans="1:6" x14ac:dyDescent="0.25">
      <c r="A442" s="14" t="s">
        <v>85</v>
      </c>
      <c r="B442" s="7">
        <v>12</v>
      </c>
      <c r="C442" s="7">
        <f>SUM(B442)</f>
        <v>12</v>
      </c>
      <c r="D442" s="7">
        <f>SUM(C442)</f>
        <v>12</v>
      </c>
      <c r="E442" s="7">
        <f t="shared" ref="E442:F442" si="162">SUM(D442)</f>
        <v>12</v>
      </c>
      <c r="F442" s="7">
        <f t="shared" si="162"/>
        <v>12</v>
      </c>
    </row>
    <row r="443" spans="1:6" x14ac:dyDescent="0.25">
      <c r="A443" s="20" t="s">
        <v>24</v>
      </c>
      <c r="B443" s="26">
        <f>SUM(B444*B445)</f>
        <v>6606</v>
      </c>
      <c r="C443" s="26">
        <f t="shared" ref="C443:F443" si="163">SUM(C444*C445)</f>
        <v>6738.12</v>
      </c>
      <c r="D443" s="26">
        <f t="shared" si="163"/>
        <v>6872.8823999999995</v>
      </c>
      <c r="E443" s="26">
        <f t="shared" si="163"/>
        <v>7010.3400479999991</v>
      </c>
      <c r="F443" s="26">
        <f t="shared" si="163"/>
        <v>7150.5468489599998</v>
      </c>
    </row>
    <row r="444" spans="1:6" x14ac:dyDescent="0.25">
      <c r="A444" s="14" t="s">
        <v>97</v>
      </c>
      <c r="B444" s="6">
        <v>550.5</v>
      </c>
      <c r="C444" s="8">
        <f>SUM(B444*1.02)</f>
        <v>561.51</v>
      </c>
      <c r="D444" s="8">
        <f t="shared" ref="D444:F444" si="164">SUM(C444*1.02)</f>
        <v>572.74019999999996</v>
      </c>
      <c r="E444" s="8">
        <f t="shared" si="164"/>
        <v>584.19500399999993</v>
      </c>
      <c r="F444" s="8">
        <f t="shared" si="164"/>
        <v>595.87890407999998</v>
      </c>
    </row>
    <row r="445" spans="1:6" x14ac:dyDescent="0.25">
      <c r="A445" s="14" t="s">
        <v>85</v>
      </c>
      <c r="B445" s="7">
        <v>12</v>
      </c>
      <c r="C445" s="7">
        <f>SUM(B445)</f>
        <v>12</v>
      </c>
      <c r="D445" s="7">
        <f>SUM(C445)</f>
        <v>12</v>
      </c>
      <c r="E445" s="7">
        <f t="shared" ref="E445:F445" si="165">SUM(D445)</f>
        <v>12</v>
      </c>
      <c r="F445" s="7">
        <f t="shared" si="165"/>
        <v>12</v>
      </c>
    </row>
    <row r="446" spans="1:6" x14ac:dyDescent="0.25">
      <c r="A446" s="20" t="s">
        <v>7</v>
      </c>
      <c r="B446" s="21">
        <f>SUM(B447+B459+B462+B465)</f>
        <v>18020</v>
      </c>
      <c r="C446" s="21">
        <f>SUM(C447+C459+C462+C465)</f>
        <v>21096</v>
      </c>
      <c r="D446" s="21">
        <f t="shared" ref="D446:F446" si="166">SUM(D447+D459+D462+D465)</f>
        <v>24464.55</v>
      </c>
      <c r="E446" s="21">
        <f t="shared" si="166"/>
        <v>28150.215000000004</v>
      </c>
      <c r="F446" s="21">
        <f t="shared" si="166"/>
        <v>32179.585125000001</v>
      </c>
    </row>
    <row r="447" spans="1:6" x14ac:dyDescent="0.25">
      <c r="A447" s="22" t="s">
        <v>79</v>
      </c>
      <c r="B447" s="25">
        <f>SUM(B448+B451+B456)</f>
        <v>5000</v>
      </c>
      <c r="C447" s="25">
        <f>SUM(C448+C451+C456)</f>
        <v>6825</v>
      </c>
      <c r="D447" s="25">
        <f t="shared" ref="D447:F447" si="167">SUM(D448+D451+D456)</f>
        <v>8820</v>
      </c>
      <c r="E447" s="25">
        <f t="shared" si="167"/>
        <v>10997.4375</v>
      </c>
      <c r="F447" s="25">
        <f t="shared" si="167"/>
        <v>13370.56875</v>
      </c>
    </row>
    <row r="448" spans="1:6" x14ac:dyDescent="0.25">
      <c r="A448" s="14" t="s">
        <v>82</v>
      </c>
      <c r="B448" s="8">
        <f>SUM(B449*B450)</f>
        <v>2000</v>
      </c>
      <c r="C448" s="8">
        <f>SUM(B448*1.05)</f>
        <v>2100</v>
      </c>
      <c r="D448" s="8">
        <f>SUM(C448*1.05)</f>
        <v>2205</v>
      </c>
      <c r="E448" s="8">
        <f t="shared" ref="E448:F448" si="168">SUM(D448*1.05)</f>
        <v>2315.25</v>
      </c>
      <c r="F448" s="8">
        <f t="shared" si="168"/>
        <v>2431.0125000000003</v>
      </c>
    </row>
    <row r="449" spans="1:6" x14ac:dyDescent="0.25">
      <c r="A449" s="14" t="s">
        <v>80</v>
      </c>
      <c r="B449" s="7">
        <v>2</v>
      </c>
      <c r="C449" s="7">
        <f>SUM(B449+1)</f>
        <v>3</v>
      </c>
      <c r="D449" s="7">
        <f t="shared" ref="D449:F449" si="169">SUM(C449+1)</f>
        <v>4</v>
      </c>
      <c r="E449" s="7">
        <f t="shared" si="169"/>
        <v>5</v>
      </c>
      <c r="F449" s="7">
        <f t="shared" si="169"/>
        <v>6</v>
      </c>
    </row>
    <row r="450" spans="1:6" x14ac:dyDescent="0.25">
      <c r="A450" s="14" t="s">
        <v>71</v>
      </c>
      <c r="B450" s="6">
        <v>1000</v>
      </c>
      <c r="C450" s="8">
        <f>SUM(B450*1.05)</f>
        <v>1050</v>
      </c>
      <c r="D450" s="8">
        <f t="shared" ref="D450:F450" si="170">SUM(C450*1.05)</f>
        <v>1102.5</v>
      </c>
      <c r="E450" s="8">
        <f t="shared" si="170"/>
        <v>1157.625</v>
      </c>
      <c r="F450" s="8">
        <f t="shared" si="170"/>
        <v>1215.5062500000001</v>
      </c>
    </row>
    <row r="451" spans="1:6" x14ac:dyDescent="0.25">
      <c r="A451" s="14" t="s">
        <v>73</v>
      </c>
      <c r="B451" s="6">
        <f>SUM(B452*B453*B454)</f>
        <v>1800</v>
      </c>
      <c r="C451" s="6">
        <f t="shared" ref="C451:F451" si="171">SUM(C452*C453*C454)</f>
        <v>2835</v>
      </c>
      <c r="D451" s="6">
        <f t="shared" si="171"/>
        <v>3969</v>
      </c>
      <c r="E451" s="6">
        <f t="shared" si="171"/>
        <v>5209.3125</v>
      </c>
      <c r="F451" s="6">
        <f t="shared" si="171"/>
        <v>6563.7337500000003</v>
      </c>
    </row>
    <row r="452" spans="1:6" x14ac:dyDescent="0.25">
      <c r="A452" s="14" t="s">
        <v>81</v>
      </c>
      <c r="B452" s="7">
        <f>SUM(B449)</f>
        <v>2</v>
      </c>
      <c r="C452" s="7">
        <f>SUM(B452+1)</f>
        <v>3</v>
      </c>
      <c r="D452" s="7">
        <f t="shared" ref="D452:F452" si="172">SUM(C452+1)</f>
        <v>4</v>
      </c>
      <c r="E452" s="7">
        <f t="shared" si="172"/>
        <v>5</v>
      </c>
      <c r="F452" s="7">
        <f t="shared" si="172"/>
        <v>6</v>
      </c>
    </row>
    <row r="453" spans="1:6" x14ac:dyDescent="0.25">
      <c r="A453" s="14" t="s">
        <v>72</v>
      </c>
      <c r="B453" s="7">
        <v>3</v>
      </c>
      <c r="C453" s="7">
        <f>SUM(B453)</f>
        <v>3</v>
      </c>
      <c r="D453" s="7">
        <f t="shared" ref="D453:F453" si="173">SUM(C453)</f>
        <v>3</v>
      </c>
      <c r="E453" s="7">
        <f t="shared" si="173"/>
        <v>3</v>
      </c>
      <c r="F453" s="7">
        <f t="shared" si="173"/>
        <v>3</v>
      </c>
    </row>
    <row r="454" spans="1:6" x14ac:dyDescent="0.25">
      <c r="A454" s="14" t="s">
        <v>74</v>
      </c>
      <c r="B454" s="6">
        <v>300</v>
      </c>
      <c r="C454" s="8">
        <f>SUM(B454*1.05)</f>
        <v>315</v>
      </c>
      <c r="D454" s="8">
        <f t="shared" ref="D454:F454" si="174">SUM(C454*1.05)</f>
        <v>330.75</v>
      </c>
      <c r="E454" s="8">
        <f t="shared" si="174"/>
        <v>347.28750000000002</v>
      </c>
      <c r="F454" s="8">
        <f t="shared" si="174"/>
        <v>364.65187500000002</v>
      </c>
    </row>
    <row r="455" spans="1:6" x14ac:dyDescent="0.25">
      <c r="A455" s="14" t="s">
        <v>75</v>
      </c>
      <c r="B455" s="6">
        <v>100</v>
      </c>
      <c r="C455" s="8">
        <f>SUM(B455*1.05)</f>
        <v>105</v>
      </c>
      <c r="D455" s="8">
        <f t="shared" ref="D455:F455" si="175">SUM(C455*1.05)</f>
        <v>110.25</v>
      </c>
      <c r="E455" s="8">
        <f t="shared" si="175"/>
        <v>115.7625</v>
      </c>
      <c r="F455" s="8">
        <f t="shared" si="175"/>
        <v>121.55062500000001</v>
      </c>
    </row>
    <row r="456" spans="1:6" x14ac:dyDescent="0.25">
      <c r="A456" s="14" t="s">
        <v>77</v>
      </c>
      <c r="B456" s="6">
        <f>SUM(B457*B458)</f>
        <v>1200</v>
      </c>
      <c r="C456" s="6">
        <f t="shared" ref="C456:F456" si="176">SUM(C457*C458)</f>
        <v>1890</v>
      </c>
      <c r="D456" s="6">
        <f t="shared" si="176"/>
        <v>2646</v>
      </c>
      <c r="E456" s="6">
        <f t="shared" si="176"/>
        <v>3472.875</v>
      </c>
      <c r="F456" s="6">
        <f t="shared" si="176"/>
        <v>4375.8225000000002</v>
      </c>
    </row>
    <row r="457" spans="1:6" x14ac:dyDescent="0.25">
      <c r="A457" s="14" t="s">
        <v>76</v>
      </c>
      <c r="B457" s="6">
        <v>600</v>
      </c>
      <c r="C457" s="8">
        <f>SUM(B457*1.05)</f>
        <v>630</v>
      </c>
      <c r="D457" s="8">
        <f t="shared" ref="D457:F457" si="177">SUM(C457*1.05)</f>
        <v>661.5</v>
      </c>
      <c r="E457" s="8">
        <f t="shared" si="177"/>
        <v>694.57500000000005</v>
      </c>
      <c r="F457" s="8">
        <f t="shared" si="177"/>
        <v>729.30375000000004</v>
      </c>
    </row>
    <row r="458" spans="1:6" x14ac:dyDescent="0.25">
      <c r="A458" s="14" t="s">
        <v>78</v>
      </c>
      <c r="B458" s="7">
        <f>SUM(B449)</f>
        <v>2</v>
      </c>
      <c r="C458" s="7">
        <f>SUM(B458+1)</f>
        <v>3</v>
      </c>
      <c r="D458" s="7">
        <f t="shared" ref="D458:F458" si="178">SUM(C458+1)</f>
        <v>4</v>
      </c>
      <c r="E458" s="7">
        <f t="shared" si="178"/>
        <v>5</v>
      </c>
      <c r="F458" s="7">
        <f t="shared" si="178"/>
        <v>6</v>
      </c>
    </row>
    <row r="459" spans="1:6" x14ac:dyDescent="0.25">
      <c r="A459" s="22" t="s">
        <v>83</v>
      </c>
      <c r="B459" s="8">
        <f>SUM(B460*B461)</f>
        <v>12000</v>
      </c>
      <c r="C459" s="8">
        <f t="shared" ref="C459:F459" si="179">SUM(C460*C461)</f>
        <v>13200</v>
      </c>
      <c r="D459" s="8">
        <f t="shared" si="179"/>
        <v>14520</v>
      </c>
      <c r="E459" s="8">
        <f t="shared" si="179"/>
        <v>15972</v>
      </c>
      <c r="F459" s="8">
        <f t="shared" si="179"/>
        <v>17569.2</v>
      </c>
    </row>
    <row r="460" spans="1:6" x14ac:dyDescent="0.25">
      <c r="A460" s="14" t="s">
        <v>84</v>
      </c>
      <c r="B460" s="6">
        <v>1000</v>
      </c>
      <c r="C460" s="8">
        <f>SUM(B460*1.1)</f>
        <v>1100</v>
      </c>
      <c r="D460" s="8">
        <f t="shared" ref="D460:F460" si="180">SUM(C460*1.1)</f>
        <v>1210</v>
      </c>
      <c r="E460" s="8">
        <f t="shared" si="180"/>
        <v>1331</v>
      </c>
      <c r="F460" s="8">
        <f t="shared" si="180"/>
        <v>1464.1000000000001</v>
      </c>
    </row>
    <row r="461" spans="1:6" x14ac:dyDescent="0.25">
      <c r="A461" s="14" t="s">
        <v>85</v>
      </c>
      <c r="B461" s="7">
        <v>12</v>
      </c>
      <c r="C461" s="7">
        <f>SUM(B461)</f>
        <v>12</v>
      </c>
      <c r="D461" s="7">
        <f t="shared" ref="D461:F461" si="181">SUM(C461)</f>
        <v>12</v>
      </c>
      <c r="E461" s="7">
        <f t="shared" si="181"/>
        <v>12</v>
      </c>
      <c r="F461" s="7">
        <f t="shared" si="181"/>
        <v>12</v>
      </c>
    </row>
    <row r="462" spans="1:6" x14ac:dyDescent="0.25">
      <c r="A462" s="22" t="s">
        <v>86</v>
      </c>
      <c r="B462" s="25">
        <f>SUM(B463*B464)</f>
        <v>240</v>
      </c>
      <c r="C462" s="25">
        <f>SUM(C463*C464)</f>
        <v>252</v>
      </c>
      <c r="D462" s="25">
        <f t="shared" ref="D462:F462" si="182">SUM(D463*D464)</f>
        <v>264.60000000000002</v>
      </c>
      <c r="E462" s="25">
        <f t="shared" si="182"/>
        <v>277.83000000000004</v>
      </c>
      <c r="F462" s="25">
        <f t="shared" si="182"/>
        <v>291.72150000000005</v>
      </c>
    </row>
    <row r="463" spans="1:6" x14ac:dyDescent="0.25">
      <c r="A463" s="14" t="s">
        <v>87</v>
      </c>
      <c r="B463" s="6">
        <v>20</v>
      </c>
      <c r="C463" s="8">
        <f>SUM(B463*1.05)</f>
        <v>21</v>
      </c>
      <c r="D463" s="8">
        <f>SUM(C463*1.05)</f>
        <v>22.05</v>
      </c>
      <c r="E463" s="8">
        <f t="shared" ref="E463:F463" si="183">SUM(D463*1.05)</f>
        <v>23.152500000000003</v>
      </c>
      <c r="F463" s="8">
        <f t="shared" si="183"/>
        <v>24.310125000000003</v>
      </c>
    </row>
    <row r="464" spans="1:6" x14ac:dyDescent="0.25">
      <c r="A464" s="14" t="s">
        <v>85</v>
      </c>
      <c r="B464" s="7">
        <v>12</v>
      </c>
      <c r="C464" s="7">
        <f>SUM(B464)</f>
        <v>12</v>
      </c>
      <c r="D464" s="7">
        <f>SUM(C464)</f>
        <v>12</v>
      </c>
      <c r="E464" s="7">
        <f t="shared" ref="E464:F464" si="184">SUM(D464)</f>
        <v>12</v>
      </c>
      <c r="F464" s="7">
        <f t="shared" si="184"/>
        <v>12</v>
      </c>
    </row>
    <row r="465" spans="1:6" x14ac:dyDescent="0.25">
      <c r="A465" s="22" t="s">
        <v>88</v>
      </c>
      <c r="B465" s="25">
        <f>SUM(B466*B467)</f>
        <v>780</v>
      </c>
      <c r="C465" s="25">
        <f t="shared" ref="C465:F465" si="185">SUM(C466*C467)</f>
        <v>819</v>
      </c>
      <c r="D465" s="25">
        <f t="shared" si="185"/>
        <v>859.95</v>
      </c>
      <c r="E465" s="25">
        <f t="shared" si="185"/>
        <v>902.94750000000022</v>
      </c>
      <c r="F465" s="25">
        <f t="shared" si="185"/>
        <v>948.09487500000023</v>
      </c>
    </row>
    <row r="466" spans="1:6" x14ac:dyDescent="0.25">
      <c r="A466" s="14" t="s">
        <v>87</v>
      </c>
      <c r="B466" s="6">
        <v>65</v>
      </c>
      <c r="C466" s="8">
        <f>SUM(B466*1.05)</f>
        <v>68.25</v>
      </c>
      <c r="D466" s="8">
        <f>SUM(C466*1.05)</f>
        <v>71.662500000000009</v>
      </c>
      <c r="E466" s="8">
        <f t="shared" ref="E466:F466" si="186">SUM(D466*1.05)</f>
        <v>75.245625000000018</v>
      </c>
      <c r="F466" s="8">
        <f t="shared" si="186"/>
        <v>79.007906250000019</v>
      </c>
    </row>
    <row r="467" spans="1:6" x14ac:dyDescent="0.25">
      <c r="A467" s="14" t="s">
        <v>85</v>
      </c>
      <c r="B467" s="7">
        <v>12</v>
      </c>
      <c r="C467" s="7">
        <f>SUM(B467)</f>
        <v>12</v>
      </c>
      <c r="D467" s="7">
        <f>SUM(C467)</f>
        <v>12</v>
      </c>
      <c r="E467" s="7">
        <f t="shared" ref="E467:F467" si="187">SUM(D467)</f>
        <v>12</v>
      </c>
      <c r="F467" s="7">
        <f t="shared" si="187"/>
        <v>12</v>
      </c>
    </row>
    <row r="468" spans="1:6" x14ac:dyDescent="0.25">
      <c r="A468" s="20" t="s">
        <v>9</v>
      </c>
      <c r="B468" s="26">
        <f>SUM(B469*B470)</f>
        <v>2400</v>
      </c>
      <c r="C468" s="26">
        <f t="shared" ref="C468:F468" si="188">SUM(C469*C470)</f>
        <v>2520</v>
      </c>
      <c r="D468" s="26">
        <f t="shared" si="188"/>
        <v>2646</v>
      </c>
      <c r="E468" s="26">
        <f t="shared" si="188"/>
        <v>2778.3</v>
      </c>
      <c r="F468" s="26">
        <f t="shared" si="188"/>
        <v>2917.2150000000001</v>
      </c>
    </row>
    <row r="469" spans="1:6" x14ac:dyDescent="0.25">
      <c r="A469" s="14" t="s">
        <v>87</v>
      </c>
      <c r="B469" s="6">
        <v>200</v>
      </c>
      <c r="C469" s="8">
        <f>SUM(B469*1.05)</f>
        <v>210</v>
      </c>
      <c r="D469" s="8">
        <f t="shared" ref="D469:F469" si="189">SUM(C469*1.05)</f>
        <v>220.5</v>
      </c>
      <c r="E469" s="8">
        <f t="shared" si="189"/>
        <v>231.52500000000001</v>
      </c>
      <c r="F469" s="8">
        <f t="shared" si="189"/>
        <v>243.10125000000002</v>
      </c>
    </row>
    <row r="470" spans="1:6" x14ac:dyDescent="0.25">
      <c r="A470" s="14" t="s">
        <v>85</v>
      </c>
      <c r="B470" s="7">
        <v>12</v>
      </c>
      <c r="C470" s="7">
        <f>SUM(B470)</f>
        <v>12</v>
      </c>
      <c r="D470" s="7">
        <f>SUM(C470)</f>
        <v>12</v>
      </c>
      <c r="E470" s="7">
        <f t="shared" ref="E470:F470" si="190">SUM(D470)</f>
        <v>12</v>
      </c>
      <c r="F470" s="7">
        <f t="shared" si="190"/>
        <v>12</v>
      </c>
    </row>
    <row r="471" spans="1:6" x14ac:dyDescent="0.25">
      <c r="A471" s="20" t="s">
        <v>10</v>
      </c>
      <c r="B471" s="21">
        <f>SUM(B472*B473)</f>
        <v>2400</v>
      </c>
      <c r="C471" s="21">
        <f>SUM(B471)</f>
        <v>2400</v>
      </c>
      <c r="D471" s="21">
        <f t="shared" ref="D471:F471" si="191">SUM(C471)</f>
        <v>2400</v>
      </c>
      <c r="E471" s="21">
        <f t="shared" si="191"/>
        <v>2400</v>
      </c>
      <c r="F471" s="21">
        <f t="shared" si="191"/>
        <v>2400</v>
      </c>
    </row>
    <row r="472" spans="1:6" x14ac:dyDescent="0.25">
      <c r="A472" s="14" t="s">
        <v>87</v>
      </c>
      <c r="B472" s="6">
        <v>200</v>
      </c>
      <c r="C472" s="8">
        <f>SUM(B472*1.05)</f>
        <v>210</v>
      </c>
      <c r="D472" s="8">
        <f t="shared" ref="D472:F472" si="192">SUM(C472*1.05)</f>
        <v>220.5</v>
      </c>
      <c r="E472" s="8">
        <f t="shared" si="192"/>
        <v>231.52500000000001</v>
      </c>
      <c r="F472" s="8">
        <f t="shared" si="192"/>
        <v>243.10125000000002</v>
      </c>
    </row>
    <row r="473" spans="1:6" x14ac:dyDescent="0.25">
      <c r="A473" s="14" t="s">
        <v>85</v>
      </c>
      <c r="B473" s="7">
        <v>12</v>
      </c>
      <c r="C473" s="7">
        <f>SUM(B473)</f>
        <v>12</v>
      </c>
      <c r="D473" s="7">
        <f t="shared" ref="D473:F473" si="193">SUM(C473)</f>
        <v>12</v>
      </c>
      <c r="E473" s="7">
        <f t="shared" si="193"/>
        <v>12</v>
      </c>
      <c r="F473" s="7">
        <f t="shared" si="193"/>
        <v>12</v>
      </c>
    </row>
    <row r="474" spans="1:6" x14ac:dyDescent="0.25">
      <c r="A474" s="20" t="s">
        <v>14</v>
      </c>
      <c r="B474" s="21">
        <f>SUM(B475*B476)</f>
        <v>151029.48000000001</v>
      </c>
      <c r="C474" s="21">
        <f t="shared" ref="C474:F474" si="194">SUM(C475*C476)</f>
        <v>151029.48000000001</v>
      </c>
      <c r="D474" s="21">
        <f t="shared" si="194"/>
        <v>151029.48000000001</v>
      </c>
      <c r="E474" s="21">
        <f t="shared" si="194"/>
        <v>151029.48000000001</v>
      </c>
      <c r="F474" s="21">
        <f t="shared" si="194"/>
        <v>151029.48000000001</v>
      </c>
    </row>
    <row r="475" spans="1:6" x14ac:dyDescent="0.25">
      <c r="A475" s="14" t="s">
        <v>291</v>
      </c>
      <c r="B475" s="41">
        <v>12585.79</v>
      </c>
      <c r="C475" s="7">
        <f>SUM(B475)</f>
        <v>12585.79</v>
      </c>
      <c r="D475" s="7">
        <f t="shared" ref="D475:F475" si="195">SUM(C475)</f>
        <v>12585.79</v>
      </c>
      <c r="E475" s="7">
        <f t="shared" si="195"/>
        <v>12585.79</v>
      </c>
      <c r="F475" s="7">
        <f t="shared" si="195"/>
        <v>12585.79</v>
      </c>
    </row>
    <row r="476" spans="1:6" x14ac:dyDescent="0.25">
      <c r="A476" s="14" t="s">
        <v>85</v>
      </c>
      <c r="B476" s="7">
        <v>12</v>
      </c>
      <c r="C476" s="7">
        <f>SUM(B476)</f>
        <v>12</v>
      </c>
      <c r="D476" s="7">
        <f>SUM(C476)</f>
        <v>12</v>
      </c>
      <c r="E476" s="7">
        <f t="shared" ref="E476:F476" si="196">SUM(D476)</f>
        <v>12</v>
      </c>
      <c r="F476" s="7">
        <f t="shared" si="196"/>
        <v>12</v>
      </c>
    </row>
    <row r="477" spans="1:6" x14ac:dyDescent="0.25">
      <c r="A477" s="20" t="s">
        <v>100</v>
      </c>
      <c r="B477" s="26">
        <f>SUM(B478*B479)</f>
        <v>42694.92</v>
      </c>
      <c r="C477" s="26">
        <f t="shared" ref="C477:F477" si="197">SUM(C478*C479)</f>
        <v>46964.411999999997</v>
      </c>
      <c r="D477" s="26">
        <f t="shared" si="197"/>
        <v>51660.853199999998</v>
      </c>
      <c r="E477" s="26">
        <f t="shared" si="197"/>
        <v>56826.938520000011</v>
      </c>
      <c r="F477" s="26">
        <f t="shared" si="197"/>
        <v>62509.632372000007</v>
      </c>
    </row>
    <row r="478" spans="1:6" x14ac:dyDescent="0.25">
      <c r="A478" s="14" t="s">
        <v>87</v>
      </c>
      <c r="B478" s="6">
        <v>3557.91</v>
      </c>
      <c r="C478" s="8">
        <f>SUM(B478*1.1)</f>
        <v>3913.701</v>
      </c>
      <c r="D478" s="8">
        <f t="shared" ref="D478:F478" si="198">SUM(C478*1.1)</f>
        <v>4305.0711000000001</v>
      </c>
      <c r="E478" s="8">
        <f t="shared" si="198"/>
        <v>4735.5782100000006</v>
      </c>
      <c r="F478" s="8">
        <f t="shared" si="198"/>
        <v>5209.1360310000009</v>
      </c>
    </row>
    <row r="479" spans="1:6" x14ac:dyDescent="0.25">
      <c r="A479" s="14" t="s">
        <v>85</v>
      </c>
      <c r="B479" s="7">
        <v>12</v>
      </c>
      <c r="C479" s="7">
        <f>SUM(B479)</f>
        <v>12</v>
      </c>
      <c r="D479" s="7">
        <f t="shared" ref="D479:F479" si="199">SUM(C479)</f>
        <v>12</v>
      </c>
      <c r="E479" s="7">
        <f t="shared" si="199"/>
        <v>12</v>
      </c>
      <c r="F479" s="7">
        <f t="shared" si="199"/>
        <v>12</v>
      </c>
    </row>
    <row r="480" spans="1:6" x14ac:dyDescent="0.25">
      <c r="A480" s="20" t="s">
        <v>101</v>
      </c>
      <c r="B480" s="26">
        <f>SUM(B481*B482)</f>
        <v>21600</v>
      </c>
      <c r="C480" s="21">
        <f>SUM(B480)</f>
        <v>21600</v>
      </c>
      <c r="D480" s="21">
        <f t="shared" ref="D480:F480" si="200">SUM(C480)</f>
        <v>21600</v>
      </c>
      <c r="E480" s="21">
        <f t="shared" si="200"/>
        <v>21600</v>
      </c>
      <c r="F480" s="21">
        <f t="shared" si="200"/>
        <v>21600</v>
      </c>
    </row>
    <row r="481" spans="1:6" x14ac:dyDescent="0.25">
      <c r="A481" s="14" t="s">
        <v>103</v>
      </c>
      <c r="B481" s="6">
        <v>1800</v>
      </c>
      <c r="C481" s="8">
        <f>SUM(B481*1.05)</f>
        <v>1890</v>
      </c>
      <c r="D481" s="8">
        <f t="shared" ref="D481:F481" si="201">SUM(C481*1.05)</f>
        <v>1984.5</v>
      </c>
      <c r="E481" s="8">
        <f t="shared" si="201"/>
        <v>2083.7249999999999</v>
      </c>
      <c r="F481" s="8">
        <f t="shared" si="201"/>
        <v>2187.9112500000001</v>
      </c>
    </row>
    <row r="482" spans="1:6" x14ac:dyDescent="0.25">
      <c r="A482" s="14" t="s">
        <v>102</v>
      </c>
      <c r="B482" s="7">
        <v>12</v>
      </c>
      <c r="C482" s="7">
        <f>SUM(B482)</f>
        <v>12</v>
      </c>
      <c r="D482" s="7">
        <f t="shared" ref="D482:F482" si="202">SUM(C482)</f>
        <v>12</v>
      </c>
      <c r="E482" s="7">
        <f t="shared" si="202"/>
        <v>12</v>
      </c>
      <c r="F482" s="7">
        <f t="shared" si="202"/>
        <v>12</v>
      </c>
    </row>
    <row r="483" spans="1:6" x14ac:dyDescent="0.25">
      <c r="A483" s="20" t="s">
        <v>202</v>
      </c>
      <c r="B483" s="21">
        <f>SUM(B484*B485)</f>
        <v>72000</v>
      </c>
      <c r="C483" s="21">
        <f t="shared" ref="C483:F483" si="203">SUM(C484*C485)</f>
        <v>72000</v>
      </c>
      <c r="D483" s="21">
        <f t="shared" si="203"/>
        <v>72000</v>
      </c>
      <c r="E483" s="21">
        <f t="shared" si="203"/>
        <v>72000</v>
      </c>
      <c r="F483" s="21">
        <f t="shared" si="203"/>
        <v>72000</v>
      </c>
    </row>
    <row r="484" spans="1:6" x14ac:dyDescent="0.25">
      <c r="A484" s="14" t="s">
        <v>87</v>
      </c>
      <c r="B484" s="8">
        <v>6000</v>
      </c>
      <c r="C484" s="8">
        <f>SUM(B484)</f>
        <v>6000</v>
      </c>
      <c r="D484" s="8">
        <f t="shared" ref="D484:F484" si="204">SUM(C484)</f>
        <v>6000</v>
      </c>
      <c r="E484" s="8">
        <f t="shared" si="204"/>
        <v>6000</v>
      </c>
      <c r="F484" s="8">
        <f t="shared" si="204"/>
        <v>6000</v>
      </c>
    </row>
    <row r="485" spans="1:6" x14ac:dyDescent="0.25">
      <c r="A485" s="14" t="s">
        <v>104</v>
      </c>
      <c r="B485" s="7">
        <v>12</v>
      </c>
      <c r="C485" s="7">
        <f>SUM(B485)</f>
        <v>12</v>
      </c>
      <c r="D485" s="7">
        <f>SUM(C485)</f>
        <v>12</v>
      </c>
      <c r="E485" s="7">
        <f t="shared" ref="E485:F485" si="205">SUM(D485)</f>
        <v>12</v>
      </c>
      <c r="F485" s="7">
        <f t="shared" si="205"/>
        <v>12</v>
      </c>
    </row>
    <row r="486" spans="1:6" x14ac:dyDescent="0.25">
      <c r="A486" s="20" t="s">
        <v>15</v>
      </c>
      <c r="B486" s="21">
        <f>SUM(B487*B488)</f>
        <v>113743.92</v>
      </c>
      <c r="C486" s="21">
        <f>SUM(C487*C488)</f>
        <v>119431.11600000001</v>
      </c>
      <c r="D486" s="21">
        <f t="shared" ref="D486:F486" si="206">SUM(D487*D488)</f>
        <v>125402.67180000001</v>
      </c>
      <c r="E486" s="21">
        <f t="shared" si="206"/>
        <v>131672.80539000002</v>
      </c>
      <c r="F486" s="21">
        <f t="shared" si="206"/>
        <v>138256.44565950002</v>
      </c>
    </row>
    <row r="487" spans="1:6" x14ac:dyDescent="0.25">
      <c r="A487" s="14" t="s">
        <v>103</v>
      </c>
      <c r="B487" s="6">
        <v>9478.66</v>
      </c>
      <c r="C487" s="8">
        <f>SUM(B487*1.05)</f>
        <v>9952.5930000000008</v>
      </c>
      <c r="D487" s="8">
        <f t="shared" ref="D487:F487" si="207">SUM(C487*1.05)</f>
        <v>10450.222650000002</v>
      </c>
      <c r="E487" s="8">
        <f t="shared" si="207"/>
        <v>10972.733782500001</v>
      </c>
      <c r="F487" s="8">
        <f t="shared" si="207"/>
        <v>11521.370471625001</v>
      </c>
    </row>
    <row r="488" spans="1:6" x14ac:dyDescent="0.25">
      <c r="A488" s="14" t="s">
        <v>104</v>
      </c>
      <c r="B488" s="7">
        <v>12</v>
      </c>
      <c r="C488" s="7">
        <f>SUM(B488)</f>
        <v>12</v>
      </c>
      <c r="D488" s="7">
        <f>SUM(C488)</f>
        <v>12</v>
      </c>
      <c r="E488" s="7">
        <f t="shared" ref="E488:F488" si="208">SUM(D488)</f>
        <v>12</v>
      </c>
      <c r="F488" s="7">
        <f t="shared" si="208"/>
        <v>12</v>
      </c>
    </row>
    <row r="489" spans="1:6" x14ac:dyDescent="0.25">
      <c r="A489" s="20" t="s">
        <v>22</v>
      </c>
      <c r="B489" s="21">
        <f>SUM(B490*B491)</f>
        <v>240000</v>
      </c>
      <c r="C489" s="21">
        <f>SUM(C490*C491)</f>
        <v>252000</v>
      </c>
      <c r="D489" s="21">
        <f t="shared" ref="D489:F489" si="209">SUM(D490*D491)</f>
        <v>264600</v>
      </c>
      <c r="E489" s="21">
        <f t="shared" si="209"/>
        <v>277830</v>
      </c>
      <c r="F489" s="21">
        <f t="shared" si="209"/>
        <v>291721.5</v>
      </c>
    </row>
    <row r="490" spans="1:6" x14ac:dyDescent="0.25">
      <c r="A490" s="14" t="s">
        <v>103</v>
      </c>
      <c r="B490" s="6">
        <v>20000</v>
      </c>
      <c r="C490" s="8">
        <f>SUM(B490*1.05)</f>
        <v>21000</v>
      </c>
      <c r="D490" s="8">
        <f>SUM(C490*1.05)</f>
        <v>22050</v>
      </c>
      <c r="E490" s="8">
        <f t="shared" ref="E490:F490" si="210">SUM(D490*1.05)</f>
        <v>23152.5</v>
      </c>
      <c r="F490" s="8">
        <f t="shared" si="210"/>
        <v>24310.125</v>
      </c>
    </row>
    <row r="491" spans="1:6" x14ac:dyDescent="0.25">
      <c r="A491" s="14" t="s">
        <v>104</v>
      </c>
      <c r="B491" s="7">
        <v>12</v>
      </c>
      <c r="C491" s="7">
        <f>SUM(B491)</f>
        <v>12</v>
      </c>
      <c r="D491" s="7">
        <f t="shared" ref="D491:F491" si="211">SUM(C491)</f>
        <v>12</v>
      </c>
      <c r="E491" s="7">
        <f t="shared" si="211"/>
        <v>12</v>
      </c>
      <c r="F491" s="7">
        <f t="shared" si="211"/>
        <v>12</v>
      </c>
    </row>
    <row r="492" spans="1:6" x14ac:dyDescent="0.25">
      <c r="A492" s="20" t="s">
        <v>16</v>
      </c>
      <c r="B492" s="21">
        <f>SUM(B493*B494)</f>
        <v>15366</v>
      </c>
      <c r="C492" s="21">
        <f t="shared" ref="C492:F492" si="212">SUM(C493*C494)</f>
        <v>16134.300000000001</v>
      </c>
      <c r="D492" s="21">
        <f t="shared" si="212"/>
        <v>16941.015000000003</v>
      </c>
      <c r="E492" s="21">
        <f t="shared" si="212"/>
        <v>17788.065750000005</v>
      </c>
      <c r="F492" s="21">
        <f t="shared" si="212"/>
        <v>18677.469037500006</v>
      </c>
    </row>
    <row r="493" spans="1:6" x14ac:dyDescent="0.25">
      <c r="A493" s="14" t="s">
        <v>103</v>
      </c>
      <c r="B493" s="6">
        <v>1280.5</v>
      </c>
      <c r="C493" s="8">
        <f>SUM(B493*1.05)</f>
        <v>1344.5250000000001</v>
      </c>
      <c r="D493" s="8">
        <f t="shared" ref="D493:F493" si="213">SUM(C493*1.05)</f>
        <v>1411.7512500000003</v>
      </c>
      <c r="E493" s="8">
        <f t="shared" si="213"/>
        <v>1482.3388125000004</v>
      </c>
      <c r="F493" s="8">
        <f t="shared" si="213"/>
        <v>1556.4557531250005</v>
      </c>
    </row>
    <row r="494" spans="1:6" x14ac:dyDescent="0.25">
      <c r="A494" s="14" t="s">
        <v>104</v>
      </c>
      <c r="B494" s="7">
        <v>12</v>
      </c>
      <c r="C494" s="7">
        <f>SUM(B494)</f>
        <v>12</v>
      </c>
      <c r="D494" s="7">
        <f>SUM(C494)</f>
        <v>12</v>
      </c>
      <c r="E494" s="7">
        <f t="shared" ref="E494:F494" si="214">SUM(D494)</f>
        <v>12</v>
      </c>
      <c r="F494" s="7">
        <f t="shared" si="214"/>
        <v>12</v>
      </c>
    </row>
    <row r="495" spans="1:6" x14ac:dyDescent="0.25">
      <c r="A495" s="20" t="s">
        <v>20</v>
      </c>
      <c r="B495" s="26">
        <f>SUM(B496*B497)</f>
        <v>960</v>
      </c>
      <c r="C495" s="26">
        <f t="shared" ref="C495:F495" si="215">SUM(C496*C497)</f>
        <v>984</v>
      </c>
      <c r="D495" s="26">
        <f t="shared" si="215"/>
        <v>1008.5999999999999</v>
      </c>
      <c r="E495" s="26">
        <f t="shared" si="215"/>
        <v>1033.8149999999998</v>
      </c>
      <c r="F495" s="26">
        <f t="shared" si="215"/>
        <v>1059.6603749999999</v>
      </c>
    </row>
    <row r="496" spans="1:6" x14ac:dyDescent="0.25">
      <c r="A496" s="14" t="s">
        <v>105</v>
      </c>
      <c r="B496" s="6">
        <v>80</v>
      </c>
      <c r="C496" s="8">
        <f>SUM(B496*1.025)</f>
        <v>82</v>
      </c>
      <c r="D496" s="8">
        <f t="shared" ref="D496:F496" si="216">SUM(C496*1.025)</f>
        <v>84.05</v>
      </c>
      <c r="E496" s="8">
        <f t="shared" si="216"/>
        <v>86.15124999999999</v>
      </c>
      <c r="F496" s="8">
        <f t="shared" si="216"/>
        <v>88.305031249999985</v>
      </c>
    </row>
    <row r="497" spans="1:6" x14ac:dyDescent="0.25">
      <c r="A497" s="14" t="s">
        <v>102</v>
      </c>
      <c r="B497" s="7">
        <v>12</v>
      </c>
      <c r="C497" s="7">
        <f>SUM(B497)</f>
        <v>12</v>
      </c>
      <c r="D497" s="7">
        <f>SUM(C497)</f>
        <v>12</v>
      </c>
      <c r="E497" s="7">
        <f t="shared" ref="E497:F497" si="217">SUM(D497)</f>
        <v>12</v>
      </c>
      <c r="F497" s="7">
        <f t="shared" si="217"/>
        <v>12</v>
      </c>
    </row>
    <row r="498" spans="1:6" x14ac:dyDescent="0.25">
      <c r="A498" s="14" t="s">
        <v>17</v>
      </c>
      <c r="B498" s="8"/>
      <c r="C498" s="8"/>
      <c r="D498" s="8"/>
      <c r="E498" s="8"/>
      <c r="F498" s="8"/>
    </row>
    <row r="499" spans="1:6" x14ac:dyDescent="0.25">
      <c r="A499" s="20" t="s">
        <v>21</v>
      </c>
      <c r="B499" s="21">
        <f>SUM(B500+B506+B506)</f>
        <v>120000</v>
      </c>
      <c r="C499" s="21">
        <f t="shared" ref="C499:F499" si="218">SUM(C500+C506+C506)</f>
        <v>25200</v>
      </c>
      <c r="D499" s="21">
        <f t="shared" si="218"/>
        <v>26460</v>
      </c>
      <c r="E499" s="21">
        <f t="shared" si="218"/>
        <v>27783</v>
      </c>
      <c r="F499" s="21">
        <f t="shared" si="218"/>
        <v>29172.15</v>
      </c>
    </row>
    <row r="500" spans="1:6" x14ac:dyDescent="0.25">
      <c r="A500" s="14" t="s">
        <v>125</v>
      </c>
      <c r="B500" s="8">
        <f>SUM(B501*B502)</f>
        <v>24000</v>
      </c>
      <c r="C500" s="8">
        <f t="shared" ref="C500:F500" si="219">SUM(C501*C502)</f>
        <v>25200</v>
      </c>
      <c r="D500" s="8">
        <f t="shared" si="219"/>
        <v>26460</v>
      </c>
      <c r="E500" s="8">
        <f t="shared" si="219"/>
        <v>27783</v>
      </c>
      <c r="F500" s="8">
        <f t="shared" si="219"/>
        <v>29172.15</v>
      </c>
    </row>
    <row r="501" spans="1:6" x14ac:dyDescent="0.25">
      <c r="A501" s="14" t="s">
        <v>126</v>
      </c>
      <c r="B501" s="6">
        <v>2000</v>
      </c>
      <c r="C501" s="8">
        <f>SUM(B501*1.05)</f>
        <v>2100</v>
      </c>
      <c r="D501" s="8">
        <f t="shared" ref="D501:F501" si="220">SUM(C501*1.05)</f>
        <v>2205</v>
      </c>
      <c r="E501" s="8">
        <f t="shared" si="220"/>
        <v>2315.25</v>
      </c>
      <c r="F501" s="8">
        <f t="shared" si="220"/>
        <v>2431.0125000000003</v>
      </c>
    </row>
    <row r="502" spans="1:6" x14ac:dyDescent="0.25">
      <c r="A502" s="14" t="s">
        <v>104</v>
      </c>
      <c r="B502" s="7">
        <v>12</v>
      </c>
      <c r="C502" s="7">
        <f>SUM(B502)</f>
        <v>12</v>
      </c>
      <c r="D502" s="7">
        <f>SUM(C502)</f>
        <v>12</v>
      </c>
      <c r="E502" s="7">
        <f t="shared" ref="E502:F502" si="221">SUM(D502)</f>
        <v>12</v>
      </c>
      <c r="F502" s="7">
        <f t="shared" si="221"/>
        <v>12</v>
      </c>
    </row>
    <row r="503" spans="1:6" x14ac:dyDescent="0.25">
      <c r="A503" s="14" t="s">
        <v>208</v>
      </c>
      <c r="B503" s="6">
        <f>SUM(B504*B505)</f>
        <v>42000</v>
      </c>
      <c r="C503" s="7"/>
      <c r="D503" s="7"/>
      <c r="E503" s="7"/>
      <c r="F503" s="7"/>
    </row>
    <row r="504" spans="1:6" x14ac:dyDescent="0.25">
      <c r="A504" s="14" t="s">
        <v>209</v>
      </c>
      <c r="B504" s="6">
        <v>3500</v>
      </c>
      <c r="C504" s="7"/>
      <c r="D504" s="7"/>
      <c r="E504" s="7"/>
      <c r="F504" s="7"/>
    </row>
    <row r="505" spans="1:6" x14ac:dyDescent="0.25">
      <c r="A505" s="14" t="s">
        <v>104</v>
      </c>
      <c r="B505" s="7">
        <v>12</v>
      </c>
      <c r="C505" s="7"/>
      <c r="D505" s="7"/>
      <c r="E505" s="7"/>
      <c r="F505" s="7"/>
    </row>
    <row r="506" spans="1:6" x14ac:dyDescent="0.25">
      <c r="A506" s="14" t="s">
        <v>207</v>
      </c>
      <c r="B506" s="6">
        <f>SUM(B507*B508)</f>
        <v>48000</v>
      </c>
      <c r="C506" s="3"/>
      <c r="D506" s="3"/>
      <c r="E506" s="3"/>
      <c r="F506" s="3"/>
    </row>
    <row r="507" spans="1:6" x14ac:dyDescent="0.25">
      <c r="A507" s="14" t="s">
        <v>126</v>
      </c>
      <c r="B507" s="6">
        <v>4000</v>
      </c>
      <c r="C507" s="7"/>
      <c r="D507" s="7"/>
      <c r="E507" s="7"/>
      <c r="F507" s="7"/>
    </row>
    <row r="508" spans="1:6" x14ac:dyDescent="0.25">
      <c r="A508" s="14" t="s">
        <v>104</v>
      </c>
      <c r="B508" s="7">
        <v>12</v>
      </c>
      <c r="C508" s="7">
        <f>SUM(B508)</f>
        <v>12</v>
      </c>
      <c r="D508" s="7">
        <f>SUM(C508)</f>
        <v>12</v>
      </c>
      <c r="E508" s="7">
        <f t="shared" ref="E508:F508" si="222">SUM(D508)</f>
        <v>12</v>
      </c>
      <c r="F508" s="7">
        <f t="shared" si="222"/>
        <v>12</v>
      </c>
    </row>
    <row r="509" spans="1:6" x14ac:dyDescent="0.25">
      <c r="A509" s="20" t="s">
        <v>28</v>
      </c>
      <c r="B509" s="21">
        <f>SUM(B510*B511)</f>
        <v>30000</v>
      </c>
      <c r="C509" s="21">
        <f t="shared" ref="C509:F509" si="223">SUM(C510*C511)</f>
        <v>31500</v>
      </c>
      <c r="D509" s="21">
        <f t="shared" si="223"/>
        <v>33075</v>
      </c>
      <c r="E509" s="21">
        <f t="shared" si="223"/>
        <v>34728.75</v>
      </c>
      <c r="F509" s="21">
        <f t="shared" si="223"/>
        <v>36465.1875</v>
      </c>
    </row>
    <row r="510" spans="1:6" x14ac:dyDescent="0.25">
      <c r="A510" s="14" t="s">
        <v>120</v>
      </c>
      <c r="B510" s="6">
        <v>2500</v>
      </c>
      <c r="C510" s="8">
        <f>SUM(B510*1.05)</f>
        <v>2625</v>
      </c>
      <c r="D510" s="8">
        <f t="shared" ref="D510:F510" si="224">SUM(C510*1.05)</f>
        <v>2756.25</v>
      </c>
      <c r="E510" s="8">
        <f t="shared" si="224"/>
        <v>2894.0625</v>
      </c>
      <c r="F510" s="8">
        <f t="shared" si="224"/>
        <v>3038.765625</v>
      </c>
    </row>
    <row r="511" spans="1:6" x14ac:dyDescent="0.25">
      <c r="A511" s="14" t="s">
        <v>102</v>
      </c>
      <c r="B511" s="7">
        <v>12</v>
      </c>
      <c r="C511" s="7">
        <f>SUM(B511)</f>
        <v>12</v>
      </c>
      <c r="D511" s="7">
        <f t="shared" ref="D511:F511" si="225">SUM(C511)</f>
        <v>12</v>
      </c>
      <c r="E511" s="7">
        <f t="shared" si="225"/>
        <v>12</v>
      </c>
      <c r="F511" s="7">
        <f t="shared" si="225"/>
        <v>12</v>
      </c>
    </row>
    <row r="512" spans="1:6" x14ac:dyDescent="0.25">
      <c r="A512" s="20" t="s">
        <v>26</v>
      </c>
      <c r="B512" s="26">
        <f>SUM(B513*B514)</f>
        <v>30546.959999999999</v>
      </c>
      <c r="C512" s="26">
        <f t="shared" ref="C512:F512" si="226">SUM(C513*C514)</f>
        <v>32074.307999999997</v>
      </c>
      <c r="D512" s="26">
        <f t="shared" si="226"/>
        <v>33678.023399999998</v>
      </c>
      <c r="E512" s="26">
        <f t="shared" si="226"/>
        <v>35361.924570000003</v>
      </c>
      <c r="F512" s="26">
        <f t="shared" si="226"/>
        <v>37130.020798500002</v>
      </c>
    </row>
    <row r="513" spans="1:6" x14ac:dyDescent="0.25">
      <c r="A513" s="14" t="s">
        <v>121</v>
      </c>
      <c r="B513" s="6">
        <v>2545.58</v>
      </c>
      <c r="C513" s="8">
        <f>SUM(B513*1.05)</f>
        <v>2672.8589999999999</v>
      </c>
      <c r="D513" s="8">
        <f t="shared" ref="D513:F513" si="227">SUM(C513*1.05)</f>
        <v>2806.5019499999999</v>
      </c>
      <c r="E513" s="8">
        <f t="shared" si="227"/>
        <v>2946.8270474999999</v>
      </c>
      <c r="F513" s="8">
        <f t="shared" si="227"/>
        <v>3094.168399875</v>
      </c>
    </row>
    <row r="514" spans="1:6" x14ac:dyDescent="0.25">
      <c r="A514" s="14" t="s">
        <v>104</v>
      </c>
      <c r="B514" s="7">
        <v>12</v>
      </c>
      <c r="C514" s="7">
        <f>SUM(B514)</f>
        <v>12</v>
      </c>
      <c r="D514" s="7">
        <f t="shared" ref="D514:F514" si="228">SUM(C514)</f>
        <v>12</v>
      </c>
      <c r="E514" s="7">
        <f t="shared" si="228"/>
        <v>12</v>
      </c>
      <c r="F514" s="7">
        <f t="shared" si="228"/>
        <v>12</v>
      </c>
    </row>
    <row r="515" spans="1:6" x14ac:dyDescent="0.25">
      <c r="A515" s="20" t="s">
        <v>25</v>
      </c>
      <c r="B515" s="21">
        <f>SUM(B516*B517*B518)</f>
        <v>2000</v>
      </c>
      <c r="C515" s="21">
        <f t="shared" ref="C515:F515" si="229">SUM(C516*C517*C518)</f>
        <v>2100</v>
      </c>
      <c r="D515" s="21">
        <f t="shared" si="229"/>
        <v>2205</v>
      </c>
      <c r="E515" s="21">
        <f t="shared" si="229"/>
        <v>2315.25</v>
      </c>
      <c r="F515" s="21">
        <f t="shared" si="229"/>
        <v>2431.0125000000003</v>
      </c>
    </row>
    <row r="516" spans="1:6" x14ac:dyDescent="0.25">
      <c r="A516" s="14" t="s">
        <v>109</v>
      </c>
      <c r="B516" s="7">
        <v>2</v>
      </c>
      <c r="C516" s="7">
        <f>SUM(B516)</f>
        <v>2</v>
      </c>
      <c r="D516" s="7">
        <f>SUM(C516)</f>
        <v>2</v>
      </c>
      <c r="E516" s="7">
        <f t="shared" ref="E516:F516" si="230">SUM(D516)</f>
        <v>2</v>
      </c>
      <c r="F516" s="7">
        <f t="shared" si="230"/>
        <v>2</v>
      </c>
    </row>
    <row r="517" spans="1:6" x14ac:dyDescent="0.25">
      <c r="A517" s="14" t="s">
        <v>110</v>
      </c>
      <c r="B517" s="7">
        <v>10</v>
      </c>
      <c r="C517" s="7">
        <f>SUM(B517)</f>
        <v>10</v>
      </c>
      <c r="D517" s="7">
        <f t="shared" ref="D517:F517" si="231">SUM(C517)</f>
        <v>10</v>
      </c>
      <c r="E517" s="7">
        <f t="shared" si="231"/>
        <v>10</v>
      </c>
      <c r="F517" s="7">
        <f t="shared" si="231"/>
        <v>10</v>
      </c>
    </row>
    <row r="518" spans="1:6" x14ac:dyDescent="0.25">
      <c r="A518" s="14" t="s">
        <v>111</v>
      </c>
      <c r="B518" s="6">
        <v>100</v>
      </c>
      <c r="C518" s="8">
        <f>SUM(B518*1.05)</f>
        <v>105</v>
      </c>
      <c r="D518" s="8">
        <f t="shared" ref="D518:F518" si="232">SUM(C518*1.05)</f>
        <v>110.25</v>
      </c>
      <c r="E518" s="8">
        <f t="shared" si="232"/>
        <v>115.7625</v>
      </c>
      <c r="F518" s="8">
        <f t="shared" si="232"/>
        <v>121.55062500000001</v>
      </c>
    </row>
    <row r="519" spans="1:6" x14ac:dyDescent="0.25">
      <c r="A519" s="20" t="s">
        <v>11</v>
      </c>
      <c r="B519" s="21">
        <f>SUM(B520*B521)</f>
        <v>19102.303949999998</v>
      </c>
      <c r="C519" s="21">
        <f>SUM(C520*C521)</f>
        <v>19779.861548749999</v>
      </c>
      <c r="D519" s="24">
        <f t="shared" ref="D519:F519" si="233">SUM(D520*D521)</f>
        <v>20474.358087468754</v>
      </c>
      <c r="E519" s="24">
        <f t="shared" si="233"/>
        <v>21186.217039655472</v>
      </c>
      <c r="F519" s="24">
        <f t="shared" si="233"/>
        <v>21915.872465646858</v>
      </c>
    </row>
    <row r="520" spans="1:6" x14ac:dyDescent="0.25">
      <c r="A520" s="14" t="s">
        <v>106</v>
      </c>
      <c r="B520" s="8">
        <f>SUM(B400)</f>
        <v>955115.19749999989</v>
      </c>
      <c r="C520" s="8">
        <f>SUM(C400)</f>
        <v>988993.0774375</v>
      </c>
      <c r="D520" s="8">
        <f>SUM(D400)</f>
        <v>1023717.9043734376</v>
      </c>
      <c r="E520" s="8">
        <f>SUM(E400)</f>
        <v>1059310.8519827735</v>
      </c>
      <c r="F520" s="8">
        <f>SUM(F400)</f>
        <v>1095793.6232823429</v>
      </c>
    </row>
    <row r="521" spans="1:6" x14ac:dyDescent="0.25">
      <c r="A521" s="14" t="s">
        <v>112</v>
      </c>
      <c r="B521" s="5">
        <v>0.02</v>
      </c>
      <c r="C521" s="5">
        <f>SUM(B521)</f>
        <v>0.02</v>
      </c>
      <c r="D521" s="5">
        <f>SUM(C521)</f>
        <v>0.02</v>
      </c>
      <c r="E521" s="5">
        <f t="shared" ref="E521:F521" si="234">SUM(D521)</f>
        <v>0.02</v>
      </c>
      <c r="F521" s="5">
        <f t="shared" si="234"/>
        <v>0.02</v>
      </c>
    </row>
    <row r="522" spans="1:6" x14ac:dyDescent="0.25">
      <c r="A522" s="20" t="s">
        <v>12</v>
      </c>
      <c r="B522" s="26">
        <f>SUM(B523*B524)</f>
        <v>38400</v>
      </c>
      <c r="C522" s="26">
        <f t="shared" ref="C522:F522" si="235">SUM(C523*C524)</f>
        <v>40320</v>
      </c>
      <c r="D522" s="26">
        <f t="shared" si="235"/>
        <v>42336</v>
      </c>
      <c r="E522" s="26">
        <f t="shared" si="235"/>
        <v>44452.800000000003</v>
      </c>
      <c r="F522" s="26">
        <f t="shared" si="235"/>
        <v>46675.44</v>
      </c>
    </row>
    <row r="523" spans="1:6" x14ac:dyDescent="0.25">
      <c r="A523" s="14" t="s">
        <v>113</v>
      </c>
      <c r="B523" s="6">
        <v>3200</v>
      </c>
      <c r="C523" s="8">
        <f>SUM(B523*1.05)</f>
        <v>3360</v>
      </c>
      <c r="D523" s="8">
        <f t="shared" ref="D523:F523" si="236">SUM(C523*1.05)</f>
        <v>3528</v>
      </c>
      <c r="E523" s="8">
        <f t="shared" si="236"/>
        <v>3704.4</v>
      </c>
      <c r="F523" s="8">
        <f t="shared" si="236"/>
        <v>3889.6200000000003</v>
      </c>
    </row>
    <row r="524" spans="1:6" x14ac:dyDescent="0.25">
      <c r="A524" s="14" t="s">
        <v>102</v>
      </c>
      <c r="B524" s="7">
        <v>12</v>
      </c>
      <c r="C524" s="7">
        <f>SUM(B524)</f>
        <v>12</v>
      </c>
      <c r="D524" s="7">
        <f>SUM(C524)</f>
        <v>12</v>
      </c>
      <c r="E524" s="7">
        <f t="shared" ref="E524:F524" si="237">SUM(D524)</f>
        <v>12</v>
      </c>
      <c r="F524" s="7">
        <f t="shared" si="237"/>
        <v>12</v>
      </c>
    </row>
    <row r="525" spans="1:6" x14ac:dyDescent="0.25">
      <c r="A525" s="20" t="s">
        <v>203</v>
      </c>
      <c r="B525" s="21">
        <f>SUM(B526:B527)</f>
        <v>2000</v>
      </c>
      <c r="C525" s="21">
        <f t="shared" ref="C525:F525" si="238">SUM(C526:C527)</f>
        <v>2100</v>
      </c>
      <c r="D525" s="21">
        <f t="shared" si="238"/>
        <v>2205</v>
      </c>
      <c r="E525" s="21">
        <f t="shared" si="238"/>
        <v>2315.25</v>
      </c>
      <c r="F525" s="21">
        <f t="shared" si="238"/>
        <v>2431.0125000000003</v>
      </c>
    </row>
    <row r="526" spans="1:6" ht="30" x14ac:dyDescent="0.25">
      <c r="A526" s="14" t="s">
        <v>204</v>
      </c>
      <c r="B526" s="8">
        <v>1000</v>
      </c>
      <c r="C526" s="8">
        <f>SUM(B526*1.05)</f>
        <v>1050</v>
      </c>
      <c r="D526" s="8">
        <f t="shared" ref="D526:F526" si="239">SUM(C526*1.05)</f>
        <v>1102.5</v>
      </c>
      <c r="E526" s="8">
        <f t="shared" si="239"/>
        <v>1157.625</v>
      </c>
      <c r="F526" s="8">
        <f t="shared" si="239"/>
        <v>1215.5062500000001</v>
      </c>
    </row>
    <row r="527" spans="1:6" x14ac:dyDescent="0.25">
      <c r="A527" s="14" t="s">
        <v>205</v>
      </c>
      <c r="B527" s="8">
        <v>1000</v>
      </c>
      <c r="C527" s="8">
        <f>SUM(B527*1.05)</f>
        <v>1050</v>
      </c>
      <c r="D527" s="8">
        <f t="shared" ref="D527:F527" si="240">SUM(C527*1.05)</f>
        <v>1102.5</v>
      </c>
      <c r="E527" s="8">
        <f t="shared" si="240"/>
        <v>1157.625</v>
      </c>
      <c r="F527" s="8">
        <f t="shared" si="240"/>
        <v>1215.5062500000001</v>
      </c>
    </row>
    <row r="528" spans="1:6" x14ac:dyDescent="0.25">
      <c r="A528" s="20" t="s">
        <v>211</v>
      </c>
      <c r="B528" s="21">
        <f>SUM(B529+B532)</f>
        <v>41268</v>
      </c>
      <c r="C528" s="21">
        <f>SUM(C529+C532)</f>
        <v>41268</v>
      </c>
      <c r="D528" s="21">
        <f t="shared" ref="D528:F528" si="241">SUM(D529+D532)</f>
        <v>41268</v>
      </c>
      <c r="E528" s="21">
        <f t="shared" si="241"/>
        <v>41268</v>
      </c>
      <c r="F528" s="21">
        <f t="shared" si="241"/>
        <v>41268</v>
      </c>
    </row>
    <row r="529" spans="1:6" x14ac:dyDescent="0.25">
      <c r="A529" s="22" t="s">
        <v>213</v>
      </c>
      <c r="B529" s="25">
        <f>SUM(B530*B531)</f>
        <v>24768</v>
      </c>
      <c r="C529" s="25">
        <f>SUM(B529)</f>
        <v>24768</v>
      </c>
      <c r="D529" s="25">
        <f>SUM(C529)</f>
        <v>24768</v>
      </c>
      <c r="E529" s="25">
        <f t="shared" ref="E529:F529" si="242">SUM(D529)</f>
        <v>24768</v>
      </c>
      <c r="F529" s="25">
        <f t="shared" si="242"/>
        <v>24768</v>
      </c>
    </row>
    <row r="530" spans="1:6" x14ac:dyDescent="0.25">
      <c r="A530" s="14" t="s">
        <v>212</v>
      </c>
      <c r="B530" s="8">
        <v>2064</v>
      </c>
      <c r="C530" s="8">
        <f>SUM(B530)</f>
        <v>2064</v>
      </c>
      <c r="D530" s="8">
        <f t="shared" ref="D530:F530" si="243">SUM(C530)</f>
        <v>2064</v>
      </c>
      <c r="E530" s="8">
        <f t="shared" si="243"/>
        <v>2064</v>
      </c>
      <c r="F530" s="8">
        <f t="shared" si="243"/>
        <v>2064</v>
      </c>
    </row>
    <row r="531" spans="1:6" x14ac:dyDescent="0.25">
      <c r="A531" s="14" t="s">
        <v>104</v>
      </c>
      <c r="B531" s="7">
        <v>12</v>
      </c>
      <c r="C531" s="7">
        <f>SUM(B531)</f>
        <v>12</v>
      </c>
      <c r="D531" s="7">
        <f t="shared" ref="D531:F531" si="244">SUM(C531)</f>
        <v>12</v>
      </c>
      <c r="E531" s="7">
        <f t="shared" si="244"/>
        <v>12</v>
      </c>
      <c r="F531" s="7">
        <f t="shared" si="244"/>
        <v>12</v>
      </c>
    </row>
    <row r="532" spans="1:6" x14ac:dyDescent="0.25">
      <c r="A532" s="14" t="s">
        <v>214</v>
      </c>
      <c r="B532" s="7">
        <f>SUM(B533*B534)</f>
        <v>16500</v>
      </c>
      <c r="C532" s="7">
        <f t="shared" ref="C532" si="245">SUM(C533*C534)</f>
        <v>16500</v>
      </c>
      <c r="D532" s="7">
        <f>SUM(D533*D534)</f>
        <v>16500</v>
      </c>
      <c r="E532" s="7">
        <f t="shared" ref="E532" si="246">SUM(E533*E534)</f>
        <v>16500</v>
      </c>
      <c r="F532" s="7">
        <f t="shared" ref="F532" si="247">SUM(F533*F534)</f>
        <v>16500</v>
      </c>
    </row>
    <row r="533" spans="1:6" x14ac:dyDescent="0.25">
      <c r="A533" s="14" t="s">
        <v>215</v>
      </c>
      <c r="B533" s="6">
        <v>1375</v>
      </c>
      <c r="C533" s="6">
        <f>SUM(B533)</f>
        <v>1375</v>
      </c>
      <c r="D533" s="6">
        <f t="shared" ref="D533:F533" si="248">SUM(C533)</f>
        <v>1375</v>
      </c>
      <c r="E533" s="6">
        <f t="shared" si="248"/>
        <v>1375</v>
      </c>
      <c r="F533" s="6">
        <f t="shared" si="248"/>
        <v>1375</v>
      </c>
    </row>
    <row r="534" spans="1:6" x14ac:dyDescent="0.25">
      <c r="A534" s="14" t="s">
        <v>104</v>
      </c>
      <c r="B534" s="7">
        <v>12</v>
      </c>
      <c r="C534" s="7">
        <f>SUM(B534)</f>
        <v>12</v>
      </c>
      <c r="D534" s="7">
        <f t="shared" ref="D534:F534" si="249">SUM(C534)</f>
        <v>12</v>
      </c>
      <c r="E534" s="7">
        <f t="shared" si="249"/>
        <v>12</v>
      </c>
      <c r="F534" s="7">
        <f t="shared" si="249"/>
        <v>12</v>
      </c>
    </row>
    <row r="535" spans="1:6" x14ac:dyDescent="0.25">
      <c r="A535" s="20" t="s">
        <v>37</v>
      </c>
      <c r="B535" s="21">
        <f>SUM(B536*B537)</f>
        <v>133956.83215282499</v>
      </c>
      <c r="C535" s="21">
        <f t="shared" ref="C535:F535" si="250">SUM(C536*C537)</f>
        <v>120811.50168597064</v>
      </c>
      <c r="D535" s="21">
        <f t="shared" si="250"/>
        <v>124776.00826121993</v>
      </c>
      <c r="E535" s="21">
        <f t="shared" si="250"/>
        <v>128883.3016039124</v>
      </c>
      <c r="F535" s="21">
        <f t="shared" si="250"/>
        <v>133139.51586352798</v>
      </c>
    </row>
    <row r="536" spans="1:6" x14ac:dyDescent="0.25">
      <c r="A536" s="14" t="s">
        <v>114</v>
      </c>
      <c r="B536" s="8">
        <f>SUM(B6:B34)</f>
        <v>2679136.6430564998</v>
      </c>
      <c r="C536" s="8">
        <f>SUM(C6:C34)</f>
        <v>2416230.0337194125</v>
      </c>
      <c r="D536" s="8">
        <f>SUM(D6:D34)</f>
        <v>2495520.1652243985</v>
      </c>
      <c r="E536" s="8">
        <f>SUM(E6:E34)</f>
        <v>2577666.032078248</v>
      </c>
      <c r="F536" s="8">
        <f>SUM(F6:F34)</f>
        <v>2662790.3172705593</v>
      </c>
    </row>
    <row r="537" spans="1:6" x14ac:dyDescent="0.25">
      <c r="A537" s="14" t="s">
        <v>115</v>
      </c>
      <c r="B537" s="5">
        <v>0.05</v>
      </c>
      <c r="C537" s="5">
        <f>SUM(B537)</f>
        <v>0.05</v>
      </c>
      <c r="D537" s="5">
        <f>SUM(C537)</f>
        <v>0.05</v>
      </c>
      <c r="E537" s="5">
        <f t="shared" ref="E537:F537" si="251">SUM(D537)</f>
        <v>0.05</v>
      </c>
      <c r="F537" s="5">
        <f t="shared" si="251"/>
        <v>0.05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3DFB-D44C-4E12-B3D5-F369F7C96E81}">
  <dimension ref="A1:D106"/>
  <sheetViews>
    <sheetView zoomScaleNormal="100" workbookViewId="0">
      <selection activeCell="E10" sqref="E10"/>
    </sheetView>
  </sheetViews>
  <sheetFormatPr defaultRowHeight="15" x14ac:dyDescent="0.25"/>
  <cols>
    <col min="1" max="1" width="28.7109375" style="12" customWidth="1"/>
    <col min="2" max="2" width="20.85546875" customWidth="1"/>
  </cols>
  <sheetData>
    <row r="1" spans="1:2" x14ac:dyDescent="0.25">
      <c r="A1" s="16" t="s">
        <v>171</v>
      </c>
      <c r="B1" s="17">
        <f>SUM(B2+B11+B20+B29+B38+B41+B50+B59+B68+B77+B86+B95+B104)</f>
        <v>434.37900641025635</v>
      </c>
    </row>
    <row r="2" spans="1:2" x14ac:dyDescent="0.25">
      <c r="A2" s="13" t="s">
        <v>157</v>
      </c>
      <c r="B2" s="9">
        <f>SUM(B9*B3)</f>
        <v>10.416666666666666</v>
      </c>
    </row>
    <row r="3" spans="1:2" x14ac:dyDescent="0.25">
      <c r="A3" s="14" t="s">
        <v>156</v>
      </c>
      <c r="B3" s="5">
        <f>SUM(B4/B10)</f>
        <v>0.16666666666666666</v>
      </c>
    </row>
    <row r="4" spans="1:2" ht="30" x14ac:dyDescent="0.25">
      <c r="A4" s="14" t="s">
        <v>150</v>
      </c>
      <c r="B4" s="1">
        <v>10</v>
      </c>
    </row>
    <row r="5" spans="1:2" x14ac:dyDescent="0.25">
      <c r="A5" s="14" t="s">
        <v>149</v>
      </c>
      <c r="B5" s="6">
        <v>130000</v>
      </c>
    </row>
    <row r="6" spans="1:2" x14ac:dyDescent="0.25">
      <c r="A6" s="14" t="s">
        <v>151</v>
      </c>
      <c r="B6" s="1">
        <v>40</v>
      </c>
    </row>
    <row r="7" spans="1:2" x14ac:dyDescent="0.25">
      <c r="A7" s="14" t="s">
        <v>152</v>
      </c>
      <c r="B7" s="1">
        <v>52</v>
      </c>
    </row>
    <row r="8" spans="1:2" x14ac:dyDescent="0.25">
      <c r="A8" s="14" t="s">
        <v>153</v>
      </c>
      <c r="B8" s="8">
        <f>SUM(B5/B7)</f>
        <v>2500</v>
      </c>
    </row>
    <row r="9" spans="1:2" x14ac:dyDescent="0.25">
      <c r="A9" s="14" t="s">
        <v>154</v>
      </c>
      <c r="B9" s="4">
        <f>SUM(B8/B6)</f>
        <v>62.5</v>
      </c>
    </row>
    <row r="10" spans="1:2" x14ac:dyDescent="0.25">
      <c r="A10" s="14" t="s">
        <v>155</v>
      </c>
      <c r="B10" s="7">
        <v>60</v>
      </c>
    </row>
    <row r="11" spans="1:2" x14ac:dyDescent="0.25">
      <c r="A11" s="13" t="s">
        <v>158</v>
      </c>
      <c r="B11" s="9">
        <f>SUM(B18*B12)</f>
        <v>5.208333333333333</v>
      </c>
    </row>
    <row r="12" spans="1:2" x14ac:dyDescent="0.25">
      <c r="A12" s="14" t="s">
        <v>156</v>
      </c>
      <c r="B12" s="5">
        <f>SUM(B13/B19)</f>
        <v>8.3333333333333329E-2</v>
      </c>
    </row>
    <row r="13" spans="1:2" x14ac:dyDescent="0.25">
      <c r="A13" s="14" t="s">
        <v>172</v>
      </c>
      <c r="B13" s="1">
        <v>5</v>
      </c>
    </row>
    <row r="14" spans="1:2" x14ac:dyDescent="0.25">
      <c r="A14" s="14" t="s">
        <v>149</v>
      </c>
      <c r="B14" s="6">
        <v>130000</v>
      </c>
    </row>
    <row r="15" spans="1:2" x14ac:dyDescent="0.25">
      <c r="A15" s="14" t="s">
        <v>151</v>
      </c>
      <c r="B15" s="1">
        <v>40</v>
      </c>
    </row>
    <row r="16" spans="1:2" x14ac:dyDescent="0.25">
      <c r="A16" s="14" t="s">
        <v>152</v>
      </c>
      <c r="B16" s="1">
        <v>52</v>
      </c>
    </row>
    <row r="17" spans="1:2" x14ac:dyDescent="0.25">
      <c r="A17" s="14" t="s">
        <v>153</v>
      </c>
      <c r="B17" s="4">
        <f>SUM(B14/B16)</f>
        <v>2500</v>
      </c>
    </row>
    <row r="18" spans="1:2" x14ac:dyDescent="0.25">
      <c r="A18" s="14" t="s">
        <v>154</v>
      </c>
      <c r="B18" s="4">
        <f>SUM(B17/B15)</f>
        <v>62.5</v>
      </c>
    </row>
    <row r="19" spans="1:2" x14ac:dyDescent="0.25">
      <c r="A19" s="14" t="s">
        <v>155</v>
      </c>
      <c r="B19" s="7">
        <v>60</v>
      </c>
    </row>
    <row r="20" spans="1:2" x14ac:dyDescent="0.25">
      <c r="A20" s="13" t="s">
        <v>159</v>
      </c>
      <c r="B20" s="9">
        <f>SUM(B27*B21)</f>
        <v>10.416666666666666</v>
      </c>
    </row>
    <row r="21" spans="1:2" x14ac:dyDescent="0.25">
      <c r="A21" s="14" t="s">
        <v>156</v>
      </c>
      <c r="B21" s="5">
        <f>SUM(B22/B28)</f>
        <v>0.16666666666666666</v>
      </c>
    </row>
    <row r="22" spans="1:2" x14ac:dyDescent="0.25">
      <c r="A22" s="14" t="s">
        <v>172</v>
      </c>
      <c r="B22" s="1">
        <v>10</v>
      </c>
    </row>
    <row r="23" spans="1:2" x14ac:dyDescent="0.25">
      <c r="A23" s="14" t="s">
        <v>149</v>
      </c>
      <c r="B23" s="3">
        <v>130000</v>
      </c>
    </row>
    <row r="24" spans="1:2" x14ac:dyDescent="0.25">
      <c r="A24" s="14" t="s">
        <v>151</v>
      </c>
      <c r="B24" s="1">
        <v>40</v>
      </c>
    </row>
    <row r="25" spans="1:2" x14ac:dyDescent="0.25">
      <c r="A25" s="14" t="s">
        <v>152</v>
      </c>
      <c r="B25" s="1">
        <v>52</v>
      </c>
    </row>
    <row r="26" spans="1:2" x14ac:dyDescent="0.25">
      <c r="A26" s="14" t="s">
        <v>153</v>
      </c>
      <c r="B26" s="4">
        <f>SUM(B23/B25)</f>
        <v>2500</v>
      </c>
    </row>
    <row r="27" spans="1:2" x14ac:dyDescent="0.25">
      <c r="A27" s="14" t="s">
        <v>154</v>
      </c>
      <c r="B27" s="4">
        <f>SUM(B26/B24)</f>
        <v>62.5</v>
      </c>
    </row>
    <row r="28" spans="1:2" x14ac:dyDescent="0.25">
      <c r="A28" s="14" t="s">
        <v>155</v>
      </c>
      <c r="B28" s="7">
        <v>60</v>
      </c>
    </row>
    <row r="29" spans="1:2" x14ac:dyDescent="0.25">
      <c r="A29" s="13" t="s">
        <v>160</v>
      </c>
      <c r="B29" s="9">
        <f>SUM(B36*B30)</f>
        <v>62.5</v>
      </c>
    </row>
    <row r="30" spans="1:2" x14ac:dyDescent="0.25">
      <c r="A30" s="14" t="s">
        <v>156</v>
      </c>
      <c r="B30" s="5">
        <f>SUM(B31/B37)</f>
        <v>1</v>
      </c>
    </row>
    <row r="31" spans="1:2" x14ac:dyDescent="0.25">
      <c r="A31" s="14" t="s">
        <v>173</v>
      </c>
      <c r="B31" s="1">
        <v>60</v>
      </c>
    </row>
    <row r="32" spans="1:2" x14ac:dyDescent="0.25">
      <c r="A32" s="14" t="s">
        <v>149</v>
      </c>
      <c r="B32" s="6">
        <v>130000</v>
      </c>
    </row>
    <row r="33" spans="1:2" x14ac:dyDescent="0.25">
      <c r="A33" s="14" t="s">
        <v>151</v>
      </c>
      <c r="B33" s="1">
        <v>40</v>
      </c>
    </row>
    <row r="34" spans="1:2" x14ac:dyDescent="0.25">
      <c r="A34" s="14" t="s">
        <v>152</v>
      </c>
      <c r="B34" s="1">
        <v>52</v>
      </c>
    </row>
    <row r="35" spans="1:2" x14ac:dyDescent="0.25">
      <c r="A35" s="14" t="s">
        <v>153</v>
      </c>
      <c r="B35" s="4">
        <f>SUM(B32/B34)</f>
        <v>2500</v>
      </c>
    </row>
    <row r="36" spans="1:2" x14ac:dyDescent="0.25">
      <c r="A36" s="14" t="s">
        <v>154</v>
      </c>
      <c r="B36" s="4">
        <f>SUM(B35/B33)</f>
        <v>62.5</v>
      </c>
    </row>
    <row r="37" spans="1:2" x14ac:dyDescent="0.25">
      <c r="A37" s="14" t="s">
        <v>155</v>
      </c>
      <c r="B37" s="7">
        <v>60</v>
      </c>
    </row>
    <row r="38" spans="1:2" x14ac:dyDescent="0.25">
      <c r="A38" s="13" t="s">
        <v>176</v>
      </c>
      <c r="B38" s="9">
        <f>SUM(B39*B40)</f>
        <v>33</v>
      </c>
    </row>
    <row r="39" spans="1:2" x14ac:dyDescent="0.25">
      <c r="A39" s="14" t="s">
        <v>178</v>
      </c>
      <c r="B39" s="1">
        <v>60</v>
      </c>
    </row>
    <row r="40" spans="1:2" x14ac:dyDescent="0.25">
      <c r="A40" s="14" t="s">
        <v>177</v>
      </c>
      <c r="B40" s="3">
        <v>0.55000000000000004</v>
      </c>
    </row>
    <row r="41" spans="1:2" x14ac:dyDescent="0.25">
      <c r="A41" s="13" t="s">
        <v>179</v>
      </c>
      <c r="B41" s="9">
        <f>SUM(B48*B42)</f>
        <v>62.5</v>
      </c>
    </row>
    <row r="42" spans="1:2" x14ac:dyDescent="0.25">
      <c r="A42" s="14" t="s">
        <v>156</v>
      </c>
      <c r="B42" s="5">
        <f>SUM(B43/B49)</f>
        <v>1</v>
      </c>
    </row>
    <row r="43" spans="1:2" ht="30" x14ac:dyDescent="0.25">
      <c r="A43" s="14" t="s">
        <v>174</v>
      </c>
      <c r="B43" s="1">
        <v>60</v>
      </c>
    </row>
    <row r="44" spans="1:2" x14ac:dyDescent="0.25">
      <c r="A44" s="14" t="s">
        <v>149</v>
      </c>
      <c r="B44" s="6">
        <v>130000</v>
      </c>
    </row>
    <row r="45" spans="1:2" x14ac:dyDescent="0.25">
      <c r="A45" s="14" t="s">
        <v>151</v>
      </c>
      <c r="B45" s="1">
        <v>40</v>
      </c>
    </row>
    <row r="46" spans="1:2" x14ac:dyDescent="0.25">
      <c r="A46" s="14" t="s">
        <v>152</v>
      </c>
      <c r="B46" s="1">
        <v>52</v>
      </c>
    </row>
    <row r="47" spans="1:2" x14ac:dyDescent="0.25">
      <c r="A47" s="14" t="s">
        <v>153</v>
      </c>
      <c r="B47" s="8">
        <f>SUM(B44/B46)</f>
        <v>2500</v>
      </c>
    </row>
    <row r="48" spans="1:2" x14ac:dyDescent="0.25">
      <c r="A48" s="14" t="s">
        <v>154</v>
      </c>
      <c r="B48" s="4">
        <f>SUM(B47/B45)</f>
        <v>62.5</v>
      </c>
    </row>
    <row r="49" spans="1:4" x14ac:dyDescent="0.25">
      <c r="A49" s="14" t="s">
        <v>155</v>
      </c>
      <c r="B49" s="7">
        <v>60</v>
      </c>
    </row>
    <row r="50" spans="1:4" x14ac:dyDescent="0.25">
      <c r="A50" s="13" t="s">
        <v>161</v>
      </c>
      <c r="B50" s="9">
        <f>SUM(B57*B51)</f>
        <v>62.5</v>
      </c>
    </row>
    <row r="51" spans="1:4" x14ac:dyDescent="0.25">
      <c r="A51" s="14" t="s">
        <v>156</v>
      </c>
      <c r="B51" s="5">
        <f>SUM(B52/B58)</f>
        <v>1</v>
      </c>
    </row>
    <row r="52" spans="1:4" ht="30" x14ac:dyDescent="0.25">
      <c r="A52" s="14" t="s">
        <v>175</v>
      </c>
      <c r="B52" s="1">
        <v>60</v>
      </c>
    </row>
    <row r="53" spans="1:4" x14ac:dyDescent="0.25">
      <c r="A53" s="14" t="s">
        <v>149</v>
      </c>
      <c r="B53" s="6">
        <v>130000</v>
      </c>
    </row>
    <row r="54" spans="1:4" x14ac:dyDescent="0.25">
      <c r="A54" s="14" t="s">
        <v>151</v>
      </c>
      <c r="B54" s="1">
        <v>40</v>
      </c>
    </row>
    <row r="55" spans="1:4" x14ac:dyDescent="0.25">
      <c r="A55" s="14" t="s">
        <v>152</v>
      </c>
      <c r="B55" s="1">
        <v>52</v>
      </c>
    </row>
    <row r="56" spans="1:4" x14ac:dyDescent="0.25">
      <c r="A56" s="14" t="s">
        <v>153</v>
      </c>
      <c r="B56" s="8">
        <f>SUM(B53/B55)</f>
        <v>2500</v>
      </c>
    </row>
    <row r="57" spans="1:4" x14ac:dyDescent="0.25">
      <c r="A57" s="14" t="s">
        <v>154</v>
      </c>
      <c r="B57" s="4">
        <f>SUM(B56/B54)</f>
        <v>62.5</v>
      </c>
    </row>
    <row r="58" spans="1:4" x14ac:dyDescent="0.25">
      <c r="A58" s="14" t="s">
        <v>155</v>
      </c>
      <c r="B58" s="7">
        <v>60</v>
      </c>
    </row>
    <row r="59" spans="1:4" ht="30" x14ac:dyDescent="0.25">
      <c r="A59" s="13" t="s">
        <v>170</v>
      </c>
      <c r="B59" s="9">
        <f>SUM(B66*B60)</f>
        <v>31.25</v>
      </c>
    </row>
    <row r="60" spans="1:4" x14ac:dyDescent="0.25">
      <c r="A60" s="14" t="s">
        <v>156</v>
      </c>
      <c r="B60" s="5">
        <f>SUM(B61/B67)</f>
        <v>0.5</v>
      </c>
    </row>
    <row r="61" spans="1:4" ht="30" x14ac:dyDescent="0.25">
      <c r="A61" s="14" t="s">
        <v>162</v>
      </c>
      <c r="B61" s="1">
        <v>30</v>
      </c>
    </row>
    <row r="62" spans="1:4" x14ac:dyDescent="0.25">
      <c r="A62" s="14" t="s">
        <v>149</v>
      </c>
      <c r="B62" s="6">
        <v>130000</v>
      </c>
      <c r="D62" s="15"/>
    </row>
    <row r="63" spans="1:4" x14ac:dyDescent="0.25">
      <c r="A63" s="14" t="s">
        <v>151</v>
      </c>
      <c r="B63" s="1">
        <v>40</v>
      </c>
    </row>
    <row r="64" spans="1:4" x14ac:dyDescent="0.25">
      <c r="A64" s="14" t="s">
        <v>152</v>
      </c>
      <c r="B64" s="1">
        <v>52</v>
      </c>
    </row>
    <row r="65" spans="1:2" x14ac:dyDescent="0.25">
      <c r="A65" s="14" t="s">
        <v>153</v>
      </c>
      <c r="B65" s="4">
        <f>SUM(B62/B64)</f>
        <v>2500</v>
      </c>
    </row>
    <row r="66" spans="1:2" x14ac:dyDescent="0.25">
      <c r="A66" s="14" t="s">
        <v>154</v>
      </c>
      <c r="B66" s="4">
        <f>SUM(B65/B63)</f>
        <v>62.5</v>
      </c>
    </row>
    <row r="67" spans="1:2" x14ac:dyDescent="0.25">
      <c r="A67" s="14" t="s">
        <v>155</v>
      </c>
      <c r="B67" s="7">
        <v>60</v>
      </c>
    </row>
    <row r="68" spans="1:2" ht="30" x14ac:dyDescent="0.25">
      <c r="A68" s="13" t="s">
        <v>169</v>
      </c>
      <c r="B68" s="9">
        <f>SUM(B75*B69)</f>
        <v>31.25</v>
      </c>
    </row>
    <row r="69" spans="1:2" x14ac:dyDescent="0.25">
      <c r="A69" s="14" t="s">
        <v>156</v>
      </c>
      <c r="B69" s="5">
        <f>SUM(B70/B76)</f>
        <v>0.5</v>
      </c>
    </row>
    <row r="70" spans="1:2" ht="30" x14ac:dyDescent="0.25">
      <c r="A70" s="14" t="s">
        <v>162</v>
      </c>
      <c r="B70" s="1">
        <v>30</v>
      </c>
    </row>
    <row r="71" spans="1:2" x14ac:dyDescent="0.25">
      <c r="A71" s="14" t="s">
        <v>149</v>
      </c>
      <c r="B71" s="6">
        <v>130000</v>
      </c>
    </row>
    <row r="72" spans="1:2" x14ac:dyDescent="0.25">
      <c r="A72" s="14" t="s">
        <v>151</v>
      </c>
      <c r="B72" s="1">
        <v>40</v>
      </c>
    </row>
    <row r="73" spans="1:2" x14ac:dyDescent="0.25">
      <c r="A73" s="14" t="s">
        <v>152</v>
      </c>
      <c r="B73" s="1">
        <v>52</v>
      </c>
    </row>
    <row r="74" spans="1:2" x14ac:dyDescent="0.25">
      <c r="A74" s="14" t="s">
        <v>153</v>
      </c>
      <c r="B74" s="4">
        <f>SUM(B71/B73)</f>
        <v>2500</v>
      </c>
    </row>
    <row r="75" spans="1:2" x14ac:dyDescent="0.25">
      <c r="A75" s="14" t="s">
        <v>154</v>
      </c>
      <c r="B75" s="4">
        <f>SUM(B74/B72)</f>
        <v>62.5</v>
      </c>
    </row>
    <row r="76" spans="1:2" x14ac:dyDescent="0.25">
      <c r="A76" s="14" t="s">
        <v>155</v>
      </c>
      <c r="B76" s="7">
        <v>60</v>
      </c>
    </row>
    <row r="77" spans="1:2" x14ac:dyDescent="0.25">
      <c r="A77" s="13" t="s">
        <v>163</v>
      </c>
      <c r="B77" s="9">
        <f>SUM(B84*B78)</f>
        <v>10.416666666666666</v>
      </c>
    </row>
    <row r="78" spans="1:2" x14ac:dyDescent="0.25">
      <c r="A78" s="14" t="s">
        <v>156</v>
      </c>
      <c r="B78" s="5">
        <f>SUM(B79/B85)</f>
        <v>0.16666666666666666</v>
      </c>
    </row>
    <row r="79" spans="1:2" ht="30" x14ac:dyDescent="0.25">
      <c r="A79" s="14" t="s">
        <v>164</v>
      </c>
      <c r="B79" s="1">
        <v>10</v>
      </c>
    </row>
    <row r="80" spans="1:2" x14ac:dyDescent="0.25">
      <c r="A80" s="14" t="s">
        <v>149</v>
      </c>
      <c r="B80" s="6">
        <v>130000</v>
      </c>
    </row>
    <row r="81" spans="1:2" x14ac:dyDescent="0.25">
      <c r="A81" s="14" t="s">
        <v>151</v>
      </c>
      <c r="B81" s="1">
        <v>40</v>
      </c>
    </row>
    <row r="82" spans="1:2" x14ac:dyDescent="0.25">
      <c r="A82" s="14" t="s">
        <v>152</v>
      </c>
      <c r="B82" s="1">
        <v>52</v>
      </c>
    </row>
    <row r="83" spans="1:2" x14ac:dyDescent="0.25">
      <c r="A83" s="14" t="s">
        <v>153</v>
      </c>
      <c r="B83" s="8">
        <f>SUM(B80/B82)</f>
        <v>2500</v>
      </c>
    </row>
    <row r="84" spans="1:2" x14ac:dyDescent="0.25">
      <c r="A84" s="14" t="s">
        <v>154</v>
      </c>
      <c r="B84" s="4">
        <f>SUM(B83/B81)</f>
        <v>62.5</v>
      </c>
    </row>
    <row r="85" spans="1:2" x14ac:dyDescent="0.25">
      <c r="A85" s="14" t="s">
        <v>155</v>
      </c>
      <c r="B85" s="7">
        <v>60</v>
      </c>
    </row>
    <row r="86" spans="1:2" x14ac:dyDescent="0.25">
      <c r="A86" s="13" t="s">
        <v>165</v>
      </c>
      <c r="B86" s="9">
        <f>SUM(B93*B87)</f>
        <v>20.833333333333332</v>
      </c>
    </row>
    <row r="87" spans="1:2" x14ac:dyDescent="0.25">
      <c r="A87" s="14" t="s">
        <v>156</v>
      </c>
      <c r="B87" s="5">
        <f>SUM(B88/B94)</f>
        <v>0.33333333333333331</v>
      </c>
    </row>
    <row r="88" spans="1:2" x14ac:dyDescent="0.25">
      <c r="A88" s="14" t="s">
        <v>166</v>
      </c>
      <c r="B88" s="1">
        <v>20</v>
      </c>
    </row>
    <row r="89" spans="1:2" x14ac:dyDescent="0.25">
      <c r="A89" s="14" t="s">
        <v>149</v>
      </c>
      <c r="B89" s="6">
        <v>130000</v>
      </c>
    </row>
    <row r="90" spans="1:2" x14ac:dyDescent="0.25">
      <c r="A90" s="14" t="s">
        <v>151</v>
      </c>
      <c r="B90" s="1">
        <v>40</v>
      </c>
    </row>
    <row r="91" spans="1:2" x14ac:dyDescent="0.25">
      <c r="A91" s="14" t="s">
        <v>152</v>
      </c>
      <c r="B91" s="1">
        <v>52</v>
      </c>
    </row>
    <row r="92" spans="1:2" x14ac:dyDescent="0.25">
      <c r="A92" s="14" t="s">
        <v>153</v>
      </c>
      <c r="B92" s="8">
        <f>SUM(B89/B91)</f>
        <v>2500</v>
      </c>
    </row>
    <row r="93" spans="1:2" x14ac:dyDescent="0.25">
      <c r="A93" s="14" t="s">
        <v>154</v>
      </c>
      <c r="B93" s="4">
        <f>SUM(B92/B90)</f>
        <v>62.5</v>
      </c>
    </row>
    <row r="94" spans="1:2" x14ac:dyDescent="0.25">
      <c r="A94" s="14" t="s">
        <v>155</v>
      </c>
      <c r="B94" s="7">
        <v>60</v>
      </c>
    </row>
    <row r="95" spans="1:2" x14ac:dyDescent="0.25">
      <c r="A95" s="13" t="s">
        <v>168</v>
      </c>
      <c r="B95" s="9">
        <f>SUM(B102*B96)</f>
        <v>7.2115384615384617</v>
      </c>
    </row>
    <row r="96" spans="1:2" x14ac:dyDescent="0.25">
      <c r="A96" s="14" t="s">
        <v>156</v>
      </c>
      <c r="B96" s="5">
        <f>SUM(B97/B103)</f>
        <v>0.25</v>
      </c>
    </row>
    <row r="97" spans="1:2" x14ac:dyDescent="0.25">
      <c r="A97" s="14" t="s">
        <v>166</v>
      </c>
      <c r="B97" s="1">
        <v>15</v>
      </c>
    </row>
    <row r="98" spans="1:2" x14ac:dyDescent="0.25">
      <c r="A98" s="14" t="s">
        <v>167</v>
      </c>
      <c r="B98" s="6">
        <v>60000</v>
      </c>
    </row>
    <row r="99" spans="1:2" x14ac:dyDescent="0.25">
      <c r="A99" s="14" t="s">
        <v>151</v>
      </c>
      <c r="B99" s="1">
        <v>40</v>
      </c>
    </row>
    <row r="100" spans="1:2" x14ac:dyDescent="0.25">
      <c r="A100" s="14" t="s">
        <v>152</v>
      </c>
      <c r="B100" s="1">
        <v>52</v>
      </c>
    </row>
    <row r="101" spans="1:2" x14ac:dyDescent="0.25">
      <c r="A101" s="14" t="s">
        <v>153</v>
      </c>
      <c r="B101" s="4">
        <f>SUM(B98/B100)</f>
        <v>1153.8461538461538</v>
      </c>
    </row>
    <row r="102" spans="1:2" x14ac:dyDescent="0.25">
      <c r="A102" s="14" t="s">
        <v>154</v>
      </c>
      <c r="B102" s="4">
        <f>SUM(B101/B99)</f>
        <v>28.846153846153847</v>
      </c>
    </row>
    <row r="103" spans="1:2" x14ac:dyDescent="0.25">
      <c r="A103" s="14" t="s">
        <v>155</v>
      </c>
      <c r="B103" s="7">
        <v>60</v>
      </c>
    </row>
    <row r="104" spans="1:2" x14ac:dyDescent="0.25">
      <c r="A104" s="13" t="s">
        <v>6</v>
      </c>
      <c r="B104" s="9">
        <f>SUM(B105*B106)</f>
        <v>86.87580128205127</v>
      </c>
    </row>
    <row r="105" spans="1:2" x14ac:dyDescent="0.25">
      <c r="A105" s="14" t="s">
        <v>180</v>
      </c>
      <c r="B105" s="4">
        <f>SUM(B2+B11+B20+B29+B38+B41+B50+B59+B68+B77+B86+B95)</f>
        <v>347.50320512820508</v>
      </c>
    </row>
    <row r="106" spans="1:2" x14ac:dyDescent="0.25">
      <c r="A106" s="14" t="s">
        <v>181</v>
      </c>
      <c r="B106" s="5">
        <v>0.25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9F50-3B15-44BD-A893-9FBC440F07D3}">
  <dimension ref="A1:B85"/>
  <sheetViews>
    <sheetView workbookViewId="0">
      <selection activeCell="A2" sqref="A2:B10"/>
    </sheetView>
  </sheetViews>
  <sheetFormatPr defaultRowHeight="15" x14ac:dyDescent="0.25"/>
  <cols>
    <col min="1" max="1" width="38.5703125" customWidth="1"/>
    <col min="2" max="2" width="28.28515625" customWidth="1"/>
  </cols>
  <sheetData>
    <row r="1" spans="1:2" x14ac:dyDescent="0.25">
      <c r="A1" s="18" t="s">
        <v>182</v>
      </c>
      <c r="B1" s="17">
        <f>SUM(B2+B11+B20+B29+B38+B47+B56+B65+B74+B83)</f>
        <v>831.33012820512829</v>
      </c>
    </row>
    <row r="2" spans="1:2" x14ac:dyDescent="0.25">
      <c r="A2" s="19" t="s">
        <v>183</v>
      </c>
      <c r="B2" s="9">
        <f>SUM(B9*B3)</f>
        <v>437.5</v>
      </c>
    </row>
    <row r="3" spans="1:2" x14ac:dyDescent="0.25">
      <c r="A3" s="1" t="s">
        <v>156</v>
      </c>
      <c r="B3" s="5">
        <f>SUM(B4/B10)</f>
        <v>7</v>
      </c>
    </row>
    <row r="4" spans="1:2" x14ac:dyDescent="0.25">
      <c r="A4" s="1" t="s">
        <v>186</v>
      </c>
      <c r="B4" s="1">
        <v>420</v>
      </c>
    </row>
    <row r="5" spans="1:2" x14ac:dyDescent="0.25">
      <c r="A5" s="1" t="s">
        <v>189</v>
      </c>
      <c r="B5" s="6">
        <v>130000</v>
      </c>
    </row>
    <row r="6" spans="1:2" x14ac:dyDescent="0.25">
      <c r="A6" s="1" t="s">
        <v>151</v>
      </c>
      <c r="B6" s="1">
        <v>40</v>
      </c>
    </row>
    <row r="7" spans="1:2" x14ac:dyDescent="0.25">
      <c r="A7" s="1" t="s">
        <v>152</v>
      </c>
      <c r="B7" s="1">
        <v>52</v>
      </c>
    </row>
    <row r="8" spans="1:2" x14ac:dyDescent="0.25">
      <c r="A8" s="1" t="s">
        <v>153</v>
      </c>
      <c r="B8" s="8">
        <f>SUM(B5/B7)</f>
        <v>2500</v>
      </c>
    </row>
    <row r="9" spans="1:2" x14ac:dyDescent="0.25">
      <c r="A9" s="1" t="s">
        <v>154</v>
      </c>
      <c r="B9" s="4">
        <f>SUM(B8/B6)</f>
        <v>62.5</v>
      </c>
    </row>
    <row r="10" spans="1:2" x14ac:dyDescent="0.25">
      <c r="A10" s="1" t="s">
        <v>155</v>
      </c>
      <c r="B10" s="7">
        <v>60</v>
      </c>
    </row>
    <row r="11" spans="1:2" x14ac:dyDescent="0.25">
      <c r="A11" s="19" t="s">
        <v>127</v>
      </c>
      <c r="B11" s="9">
        <f>SUM(B18*B12)</f>
        <v>5.208333333333333</v>
      </c>
    </row>
    <row r="12" spans="1:2" x14ac:dyDescent="0.25">
      <c r="A12" s="1" t="s">
        <v>156</v>
      </c>
      <c r="B12" s="5">
        <f>SUM(B13/B19)</f>
        <v>8.3333333333333329E-2</v>
      </c>
    </row>
    <row r="13" spans="1:2" x14ac:dyDescent="0.25">
      <c r="A13" s="1" t="s">
        <v>186</v>
      </c>
      <c r="B13" s="1">
        <v>5</v>
      </c>
    </row>
    <row r="14" spans="1:2" x14ac:dyDescent="0.25">
      <c r="A14" s="1" t="s">
        <v>190</v>
      </c>
      <c r="B14" s="6">
        <v>130000</v>
      </c>
    </row>
    <row r="15" spans="1:2" x14ac:dyDescent="0.25">
      <c r="A15" s="1" t="s">
        <v>151</v>
      </c>
      <c r="B15" s="1">
        <v>40</v>
      </c>
    </row>
    <row r="16" spans="1:2" x14ac:dyDescent="0.25">
      <c r="A16" s="1" t="s">
        <v>152</v>
      </c>
      <c r="B16" s="1">
        <v>52</v>
      </c>
    </row>
    <row r="17" spans="1:2" x14ac:dyDescent="0.25">
      <c r="A17" s="1" t="s">
        <v>153</v>
      </c>
      <c r="B17" s="4">
        <f>SUM(B14/B16)</f>
        <v>2500</v>
      </c>
    </row>
    <row r="18" spans="1:2" x14ac:dyDescent="0.25">
      <c r="A18" s="1" t="s">
        <v>154</v>
      </c>
      <c r="B18" s="4">
        <f>SUM(B17/B15)</f>
        <v>62.5</v>
      </c>
    </row>
    <row r="19" spans="1:2" x14ac:dyDescent="0.25">
      <c r="A19" s="1" t="s">
        <v>155</v>
      </c>
      <c r="B19" s="7">
        <v>60</v>
      </c>
    </row>
    <row r="20" spans="1:2" x14ac:dyDescent="0.25">
      <c r="A20" s="19" t="s">
        <v>123</v>
      </c>
      <c r="B20" s="9">
        <f>SUM(B27*B21)</f>
        <v>10.416666666666666</v>
      </c>
    </row>
    <row r="21" spans="1:2" x14ac:dyDescent="0.25">
      <c r="A21" s="1" t="s">
        <v>156</v>
      </c>
      <c r="B21" s="5">
        <f>SUM(B22/B28)</f>
        <v>0.16666666666666666</v>
      </c>
    </row>
    <row r="22" spans="1:2" x14ac:dyDescent="0.25">
      <c r="A22" s="1" t="s">
        <v>186</v>
      </c>
      <c r="B22" s="1">
        <v>10</v>
      </c>
    </row>
    <row r="23" spans="1:2" x14ac:dyDescent="0.25">
      <c r="A23" s="1" t="s">
        <v>191</v>
      </c>
      <c r="B23" s="3">
        <v>130000</v>
      </c>
    </row>
    <row r="24" spans="1:2" x14ac:dyDescent="0.25">
      <c r="A24" s="1" t="s">
        <v>151</v>
      </c>
      <c r="B24" s="1">
        <v>40</v>
      </c>
    </row>
    <row r="25" spans="1:2" x14ac:dyDescent="0.25">
      <c r="A25" s="1" t="s">
        <v>152</v>
      </c>
      <c r="B25" s="1">
        <v>52</v>
      </c>
    </row>
    <row r="26" spans="1:2" x14ac:dyDescent="0.25">
      <c r="A26" s="1" t="s">
        <v>153</v>
      </c>
      <c r="B26" s="4">
        <f>SUM(B23/B25)</f>
        <v>2500</v>
      </c>
    </row>
    <row r="27" spans="1:2" x14ac:dyDescent="0.25">
      <c r="A27" s="1" t="s">
        <v>154</v>
      </c>
      <c r="B27" s="4">
        <f>SUM(B26/B24)</f>
        <v>62.5</v>
      </c>
    </row>
    <row r="28" spans="1:2" x14ac:dyDescent="0.25">
      <c r="A28" s="1" t="s">
        <v>155</v>
      </c>
      <c r="B28" s="7">
        <v>60</v>
      </c>
    </row>
    <row r="29" spans="1:2" x14ac:dyDescent="0.25">
      <c r="A29" s="19" t="s">
        <v>128</v>
      </c>
      <c r="B29" s="9">
        <f>SUM(B36*B30)</f>
        <v>62.5</v>
      </c>
    </row>
    <row r="30" spans="1:2" x14ac:dyDescent="0.25">
      <c r="A30" s="1" t="s">
        <v>156</v>
      </c>
      <c r="B30" s="5">
        <f>SUM(B31/B37)</f>
        <v>1</v>
      </c>
    </row>
    <row r="31" spans="1:2" x14ac:dyDescent="0.25">
      <c r="A31" s="1" t="s">
        <v>186</v>
      </c>
      <c r="B31" s="1">
        <v>60</v>
      </c>
    </row>
    <row r="32" spans="1:2" x14ac:dyDescent="0.25">
      <c r="A32" s="1" t="s">
        <v>192</v>
      </c>
      <c r="B32" s="6">
        <v>130000</v>
      </c>
    </row>
    <row r="33" spans="1:2" x14ac:dyDescent="0.25">
      <c r="A33" s="1" t="s">
        <v>151</v>
      </c>
      <c r="B33" s="1">
        <v>40</v>
      </c>
    </row>
    <row r="34" spans="1:2" x14ac:dyDescent="0.25">
      <c r="A34" s="1" t="s">
        <v>152</v>
      </c>
      <c r="B34" s="1">
        <v>52</v>
      </c>
    </row>
    <row r="35" spans="1:2" x14ac:dyDescent="0.25">
      <c r="A35" s="1" t="s">
        <v>153</v>
      </c>
      <c r="B35" s="4">
        <f>SUM(B32/B34)</f>
        <v>2500</v>
      </c>
    </row>
    <row r="36" spans="1:2" x14ac:dyDescent="0.25">
      <c r="A36" s="1" t="s">
        <v>154</v>
      </c>
      <c r="B36" s="4">
        <f>SUM(B35/B33)</f>
        <v>62.5</v>
      </c>
    </row>
    <row r="37" spans="1:2" x14ac:dyDescent="0.25">
      <c r="A37" s="1" t="s">
        <v>155</v>
      </c>
      <c r="B37" s="7">
        <v>60</v>
      </c>
    </row>
    <row r="38" spans="1:2" x14ac:dyDescent="0.25">
      <c r="A38" s="19" t="s">
        <v>193</v>
      </c>
      <c r="B38" s="9">
        <f>SUM(B45*B39)</f>
        <v>62.5</v>
      </c>
    </row>
    <row r="39" spans="1:2" x14ac:dyDescent="0.25">
      <c r="A39" s="1" t="s">
        <v>156</v>
      </c>
      <c r="B39" s="5">
        <f>SUM(B40/B46)</f>
        <v>1</v>
      </c>
    </row>
    <row r="40" spans="1:2" x14ac:dyDescent="0.25">
      <c r="A40" s="1" t="s">
        <v>186</v>
      </c>
      <c r="B40" s="1">
        <v>60</v>
      </c>
    </row>
    <row r="41" spans="1:2" x14ac:dyDescent="0.25">
      <c r="A41" s="1" t="s">
        <v>194</v>
      </c>
      <c r="B41" s="6">
        <v>130000</v>
      </c>
    </row>
    <row r="42" spans="1:2" x14ac:dyDescent="0.25">
      <c r="A42" s="1" t="s">
        <v>151</v>
      </c>
      <c r="B42" s="1">
        <v>40</v>
      </c>
    </row>
    <row r="43" spans="1:2" x14ac:dyDescent="0.25">
      <c r="A43" s="1" t="s">
        <v>152</v>
      </c>
      <c r="B43" s="1">
        <v>52</v>
      </c>
    </row>
    <row r="44" spans="1:2" x14ac:dyDescent="0.25">
      <c r="A44" s="1" t="s">
        <v>153</v>
      </c>
      <c r="B44" s="8">
        <f>SUM(B41/B43)</f>
        <v>2500</v>
      </c>
    </row>
    <row r="45" spans="1:2" x14ac:dyDescent="0.25">
      <c r="A45" s="1" t="s">
        <v>154</v>
      </c>
      <c r="B45" s="4">
        <f>SUM(B44/B42)</f>
        <v>62.5</v>
      </c>
    </row>
    <row r="46" spans="1:2" x14ac:dyDescent="0.25">
      <c r="A46" s="1" t="s">
        <v>155</v>
      </c>
      <c r="B46" s="7">
        <v>60</v>
      </c>
    </row>
    <row r="47" spans="1:2" x14ac:dyDescent="0.25">
      <c r="A47" s="19" t="s">
        <v>184</v>
      </c>
      <c r="B47" s="9">
        <f>SUM(B54*B48)</f>
        <v>62.5</v>
      </c>
    </row>
    <row r="48" spans="1:2" x14ac:dyDescent="0.25">
      <c r="A48" s="1" t="s">
        <v>156</v>
      </c>
      <c r="B48" s="5">
        <f>SUM(B49/B55)</f>
        <v>1</v>
      </c>
    </row>
    <row r="49" spans="1:2" x14ac:dyDescent="0.25">
      <c r="A49" s="1" t="s">
        <v>186</v>
      </c>
      <c r="B49" s="1">
        <v>60</v>
      </c>
    </row>
    <row r="50" spans="1:2" x14ac:dyDescent="0.25">
      <c r="A50" s="1" t="s">
        <v>194</v>
      </c>
      <c r="B50" s="6">
        <v>130000</v>
      </c>
    </row>
    <row r="51" spans="1:2" x14ac:dyDescent="0.25">
      <c r="A51" s="1" t="s">
        <v>151</v>
      </c>
      <c r="B51" s="1">
        <v>40</v>
      </c>
    </row>
    <row r="52" spans="1:2" x14ac:dyDescent="0.25">
      <c r="A52" s="1" t="s">
        <v>152</v>
      </c>
      <c r="B52" s="1">
        <v>52</v>
      </c>
    </row>
    <row r="53" spans="1:2" x14ac:dyDescent="0.25">
      <c r="A53" s="1" t="s">
        <v>153</v>
      </c>
      <c r="B53" s="8">
        <f>SUM(B50/B52)</f>
        <v>2500</v>
      </c>
    </row>
    <row r="54" spans="1:2" x14ac:dyDescent="0.25">
      <c r="A54" s="1" t="s">
        <v>154</v>
      </c>
      <c r="B54" s="4">
        <f>SUM(B53/B51)</f>
        <v>62.5</v>
      </c>
    </row>
    <row r="55" spans="1:2" x14ac:dyDescent="0.25">
      <c r="A55" s="1" t="s">
        <v>155</v>
      </c>
      <c r="B55" s="7">
        <v>60</v>
      </c>
    </row>
    <row r="56" spans="1:2" x14ac:dyDescent="0.25">
      <c r="A56" s="19" t="s">
        <v>188</v>
      </c>
      <c r="B56" s="9">
        <f>SUM(B63*B57)</f>
        <v>10.817307692307692</v>
      </c>
    </row>
    <row r="57" spans="1:2" x14ac:dyDescent="0.25">
      <c r="A57" s="1" t="s">
        <v>156</v>
      </c>
      <c r="B57" s="5">
        <f>SUM(B58/B64)</f>
        <v>0.5</v>
      </c>
    </row>
    <row r="58" spans="1:2" x14ac:dyDescent="0.25">
      <c r="A58" s="1" t="s">
        <v>186</v>
      </c>
      <c r="B58" s="1">
        <v>30</v>
      </c>
    </row>
    <row r="59" spans="1:2" x14ac:dyDescent="0.25">
      <c r="A59" s="1" t="s">
        <v>195</v>
      </c>
      <c r="B59" s="6">
        <v>45000</v>
      </c>
    </row>
    <row r="60" spans="1:2" x14ac:dyDescent="0.25">
      <c r="A60" s="1" t="s">
        <v>151</v>
      </c>
      <c r="B60" s="1">
        <v>40</v>
      </c>
    </row>
    <row r="61" spans="1:2" x14ac:dyDescent="0.25">
      <c r="A61" s="1" t="s">
        <v>152</v>
      </c>
      <c r="B61" s="1">
        <v>52</v>
      </c>
    </row>
    <row r="62" spans="1:2" x14ac:dyDescent="0.25">
      <c r="A62" s="1" t="s">
        <v>153</v>
      </c>
      <c r="B62" s="4">
        <f>SUM(B59/B61)</f>
        <v>865.38461538461536</v>
      </c>
    </row>
    <row r="63" spans="1:2" x14ac:dyDescent="0.25">
      <c r="A63" s="1" t="s">
        <v>154</v>
      </c>
      <c r="B63" s="4">
        <f>SUM(B62/B60)</f>
        <v>21.634615384615383</v>
      </c>
    </row>
    <row r="64" spans="1:2" x14ac:dyDescent="0.25">
      <c r="A64" s="1" t="s">
        <v>155</v>
      </c>
      <c r="B64" s="7">
        <v>60</v>
      </c>
    </row>
    <row r="65" spans="1:2" x14ac:dyDescent="0.25">
      <c r="A65" s="19" t="s">
        <v>185</v>
      </c>
      <c r="B65" s="9">
        <f>SUM(B72*B66)</f>
        <v>4.0064102564102564</v>
      </c>
    </row>
    <row r="66" spans="1:2" x14ac:dyDescent="0.25">
      <c r="A66" s="1" t="s">
        <v>156</v>
      </c>
      <c r="B66" s="5">
        <f>SUM(B67/B73)</f>
        <v>0.16666666666666666</v>
      </c>
    </row>
    <row r="67" spans="1:2" x14ac:dyDescent="0.25">
      <c r="A67" s="1" t="s">
        <v>186</v>
      </c>
      <c r="B67" s="1">
        <v>10</v>
      </c>
    </row>
    <row r="68" spans="1:2" x14ac:dyDescent="0.25">
      <c r="A68" s="1" t="s">
        <v>191</v>
      </c>
      <c r="B68" s="6">
        <v>50000</v>
      </c>
    </row>
    <row r="69" spans="1:2" x14ac:dyDescent="0.25">
      <c r="A69" s="1" t="s">
        <v>151</v>
      </c>
      <c r="B69" s="1">
        <v>40</v>
      </c>
    </row>
    <row r="70" spans="1:2" x14ac:dyDescent="0.25">
      <c r="A70" s="1" t="s">
        <v>152</v>
      </c>
      <c r="B70" s="1">
        <v>52</v>
      </c>
    </row>
    <row r="71" spans="1:2" x14ac:dyDescent="0.25">
      <c r="A71" s="1" t="s">
        <v>153</v>
      </c>
      <c r="B71" s="8">
        <f>SUM(B68/B70)</f>
        <v>961.53846153846155</v>
      </c>
    </row>
    <row r="72" spans="1:2" x14ac:dyDescent="0.25">
      <c r="A72" s="1" t="s">
        <v>154</v>
      </c>
      <c r="B72" s="4">
        <f>SUM(B71/B69)</f>
        <v>24.03846153846154</v>
      </c>
    </row>
    <row r="73" spans="1:2" x14ac:dyDescent="0.25">
      <c r="A73" s="1" t="s">
        <v>155</v>
      </c>
      <c r="B73" s="7">
        <v>60</v>
      </c>
    </row>
    <row r="74" spans="1:2" x14ac:dyDescent="0.25">
      <c r="A74" s="19" t="s">
        <v>168</v>
      </c>
      <c r="B74" s="9">
        <f>SUM(B81*B75)</f>
        <v>9.615384615384615</v>
      </c>
    </row>
    <row r="75" spans="1:2" x14ac:dyDescent="0.25">
      <c r="A75" s="1" t="s">
        <v>156</v>
      </c>
      <c r="B75" s="5">
        <f>SUM(B76/B82)</f>
        <v>0.33333333333333331</v>
      </c>
    </row>
    <row r="76" spans="1:2" x14ac:dyDescent="0.25">
      <c r="A76" s="1" t="s">
        <v>186</v>
      </c>
      <c r="B76" s="1">
        <v>20</v>
      </c>
    </row>
    <row r="77" spans="1:2" x14ac:dyDescent="0.25">
      <c r="A77" s="1" t="s">
        <v>187</v>
      </c>
      <c r="B77" s="6">
        <v>60000</v>
      </c>
    </row>
    <row r="78" spans="1:2" x14ac:dyDescent="0.25">
      <c r="A78" s="1" t="s">
        <v>151</v>
      </c>
      <c r="B78" s="1">
        <v>40</v>
      </c>
    </row>
    <row r="79" spans="1:2" x14ac:dyDescent="0.25">
      <c r="A79" s="1" t="s">
        <v>152</v>
      </c>
      <c r="B79" s="1">
        <v>52</v>
      </c>
    </row>
    <row r="80" spans="1:2" x14ac:dyDescent="0.25">
      <c r="A80" s="1" t="s">
        <v>153</v>
      </c>
      <c r="B80" s="8">
        <f>SUM(B77/B79)</f>
        <v>1153.8461538461538</v>
      </c>
    </row>
    <row r="81" spans="1:2" x14ac:dyDescent="0.25">
      <c r="A81" s="1" t="s">
        <v>154</v>
      </c>
      <c r="B81" s="4">
        <f>SUM(B80/B78)</f>
        <v>28.846153846153847</v>
      </c>
    </row>
    <row r="82" spans="1:2" x14ac:dyDescent="0.25">
      <c r="A82" s="1" t="s">
        <v>155</v>
      </c>
      <c r="B82" s="7">
        <v>60</v>
      </c>
    </row>
    <row r="83" spans="1:2" x14ac:dyDescent="0.25">
      <c r="A83" s="19" t="s">
        <v>6</v>
      </c>
      <c r="B83" s="9">
        <f>SUM(B84*B85)</f>
        <v>166.26602564102566</v>
      </c>
    </row>
    <row r="84" spans="1:2" x14ac:dyDescent="0.25">
      <c r="A84" s="1" t="s">
        <v>180</v>
      </c>
      <c r="B84" s="4">
        <f>SUM(B2+B11+B20+B29+B38+B47+B56+B65+B74)</f>
        <v>665.06410256410265</v>
      </c>
    </row>
    <row r="85" spans="1:2" x14ac:dyDescent="0.25">
      <c r="A85" s="1" t="s">
        <v>181</v>
      </c>
      <c r="B85" s="5">
        <v>0.25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87BC-069D-45A9-8018-13E929AAA29C}">
  <dimension ref="A2:B12"/>
  <sheetViews>
    <sheetView workbookViewId="0">
      <selection activeCell="E8" sqref="E8"/>
    </sheetView>
  </sheetViews>
  <sheetFormatPr defaultRowHeight="15" x14ac:dyDescent="0.25"/>
  <cols>
    <col min="1" max="1" width="32.5703125" customWidth="1"/>
    <col min="2" max="2" width="12.140625" bestFit="1" customWidth="1"/>
  </cols>
  <sheetData>
    <row r="2" spans="1:2" x14ac:dyDescent="0.25">
      <c r="A2" s="2" t="s">
        <v>147</v>
      </c>
      <c r="B2" s="6">
        <f>SUM(B9*B10*B11)</f>
        <v>1560000</v>
      </c>
    </row>
    <row r="3" spans="1:2" x14ac:dyDescent="0.25">
      <c r="A3" s="1" t="s">
        <v>139</v>
      </c>
      <c r="B3" s="1">
        <v>400</v>
      </c>
    </row>
    <row r="4" spans="1:2" x14ac:dyDescent="0.25">
      <c r="A4" s="1" t="s">
        <v>148</v>
      </c>
      <c r="B4" s="5">
        <v>0.5</v>
      </c>
    </row>
    <row r="5" spans="1:2" x14ac:dyDescent="0.25">
      <c r="A5" s="1" t="s">
        <v>140</v>
      </c>
      <c r="B5" s="1">
        <f>SUM(B3*B4)</f>
        <v>200</v>
      </c>
    </row>
    <row r="6" spans="1:2" x14ac:dyDescent="0.25">
      <c r="A6" s="1" t="s">
        <v>141</v>
      </c>
      <c r="B6" s="5">
        <v>0.5</v>
      </c>
    </row>
    <row r="7" spans="1:2" x14ac:dyDescent="0.25">
      <c r="A7" s="1" t="s">
        <v>142</v>
      </c>
      <c r="B7" s="1">
        <f>SUM(B5*B6)</f>
        <v>100</v>
      </c>
    </row>
    <row r="8" spans="1:2" x14ac:dyDescent="0.25">
      <c r="A8" s="1" t="s">
        <v>143</v>
      </c>
      <c r="B8" s="5">
        <v>0.5</v>
      </c>
    </row>
    <row r="9" spans="1:2" x14ac:dyDescent="0.25">
      <c r="A9" s="1" t="s">
        <v>146</v>
      </c>
      <c r="B9" s="1">
        <f>SUM(B7*B8)</f>
        <v>50</v>
      </c>
    </row>
    <row r="10" spans="1:2" x14ac:dyDescent="0.25">
      <c r="A10" s="1" t="s">
        <v>144</v>
      </c>
      <c r="B10" s="1">
        <v>3</v>
      </c>
    </row>
    <row r="11" spans="1:2" x14ac:dyDescent="0.25">
      <c r="A11" s="1" t="s">
        <v>145</v>
      </c>
      <c r="B11" s="6">
        <v>10400</v>
      </c>
    </row>
    <row r="12" spans="1:2" x14ac:dyDescent="0.25">
      <c r="A12" s="1"/>
      <c r="B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5EE0-EEEE-4098-9B7B-EF00B5A8F140}">
  <dimension ref="A1:B10"/>
  <sheetViews>
    <sheetView workbookViewId="0">
      <selection activeCell="E5" sqref="E5"/>
    </sheetView>
  </sheetViews>
  <sheetFormatPr defaultRowHeight="15" x14ac:dyDescent="0.25"/>
  <cols>
    <col min="1" max="1" width="36" customWidth="1"/>
    <col min="2" max="2" width="17" customWidth="1"/>
  </cols>
  <sheetData>
    <row r="1" spans="1:2" x14ac:dyDescent="0.25">
      <c r="A1" s="11" t="s">
        <v>124</v>
      </c>
    </row>
    <row r="2" spans="1:2" x14ac:dyDescent="0.25">
      <c r="A2" s="19" t="s">
        <v>183</v>
      </c>
      <c r="B2" s="9">
        <f>SUM(B9*B3)</f>
        <v>437.5</v>
      </c>
    </row>
    <row r="3" spans="1:2" x14ac:dyDescent="0.25">
      <c r="A3" s="1" t="s">
        <v>156</v>
      </c>
      <c r="B3" s="5">
        <f>SUM(B4/B10)</f>
        <v>7</v>
      </c>
    </row>
    <row r="4" spans="1:2" x14ac:dyDescent="0.25">
      <c r="A4" s="1" t="s">
        <v>196</v>
      </c>
      <c r="B4" s="1">
        <v>420</v>
      </c>
    </row>
    <row r="5" spans="1:2" x14ac:dyDescent="0.25">
      <c r="A5" s="1" t="s">
        <v>189</v>
      </c>
      <c r="B5" s="6">
        <v>130000</v>
      </c>
    </row>
    <row r="6" spans="1:2" x14ac:dyDescent="0.25">
      <c r="A6" s="1" t="s">
        <v>151</v>
      </c>
      <c r="B6" s="1">
        <v>40</v>
      </c>
    </row>
    <row r="7" spans="1:2" x14ac:dyDescent="0.25">
      <c r="A7" s="1" t="s">
        <v>152</v>
      </c>
      <c r="B7" s="1">
        <v>52</v>
      </c>
    </row>
    <row r="8" spans="1:2" x14ac:dyDescent="0.25">
      <c r="A8" s="1" t="s">
        <v>153</v>
      </c>
      <c r="B8" s="8">
        <f>SUM(B5/B7)</f>
        <v>2500</v>
      </c>
    </row>
    <row r="9" spans="1:2" x14ac:dyDescent="0.25">
      <c r="A9" s="1" t="s">
        <v>154</v>
      </c>
      <c r="B9" s="4">
        <f>SUM(B8/B6)</f>
        <v>62.5</v>
      </c>
    </row>
    <row r="10" spans="1:2" x14ac:dyDescent="0.25">
      <c r="A10" s="1" t="s">
        <v>155</v>
      </c>
      <c r="B10" s="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$850,000-Loan Projections </vt:lpstr>
      <vt:lpstr>$300,000-Loan Projections</vt:lpstr>
      <vt:lpstr>Proposal Calculator</vt:lpstr>
      <vt:lpstr>Cost per project before taxes</vt:lpstr>
      <vt:lpstr>Sales Forecast</vt:lpstr>
      <vt:lpstr>Customer Support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Kramer</dc:creator>
  <cp:lastModifiedBy>Marc Kramer</cp:lastModifiedBy>
  <dcterms:created xsi:type="dcterms:W3CDTF">2017-11-03T15:01:19Z</dcterms:created>
  <dcterms:modified xsi:type="dcterms:W3CDTF">2020-03-08T18:26:34Z</dcterms:modified>
</cp:coreProperties>
</file>