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flower/Library/Mobile Documents/com~apple~CloudDocs/Documents/bin/qpcr/demo_data/standard_curve/"/>
    </mc:Choice>
  </mc:AlternateContent>
  <xr:revisionPtr revIDLastSave="0" documentId="13_ncr:1_{76FF9F57-89D6-6848-B05E-567CC0FC84BB}" xr6:coauthVersionLast="47" xr6:coauthVersionMax="47" xr10:uidLastSave="{00000000-0000-0000-0000-000000000000}"/>
  <bookViews>
    <workbookView xWindow="1040" yWindow="1380" windowWidth="23080" windowHeight="16000" activeTab="2" xr2:uid="{4124CA44-B111-734C-9A76-FFC18EC577CE}"/>
  </bookViews>
  <sheets>
    <sheet name="samples" sheetId="1" r:id="rId1"/>
    <sheet name="platemap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7" i="3" l="1"/>
  <c r="G97" i="3"/>
  <c r="F97" i="3"/>
  <c r="E97" i="3"/>
  <c r="D97" i="3"/>
  <c r="C97" i="3"/>
  <c r="H96" i="3"/>
  <c r="G96" i="3"/>
  <c r="F96" i="3"/>
  <c r="E96" i="3"/>
  <c r="D96" i="3"/>
  <c r="C96" i="3"/>
  <c r="H95" i="3"/>
  <c r="G95" i="3"/>
  <c r="F95" i="3"/>
  <c r="E95" i="3"/>
  <c r="D95" i="3"/>
  <c r="C95" i="3"/>
  <c r="H94" i="3"/>
  <c r="G94" i="3"/>
  <c r="F94" i="3"/>
  <c r="E94" i="3"/>
  <c r="D94" i="3"/>
  <c r="C94" i="3"/>
  <c r="H93" i="3"/>
  <c r="G93" i="3"/>
  <c r="F93" i="3"/>
  <c r="E93" i="3"/>
  <c r="D93" i="3"/>
  <c r="C93" i="3"/>
  <c r="H92" i="3"/>
  <c r="G92" i="3"/>
  <c r="F92" i="3"/>
  <c r="E92" i="3"/>
  <c r="D92" i="3"/>
  <c r="C92" i="3"/>
  <c r="H91" i="3"/>
  <c r="G91" i="3"/>
  <c r="F91" i="3"/>
  <c r="E91" i="3"/>
  <c r="D91" i="3"/>
  <c r="C91" i="3"/>
  <c r="H90" i="3"/>
  <c r="G90" i="3"/>
  <c r="F90" i="3"/>
  <c r="E90" i="3"/>
  <c r="D90" i="3"/>
  <c r="C90" i="3"/>
  <c r="H89" i="3"/>
  <c r="G89" i="3"/>
  <c r="F89" i="3"/>
  <c r="E89" i="3"/>
  <c r="D89" i="3"/>
  <c r="C89" i="3"/>
  <c r="H88" i="3"/>
  <c r="G88" i="3"/>
  <c r="F88" i="3"/>
  <c r="E88" i="3"/>
  <c r="D88" i="3"/>
  <c r="C88" i="3"/>
  <c r="H87" i="3"/>
  <c r="G87" i="3"/>
  <c r="F87" i="3"/>
  <c r="E87" i="3"/>
  <c r="D87" i="3"/>
  <c r="C87" i="3"/>
  <c r="H86" i="3"/>
  <c r="G86" i="3"/>
  <c r="F86" i="3"/>
  <c r="E86" i="3"/>
  <c r="D86" i="3"/>
  <c r="C86" i="3"/>
  <c r="H85" i="3"/>
  <c r="G85" i="3"/>
  <c r="F85" i="3"/>
  <c r="E85" i="3"/>
  <c r="D85" i="3"/>
  <c r="C85" i="3"/>
  <c r="H84" i="3"/>
  <c r="G84" i="3"/>
  <c r="F84" i="3"/>
  <c r="E84" i="3"/>
  <c r="D84" i="3"/>
  <c r="C84" i="3"/>
  <c r="H83" i="3"/>
  <c r="G83" i="3"/>
  <c r="F83" i="3"/>
  <c r="E83" i="3"/>
  <c r="D83" i="3"/>
  <c r="C83" i="3"/>
  <c r="H82" i="3"/>
  <c r="G82" i="3"/>
  <c r="F82" i="3"/>
  <c r="E82" i="3"/>
  <c r="D82" i="3"/>
  <c r="C82" i="3"/>
  <c r="H81" i="3"/>
  <c r="G81" i="3"/>
  <c r="F81" i="3"/>
  <c r="E81" i="3"/>
  <c r="D81" i="3"/>
  <c r="C81" i="3"/>
  <c r="H80" i="3"/>
  <c r="G80" i="3"/>
  <c r="F80" i="3"/>
  <c r="E80" i="3"/>
  <c r="D80" i="3"/>
  <c r="C80" i="3"/>
  <c r="H79" i="3"/>
  <c r="G79" i="3"/>
  <c r="F79" i="3"/>
  <c r="E79" i="3"/>
  <c r="D79" i="3"/>
  <c r="C79" i="3"/>
  <c r="H78" i="3"/>
  <c r="G78" i="3"/>
  <c r="F78" i="3"/>
  <c r="E78" i="3"/>
  <c r="D78" i="3"/>
  <c r="C78" i="3"/>
  <c r="H77" i="3"/>
  <c r="G77" i="3"/>
  <c r="F77" i="3"/>
  <c r="E77" i="3"/>
  <c r="D77" i="3"/>
  <c r="C77" i="3"/>
  <c r="H76" i="3"/>
  <c r="G76" i="3"/>
  <c r="F76" i="3"/>
  <c r="E76" i="3"/>
  <c r="D76" i="3"/>
  <c r="C76" i="3"/>
  <c r="H75" i="3"/>
  <c r="G75" i="3"/>
  <c r="F75" i="3"/>
  <c r="E75" i="3"/>
  <c r="D75" i="3"/>
  <c r="C75" i="3"/>
  <c r="H74" i="3"/>
  <c r="G74" i="3"/>
  <c r="F74" i="3"/>
  <c r="E74" i="3"/>
  <c r="D74" i="3"/>
  <c r="C74" i="3"/>
  <c r="H73" i="3"/>
  <c r="G73" i="3"/>
  <c r="F73" i="3"/>
  <c r="E73" i="3"/>
  <c r="D73" i="3"/>
  <c r="C73" i="3"/>
  <c r="H72" i="3"/>
  <c r="G72" i="3"/>
  <c r="F72" i="3"/>
  <c r="E72" i="3"/>
  <c r="D72" i="3"/>
  <c r="C72" i="3"/>
  <c r="H71" i="3"/>
  <c r="G71" i="3"/>
  <c r="F71" i="3"/>
  <c r="E71" i="3"/>
  <c r="D71" i="3"/>
  <c r="C71" i="3"/>
  <c r="H70" i="3"/>
  <c r="G70" i="3"/>
  <c r="F70" i="3"/>
  <c r="E70" i="3"/>
  <c r="D70" i="3"/>
  <c r="C70" i="3"/>
  <c r="H69" i="3"/>
  <c r="G69" i="3"/>
  <c r="F69" i="3"/>
  <c r="E69" i="3"/>
  <c r="D69" i="3"/>
  <c r="C69" i="3"/>
  <c r="H68" i="3"/>
  <c r="G68" i="3"/>
  <c r="F68" i="3"/>
  <c r="E68" i="3"/>
  <c r="D68" i="3"/>
  <c r="C68" i="3"/>
  <c r="H67" i="3"/>
  <c r="G67" i="3"/>
  <c r="F67" i="3"/>
  <c r="E67" i="3"/>
  <c r="D67" i="3"/>
  <c r="C67" i="3"/>
  <c r="H66" i="3"/>
  <c r="G66" i="3"/>
  <c r="F66" i="3"/>
  <c r="E66" i="3"/>
  <c r="D66" i="3"/>
  <c r="C66" i="3"/>
  <c r="H65" i="3"/>
  <c r="G65" i="3"/>
  <c r="F65" i="3"/>
  <c r="E65" i="3"/>
  <c r="D65" i="3"/>
  <c r="C65" i="3"/>
  <c r="H64" i="3"/>
  <c r="G64" i="3"/>
  <c r="F64" i="3"/>
  <c r="E64" i="3"/>
  <c r="D64" i="3"/>
  <c r="C64" i="3"/>
  <c r="H63" i="3"/>
  <c r="G63" i="3"/>
  <c r="F63" i="3"/>
  <c r="E63" i="3"/>
  <c r="D63" i="3"/>
  <c r="C63" i="3"/>
  <c r="H62" i="3"/>
  <c r="G62" i="3"/>
  <c r="F62" i="3"/>
  <c r="E62" i="3"/>
  <c r="D62" i="3"/>
  <c r="C62" i="3"/>
  <c r="H61" i="3"/>
  <c r="G61" i="3"/>
  <c r="F61" i="3"/>
  <c r="E61" i="3"/>
  <c r="D61" i="3"/>
  <c r="C61" i="3"/>
  <c r="H60" i="3"/>
  <c r="G60" i="3"/>
  <c r="F60" i="3"/>
  <c r="E60" i="3"/>
  <c r="D60" i="3"/>
  <c r="C60" i="3"/>
  <c r="H59" i="3"/>
  <c r="G59" i="3"/>
  <c r="F59" i="3"/>
  <c r="E59" i="3"/>
  <c r="D59" i="3"/>
  <c r="C59" i="3"/>
  <c r="H58" i="3"/>
  <c r="G58" i="3"/>
  <c r="F58" i="3"/>
  <c r="E58" i="3"/>
  <c r="D58" i="3"/>
  <c r="C58" i="3"/>
  <c r="H57" i="3"/>
  <c r="G57" i="3"/>
  <c r="F57" i="3"/>
  <c r="E57" i="3"/>
  <c r="D57" i="3"/>
  <c r="C57" i="3"/>
  <c r="H56" i="3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H4" i="3"/>
  <c r="G4" i="3"/>
  <c r="F4" i="3"/>
  <c r="E4" i="3"/>
  <c r="D4" i="3"/>
  <c r="C4" i="3"/>
  <c r="H3" i="3"/>
  <c r="G3" i="3"/>
  <c r="F3" i="3"/>
  <c r="E3" i="3"/>
  <c r="D3" i="3"/>
  <c r="C3" i="3"/>
  <c r="H2" i="3"/>
  <c r="G2" i="3"/>
  <c r="F2" i="3"/>
  <c r="E2" i="3"/>
  <c r="D2" i="3"/>
  <c r="C2" i="3"/>
  <c r="T97" i="2" l="1"/>
  <c r="S97" i="2"/>
  <c r="R97" i="2"/>
  <c r="Q97" i="2"/>
  <c r="P97" i="2"/>
  <c r="L97" i="3" s="1"/>
  <c r="O97" i="2"/>
  <c r="M97" i="2"/>
  <c r="T96" i="2"/>
  <c r="S96" i="2"/>
  <c r="R96" i="2"/>
  <c r="Q96" i="2"/>
  <c r="P96" i="2"/>
  <c r="L96" i="3" s="1"/>
  <c r="O96" i="2"/>
  <c r="M96" i="2"/>
  <c r="T95" i="2"/>
  <c r="S95" i="2"/>
  <c r="O95" i="3" s="1"/>
  <c r="R95" i="2"/>
  <c r="Q95" i="2"/>
  <c r="P95" i="2"/>
  <c r="L95" i="3" s="1"/>
  <c r="O95" i="2"/>
  <c r="M95" i="2"/>
  <c r="T94" i="2"/>
  <c r="S94" i="2"/>
  <c r="R94" i="2"/>
  <c r="Q94" i="2"/>
  <c r="P94" i="2"/>
  <c r="L94" i="3" s="1"/>
  <c r="O94" i="2"/>
  <c r="M94" i="2"/>
  <c r="T93" i="2"/>
  <c r="S93" i="2"/>
  <c r="R93" i="2"/>
  <c r="Q93" i="2"/>
  <c r="P93" i="2"/>
  <c r="L93" i="3" s="1"/>
  <c r="O93" i="2"/>
  <c r="M93" i="2"/>
  <c r="T92" i="2"/>
  <c r="S92" i="2"/>
  <c r="O92" i="3" s="1"/>
  <c r="R92" i="2"/>
  <c r="Q92" i="2"/>
  <c r="P92" i="2"/>
  <c r="L92" i="3" s="1"/>
  <c r="O92" i="2"/>
  <c r="M92" i="2"/>
  <c r="T91" i="2"/>
  <c r="S91" i="2"/>
  <c r="R91" i="2"/>
  <c r="Q91" i="2"/>
  <c r="P91" i="2"/>
  <c r="L91" i="3" s="1"/>
  <c r="O91" i="2"/>
  <c r="M91" i="2"/>
  <c r="T90" i="2"/>
  <c r="S90" i="2"/>
  <c r="O90" i="3" s="1"/>
  <c r="R90" i="2"/>
  <c r="Q90" i="2"/>
  <c r="P90" i="2"/>
  <c r="L90" i="3" s="1"/>
  <c r="O90" i="2"/>
  <c r="N90" i="2"/>
  <c r="K90" i="3" s="1"/>
  <c r="M90" i="2"/>
  <c r="T89" i="2"/>
  <c r="S89" i="2"/>
  <c r="R89" i="2"/>
  <c r="Q89" i="2"/>
  <c r="P89" i="2"/>
  <c r="L89" i="3" s="1"/>
  <c r="O89" i="2"/>
  <c r="M89" i="2"/>
  <c r="T88" i="2"/>
  <c r="S88" i="2"/>
  <c r="O88" i="3" s="1"/>
  <c r="R88" i="2"/>
  <c r="Q88" i="2"/>
  <c r="P88" i="2"/>
  <c r="L88" i="3" s="1"/>
  <c r="O88" i="2"/>
  <c r="M88" i="2"/>
  <c r="T87" i="2"/>
  <c r="S87" i="2"/>
  <c r="R87" i="2"/>
  <c r="Q87" i="2"/>
  <c r="P87" i="2"/>
  <c r="L87" i="3" s="1"/>
  <c r="O87" i="2"/>
  <c r="M87" i="2"/>
  <c r="T86" i="2"/>
  <c r="S86" i="2"/>
  <c r="O86" i="3" s="1"/>
  <c r="R86" i="2"/>
  <c r="Q86" i="2"/>
  <c r="P86" i="2"/>
  <c r="L86" i="3" s="1"/>
  <c r="O86" i="2"/>
  <c r="M86" i="2"/>
  <c r="T85" i="2"/>
  <c r="S85" i="2"/>
  <c r="R85" i="2"/>
  <c r="Q85" i="2"/>
  <c r="P85" i="2"/>
  <c r="L85" i="3" s="1"/>
  <c r="O85" i="2"/>
  <c r="M85" i="2"/>
  <c r="T84" i="2"/>
  <c r="S84" i="2"/>
  <c r="R84" i="2"/>
  <c r="Q84" i="2"/>
  <c r="P84" i="2"/>
  <c r="L84" i="3" s="1"/>
  <c r="O84" i="2"/>
  <c r="M84" i="2"/>
  <c r="T83" i="2"/>
  <c r="S83" i="2"/>
  <c r="O83" i="3" s="1"/>
  <c r="R83" i="2"/>
  <c r="Q83" i="2"/>
  <c r="P83" i="2"/>
  <c r="L83" i="3" s="1"/>
  <c r="O83" i="2"/>
  <c r="M83" i="2"/>
  <c r="T82" i="2"/>
  <c r="S82" i="2"/>
  <c r="R82" i="2"/>
  <c r="Q82" i="2"/>
  <c r="P82" i="2"/>
  <c r="L82" i="3" s="1"/>
  <c r="O82" i="2"/>
  <c r="M82" i="2"/>
  <c r="T81" i="2"/>
  <c r="S81" i="2"/>
  <c r="O81" i="3" s="1"/>
  <c r="R81" i="2"/>
  <c r="Q81" i="2"/>
  <c r="P81" i="2"/>
  <c r="L81" i="3" s="1"/>
  <c r="O81" i="2"/>
  <c r="M81" i="2"/>
  <c r="T80" i="2"/>
  <c r="S80" i="2"/>
  <c r="R80" i="2"/>
  <c r="Q80" i="2"/>
  <c r="P80" i="2"/>
  <c r="L80" i="3" s="1"/>
  <c r="O80" i="2"/>
  <c r="M80" i="2"/>
  <c r="T79" i="2"/>
  <c r="S79" i="2"/>
  <c r="R79" i="2"/>
  <c r="Q79" i="2"/>
  <c r="P79" i="2"/>
  <c r="L79" i="3" s="1"/>
  <c r="O79" i="2"/>
  <c r="M79" i="2"/>
  <c r="T78" i="2"/>
  <c r="S78" i="2"/>
  <c r="O78" i="3" s="1"/>
  <c r="R78" i="2"/>
  <c r="Q78" i="2"/>
  <c r="P78" i="2"/>
  <c r="L78" i="3" s="1"/>
  <c r="O78" i="2"/>
  <c r="M78" i="2"/>
  <c r="T77" i="2"/>
  <c r="S77" i="2"/>
  <c r="O77" i="3" s="1"/>
  <c r="R77" i="2"/>
  <c r="Q77" i="2"/>
  <c r="P77" i="2"/>
  <c r="L77" i="3" s="1"/>
  <c r="O77" i="2"/>
  <c r="M77" i="2"/>
  <c r="T76" i="2"/>
  <c r="S76" i="2"/>
  <c r="O76" i="3" s="1"/>
  <c r="R76" i="2"/>
  <c r="Q76" i="2"/>
  <c r="P76" i="2"/>
  <c r="L76" i="3" s="1"/>
  <c r="O76" i="2"/>
  <c r="M76" i="2"/>
  <c r="T75" i="2"/>
  <c r="S75" i="2"/>
  <c r="R75" i="2"/>
  <c r="Q75" i="2"/>
  <c r="P75" i="2"/>
  <c r="L75" i="3" s="1"/>
  <c r="O75" i="2"/>
  <c r="M75" i="2"/>
  <c r="T74" i="2"/>
  <c r="S74" i="2"/>
  <c r="R74" i="2"/>
  <c r="Q74" i="2"/>
  <c r="P74" i="2"/>
  <c r="L74" i="3" s="1"/>
  <c r="O74" i="2"/>
  <c r="M74" i="2"/>
  <c r="T73" i="2"/>
  <c r="S73" i="2"/>
  <c r="O73" i="3" s="1"/>
  <c r="R73" i="2"/>
  <c r="Q73" i="2"/>
  <c r="P73" i="2"/>
  <c r="L73" i="3" s="1"/>
  <c r="O73" i="2"/>
  <c r="M73" i="2"/>
  <c r="T72" i="2"/>
  <c r="S72" i="2"/>
  <c r="R72" i="2"/>
  <c r="Q72" i="2"/>
  <c r="P72" i="2"/>
  <c r="L72" i="3" s="1"/>
  <c r="O72" i="2"/>
  <c r="M72" i="2"/>
  <c r="T71" i="2"/>
  <c r="S71" i="2"/>
  <c r="O71" i="3" s="1"/>
  <c r="R71" i="2"/>
  <c r="Q71" i="2"/>
  <c r="P71" i="2"/>
  <c r="L71" i="3" s="1"/>
  <c r="O71" i="2"/>
  <c r="M71" i="2"/>
  <c r="T70" i="2"/>
  <c r="S70" i="2"/>
  <c r="R70" i="2"/>
  <c r="Q70" i="2"/>
  <c r="P70" i="2"/>
  <c r="L70" i="3" s="1"/>
  <c r="O70" i="2"/>
  <c r="M70" i="2"/>
  <c r="T69" i="2"/>
  <c r="S69" i="2"/>
  <c r="R69" i="2"/>
  <c r="Q69" i="2"/>
  <c r="P69" i="2"/>
  <c r="L69" i="3" s="1"/>
  <c r="O69" i="2"/>
  <c r="M69" i="2"/>
  <c r="T68" i="2"/>
  <c r="S68" i="2"/>
  <c r="O68" i="3" s="1"/>
  <c r="R68" i="2"/>
  <c r="Q68" i="2"/>
  <c r="P68" i="2"/>
  <c r="L68" i="3" s="1"/>
  <c r="O68" i="2"/>
  <c r="M68" i="2"/>
  <c r="T67" i="2"/>
  <c r="S67" i="2"/>
  <c r="O67" i="3" s="1"/>
  <c r="R67" i="2"/>
  <c r="Q67" i="2"/>
  <c r="P67" i="2"/>
  <c r="L67" i="3" s="1"/>
  <c r="O67" i="2"/>
  <c r="M67" i="2"/>
  <c r="T66" i="2"/>
  <c r="S66" i="2"/>
  <c r="O66" i="3" s="1"/>
  <c r="R66" i="2"/>
  <c r="Q66" i="2"/>
  <c r="P66" i="2"/>
  <c r="L66" i="3" s="1"/>
  <c r="O66" i="2"/>
  <c r="M66" i="2"/>
  <c r="T65" i="2"/>
  <c r="S65" i="2"/>
  <c r="R65" i="2"/>
  <c r="Q65" i="2"/>
  <c r="P65" i="2"/>
  <c r="L65" i="3" s="1"/>
  <c r="O65" i="2"/>
  <c r="M65" i="2"/>
  <c r="T64" i="2"/>
  <c r="S64" i="2"/>
  <c r="R64" i="2"/>
  <c r="Q64" i="2"/>
  <c r="P64" i="2"/>
  <c r="L64" i="3" s="1"/>
  <c r="O64" i="2"/>
  <c r="M64" i="2"/>
  <c r="T63" i="2"/>
  <c r="S63" i="2"/>
  <c r="O63" i="3" s="1"/>
  <c r="R63" i="2"/>
  <c r="Q63" i="2"/>
  <c r="P63" i="2"/>
  <c r="L63" i="3" s="1"/>
  <c r="O63" i="2"/>
  <c r="M63" i="2"/>
  <c r="T62" i="2"/>
  <c r="S62" i="2"/>
  <c r="R62" i="2"/>
  <c r="Q62" i="2"/>
  <c r="P62" i="2"/>
  <c r="L62" i="3" s="1"/>
  <c r="O62" i="2"/>
  <c r="M62" i="2"/>
  <c r="T61" i="2"/>
  <c r="S61" i="2"/>
  <c r="O61" i="3" s="1"/>
  <c r="R61" i="2"/>
  <c r="Q61" i="2"/>
  <c r="P61" i="2"/>
  <c r="L61" i="3" s="1"/>
  <c r="O61" i="2"/>
  <c r="N61" i="2"/>
  <c r="K61" i="3" s="1"/>
  <c r="M61" i="2"/>
  <c r="T60" i="2"/>
  <c r="S60" i="2"/>
  <c r="R60" i="2"/>
  <c r="Q60" i="2"/>
  <c r="P60" i="2"/>
  <c r="L60" i="3" s="1"/>
  <c r="O60" i="2"/>
  <c r="N60" i="2"/>
  <c r="K60" i="3" s="1"/>
  <c r="M60" i="2"/>
  <c r="T59" i="2"/>
  <c r="S59" i="2"/>
  <c r="R59" i="2"/>
  <c r="Q59" i="2"/>
  <c r="P59" i="2"/>
  <c r="L59" i="3" s="1"/>
  <c r="O59" i="2"/>
  <c r="N59" i="2"/>
  <c r="K59" i="3" s="1"/>
  <c r="M59" i="2"/>
  <c r="T58" i="2"/>
  <c r="S58" i="2"/>
  <c r="R58" i="2"/>
  <c r="Q58" i="2"/>
  <c r="P58" i="2"/>
  <c r="L58" i="3" s="1"/>
  <c r="O58" i="2"/>
  <c r="N58" i="2"/>
  <c r="M58" i="2"/>
  <c r="T57" i="2"/>
  <c r="S57" i="2"/>
  <c r="O57" i="3" s="1"/>
  <c r="R57" i="2"/>
  <c r="Q57" i="2"/>
  <c r="P57" i="2"/>
  <c r="L57" i="3" s="1"/>
  <c r="O57" i="2"/>
  <c r="N57" i="2"/>
  <c r="M57" i="2"/>
  <c r="T56" i="2"/>
  <c r="S56" i="2"/>
  <c r="R56" i="2"/>
  <c r="Q56" i="2"/>
  <c r="P56" i="2"/>
  <c r="L56" i="3" s="1"/>
  <c r="O56" i="2"/>
  <c r="N56" i="2"/>
  <c r="K56" i="3" s="1"/>
  <c r="M56" i="2"/>
  <c r="T55" i="2"/>
  <c r="S55" i="2"/>
  <c r="O55" i="3" s="1"/>
  <c r="R55" i="2"/>
  <c r="Q55" i="2"/>
  <c r="P55" i="2"/>
  <c r="L55" i="3" s="1"/>
  <c r="O55" i="2"/>
  <c r="N55" i="2"/>
  <c r="K55" i="3" s="1"/>
  <c r="M55" i="2"/>
  <c r="T54" i="2"/>
  <c r="S54" i="2"/>
  <c r="O54" i="3" s="1"/>
  <c r="R54" i="2"/>
  <c r="Q54" i="2"/>
  <c r="P54" i="2"/>
  <c r="L54" i="3" s="1"/>
  <c r="O54" i="2"/>
  <c r="N54" i="2"/>
  <c r="M54" i="2"/>
  <c r="T53" i="2"/>
  <c r="S53" i="2"/>
  <c r="R53" i="2"/>
  <c r="Q53" i="2"/>
  <c r="P53" i="2"/>
  <c r="L53" i="3" s="1"/>
  <c r="O53" i="2"/>
  <c r="N53" i="2"/>
  <c r="K53" i="3" s="1"/>
  <c r="M53" i="2"/>
  <c r="T52" i="2"/>
  <c r="S52" i="2"/>
  <c r="R52" i="2"/>
  <c r="Q52" i="2"/>
  <c r="P52" i="2"/>
  <c r="L52" i="3" s="1"/>
  <c r="O52" i="2"/>
  <c r="N52" i="2"/>
  <c r="K52" i="3" s="1"/>
  <c r="M52" i="2"/>
  <c r="T51" i="2"/>
  <c r="S51" i="2"/>
  <c r="R51" i="2"/>
  <c r="Q51" i="2"/>
  <c r="P51" i="2"/>
  <c r="L51" i="3" s="1"/>
  <c r="O51" i="2"/>
  <c r="N51" i="2"/>
  <c r="K51" i="3" s="1"/>
  <c r="M51" i="2"/>
  <c r="T50" i="2"/>
  <c r="S50" i="2"/>
  <c r="R50" i="2"/>
  <c r="Q50" i="2"/>
  <c r="P50" i="2"/>
  <c r="L50" i="3" s="1"/>
  <c r="O50" i="2"/>
  <c r="N50" i="2"/>
  <c r="K50" i="3" s="1"/>
  <c r="M50" i="2"/>
  <c r="T49" i="2"/>
  <c r="S49" i="2"/>
  <c r="O49" i="3" s="1"/>
  <c r="R49" i="2"/>
  <c r="Q49" i="2"/>
  <c r="P49" i="2"/>
  <c r="L49" i="3" s="1"/>
  <c r="O49" i="2"/>
  <c r="N49" i="2"/>
  <c r="K49" i="3" s="1"/>
  <c r="M49" i="2"/>
  <c r="T48" i="2"/>
  <c r="S48" i="2"/>
  <c r="R48" i="2"/>
  <c r="Q48" i="2"/>
  <c r="P48" i="2"/>
  <c r="L48" i="3" s="1"/>
  <c r="O48" i="2"/>
  <c r="N48" i="2"/>
  <c r="M48" i="2"/>
  <c r="T47" i="2"/>
  <c r="S47" i="2"/>
  <c r="O47" i="3" s="1"/>
  <c r="R47" i="2"/>
  <c r="Q47" i="2"/>
  <c r="P47" i="2"/>
  <c r="L47" i="3" s="1"/>
  <c r="O47" i="2"/>
  <c r="N47" i="2"/>
  <c r="K47" i="3" s="1"/>
  <c r="M47" i="2"/>
  <c r="T46" i="2"/>
  <c r="P46" i="3" s="1"/>
  <c r="S46" i="2"/>
  <c r="O46" i="3" s="1"/>
  <c r="R46" i="2"/>
  <c r="Q46" i="2"/>
  <c r="P46" i="2"/>
  <c r="L46" i="3" s="1"/>
  <c r="O46" i="2"/>
  <c r="N46" i="2"/>
  <c r="K46" i="3" s="1"/>
  <c r="M46" i="2"/>
  <c r="T45" i="2"/>
  <c r="S45" i="2"/>
  <c r="O45" i="3" s="1"/>
  <c r="R45" i="2"/>
  <c r="Q45" i="2"/>
  <c r="P45" i="2"/>
  <c r="L45" i="3" s="1"/>
  <c r="O45" i="2"/>
  <c r="N45" i="2"/>
  <c r="K45" i="3" s="1"/>
  <c r="M45" i="2"/>
  <c r="T44" i="2"/>
  <c r="S44" i="2"/>
  <c r="O44" i="3" s="1"/>
  <c r="R44" i="2"/>
  <c r="Q44" i="2"/>
  <c r="P44" i="2"/>
  <c r="L44" i="3" s="1"/>
  <c r="O44" i="2"/>
  <c r="N44" i="2"/>
  <c r="K44" i="3" s="1"/>
  <c r="M44" i="2"/>
  <c r="T43" i="2"/>
  <c r="P43" i="3" s="1"/>
  <c r="S43" i="2"/>
  <c r="R43" i="2"/>
  <c r="Q43" i="2"/>
  <c r="P43" i="2"/>
  <c r="L43" i="3" s="1"/>
  <c r="O43" i="2"/>
  <c r="N43" i="2"/>
  <c r="M43" i="2"/>
  <c r="T42" i="2"/>
  <c r="S42" i="2"/>
  <c r="O42" i="3" s="1"/>
  <c r="R42" i="2"/>
  <c r="Q42" i="2"/>
  <c r="P42" i="2"/>
  <c r="L42" i="3" s="1"/>
  <c r="O42" i="2"/>
  <c r="N42" i="2"/>
  <c r="K42" i="3" s="1"/>
  <c r="M42" i="2"/>
  <c r="T41" i="2"/>
  <c r="S41" i="2"/>
  <c r="O41" i="3" s="1"/>
  <c r="R41" i="2"/>
  <c r="Q41" i="2"/>
  <c r="P41" i="2"/>
  <c r="L41" i="3" s="1"/>
  <c r="O41" i="2"/>
  <c r="N41" i="2"/>
  <c r="K41" i="3" s="1"/>
  <c r="M41" i="2"/>
  <c r="T40" i="2"/>
  <c r="S40" i="2"/>
  <c r="R40" i="2"/>
  <c r="N40" i="3" s="1"/>
  <c r="Q40" i="2"/>
  <c r="P40" i="2"/>
  <c r="L40" i="3" s="1"/>
  <c r="O40" i="2"/>
  <c r="N40" i="2"/>
  <c r="K40" i="3" s="1"/>
  <c r="M40" i="2"/>
  <c r="T39" i="2"/>
  <c r="S39" i="2"/>
  <c r="R39" i="2"/>
  <c r="Q39" i="2"/>
  <c r="P39" i="2"/>
  <c r="L39" i="3" s="1"/>
  <c r="O39" i="2"/>
  <c r="N39" i="2"/>
  <c r="K39" i="3" s="1"/>
  <c r="M39" i="2"/>
  <c r="T38" i="2"/>
  <c r="P38" i="3" s="1"/>
  <c r="S38" i="2"/>
  <c r="R38" i="2"/>
  <c r="Q38" i="2"/>
  <c r="P38" i="2"/>
  <c r="L38" i="3" s="1"/>
  <c r="O38" i="2"/>
  <c r="N38" i="2"/>
  <c r="K38" i="3" s="1"/>
  <c r="M38" i="2"/>
  <c r="T37" i="2"/>
  <c r="S37" i="2"/>
  <c r="O37" i="3" s="1"/>
  <c r="R37" i="2"/>
  <c r="Q37" i="2"/>
  <c r="P37" i="2"/>
  <c r="L37" i="3" s="1"/>
  <c r="O37" i="2"/>
  <c r="N37" i="2"/>
  <c r="K37" i="3" s="1"/>
  <c r="M37" i="2"/>
  <c r="T36" i="2"/>
  <c r="P36" i="3" s="1"/>
  <c r="S36" i="2"/>
  <c r="O36" i="3" s="1"/>
  <c r="R36" i="2"/>
  <c r="Q36" i="2"/>
  <c r="P36" i="2"/>
  <c r="L36" i="3" s="1"/>
  <c r="O36" i="2"/>
  <c r="N36" i="2"/>
  <c r="K36" i="3" s="1"/>
  <c r="M36" i="2"/>
  <c r="T35" i="2"/>
  <c r="P35" i="3" s="1"/>
  <c r="S35" i="2"/>
  <c r="R35" i="2"/>
  <c r="N35" i="3" s="1"/>
  <c r="Q35" i="2"/>
  <c r="P35" i="2"/>
  <c r="L35" i="3" s="1"/>
  <c r="O35" i="2"/>
  <c r="N35" i="2"/>
  <c r="K35" i="3" s="1"/>
  <c r="M35" i="2"/>
  <c r="T34" i="2"/>
  <c r="S34" i="2"/>
  <c r="R34" i="2"/>
  <c r="Q34" i="2"/>
  <c r="P34" i="2"/>
  <c r="L34" i="3" s="1"/>
  <c r="O34" i="2"/>
  <c r="N34" i="2"/>
  <c r="K34" i="3" s="1"/>
  <c r="M34" i="2"/>
  <c r="T33" i="2"/>
  <c r="S33" i="2"/>
  <c r="R33" i="2"/>
  <c r="Q33" i="2"/>
  <c r="P33" i="2"/>
  <c r="L33" i="3" s="1"/>
  <c r="O33" i="2"/>
  <c r="N33" i="2"/>
  <c r="K33" i="3" s="1"/>
  <c r="M33" i="2"/>
  <c r="T32" i="2"/>
  <c r="S32" i="2"/>
  <c r="O32" i="3" s="1"/>
  <c r="R32" i="2"/>
  <c r="N32" i="3" s="1"/>
  <c r="Q32" i="2"/>
  <c r="P32" i="2"/>
  <c r="L32" i="3" s="1"/>
  <c r="O32" i="2"/>
  <c r="N32" i="2"/>
  <c r="K32" i="3" s="1"/>
  <c r="M32" i="2"/>
  <c r="T31" i="2"/>
  <c r="S31" i="2"/>
  <c r="O31" i="3" s="1"/>
  <c r="R31" i="2"/>
  <c r="Q31" i="2"/>
  <c r="P31" i="2"/>
  <c r="L31" i="3" s="1"/>
  <c r="O31" i="2"/>
  <c r="N31" i="2"/>
  <c r="K31" i="3" s="1"/>
  <c r="M31" i="2"/>
  <c r="T30" i="2"/>
  <c r="S30" i="2"/>
  <c r="R30" i="2"/>
  <c r="N30" i="3" s="1"/>
  <c r="Q30" i="2"/>
  <c r="M30" i="3" s="1"/>
  <c r="P30" i="2"/>
  <c r="L30" i="3" s="1"/>
  <c r="O30" i="2"/>
  <c r="N30" i="2"/>
  <c r="K30" i="3" s="1"/>
  <c r="M30" i="2"/>
  <c r="T29" i="2"/>
  <c r="S29" i="2"/>
  <c r="O29" i="3" s="1"/>
  <c r="R29" i="2"/>
  <c r="N29" i="3" s="1"/>
  <c r="Q29" i="2"/>
  <c r="P29" i="2"/>
  <c r="L29" i="3" s="1"/>
  <c r="O29" i="2"/>
  <c r="N29" i="2"/>
  <c r="K29" i="3" s="1"/>
  <c r="M29" i="2"/>
  <c r="T28" i="2"/>
  <c r="P28" i="3" s="1"/>
  <c r="S28" i="2"/>
  <c r="O28" i="3" s="1"/>
  <c r="R28" i="2"/>
  <c r="Q28" i="2"/>
  <c r="P28" i="2"/>
  <c r="L28" i="3" s="1"/>
  <c r="O28" i="2"/>
  <c r="N28" i="2"/>
  <c r="K28" i="3" s="1"/>
  <c r="M28" i="2"/>
  <c r="T27" i="2"/>
  <c r="S27" i="2"/>
  <c r="O27" i="3" s="1"/>
  <c r="R27" i="2"/>
  <c r="Q27" i="2"/>
  <c r="P27" i="2"/>
  <c r="L27" i="3" s="1"/>
  <c r="O27" i="2"/>
  <c r="N27" i="2"/>
  <c r="K27" i="3" s="1"/>
  <c r="M27" i="2"/>
  <c r="T26" i="2"/>
  <c r="P26" i="3" s="1"/>
  <c r="S26" i="2"/>
  <c r="O26" i="3" s="1"/>
  <c r="R26" i="2"/>
  <c r="Q26" i="2"/>
  <c r="P26" i="2"/>
  <c r="L26" i="3" s="1"/>
  <c r="O26" i="2"/>
  <c r="N26" i="2"/>
  <c r="K26" i="3" s="1"/>
  <c r="M26" i="2"/>
  <c r="T25" i="2"/>
  <c r="P25" i="3" s="1"/>
  <c r="S25" i="2"/>
  <c r="R25" i="2"/>
  <c r="Q25" i="2"/>
  <c r="P25" i="2"/>
  <c r="L25" i="3" s="1"/>
  <c r="O25" i="2"/>
  <c r="N25" i="2"/>
  <c r="K25" i="3" s="1"/>
  <c r="M25" i="2"/>
  <c r="T24" i="2"/>
  <c r="S24" i="2"/>
  <c r="O24" i="3" s="1"/>
  <c r="R24" i="2"/>
  <c r="N24" i="3" s="1"/>
  <c r="Q24" i="2"/>
  <c r="P24" i="2"/>
  <c r="L24" i="3" s="1"/>
  <c r="O24" i="2"/>
  <c r="N24" i="2"/>
  <c r="K24" i="3" s="1"/>
  <c r="M24" i="2"/>
  <c r="T23" i="2"/>
  <c r="P23" i="3" s="1"/>
  <c r="S23" i="2"/>
  <c r="R23" i="2"/>
  <c r="Q23" i="2"/>
  <c r="P23" i="2"/>
  <c r="L23" i="3" s="1"/>
  <c r="O23" i="2"/>
  <c r="N23" i="2"/>
  <c r="K23" i="3" s="1"/>
  <c r="M23" i="2"/>
  <c r="T22" i="2"/>
  <c r="S22" i="2"/>
  <c r="O22" i="3" s="1"/>
  <c r="R22" i="2"/>
  <c r="N22" i="3" s="1"/>
  <c r="Q22" i="2"/>
  <c r="P22" i="2"/>
  <c r="L22" i="3" s="1"/>
  <c r="O22" i="2"/>
  <c r="N22" i="2"/>
  <c r="K22" i="3" s="1"/>
  <c r="M22" i="2"/>
  <c r="T21" i="2"/>
  <c r="S21" i="2"/>
  <c r="O21" i="3" s="1"/>
  <c r="R21" i="2"/>
  <c r="Q21" i="2"/>
  <c r="P21" i="2"/>
  <c r="L21" i="3" s="1"/>
  <c r="O21" i="2"/>
  <c r="N21" i="2"/>
  <c r="K21" i="3" s="1"/>
  <c r="M21" i="2"/>
  <c r="T20" i="2"/>
  <c r="S20" i="2"/>
  <c r="O20" i="3" s="1"/>
  <c r="R20" i="2"/>
  <c r="N20" i="3" s="1"/>
  <c r="Q20" i="2"/>
  <c r="P20" i="2"/>
  <c r="L20" i="3" s="1"/>
  <c r="O20" i="2"/>
  <c r="N20" i="2"/>
  <c r="K20" i="3" s="1"/>
  <c r="M20" i="2"/>
  <c r="T19" i="2"/>
  <c r="S19" i="2"/>
  <c r="O19" i="3" s="1"/>
  <c r="R19" i="2"/>
  <c r="Q19" i="2"/>
  <c r="P19" i="2"/>
  <c r="L19" i="3" s="1"/>
  <c r="O19" i="2"/>
  <c r="N19" i="2"/>
  <c r="K19" i="3" s="1"/>
  <c r="M19" i="2"/>
  <c r="T18" i="2"/>
  <c r="P18" i="3" s="1"/>
  <c r="S18" i="2"/>
  <c r="R18" i="2"/>
  <c r="Q18" i="2"/>
  <c r="P18" i="2"/>
  <c r="L18" i="3" s="1"/>
  <c r="O18" i="2"/>
  <c r="N18" i="2"/>
  <c r="K18" i="3" s="1"/>
  <c r="M18" i="2"/>
  <c r="T17" i="2"/>
  <c r="S17" i="2"/>
  <c r="O17" i="3" s="1"/>
  <c r="R17" i="2"/>
  <c r="N17" i="3" s="1"/>
  <c r="Q17" i="2"/>
  <c r="M17" i="3" s="1"/>
  <c r="P17" i="2"/>
  <c r="L17" i="3" s="1"/>
  <c r="O17" i="2"/>
  <c r="N17" i="2"/>
  <c r="K17" i="3" s="1"/>
  <c r="M17" i="2"/>
  <c r="T16" i="2"/>
  <c r="P16" i="3" s="1"/>
  <c r="S16" i="2"/>
  <c r="O16" i="3" s="1"/>
  <c r="R16" i="2"/>
  <c r="Q16" i="2"/>
  <c r="P16" i="2"/>
  <c r="L16" i="3" s="1"/>
  <c r="O16" i="2"/>
  <c r="N16" i="2"/>
  <c r="K16" i="3" s="1"/>
  <c r="M16" i="2"/>
  <c r="T15" i="2"/>
  <c r="P15" i="3" s="1"/>
  <c r="S15" i="2"/>
  <c r="O15" i="3" s="1"/>
  <c r="R15" i="2"/>
  <c r="N15" i="3" s="1"/>
  <c r="Q15" i="2"/>
  <c r="M15" i="3" s="1"/>
  <c r="P15" i="2"/>
  <c r="L15" i="3" s="1"/>
  <c r="O15" i="2"/>
  <c r="N15" i="2"/>
  <c r="K15" i="3" s="1"/>
  <c r="M15" i="2"/>
  <c r="T14" i="2"/>
  <c r="P14" i="3" s="1"/>
  <c r="S14" i="2"/>
  <c r="R14" i="2"/>
  <c r="Q14" i="2"/>
  <c r="M14" i="3" s="1"/>
  <c r="P14" i="2"/>
  <c r="L14" i="3" s="1"/>
  <c r="O14" i="2"/>
  <c r="N14" i="2"/>
  <c r="K14" i="3" s="1"/>
  <c r="M14" i="2"/>
  <c r="T13" i="2"/>
  <c r="P13" i="3" s="1"/>
  <c r="S13" i="2"/>
  <c r="O13" i="3" s="1"/>
  <c r="R13" i="2"/>
  <c r="Q13" i="2"/>
  <c r="P13" i="2"/>
  <c r="L13" i="3" s="1"/>
  <c r="O13" i="2"/>
  <c r="N13" i="2"/>
  <c r="K13" i="3" s="1"/>
  <c r="M13" i="2"/>
  <c r="T12" i="2"/>
  <c r="S12" i="2"/>
  <c r="O12" i="3" s="1"/>
  <c r="R12" i="2"/>
  <c r="Q12" i="2"/>
  <c r="M12" i="3" s="1"/>
  <c r="P12" i="2"/>
  <c r="L12" i="3" s="1"/>
  <c r="O12" i="2"/>
  <c r="N12" i="2"/>
  <c r="K12" i="3" s="1"/>
  <c r="M12" i="2"/>
  <c r="T11" i="2"/>
  <c r="P11" i="3" s="1"/>
  <c r="S11" i="2"/>
  <c r="O11" i="3" s="1"/>
  <c r="R11" i="2"/>
  <c r="Q11" i="2"/>
  <c r="P11" i="2"/>
  <c r="L11" i="3" s="1"/>
  <c r="O11" i="2"/>
  <c r="N11" i="2"/>
  <c r="K11" i="3" s="1"/>
  <c r="M11" i="2"/>
  <c r="T10" i="2"/>
  <c r="P10" i="3" s="1"/>
  <c r="S10" i="2"/>
  <c r="O10" i="3" s="1"/>
  <c r="R10" i="2"/>
  <c r="N10" i="3" s="1"/>
  <c r="Q10" i="2"/>
  <c r="P10" i="2"/>
  <c r="L10" i="3" s="1"/>
  <c r="O10" i="2"/>
  <c r="N10" i="2"/>
  <c r="K10" i="3" s="1"/>
  <c r="M10" i="2"/>
  <c r="T9" i="2"/>
  <c r="S9" i="2"/>
  <c r="O9" i="3" s="1"/>
  <c r="R9" i="2"/>
  <c r="N9" i="3" s="1"/>
  <c r="Q9" i="2"/>
  <c r="M9" i="3" s="1"/>
  <c r="P9" i="2"/>
  <c r="L9" i="3" s="1"/>
  <c r="O9" i="2"/>
  <c r="N9" i="2"/>
  <c r="K9" i="3" s="1"/>
  <c r="M9" i="2"/>
  <c r="T8" i="2"/>
  <c r="P8" i="3" s="1"/>
  <c r="S8" i="2"/>
  <c r="O8" i="3" s="1"/>
  <c r="R8" i="2"/>
  <c r="N8" i="3" s="1"/>
  <c r="Q8" i="2"/>
  <c r="M8" i="3" s="1"/>
  <c r="P8" i="2"/>
  <c r="L8" i="3" s="1"/>
  <c r="O8" i="2"/>
  <c r="N8" i="2"/>
  <c r="K8" i="3" s="1"/>
  <c r="M8" i="2"/>
  <c r="T7" i="2"/>
  <c r="S7" i="2"/>
  <c r="O7" i="3" s="1"/>
  <c r="R7" i="2"/>
  <c r="Q7" i="2"/>
  <c r="M7" i="3" s="1"/>
  <c r="P7" i="2"/>
  <c r="L7" i="3" s="1"/>
  <c r="O7" i="2"/>
  <c r="N7" i="2"/>
  <c r="K7" i="3" s="1"/>
  <c r="M7" i="2"/>
  <c r="T6" i="2"/>
  <c r="P6" i="3" s="1"/>
  <c r="S6" i="2"/>
  <c r="O6" i="3" s="1"/>
  <c r="R6" i="2"/>
  <c r="Q6" i="2"/>
  <c r="P6" i="2"/>
  <c r="L6" i="3" s="1"/>
  <c r="O6" i="2"/>
  <c r="N6" i="2"/>
  <c r="K6" i="3" s="1"/>
  <c r="M6" i="2"/>
  <c r="T5" i="2"/>
  <c r="S5" i="2"/>
  <c r="O5" i="3" s="1"/>
  <c r="R5" i="2"/>
  <c r="N5" i="3" s="1"/>
  <c r="Q5" i="2"/>
  <c r="P5" i="2"/>
  <c r="L5" i="3" s="1"/>
  <c r="O5" i="2"/>
  <c r="N5" i="2"/>
  <c r="K5" i="3" s="1"/>
  <c r="M5" i="2"/>
  <c r="T4" i="2"/>
  <c r="S4" i="2"/>
  <c r="O4" i="3" s="1"/>
  <c r="R4" i="2"/>
  <c r="N4" i="3" s="1"/>
  <c r="Q4" i="2"/>
  <c r="M4" i="3" s="1"/>
  <c r="P4" i="2"/>
  <c r="L4" i="3" s="1"/>
  <c r="O4" i="2"/>
  <c r="N4" i="2"/>
  <c r="K4" i="3" s="1"/>
  <c r="M4" i="2"/>
  <c r="T3" i="2"/>
  <c r="P3" i="3" s="1"/>
  <c r="S3" i="2"/>
  <c r="O3" i="3" s="1"/>
  <c r="R3" i="2"/>
  <c r="Q3" i="2"/>
  <c r="P3" i="2"/>
  <c r="L3" i="3" s="1"/>
  <c r="O3" i="2"/>
  <c r="N3" i="2"/>
  <c r="K3" i="3" s="1"/>
  <c r="M3" i="2"/>
  <c r="T2" i="2"/>
  <c r="P2" i="3" s="1"/>
  <c r="S2" i="2"/>
  <c r="O2" i="3" s="1"/>
  <c r="R2" i="2"/>
  <c r="N2" i="3" s="1"/>
  <c r="Q2" i="2"/>
  <c r="M2" i="3" s="1"/>
  <c r="P2" i="2"/>
  <c r="L2" i="3" s="1"/>
  <c r="O2" i="2"/>
  <c r="N2" i="2"/>
  <c r="K2" i="3" s="1"/>
  <c r="M2" i="2"/>
  <c r="P17" i="3"/>
  <c r="P19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5" i="3"/>
  <c r="P44" i="3"/>
  <c r="P42" i="3"/>
  <c r="P41" i="3"/>
  <c r="P40" i="3"/>
  <c r="P39" i="3"/>
  <c r="P37" i="3"/>
  <c r="P34" i="3"/>
  <c r="P33" i="3"/>
  <c r="P32" i="3"/>
  <c r="P31" i="3"/>
  <c r="P30" i="3"/>
  <c r="P29" i="3"/>
  <c r="P27" i="3"/>
  <c r="P24" i="3"/>
  <c r="P22" i="3"/>
  <c r="P21" i="3"/>
  <c r="P20" i="3"/>
  <c r="P12" i="3"/>
  <c r="P9" i="3"/>
  <c r="P7" i="3"/>
  <c r="P5" i="3"/>
  <c r="P4" i="3"/>
  <c r="O97" i="3"/>
  <c r="N97" i="3"/>
  <c r="M97" i="3"/>
  <c r="J97" i="3"/>
  <c r="B97" i="3"/>
  <c r="A97" i="3"/>
  <c r="O96" i="3"/>
  <c r="N96" i="3"/>
  <c r="M96" i="3"/>
  <c r="J96" i="3"/>
  <c r="B96" i="3"/>
  <c r="A96" i="3"/>
  <c r="N95" i="3"/>
  <c r="M95" i="3"/>
  <c r="J95" i="3"/>
  <c r="B95" i="3"/>
  <c r="A95" i="3"/>
  <c r="O94" i="3"/>
  <c r="N94" i="3"/>
  <c r="M94" i="3"/>
  <c r="J94" i="3"/>
  <c r="B94" i="3"/>
  <c r="A94" i="3"/>
  <c r="O93" i="3"/>
  <c r="N93" i="3"/>
  <c r="M93" i="3"/>
  <c r="J93" i="3"/>
  <c r="B93" i="3"/>
  <c r="A93" i="3"/>
  <c r="N92" i="3"/>
  <c r="M92" i="3"/>
  <c r="J92" i="3"/>
  <c r="B92" i="3"/>
  <c r="A92" i="3"/>
  <c r="O91" i="3"/>
  <c r="N91" i="3"/>
  <c r="M91" i="3"/>
  <c r="J91" i="3"/>
  <c r="B91" i="3"/>
  <c r="A91" i="3"/>
  <c r="N90" i="3"/>
  <c r="M90" i="3"/>
  <c r="J90" i="3"/>
  <c r="B90" i="3"/>
  <c r="A90" i="3"/>
  <c r="O89" i="3"/>
  <c r="N89" i="3"/>
  <c r="M89" i="3"/>
  <c r="J89" i="3"/>
  <c r="B89" i="3"/>
  <c r="A89" i="3"/>
  <c r="N88" i="3"/>
  <c r="M88" i="3"/>
  <c r="J88" i="3"/>
  <c r="B88" i="3"/>
  <c r="A88" i="3"/>
  <c r="O87" i="3"/>
  <c r="N87" i="3"/>
  <c r="M87" i="3"/>
  <c r="J87" i="3"/>
  <c r="B87" i="3"/>
  <c r="A87" i="3"/>
  <c r="N86" i="3"/>
  <c r="M86" i="3"/>
  <c r="J86" i="3"/>
  <c r="B86" i="3"/>
  <c r="A86" i="3"/>
  <c r="O85" i="3"/>
  <c r="N85" i="3"/>
  <c r="M85" i="3"/>
  <c r="J85" i="3"/>
  <c r="B85" i="3"/>
  <c r="A85" i="3"/>
  <c r="O84" i="3"/>
  <c r="N84" i="3"/>
  <c r="M84" i="3"/>
  <c r="J84" i="3"/>
  <c r="B84" i="3"/>
  <c r="A84" i="3"/>
  <c r="N83" i="3"/>
  <c r="M83" i="3"/>
  <c r="J83" i="3"/>
  <c r="B83" i="3"/>
  <c r="A83" i="3"/>
  <c r="O82" i="3"/>
  <c r="N82" i="3"/>
  <c r="M82" i="3"/>
  <c r="J82" i="3"/>
  <c r="B82" i="3"/>
  <c r="A82" i="3"/>
  <c r="N81" i="3"/>
  <c r="M81" i="3"/>
  <c r="J81" i="3"/>
  <c r="B81" i="3"/>
  <c r="A81" i="3"/>
  <c r="O80" i="3"/>
  <c r="N80" i="3"/>
  <c r="M80" i="3"/>
  <c r="J80" i="3"/>
  <c r="B80" i="3"/>
  <c r="A80" i="3"/>
  <c r="O79" i="3"/>
  <c r="N79" i="3"/>
  <c r="M79" i="3"/>
  <c r="J79" i="3"/>
  <c r="B79" i="3"/>
  <c r="A79" i="3"/>
  <c r="N78" i="3"/>
  <c r="M78" i="3"/>
  <c r="J78" i="3"/>
  <c r="B78" i="3"/>
  <c r="A78" i="3"/>
  <c r="N77" i="3"/>
  <c r="M77" i="3"/>
  <c r="J77" i="3"/>
  <c r="B77" i="3"/>
  <c r="A77" i="3"/>
  <c r="N76" i="3"/>
  <c r="M76" i="3"/>
  <c r="J76" i="3"/>
  <c r="B76" i="3"/>
  <c r="A76" i="3"/>
  <c r="O75" i="3"/>
  <c r="N75" i="3"/>
  <c r="M75" i="3"/>
  <c r="J75" i="3"/>
  <c r="B75" i="3"/>
  <c r="A75" i="3"/>
  <c r="O74" i="3"/>
  <c r="N74" i="3"/>
  <c r="M74" i="3"/>
  <c r="J74" i="3"/>
  <c r="B74" i="3"/>
  <c r="A74" i="3"/>
  <c r="N73" i="3"/>
  <c r="M73" i="3"/>
  <c r="J73" i="3"/>
  <c r="B73" i="3"/>
  <c r="A73" i="3"/>
  <c r="O72" i="3"/>
  <c r="N72" i="3"/>
  <c r="M72" i="3"/>
  <c r="J72" i="3"/>
  <c r="B72" i="3"/>
  <c r="A72" i="3"/>
  <c r="N71" i="3"/>
  <c r="M71" i="3"/>
  <c r="J71" i="3"/>
  <c r="B71" i="3"/>
  <c r="A71" i="3"/>
  <c r="O70" i="3"/>
  <c r="N70" i="3"/>
  <c r="M70" i="3"/>
  <c r="J70" i="3"/>
  <c r="B70" i="3"/>
  <c r="A70" i="3"/>
  <c r="O69" i="3"/>
  <c r="N69" i="3"/>
  <c r="M69" i="3"/>
  <c r="J69" i="3"/>
  <c r="B69" i="3"/>
  <c r="A69" i="3"/>
  <c r="N68" i="3"/>
  <c r="M68" i="3"/>
  <c r="J68" i="3"/>
  <c r="B68" i="3"/>
  <c r="A68" i="3"/>
  <c r="N67" i="3"/>
  <c r="M67" i="3"/>
  <c r="J67" i="3"/>
  <c r="B67" i="3"/>
  <c r="A67" i="3"/>
  <c r="N66" i="3"/>
  <c r="M66" i="3"/>
  <c r="J66" i="3"/>
  <c r="B66" i="3"/>
  <c r="A66" i="3"/>
  <c r="O65" i="3"/>
  <c r="N65" i="3"/>
  <c r="M65" i="3"/>
  <c r="J65" i="3"/>
  <c r="B65" i="3"/>
  <c r="A65" i="3"/>
  <c r="O64" i="3"/>
  <c r="N64" i="3"/>
  <c r="M64" i="3"/>
  <c r="J64" i="3"/>
  <c r="B64" i="3"/>
  <c r="A64" i="3"/>
  <c r="N63" i="3"/>
  <c r="M63" i="3"/>
  <c r="J63" i="3"/>
  <c r="B63" i="3"/>
  <c r="A63" i="3"/>
  <c r="O62" i="3"/>
  <c r="N62" i="3"/>
  <c r="M62" i="3"/>
  <c r="J62" i="3"/>
  <c r="B62" i="3"/>
  <c r="A62" i="3"/>
  <c r="N61" i="3"/>
  <c r="M61" i="3"/>
  <c r="J61" i="3"/>
  <c r="B61" i="3"/>
  <c r="A61" i="3"/>
  <c r="O60" i="3"/>
  <c r="N60" i="3"/>
  <c r="M60" i="3"/>
  <c r="J60" i="3"/>
  <c r="B60" i="3"/>
  <c r="A60" i="3"/>
  <c r="O59" i="3"/>
  <c r="N59" i="3"/>
  <c r="M59" i="3"/>
  <c r="J59" i="3"/>
  <c r="B59" i="3"/>
  <c r="A59" i="3"/>
  <c r="O58" i="3"/>
  <c r="N58" i="3"/>
  <c r="M58" i="3"/>
  <c r="K58" i="3"/>
  <c r="J58" i="3"/>
  <c r="B58" i="3"/>
  <c r="A58" i="3"/>
  <c r="N57" i="3"/>
  <c r="M57" i="3"/>
  <c r="K57" i="3"/>
  <c r="J57" i="3"/>
  <c r="B57" i="3"/>
  <c r="A57" i="3"/>
  <c r="O56" i="3"/>
  <c r="N56" i="3"/>
  <c r="M56" i="3"/>
  <c r="J56" i="3"/>
  <c r="B56" i="3"/>
  <c r="A56" i="3"/>
  <c r="N55" i="3"/>
  <c r="M55" i="3"/>
  <c r="J55" i="3"/>
  <c r="B55" i="3"/>
  <c r="A55" i="3"/>
  <c r="N54" i="3"/>
  <c r="M54" i="3"/>
  <c r="K54" i="3"/>
  <c r="J54" i="3"/>
  <c r="B54" i="3"/>
  <c r="A54" i="3"/>
  <c r="O53" i="3"/>
  <c r="N53" i="3"/>
  <c r="M53" i="3"/>
  <c r="J53" i="3"/>
  <c r="B53" i="3"/>
  <c r="A53" i="3"/>
  <c r="O52" i="3"/>
  <c r="N52" i="3"/>
  <c r="M52" i="3"/>
  <c r="J52" i="3"/>
  <c r="B52" i="3"/>
  <c r="A52" i="3"/>
  <c r="O51" i="3"/>
  <c r="N51" i="3"/>
  <c r="M51" i="3"/>
  <c r="J51" i="3"/>
  <c r="B51" i="3"/>
  <c r="A51" i="3"/>
  <c r="O50" i="3"/>
  <c r="N50" i="3"/>
  <c r="M50" i="3"/>
  <c r="J50" i="3"/>
  <c r="B50" i="3"/>
  <c r="A50" i="3"/>
  <c r="N49" i="3"/>
  <c r="M49" i="3"/>
  <c r="J49" i="3"/>
  <c r="B49" i="3"/>
  <c r="A49" i="3"/>
  <c r="O48" i="3"/>
  <c r="N48" i="3"/>
  <c r="M48" i="3"/>
  <c r="K48" i="3"/>
  <c r="J48" i="3"/>
  <c r="B48" i="3"/>
  <c r="A48" i="3"/>
  <c r="N47" i="3"/>
  <c r="M47" i="3"/>
  <c r="J47" i="3"/>
  <c r="B47" i="3"/>
  <c r="A47" i="3"/>
  <c r="N46" i="3"/>
  <c r="M46" i="3"/>
  <c r="J46" i="3"/>
  <c r="B46" i="3"/>
  <c r="A46" i="3"/>
  <c r="N45" i="3"/>
  <c r="M45" i="3"/>
  <c r="J45" i="3"/>
  <c r="B45" i="3"/>
  <c r="A45" i="3"/>
  <c r="N44" i="3"/>
  <c r="M44" i="3"/>
  <c r="J44" i="3"/>
  <c r="B44" i="3"/>
  <c r="A44" i="3"/>
  <c r="O43" i="3"/>
  <c r="N43" i="3"/>
  <c r="M43" i="3"/>
  <c r="K43" i="3"/>
  <c r="J43" i="3"/>
  <c r="B43" i="3"/>
  <c r="A43" i="3"/>
  <c r="N42" i="3"/>
  <c r="M42" i="3"/>
  <c r="J42" i="3"/>
  <c r="B42" i="3"/>
  <c r="A42" i="3"/>
  <c r="N41" i="3"/>
  <c r="M41" i="3"/>
  <c r="J41" i="3"/>
  <c r="B41" i="3"/>
  <c r="A41" i="3"/>
  <c r="O40" i="3"/>
  <c r="M40" i="3"/>
  <c r="J40" i="3"/>
  <c r="B40" i="3"/>
  <c r="A40" i="3"/>
  <c r="O39" i="3"/>
  <c r="N39" i="3"/>
  <c r="M39" i="3"/>
  <c r="J39" i="3"/>
  <c r="B39" i="3"/>
  <c r="A39" i="3"/>
  <c r="O38" i="3"/>
  <c r="N38" i="3"/>
  <c r="M38" i="3"/>
  <c r="J38" i="3"/>
  <c r="B38" i="3"/>
  <c r="A38" i="3"/>
  <c r="N37" i="3"/>
  <c r="M37" i="3"/>
  <c r="J37" i="3"/>
  <c r="B37" i="3"/>
  <c r="A37" i="3"/>
  <c r="N36" i="3"/>
  <c r="M36" i="3"/>
  <c r="J36" i="3"/>
  <c r="B36" i="3"/>
  <c r="A36" i="3"/>
  <c r="O35" i="3"/>
  <c r="M35" i="3"/>
  <c r="J35" i="3"/>
  <c r="B35" i="3"/>
  <c r="A35" i="3"/>
  <c r="O34" i="3"/>
  <c r="N34" i="3"/>
  <c r="M34" i="3"/>
  <c r="J34" i="3"/>
  <c r="B34" i="3"/>
  <c r="A34" i="3"/>
  <c r="O33" i="3"/>
  <c r="N33" i="3"/>
  <c r="M33" i="3"/>
  <c r="J33" i="3"/>
  <c r="B33" i="3"/>
  <c r="A33" i="3"/>
  <c r="M32" i="3"/>
  <c r="J32" i="3"/>
  <c r="B32" i="3"/>
  <c r="A32" i="3"/>
  <c r="N31" i="3"/>
  <c r="M31" i="3"/>
  <c r="J31" i="3"/>
  <c r="B31" i="3"/>
  <c r="A31" i="3"/>
  <c r="O30" i="3"/>
  <c r="J30" i="3"/>
  <c r="B30" i="3"/>
  <c r="A30" i="3"/>
  <c r="M29" i="3"/>
  <c r="J29" i="3"/>
  <c r="B29" i="3"/>
  <c r="A29" i="3"/>
  <c r="N28" i="3"/>
  <c r="M28" i="3"/>
  <c r="J28" i="3"/>
  <c r="B28" i="3"/>
  <c r="A28" i="3"/>
  <c r="N27" i="3"/>
  <c r="M27" i="3"/>
  <c r="J27" i="3"/>
  <c r="B27" i="3"/>
  <c r="A27" i="3"/>
  <c r="N26" i="3"/>
  <c r="M26" i="3"/>
  <c r="J26" i="3"/>
  <c r="B26" i="3"/>
  <c r="A26" i="3"/>
  <c r="O25" i="3"/>
  <c r="N25" i="3"/>
  <c r="M25" i="3"/>
  <c r="J25" i="3"/>
  <c r="B25" i="3"/>
  <c r="A25" i="3"/>
  <c r="M24" i="3"/>
  <c r="J24" i="3"/>
  <c r="B24" i="3"/>
  <c r="A24" i="3"/>
  <c r="O23" i="3"/>
  <c r="N23" i="3"/>
  <c r="M23" i="3"/>
  <c r="J23" i="3"/>
  <c r="B23" i="3"/>
  <c r="A23" i="3"/>
  <c r="M22" i="3"/>
  <c r="J22" i="3"/>
  <c r="B22" i="3"/>
  <c r="A22" i="3"/>
  <c r="N21" i="3"/>
  <c r="M21" i="3"/>
  <c r="J21" i="3"/>
  <c r="B21" i="3"/>
  <c r="A21" i="3"/>
  <c r="M20" i="3"/>
  <c r="J20" i="3"/>
  <c r="B20" i="3"/>
  <c r="A20" i="3"/>
  <c r="N19" i="3"/>
  <c r="M19" i="3"/>
  <c r="J19" i="3"/>
  <c r="B19" i="3"/>
  <c r="A19" i="3"/>
  <c r="O18" i="3"/>
  <c r="N18" i="3"/>
  <c r="M18" i="3"/>
  <c r="J18" i="3"/>
  <c r="B18" i="3"/>
  <c r="A18" i="3"/>
  <c r="J17" i="3"/>
  <c r="B17" i="3"/>
  <c r="A17" i="3"/>
  <c r="N16" i="3"/>
  <c r="M16" i="3"/>
  <c r="J16" i="3"/>
  <c r="B16" i="3"/>
  <c r="A16" i="3"/>
  <c r="J15" i="3"/>
  <c r="B15" i="3"/>
  <c r="A15" i="3"/>
  <c r="O14" i="3"/>
  <c r="N14" i="3"/>
  <c r="J14" i="3"/>
  <c r="B14" i="3"/>
  <c r="A14" i="3"/>
  <c r="N13" i="3"/>
  <c r="M13" i="3"/>
  <c r="J13" i="3"/>
  <c r="B13" i="3"/>
  <c r="A13" i="3"/>
  <c r="N12" i="3"/>
  <c r="J12" i="3"/>
  <c r="B12" i="3"/>
  <c r="A12" i="3"/>
  <c r="N11" i="3"/>
  <c r="M11" i="3"/>
  <c r="J11" i="3"/>
  <c r="B11" i="3"/>
  <c r="A11" i="3"/>
  <c r="M10" i="3"/>
  <c r="J10" i="3"/>
  <c r="B10" i="3"/>
  <c r="A10" i="3"/>
  <c r="J9" i="3"/>
  <c r="B9" i="3"/>
  <c r="A9" i="3"/>
  <c r="J8" i="3"/>
  <c r="B8" i="3"/>
  <c r="A8" i="3"/>
  <c r="N7" i="3"/>
  <c r="J7" i="3"/>
  <c r="B7" i="3"/>
  <c r="A7" i="3"/>
  <c r="N6" i="3"/>
  <c r="M6" i="3"/>
  <c r="J6" i="3"/>
  <c r="B6" i="3"/>
  <c r="A6" i="3"/>
  <c r="M5" i="3"/>
  <c r="J5" i="3"/>
  <c r="B5" i="3"/>
  <c r="A5" i="3"/>
  <c r="J4" i="3"/>
  <c r="B4" i="3"/>
  <c r="A4" i="3"/>
  <c r="N3" i="3"/>
  <c r="M3" i="3"/>
  <c r="J3" i="3"/>
  <c r="B3" i="3"/>
  <c r="A3" i="3"/>
  <c r="J2" i="3"/>
  <c r="B2" i="3"/>
  <c r="A2" i="3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N74" i="2" s="1"/>
  <c r="K74" i="3" s="1"/>
  <c r="C22" i="1"/>
  <c r="N75" i="2" s="1"/>
  <c r="K75" i="3" s="1"/>
  <c r="C23" i="1"/>
  <c r="N88" i="2" s="1"/>
  <c r="K88" i="3" s="1"/>
  <c r="C24" i="1"/>
  <c r="N89" i="2" s="1"/>
  <c r="K89" i="3" s="1"/>
  <c r="C25" i="1"/>
  <c r="N78" i="2" s="1"/>
  <c r="K78" i="3" s="1"/>
  <c r="C26" i="1"/>
  <c r="N91" i="2" s="1"/>
  <c r="K91" i="3" s="1"/>
  <c r="C27" i="1"/>
  <c r="N92" i="2" s="1"/>
  <c r="K92" i="3" s="1"/>
  <c r="C28" i="1"/>
  <c r="N81" i="2" s="1"/>
  <c r="K81" i="3" s="1"/>
  <c r="C29" i="1"/>
  <c r="N82" i="2" s="1"/>
  <c r="K82" i="3" s="1"/>
  <c r="C30" i="1"/>
  <c r="N95" i="2" s="1"/>
  <c r="K95" i="3" s="1"/>
  <c r="C31" i="1"/>
  <c r="N96" i="2" s="1"/>
  <c r="K96" i="3" s="1"/>
  <c r="C32" i="1"/>
  <c r="N80" i="2" l="1"/>
  <c r="K80" i="3" s="1"/>
  <c r="N76" i="2"/>
  <c r="K76" i="3" s="1"/>
  <c r="N68" i="2"/>
  <c r="K68" i="3" s="1"/>
  <c r="N64" i="2"/>
  <c r="K64" i="3" s="1"/>
  <c r="N85" i="2"/>
  <c r="K85" i="3" s="1"/>
  <c r="N86" i="2"/>
  <c r="K86" i="3" s="1"/>
  <c r="N94" i="2"/>
  <c r="K94" i="3" s="1"/>
  <c r="N73" i="2"/>
  <c r="K73" i="3" s="1"/>
  <c r="N72" i="2"/>
  <c r="K72" i="3" s="1"/>
  <c r="N97" i="2"/>
  <c r="K97" i="3" s="1"/>
  <c r="N84" i="2"/>
  <c r="K84" i="3" s="1"/>
  <c r="N62" i="2"/>
  <c r="K62" i="3" s="1"/>
  <c r="N66" i="2"/>
  <c r="K66" i="3" s="1"/>
  <c r="N70" i="2"/>
  <c r="K70" i="3" s="1"/>
  <c r="N69" i="2"/>
  <c r="K69" i="3" s="1"/>
  <c r="N79" i="2"/>
  <c r="K79" i="3" s="1"/>
  <c r="N63" i="2"/>
  <c r="K63" i="3" s="1"/>
  <c r="N83" i="2"/>
  <c r="K83" i="3" s="1"/>
  <c r="N93" i="2"/>
  <c r="K93" i="3" s="1"/>
  <c r="N67" i="2"/>
  <c r="K67" i="3" s="1"/>
  <c r="N77" i="2"/>
  <c r="K77" i="3" s="1"/>
  <c r="N87" i="2"/>
  <c r="K87" i="3" s="1"/>
  <c r="N71" i="2"/>
  <c r="K71" i="3" s="1"/>
  <c r="N65" i="2"/>
  <c r="K65" i="3" s="1"/>
</calcChain>
</file>

<file path=xl/sharedStrings.xml><?xml version="1.0" encoding="utf-8"?>
<sst xmlns="http://schemas.openxmlformats.org/spreadsheetml/2006/main" count="1184" uniqueCount="239">
  <si>
    <t>2023.01.24_1</t>
  </si>
  <si>
    <t>sample_id</t>
  </si>
  <si>
    <t>marisa_id</t>
  </si>
  <si>
    <t>mf_id</t>
  </si>
  <si>
    <t>S1</t>
  </si>
  <si>
    <t>S2</t>
  </si>
  <si>
    <t>S3</t>
  </si>
  <si>
    <t>S4</t>
  </si>
  <si>
    <t>S5</t>
  </si>
  <si>
    <t>S6</t>
  </si>
  <si>
    <t>description</t>
  </si>
  <si>
    <t>Standard 1</t>
  </si>
  <si>
    <t>Standard 2</t>
  </si>
  <si>
    <t>Standard 3</t>
  </si>
  <si>
    <t>Standard 4</t>
  </si>
  <si>
    <t>Standard 5</t>
  </si>
  <si>
    <t>Standard 6</t>
  </si>
  <si>
    <t xml:space="preserve">Qiagen 0019 CSF </t>
  </si>
  <si>
    <t>Qiagen 0027 CSF</t>
  </si>
  <si>
    <t>Qiagen Neat CSF</t>
  </si>
  <si>
    <t xml:space="preserve">Qiagen Neat Plasma </t>
  </si>
  <si>
    <t xml:space="preserve">Qiagen Neat Cond. Media </t>
  </si>
  <si>
    <t xml:space="preserve">Qiagen UF CSF </t>
  </si>
  <si>
    <t xml:space="preserve">Qiagen UFPlasma </t>
  </si>
  <si>
    <t xml:space="preserve">Qiagen UF Cond. Media </t>
  </si>
  <si>
    <t xml:space="preserve">Qiagen UF/SEC CSF </t>
  </si>
  <si>
    <t xml:space="preserve">Qiagen UF/SEC Plasma </t>
  </si>
  <si>
    <t xml:space="preserve">Qiagen UF/SEC Cond. Media </t>
  </si>
  <si>
    <t>Qiagen Molecular Grade H2O</t>
  </si>
  <si>
    <t>Q1</t>
  </si>
  <si>
    <t>X1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</si>
  <si>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</si>
  <si>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</si>
  <si>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</si>
  <si>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</si>
  <si>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</si>
  <si>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</si>
  <si>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</si>
  <si>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</si>
  <si>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</si>
  <si>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</si>
  <si>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</si>
  <si>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</si>
  <si>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</si>
  <si>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</si>
  <si>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</si>
  <si>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</si>
  <si>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</si>
  <si>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</si>
  <si>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</si>
  <si>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</si>
  <si>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</si>
  <si>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</si>
  <si>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 xml:space="preserve">XCF 0019 CSF </t>
  </si>
  <si>
    <t>XCF 0027 CSF</t>
  </si>
  <si>
    <t>XCF Neat CSF</t>
  </si>
  <si>
    <t xml:space="preserve">XCF Neat Plasma </t>
  </si>
  <si>
    <t xml:space="preserve">XCF Neat Cond. Media </t>
  </si>
  <si>
    <t xml:space="preserve">XCF UF CSF </t>
  </si>
  <si>
    <t xml:space="preserve">XCF UFPlasma </t>
  </si>
  <si>
    <t xml:space="preserve">XCF UF Cond. Media </t>
  </si>
  <si>
    <t xml:space="preserve">XCF UF/SEC CSF </t>
  </si>
  <si>
    <t xml:space="preserve">XCF UF/SEC Plasma </t>
  </si>
  <si>
    <t xml:space="preserve">XCF UF/SEC Cond. Media </t>
  </si>
  <si>
    <t>XCF Molecular Grade H2O</t>
  </si>
  <si>
    <t>2023.01.24_2</t>
  </si>
  <si>
    <t>2023.01.24_3</t>
  </si>
  <si>
    <t>2023.01.24_4</t>
  </si>
  <si>
    <t>2023.01.24_5</t>
  </si>
  <si>
    <t>2023.01.24_6</t>
  </si>
  <si>
    <t>2023.01.24_7</t>
  </si>
  <si>
    <t>2023.01.24_8</t>
  </si>
  <si>
    <t>2023.01.24_9</t>
  </si>
  <si>
    <t>2023.01.24_10</t>
  </si>
  <si>
    <t>2023.01.24_11</t>
  </si>
  <si>
    <t>2023.01.24_12</t>
  </si>
  <si>
    <t>2023.01.24_13</t>
  </si>
  <si>
    <t>2023.01.24_14</t>
  </si>
  <si>
    <t>2023.01.24_15</t>
  </si>
  <si>
    <t>2023.01.24_16</t>
  </si>
  <si>
    <t>2023.01.24_17</t>
  </si>
  <si>
    <t>2023.01.24_18</t>
  </si>
  <si>
    <t>2023.01.24_19</t>
  </si>
  <si>
    <t>2023.01.24_20</t>
  </si>
  <si>
    <t>2023.01.24_21</t>
  </si>
  <si>
    <t>2023.01.24_22</t>
  </si>
  <si>
    <t>2023.01.24_23</t>
  </si>
  <si>
    <t>2023.01.24_24</t>
  </si>
  <si>
    <t>2023.01.24_25</t>
  </si>
  <si>
    <t>2023.01.24_26</t>
  </si>
  <si>
    <t>2023.01.24_27</t>
  </si>
  <si>
    <t>2023.01.24_28</t>
  </si>
  <si>
    <t>2023.01.24_29</t>
  </si>
  <si>
    <t>2023.01.24_30</t>
  </si>
  <si>
    <t>CSF</t>
  </si>
  <si>
    <t>Plasma</t>
  </si>
  <si>
    <t>Conditioned media</t>
  </si>
  <si>
    <t>Water</t>
  </si>
  <si>
    <t>source</t>
  </si>
  <si>
    <t>Standard</t>
  </si>
  <si>
    <t>EV_isolation</t>
  </si>
  <si>
    <t>None</t>
  </si>
  <si>
    <t>UF10</t>
  </si>
  <si>
    <t>SEC + UF10</t>
  </si>
  <si>
    <t>DNA_extraction</t>
  </si>
  <si>
    <t>QIAamp column</t>
  </si>
  <si>
    <t>XCF column</t>
  </si>
  <si>
    <t>CSF 0027</t>
  </si>
  <si>
    <t>CSF 0019</t>
  </si>
  <si>
    <t>Neat</t>
  </si>
  <si>
    <t>well</t>
  </si>
  <si>
    <t>row</t>
  </si>
  <si>
    <t>col</t>
  </si>
  <si>
    <t>A01</t>
  </si>
  <si>
    <t>A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</si>
  <si>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</si>
  <si>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</si>
  <si>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</si>
  <si>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</si>
  <si>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</si>
  <si>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</si>
  <si>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</si>
  <si>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</si>
  <si>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</si>
  <si>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</si>
  <si>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</si>
  <si>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</si>
  <si>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</si>
  <si>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</si>
  <si>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</si>
  <si>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</si>
  <si>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</si>
  <si>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</si>
  <si>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</si>
  <si>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</si>
  <si>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</si>
  <si>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</si>
  <si>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</si>
  <si>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</si>
  <si>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</si>
  <si>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</si>
  <si>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</si>
  <si>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</si>
  <si>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</si>
  <si>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</si>
  <si>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</si>
  <si>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</si>
  <si>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</si>
  <si>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</si>
  <si>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</si>
  <si>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</si>
  <si>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</si>
  <si>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</si>
  <si>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</si>
  <si>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</si>
  <si>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</si>
  <si>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</si>
  <si>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</si>
  <si>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</si>
  <si>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</si>
  <si>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</si>
  <si>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</si>
  <si>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</si>
  <si>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</si>
  <si>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</si>
  <si>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</si>
  <si>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</si>
  <si>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</si>
  <si>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</si>
  <si>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</si>
  <si>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</si>
  <si>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</si>
  <si>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</si>
  <si>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</si>
  <si>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</si>
  <si>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</si>
  <si>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</si>
  <si>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</si>
  <si>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</si>
  <si>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</si>
  <si>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</si>
  <si>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</si>
  <si>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</si>
  <si>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</si>
  <si>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</si>
  <si>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</si>
  <si>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</si>
  <si>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</si>
  <si>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</si>
  <si>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</si>
  <si>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</si>
  <si>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</si>
  <si>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</si>
  <si>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</si>
  <si>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</si>
  <si>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</si>
  <si>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</si>
  <si>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</si>
  <si>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</si>
  <si>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</si>
  <si>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</si>
  <si>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</si>
  <si>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</si>
  <si>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</si>
  <si>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</si>
  <si>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</si>
  <si>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</si>
  <si>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</si>
  <si>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</si>
  <si>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</si>
  <si>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</si>
  <si>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</si>
  <si>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</si>
  <si>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</si>
  <si>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</si>
  <si>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</si>
  <si>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</si>
  <si>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S7</t>
  </si>
  <si>
    <t>Standard 7</t>
  </si>
  <si>
    <t>2023.01.24_31</t>
  </si>
  <si>
    <t>2023-01-24_131533_marisa_quantifiler.xls</t>
  </si>
  <si>
    <t>filename</t>
  </si>
  <si>
    <t>sample_name</t>
  </si>
  <si>
    <t>standard_conc_ngul</t>
  </si>
  <si>
    <t>source_vol_ul</t>
  </si>
  <si>
    <t>reporter1</t>
  </si>
  <si>
    <t>reporter2</t>
  </si>
  <si>
    <t>reporter3</t>
  </si>
  <si>
    <t>target1</t>
  </si>
  <si>
    <t>target2</t>
  </si>
  <si>
    <t>target3</t>
  </si>
  <si>
    <t>JUN</t>
  </si>
  <si>
    <t>ABY</t>
  </si>
  <si>
    <t>VIC</t>
  </si>
  <si>
    <t>IPC</t>
  </si>
  <si>
    <t>Large</t>
  </si>
  <si>
    <t>Small</t>
  </si>
  <si>
    <t>exclude</t>
  </si>
  <si>
    <t>vol_ul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</si>
</sst>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1C62-1BF2-8E47-89CB-D98BDB070619}">
  <dimension ref="A1:I32"/>
  <sheetViews>
    <sheetView workbookViewId="0">
      <pane ySplit="1" topLeftCell="A2" activePane="bottomLeft" state="frozen"/>
      <selection pane="bottomLeft" activeCell="A4" sqref="A4"/>
    </sheetView>
  </sheetViews>
  <sheetFormatPr baseColWidth="10" defaultRowHeight="16" x14ac:dyDescent="0.2"/>
  <cols>
    <col min="1" max="1" width="13.1640625" bestFit="1" customWidth="1"/>
    <col min="3" max="3" width="41.83203125" bestFit="1" customWidth="1"/>
    <col min="4" max="4" width="25.5" bestFit="1" customWidth="1"/>
    <col min="5" max="5" width="16.6640625" bestFit="1" customWidth="1"/>
    <col min="6" max="6" width="11.33203125" bestFit="1" customWidth="1"/>
    <col min="7" max="7" width="14.33203125" bestFit="1" customWidth="1"/>
    <col min="8" max="8" width="12.5" bestFit="1" customWidth="1"/>
    <col min="9" max="9" width="17.6640625" bestFit="1" customWidth="1"/>
  </cols>
  <sheetData>
    <row r="1" spans="1:9" s="1" customFormat="1" x14ac:dyDescent="0.2">
      <c r="A1" s="1" t="s">
        <v>1</v>
      </c>
      <c r="B1" s="1" t="s">
        <v>2</v>
      </c>
      <c r="C1" s="1" t="s">
        <v>3</v>
      </c>
      <c r="D1" s="1" t="s">
        <v>10</v>
      </c>
      <c r="E1" s="1" t="s">
        <v>98</v>
      </c>
      <c r="F1" s="1" t="s">
        <v>100</v>
      </c>
      <c r="G1" s="1" t="s">
        <v>104</v>
      </c>
      <c r="H1" s="2" t="s">
        <v>224</v>
      </c>
      <c r="I1" s="1" t="s">
        <v>223</v>
      </c>
    </row>
    <row r="2" spans="1:9" x14ac:dyDescent="0.2">
      <c r="A2" t="s">
        <v>0</v>
      </c>
      <c r="B2" t="s">
        <v>4</v>
      </c>
      <c r="C2" t="s">
        <v>11</v>
      </c>
      <c r="D2" t="s">
        <v>11</v>
      </c>
      <c r="E2" t="s">
        <v>99</v>
      </c>
      <c r="I2">
        <v>50</v>
      </c>
    </row>
    <row r="3" spans="1:9" x14ac:dyDescent="0.2">
      <c r="A3" t="s">
        <v>65</v>
      </c>
      <c r="B3" t="s">
        <v>5</v>
      </c>
      <c r="C3" t="s">
        <v>12</v>
      </c>
      <c r="D3" t="s">
        <v>12</v>
      </c>
      <c r="E3" t="s">
        <v>99</v>
      </c>
      <c r="I3">
        <v>5</v>
      </c>
    </row>
    <row r="4" spans="1:9" x14ac:dyDescent="0.2">
      <c r="A4" t="s">
        <v>66</v>
      </c>
      <c r="B4" t="s">
        <v>6</v>
      </c>
      <c r="C4" t="s">
        <v>13</v>
      </c>
      <c r="D4" t="s">
        <v>13</v>
      </c>
      <c r="E4" t="s">
        <v>99</v>
      </c>
      <c r="I4">
        <v>0.5</v>
      </c>
    </row>
    <row r="5" spans="1:9" x14ac:dyDescent="0.2">
      <c r="A5" t="s">
        <v>67</v>
      </c>
      <c r="B5" t="s">
        <v>7</v>
      </c>
      <c r="C5" t="s">
        <v>14</v>
      </c>
      <c r="D5" t="s">
        <v>14</v>
      </c>
      <c r="E5" t="s">
        <v>99</v>
      </c>
      <c r="I5">
        <v>0.05</v>
      </c>
    </row>
    <row r="6" spans="1:9" x14ac:dyDescent="0.2">
      <c r="A6" t="s">
        <v>68</v>
      </c>
      <c r="B6" t="s">
        <v>8</v>
      </c>
      <c r="C6" t="s">
        <v>15</v>
      </c>
      <c r="D6" t="s">
        <v>15</v>
      </c>
      <c r="E6" t="s">
        <v>99</v>
      </c>
      <c r="I6">
        <v>5.0000000000000001E-3</v>
      </c>
    </row>
    <row r="7" spans="1:9" x14ac:dyDescent="0.2">
      <c r="A7" t="s">
        <v>69</v>
      </c>
      <c r="B7" t="s">
        <v>9</v>
      </c>
      <c r="C7" t="s">
        <v>16</v>
      </c>
      <c r="D7" t="s">
        <v>16</v>
      </c>
      <c r="E7" t="s">
        <v>97</v>
      </c>
      <c r="I7">
        <v>0</v>
      </c>
    </row>
    <row r="8" spans="1:9" x14ac:dyDescent="0.2">
      <c r="A8" t="s">
        <v>70</v>
      </c>
      <c r="B8" t="s">
        <v>217</v>
      </c>
      <c r="C8" t="s">
        <v>218</v>
      </c>
      <c r="D8" t="s">
        <v>218</v>
      </c>
      <c r="E8" t="s">
        <v>101</v>
      </c>
    </row>
    <row r="9" spans="1:9" x14ac:dyDescent="0.2">
      <c r="A9" t="s">
        <v>71</v>
      </c>
      <c r="B9" t="s">
        <v>29</v>
      </c>
      <c r="C9" t="str">
        <f>CONCATENATE(E9,"_",F9,"_",G9)</f>
        <v>CSF 0019_Neat_QIAamp column</v>
      </c>
      <c r="D9" t="s">
        <v>17</v>
      </c>
      <c r="E9" t="s">
        <v>108</v>
      </c>
      <c r="F9" t="s">
        <v>109</v>
      </c>
      <c r="G9" t="s">
        <v>105</v>
      </c>
      <c r="H9">
        <v>90</v>
      </c>
    </row>
    <row r="10" spans="1:9" x14ac:dyDescent="0.2">
      <c r="A10" t="s">
        <v>72</v>
      </c>
      <c r="B10" t="s">
        <v>31</v>
      </c>
      <c r="C10" t="str">
        <f t="shared" ref="C10:C32" si="0">CONCATENATE(E10,"_",F10,"_",G10)</f>
        <v>CSF 0027_Neat_QIAamp column</v>
      </c>
      <c r="D10" t="s">
        <v>18</v>
      </c>
      <c r="E10" t="s">
        <v>107</v>
      </c>
      <c r="F10" t="s">
        <v>109</v>
      </c>
      <c r="G10" t="s">
        <v>105</v>
      </c>
      <c r="H10">
        <v>90</v>
      </c>
    </row>
    <row r="11" spans="1:9" x14ac:dyDescent="0.2">
      <c r="A11" t="s">
        <v>73</v>
      </c>
      <c r="B11" t="s">
        <v>32</v>
      </c>
      <c r="C11" t="str">
        <f t="shared" si="0"/>
        <v>CSF_Neat_QIAamp column</v>
      </c>
      <c r="D11" t="s">
        <v>19</v>
      </c>
      <c r="E11" t="s">
        <v>94</v>
      </c>
      <c r="F11" t="s">
        <v>109</v>
      </c>
      <c r="G11" t="s">
        <v>105</v>
      </c>
      <c r="H11" s="5">
        <v>65</v>
      </c>
    </row>
    <row r="12" spans="1:9" x14ac:dyDescent="0.2">
      <c r="A12" t="s">
        <v>74</v>
      </c>
      <c r="B12" t="s">
        <v>33</v>
      </c>
      <c r="C12" t="str">
        <f t="shared" si="0"/>
        <v>Plasma_Neat_QIAamp column</v>
      </c>
      <c r="D12" t="s">
        <v>20</v>
      </c>
      <c r="E12" t="s">
        <v>95</v>
      </c>
      <c r="F12" t="s">
        <v>109</v>
      </c>
      <c r="G12" t="s">
        <v>105</v>
      </c>
      <c r="H12">
        <v>90</v>
      </c>
    </row>
    <row r="13" spans="1:9" x14ac:dyDescent="0.2">
      <c r="A13" t="s">
        <v>75</v>
      </c>
      <c r="B13" t="s">
        <v>34</v>
      </c>
      <c r="C13" t="str">
        <f t="shared" si="0"/>
        <v>Conditioned media_Neat_QIAamp column</v>
      </c>
      <c r="D13" t="s">
        <v>21</v>
      </c>
      <c r="E13" t="s">
        <v>96</v>
      </c>
      <c r="F13" t="s">
        <v>109</v>
      </c>
      <c r="G13" t="s">
        <v>105</v>
      </c>
      <c r="H13">
        <v>90</v>
      </c>
    </row>
    <row r="14" spans="1:9" x14ac:dyDescent="0.2">
      <c r="A14" t="s">
        <v>76</v>
      </c>
      <c r="B14" t="s">
        <v>35</v>
      </c>
      <c r="C14" t="str">
        <f t="shared" si="0"/>
        <v>CSF_UF10_QIAamp column</v>
      </c>
      <c r="D14" t="s">
        <v>22</v>
      </c>
      <c r="E14" t="s">
        <v>94</v>
      </c>
      <c r="F14" t="s">
        <v>102</v>
      </c>
      <c r="G14" t="s">
        <v>105</v>
      </c>
      <c r="H14">
        <v>90</v>
      </c>
    </row>
    <row r="15" spans="1:9" x14ac:dyDescent="0.2">
      <c r="A15" t="s">
        <v>77</v>
      </c>
      <c r="B15" t="s">
        <v>36</v>
      </c>
      <c r="C15" t="str">
        <f t="shared" si="0"/>
        <v>Plasma_UF10_QIAamp column</v>
      </c>
      <c r="D15" t="s">
        <v>23</v>
      </c>
      <c r="E15" t="s">
        <v>95</v>
      </c>
      <c r="F15" t="s">
        <v>102</v>
      </c>
      <c r="G15" t="s">
        <v>105</v>
      </c>
      <c r="H15">
        <v>90</v>
      </c>
    </row>
    <row r="16" spans="1:9" x14ac:dyDescent="0.2">
      <c r="A16" t="s">
        <v>78</v>
      </c>
      <c r="B16" t="s">
        <v>37</v>
      </c>
      <c r="C16" t="str">
        <f t="shared" si="0"/>
        <v>Conditioned media_UF10_QIAamp column</v>
      </c>
      <c r="D16" t="s">
        <v>24</v>
      </c>
      <c r="E16" t="s">
        <v>96</v>
      </c>
      <c r="F16" t="s">
        <v>102</v>
      </c>
      <c r="G16" t="s">
        <v>105</v>
      </c>
      <c r="H16">
        <v>90</v>
      </c>
    </row>
    <row r="17" spans="1:8" x14ac:dyDescent="0.2">
      <c r="A17" t="s">
        <v>79</v>
      </c>
      <c r="B17" t="s">
        <v>38</v>
      </c>
      <c r="C17" t="str">
        <f t="shared" si="0"/>
        <v>CSF_SEC + UF10_QIAamp column</v>
      </c>
      <c r="D17" t="s">
        <v>25</v>
      </c>
      <c r="E17" t="s">
        <v>94</v>
      </c>
      <c r="F17" t="s">
        <v>103</v>
      </c>
      <c r="G17" t="s">
        <v>105</v>
      </c>
      <c r="H17">
        <v>90</v>
      </c>
    </row>
    <row r="18" spans="1:8" x14ac:dyDescent="0.2">
      <c r="A18" t="s">
        <v>80</v>
      </c>
      <c r="B18" t="s">
        <v>39</v>
      </c>
      <c r="C18" t="str">
        <f t="shared" si="0"/>
        <v>Plasma_SEC + UF10_QIAamp column</v>
      </c>
      <c r="D18" t="s">
        <v>26</v>
      </c>
      <c r="E18" t="s">
        <v>95</v>
      </c>
      <c r="F18" t="s">
        <v>103</v>
      </c>
      <c r="G18" t="s">
        <v>105</v>
      </c>
      <c r="H18">
        <v>90</v>
      </c>
    </row>
    <row r="19" spans="1:8" x14ac:dyDescent="0.2">
      <c r="A19" t="s">
        <v>81</v>
      </c>
      <c r="B19" t="s">
        <v>40</v>
      </c>
      <c r="C19" t="str">
        <f t="shared" si="0"/>
        <v>Conditioned media_SEC + UF10_QIAamp column</v>
      </c>
      <c r="D19" t="s">
        <v>27</v>
      </c>
      <c r="E19" t="s">
        <v>96</v>
      </c>
      <c r="F19" t="s">
        <v>103</v>
      </c>
      <c r="G19" t="s">
        <v>105</v>
      </c>
      <c r="H19">
        <v>90</v>
      </c>
    </row>
    <row r="20" spans="1:8" x14ac:dyDescent="0.2">
      <c r="A20" t="s">
        <v>82</v>
      </c>
      <c r="B20" t="s">
        <v>41</v>
      </c>
      <c r="C20" t="str">
        <f t="shared" si="0"/>
        <v>Water_Neat_QIAamp column</v>
      </c>
      <c r="D20" t="s">
        <v>28</v>
      </c>
      <c r="E20" t="s">
        <v>97</v>
      </c>
      <c r="F20" t="s">
        <v>109</v>
      </c>
      <c r="G20" t="s">
        <v>105</v>
      </c>
      <c r="H20">
        <v>90</v>
      </c>
    </row>
    <row r="21" spans="1:8" x14ac:dyDescent="0.2">
      <c r="A21" t="s">
        <v>83</v>
      </c>
      <c r="B21" t="s">
        <v>30</v>
      </c>
      <c r="C21" t="str">
        <f t="shared" si="0"/>
        <v>CSF 0019_Neat_XCF column</v>
      </c>
      <c r="D21" t="s">
        <v>53</v>
      </c>
      <c r="E21" t="s">
        <v>108</v>
      </c>
      <c r="F21" t="s">
        <v>109</v>
      </c>
      <c r="G21" t="s">
        <v>106</v>
      </c>
      <c r="H21">
        <v>50</v>
      </c>
    </row>
    <row r="22" spans="1:8" x14ac:dyDescent="0.2">
      <c r="A22" t="s">
        <v>84</v>
      </c>
      <c r="B22" t="s">
        <v>42</v>
      </c>
      <c r="C22" t="str">
        <f t="shared" si="0"/>
        <v>CSF 0027_Neat_XCF column</v>
      </c>
      <c r="D22" t="s">
        <v>54</v>
      </c>
      <c r="E22" t="s">
        <v>107</v>
      </c>
      <c r="F22" t="s">
        <v>109</v>
      </c>
      <c r="G22" t="s">
        <v>106</v>
      </c>
      <c r="H22">
        <v>50</v>
      </c>
    </row>
    <row r="23" spans="1:8" x14ac:dyDescent="0.2">
      <c r="A23" t="s">
        <v>85</v>
      </c>
      <c r="B23" t="s">
        <v>43</v>
      </c>
      <c r="C23" t="str">
        <f t="shared" si="0"/>
        <v>CSF_Neat_XCF column</v>
      </c>
      <c r="D23" t="s">
        <v>55</v>
      </c>
      <c r="E23" t="s">
        <v>94</v>
      </c>
      <c r="F23" t="s">
        <v>109</v>
      </c>
      <c r="G23" t="s">
        <v>106</v>
      </c>
      <c r="H23">
        <v>50</v>
      </c>
    </row>
    <row r="24" spans="1:8" x14ac:dyDescent="0.2">
      <c r="A24" t="s">
        <v>86</v>
      </c>
      <c r="B24" t="s">
        <v>44</v>
      </c>
      <c r="C24" t="str">
        <f t="shared" si="0"/>
        <v>Plasma_Neat_XCF column</v>
      </c>
      <c r="D24" t="s">
        <v>56</v>
      </c>
      <c r="E24" t="s">
        <v>95</v>
      </c>
      <c r="F24" t="s">
        <v>109</v>
      </c>
      <c r="G24" t="s">
        <v>106</v>
      </c>
      <c r="H24">
        <v>50</v>
      </c>
    </row>
    <row r="25" spans="1:8" x14ac:dyDescent="0.2">
      <c r="A25" t="s">
        <v>87</v>
      </c>
      <c r="B25" t="s">
        <v>45</v>
      </c>
      <c r="C25" t="str">
        <f t="shared" si="0"/>
        <v>Conditioned media_Neat_XCF column</v>
      </c>
      <c r="D25" t="s">
        <v>57</v>
      </c>
      <c r="E25" t="s">
        <v>96</v>
      </c>
      <c r="F25" t="s">
        <v>109</v>
      </c>
      <c r="G25" t="s">
        <v>106</v>
      </c>
      <c r="H25">
        <v>50</v>
      </c>
    </row>
    <row r="26" spans="1:8" x14ac:dyDescent="0.2">
      <c r="A26" t="s">
        <v>88</v>
      </c>
      <c r="B26" t="s">
        <v>46</v>
      </c>
      <c r="C26" t="str">
        <f t="shared" si="0"/>
        <v>CSF_UF10_XCF column</v>
      </c>
      <c r="D26" t="s">
        <v>58</v>
      </c>
      <c r="E26" t="s">
        <v>94</v>
      </c>
      <c r="F26" t="s">
        <v>102</v>
      </c>
      <c r="G26" t="s">
        <v>106</v>
      </c>
      <c r="H26">
        <v>50</v>
      </c>
    </row>
    <row r="27" spans="1:8" x14ac:dyDescent="0.2">
      <c r="A27" t="s">
        <v>89</v>
      </c>
      <c r="B27" t="s">
        <v>47</v>
      </c>
      <c r="C27" t="str">
        <f t="shared" si="0"/>
        <v>Plasma_UF10_XCF column</v>
      </c>
      <c r="D27" t="s">
        <v>59</v>
      </c>
      <c r="E27" t="s">
        <v>95</v>
      </c>
      <c r="F27" t="s">
        <v>102</v>
      </c>
      <c r="G27" t="s">
        <v>106</v>
      </c>
      <c r="H27">
        <v>50</v>
      </c>
    </row>
    <row r="28" spans="1:8" x14ac:dyDescent="0.2">
      <c r="A28" t="s">
        <v>90</v>
      </c>
      <c r="B28" t="s">
        <v>48</v>
      </c>
      <c r="C28" t="str">
        <f t="shared" si="0"/>
        <v>Conditioned media_UF10_XCF column</v>
      </c>
      <c r="D28" t="s">
        <v>60</v>
      </c>
      <c r="E28" t="s">
        <v>96</v>
      </c>
      <c r="F28" t="s">
        <v>102</v>
      </c>
      <c r="G28" t="s">
        <v>106</v>
      </c>
      <c r="H28">
        <v>50</v>
      </c>
    </row>
    <row r="29" spans="1:8" x14ac:dyDescent="0.2">
      <c r="A29" t="s">
        <v>91</v>
      </c>
      <c r="B29" t="s">
        <v>49</v>
      </c>
      <c r="C29" t="str">
        <f t="shared" si="0"/>
        <v>CSF_SEC + UF10_XCF column</v>
      </c>
      <c r="D29" t="s">
        <v>61</v>
      </c>
      <c r="E29" t="s">
        <v>94</v>
      </c>
      <c r="F29" t="s">
        <v>103</v>
      </c>
      <c r="G29" t="s">
        <v>106</v>
      </c>
      <c r="H29">
        <v>50</v>
      </c>
    </row>
    <row r="30" spans="1:8" x14ac:dyDescent="0.2">
      <c r="A30" t="s">
        <v>92</v>
      </c>
      <c r="B30" t="s">
        <v>50</v>
      </c>
      <c r="C30" t="str">
        <f t="shared" si="0"/>
        <v>Plasma_SEC + UF10_XCF column</v>
      </c>
      <c r="D30" t="s">
        <v>62</v>
      </c>
      <c r="E30" t="s">
        <v>95</v>
      </c>
      <c r="F30" t="s">
        <v>103</v>
      </c>
      <c r="G30" t="s">
        <v>106</v>
      </c>
      <c r="H30">
        <v>50</v>
      </c>
    </row>
    <row r="31" spans="1:8" x14ac:dyDescent="0.2">
      <c r="A31" t="s">
        <v>93</v>
      </c>
      <c r="B31" t="s">
        <v>51</v>
      </c>
      <c r="C31" t="str">
        <f t="shared" si="0"/>
        <v>Conditioned media_SEC + UF10_XCF column</v>
      </c>
      <c r="D31" t="s">
        <v>63</v>
      </c>
      <c r="E31" t="s">
        <v>96</v>
      </c>
      <c r="F31" t="s">
        <v>103</v>
      </c>
      <c r="G31" t="s">
        <v>106</v>
      </c>
      <c r="H31" s="5">
        <v>65</v>
      </c>
    </row>
    <row r="32" spans="1:8" x14ac:dyDescent="0.2">
      <c r="A32" t="s">
        <v>219</v>
      </c>
      <c r="B32" t="s">
        <v>52</v>
      </c>
      <c r="C32" t="str">
        <f t="shared" si="0"/>
        <v>Water_Neat_XCF column</v>
      </c>
      <c r="D32" t="s">
        <v>64</v>
      </c>
      <c r="E32" t="s">
        <v>97</v>
      </c>
      <c r="F32" t="s">
        <v>109</v>
      </c>
      <c r="G32" t="s">
        <v>106</v>
      </c>
      <c r="H32">
        <v>50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F3D24-D21C-CB45-99D8-9795BCA421DB}">
  <dimension ref="A1:T97"/>
  <sheetViews>
    <sheetView workbookViewId="0">
      <pane ySplit="1" topLeftCell="A2" activePane="bottomLeft" state="frozen"/>
      <selection pane="bottomLeft" activeCell="E1" sqref="E1:K1048576"/>
    </sheetView>
  </sheetViews>
  <sheetFormatPr baseColWidth="10" defaultRowHeight="16" x14ac:dyDescent="0.2"/>
  <cols>
    <col min="1" max="1" width="37.1640625" bestFit="1" customWidth="1"/>
    <col min="2" max="2" width="4.6640625" style="4" bestFit="1" customWidth="1"/>
    <col min="3" max="3" width="4.33203125" style="4" bestFit="1" customWidth="1"/>
    <col min="4" max="4" width="3.5" style="4" bestFit="1" customWidth="1"/>
    <col min="5" max="7" width="8.83203125" style="4" bestFit="1" customWidth="1"/>
    <col min="8" max="10" width="7.1640625" style="4" bestFit="1" customWidth="1"/>
    <col min="11" max="11" width="7.5" style="4" bestFit="1" customWidth="1"/>
    <col min="12" max="12" width="13.1640625" bestFit="1" customWidth="1"/>
    <col min="13" max="13" width="9.33203125" bestFit="1" customWidth="1"/>
    <col min="14" max="14" width="41.83203125" bestFit="1" customWidth="1"/>
    <col min="15" max="15" width="25.5" bestFit="1" customWidth="1"/>
    <col min="16" max="16" width="16.6640625" bestFit="1" customWidth="1"/>
    <col min="17" max="17" width="11.33203125" bestFit="1" customWidth="1"/>
    <col min="18" max="18" width="14.33203125" bestFit="1" customWidth="1"/>
    <col min="19" max="19" width="11" bestFit="1" customWidth="1"/>
    <col min="20" max="20" width="17.6640625" bestFit="1" customWidth="1"/>
  </cols>
  <sheetData>
    <row r="1" spans="1:20" s="1" customFormat="1" x14ac:dyDescent="0.2">
      <c r="A1" s="1" t="s">
        <v>221</v>
      </c>
      <c r="B1" s="3" t="s">
        <v>110</v>
      </c>
      <c r="C1" s="3" t="s">
        <v>111</v>
      </c>
      <c r="D1" s="3" t="s">
        <v>112</v>
      </c>
      <c r="E1" s="3" t="s">
        <v>225</v>
      </c>
      <c r="F1" s="3" t="s">
        <v>226</v>
      </c>
      <c r="G1" s="3" t="s">
        <v>227</v>
      </c>
      <c r="H1" s="3" t="s">
        <v>228</v>
      </c>
      <c r="I1" s="3" t="s">
        <v>229</v>
      </c>
      <c r="J1" s="3" t="s">
        <v>230</v>
      </c>
      <c r="K1" s="3" t="s">
        <v>237</v>
      </c>
      <c r="L1" s="1" t="s">
        <v>1</v>
      </c>
      <c r="M1" s="1" t="s">
        <v>2</v>
      </c>
      <c r="N1" s="1" t="s">
        <v>3</v>
      </c>
      <c r="O1" s="1" t="s">
        <v>10</v>
      </c>
      <c r="P1" s="1" t="s">
        <v>98</v>
      </c>
      <c r="Q1" s="1" t="s">
        <v>100</v>
      </c>
      <c r="R1" s="1" t="s">
        <v>104</v>
      </c>
      <c r="S1" s="1" t="s">
        <v>238</v>
      </c>
      <c r="T1" s="1" t="s">
        <v>223</v>
      </c>
    </row>
    <row r="2" spans="1:20" x14ac:dyDescent="0.2">
      <c r="A2" t="s">
        <v>220</v>
      </c>
      <c r="B2" s="4" t="s">
        <v>113</v>
      </c>
      <c r="C2" s="4" t="s">
        <v>114</v>
      </c>
      <c r="D2" s="4">
        <v>1</v>
      </c>
      <c r="E2" s="4" t="s">
        <v>231</v>
      </c>
      <c r="F2" s="4" t="s">
        <v>232</v>
      </c>
      <c r="G2" s="4" t="s">
        <v>233</v>
      </c>
      <c r="H2" s="4" t="s">
        <v>234</v>
      </c>
      <c r="I2" s="4" t="s">
        <v>235</v>
      </c>
      <c r="J2" s="4" t="s">
        <v>236</v>
      </c>
      <c r="L2" t="s">
        <v>0</v>
      </c>
      <c r="M2" t="str">
        <f>IFERROR(IF(LEN(_xlfn.XLOOKUP($L2,samples!$A:$A,samples!B:B))=0,"",_xlfn.XLOOKUP($L2,samples!$A:$A,samples!B:B)),"")</f>
        <v>S1</v>
      </c>
      <c r="N2" t="str">
        <f>IFERROR(IF(LEN(_xlfn.XLOOKUP($L2,samples!$A:$A,samples!C:C))=0,"",_xlfn.XLOOKUP($L2,samples!$A:$A,samples!C:C)),"")</f>
        <v>Standard 1</v>
      </c>
      <c r="O2" t="str">
        <f>IFERROR(IF(LEN(_xlfn.XLOOKUP($L2,samples!$A:$A,samples!D:D))=0,"",_xlfn.XLOOKUP($L2,samples!$A:$A,samples!D:D)),"")</f>
        <v>Standard 1</v>
      </c>
      <c r="P2" t="str">
        <f>IFERROR(IF(LEN(_xlfn.XLOOKUP($L2,samples!$A:$A,samples!E:E))=0,"",_xlfn.XLOOKUP($L2,samples!$A:$A,samples!E:E)),"")</f>
        <v>Standard</v>
      </c>
      <c r="Q2" t="str">
        <f>IFERROR(IF(LEN(_xlfn.XLOOKUP($L2,samples!$A:$A,samples!F:F))=0,"",_xlfn.XLOOKUP($L2,samples!$A:$A,samples!F:F)),"")</f>
        <v/>
      </c>
      <c r="R2" t="str">
        <f>IFERROR(IF(LEN(_xlfn.XLOOKUP($L2,samples!$A:$A,samples!G:G))=0,"",_xlfn.XLOOKUP($L2,samples!$A:$A,samples!G:G)),"")</f>
        <v/>
      </c>
      <c r="S2" t="str">
        <f>IFERROR(IF(LEN(_xlfn.XLOOKUP($L2,samples!$A:$A,samples!H:H))=0,"",_xlfn.XLOOKUP($L2,samples!$A:$A,samples!H:H)),"")</f>
        <v/>
      </c>
      <c r="T2">
        <f>IFERROR(IF(LEN(_xlfn.XLOOKUP($L2,samples!$A:$A,samples!I:I))=0,"",_xlfn.XLOOKUP($L2,samples!$A:$A,samples!I:I)),"")</f>
        <v>50</v>
      </c>
    </row>
    <row r="3" spans="1:20" x14ac:dyDescent="0.2">
      <c r="A3" t="s">
        <v>220</v>
      </c>
      <c r="B3" s="4" t="s">
        <v>115</v>
      </c>
      <c r="C3" s="4" t="s">
        <v>114</v>
      </c>
      <c r="D3" s="4">
        <v>2</v>
      </c>
      <c r="E3" s="4" t="s">
        <v>231</v>
      </c>
      <c r="F3" s="4" t="s">
        <v>232</v>
      </c>
      <c r="G3" s="4" t="s">
        <v>233</v>
      </c>
      <c r="H3" s="4" t="s">
        <v>234</v>
      </c>
      <c r="I3" s="4" t="s">
        <v>235</v>
      </c>
      <c r="J3" s="4" t="s">
        <v>236</v>
      </c>
      <c r="L3" t="s">
        <v>0</v>
      </c>
      <c r="M3" t="str">
        <f>IFERROR(IF(LEN(_xlfn.XLOOKUP($L3,samples!$A:$A,samples!B:B))=0,"",_xlfn.XLOOKUP($L3,samples!$A:$A,samples!B:B)),"")</f>
        <v>S1</v>
      </c>
      <c r="N3" t="str">
        <f>IFERROR(IF(LEN(_xlfn.XLOOKUP($L3,samples!$A:$A,samples!C:C))=0,"",_xlfn.XLOOKUP($L3,samples!$A:$A,samples!C:C)),"")</f>
        <v>Standard 1</v>
      </c>
      <c r="O3" t="str">
        <f>IFERROR(IF(LEN(_xlfn.XLOOKUP($L3,samples!$A:$A,samples!D:D))=0,"",_xlfn.XLOOKUP($L3,samples!$A:$A,samples!D:D)),"")</f>
        <v>Standard 1</v>
      </c>
      <c r="P3" t="str">
        <f>IFERROR(IF(LEN(_xlfn.XLOOKUP($L3,samples!$A:$A,samples!E:E))=0,"",_xlfn.XLOOKUP($L3,samples!$A:$A,samples!E:E)),"")</f>
        <v>Standard</v>
      </c>
      <c r="Q3" t="str">
        <f>IFERROR(IF(LEN(_xlfn.XLOOKUP($L3,samples!$A:$A,samples!F:F))=0,"",_xlfn.XLOOKUP($L3,samples!$A:$A,samples!F:F)),"")</f>
        <v/>
      </c>
      <c r="R3" t="str">
        <f>IFERROR(IF(LEN(_xlfn.XLOOKUP($L3,samples!$A:$A,samples!G:G))=0,"",_xlfn.XLOOKUP($L3,samples!$A:$A,samples!G:G)),"")</f>
        <v/>
      </c>
      <c r="S3" t="str">
        <f>IFERROR(IF(LEN(_xlfn.XLOOKUP($L3,samples!$A:$A,samples!H:H))=0,"",_xlfn.XLOOKUP($L3,samples!$A:$A,samples!H:H)),"")</f>
        <v/>
      </c>
      <c r="T3">
        <f>IFERROR(IF(LEN(_xlfn.XLOOKUP($L3,samples!$A:$A,samples!I:I))=0,"",_xlfn.XLOOKUP($L3,samples!$A:$A,samples!I:I)),"")</f>
        <v>50</v>
      </c>
    </row>
    <row r="4" spans="1:20" x14ac:dyDescent="0.2">
      <c r="A4" t="s">
        <v>220</v>
      </c>
      <c r="B4" s="4" t="s">
        <v>116</v>
      </c>
      <c r="C4" s="4" t="s">
        <v>114</v>
      </c>
      <c r="D4" s="4">
        <v>3</v>
      </c>
      <c r="E4" s="4" t="s">
        <v>231</v>
      </c>
      <c r="F4" s="4" t="s">
        <v>232</v>
      </c>
      <c r="G4" s="4" t="s">
        <v>233</v>
      </c>
      <c r="H4" s="4" t="s">
        <v>234</v>
      </c>
      <c r="I4" s="4" t="s">
        <v>235</v>
      </c>
      <c r="J4" s="4" t="s">
        <v>236</v>
      </c>
      <c r="L4" t="s">
        <v>0</v>
      </c>
      <c r="M4" t="str">
        <f>IFERROR(IF(LEN(_xlfn.XLOOKUP($L4,samples!$A:$A,samples!B:B))=0,"",_xlfn.XLOOKUP($L4,samples!$A:$A,samples!B:B)),"")</f>
        <v>S1</v>
      </c>
      <c r="N4" t="str">
        <f>IFERROR(IF(LEN(_xlfn.XLOOKUP($L4,samples!$A:$A,samples!C:C))=0,"",_xlfn.XLOOKUP($L4,samples!$A:$A,samples!C:C)),"")</f>
        <v>Standard 1</v>
      </c>
      <c r="O4" t="str">
        <f>IFERROR(IF(LEN(_xlfn.XLOOKUP($L4,samples!$A:$A,samples!D:D))=0,"",_xlfn.XLOOKUP($L4,samples!$A:$A,samples!D:D)),"")</f>
        <v>Standard 1</v>
      </c>
      <c r="P4" t="str">
        <f>IFERROR(IF(LEN(_xlfn.XLOOKUP($L4,samples!$A:$A,samples!E:E))=0,"",_xlfn.XLOOKUP($L4,samples!$A:$A,samples!E:E)),"")</f>
        <v>Standard</v>
      </c>
      <c r="Q4" t="str">
        <f>IFERROR(IF(LEN(_xlfn.XLOOKUP($L4,samples!$A:$A,samples!F:F))=0,"",_xlfn.XLOOKUP($L4,samples!$A:$A,samples!F:F)),"")</f>
        <v/>
      </c>
      <c r="R4" t="str">
        <f>IFERROR(IF(LEN(_xlfn.XLOOKUP($L4,samples!$A:$A,samples!G:G))=0,"",_xlfn.XLOOKUP($L4,samples!$A:$A,samples!G:G)),"")</f>
        <v/>
      </c>
      <c r="S4" t="str">
        <f>IFERROR(IF(LEN(_xlfn.XLOOKUP($L4,samples!$A:$A,samples!H:H))=0,"",_xlfn.XLOOKUP($L4,samples!$A:$A,samples!H:H)),"")</f>
        <v/>
      </c>
      <c r="T4">
        <f>IFERROR(IF(LEN(_xlfn.XLOOKUP($L4,samples!$A:$A,samples!I:I))=0,"",_xlfn.XLOOKUP($L4,samples!$A:$A,samples!I:I)),"")</f>
        <v>50</v>
      </c>
    </row>
    <row r="5" spans="1:20" x14ac:dyDescent="0.2">
      <c r="A5" t="s">
        <v>220</v>
      </c>
      <c r="B5" s="4" t="s">
        <v>117</v>
      </c>
      <c r="C5" s="4" t="s">
        <v>114</v>
      </c>
      <c r="D5" s="4">
        <v>4</v>
      </c>
      <c r="E5" s="4" t="s">
        <v>231</v>
      </c>
      <c r="F5" s="4" t="s">
        <v>232</v>
      </c>
      <c r="G5" s="4" t="s">
        <v>233</v>
      </c>
      <c r="H5" s="4" t="s">
        <v>234</v>
      </c>
      <c r="I5" s="4" t="s">
        <v>235</v>
      </c>
      <c r="J5" s="4" t="s">
        <v>236</v>
      </c>
      <c r="L5" t="s">
        <v>65</v>
      </c>
      <c r="M5" t="str">
        <f>IFERROR(IF(LEN(_xlfn.XLOOKUP($L5,samples!$A:$A,samples!B:B))=0,"",_xlfn.XLOOKUP($L5,samples!$A:$A,samples!B:B)),"")</f>
        <v>S2</v>
      </c>
      <c r="N5" t="str">
        <f>IFERROR(IF(LEN(_xlfn.XLOOKUP($L5,samples!$A:$A,samples!C:C))=0,"",_xlfn.XLOOKUP($L5,samples!$A:$A,samples!C:C)),"")</f>
        <v>Standard 2</v>
      </c>
      <c r="O5" t="str">
        <f>IFERROR(IF(LEN(_xlfn.XLOOKUP($L5,samples!$A:$A,samples!D:D))=0,"",_xlfn.XLOOKUP($L5,samples!$A:$A,samples!D:D)),"")</f>
        <v>Standard 2</v>
      </c>
      <c r="P5" t="str">
        <f>IFERROR(IF(LEN(_xlfn.XLOOKUP($L5,samples!$A:$A,samples!E:E))=0,"",_xlfn.XLOOKUP($L5,samples!$A:$A,samples!E:E)),"")</f>
        <v>Standard</v>
      </c>
      <c r="Q5" t="str">
        <f>IFERROR(IF(LEN(_xlfn.XLOOKUP($L5,samples!$A:$A,samples!F:F))=0,"",_xlfn.XLOOKUP($L5,samples!$A:$A,samples!F:F)),"")</f>
        <v/>
      </c>
      <c r="R5" t="str">
        <f>IFERROR(IF(LEN(_xlfn.XLOOKUP($L5,samples!$A:$A,samples!G:G))=0,"",_xlfn.XLOOKUP($L5,samples!$A:$A,samples!G:G)),"")</f>
        <v/>
      </c>
      <c r="S5" t="str">
        <f>IFERROR(IF(LEN(_xlfn.XLOOKUP($L5,samples!$A:$A,samples!H:H))=0,"",_xlfn.XLOOKUP($L5,samples!$A:$A,samples!H:H)),"")</f>
        <v/>
      </c>
      <c r="T5">
        <f>IFERROR(IF(LEN(_xlfn.XLOOKUP($L5,samples!$A:$A,samples!I:I))=0,"",_xlfn.XLOOKUP($L5,samples!$A:$A,samples!I:I)),"")</f>
        <v>5</v>
      </c>
    </row>
    <row r="6" spans="1:20" x14ac:dyDescent="0.2">
      <c r="A6" t="s">
        <v>220</v>
      </c>
      <c r="B6" s="4" t="s">
        <v>118</v>
      </c>
      <c r="C6" s="4" t="s">
        <v>114</v>
      </c>
      <c r="D6" s="4">
        <v>5</v>
      </c>
      <c r="E6" s="4" t="s">
        <v>231</v>
      </c>
      <c r="F6" s="4" t="s">
        <v>232</v>
      </c>
      <c r="G6" s="4" t="s">
        <v>233</v>
      </c>
      <c r="H6" s="4" t="s">
        <v>234</v>
      </c>
      <c r="I6" s="4" t="s">
        <v>235</v>
      </c>
      <c r="J6" s="4" t="s">
        <v>236</v>
      </c>
      <c r="L6" t="s">
        <v>65</v>
      </c>
      <c r="M6" t="str">
        <f>IFERROR(IF(LEN(_xlfn.XLOOKUP($L6,samples!$A:$A,samples!B:B))=0,"",_xlfn.XLOOKUP($L6,samples!$A:$A,samples!B:B)),"")</f>
        <v>S2</v>
      </c>
      <c r="N6" t="str">
        <f>IFERROR(IF(LEN(_xlfn.XLOOKUP($L6,samples!$A:$A,samples!C:C))=0,"",_xlfn.XLOOKUP($L6,samples!$A:$A,samples!C:C)),"")</f>
        <v>Standard 2</v>
      </c>
      <c r="O6" t="str">
        <f>IFERROR(IF(LEN(_xlfn.XLOOKUP($L6,samples!$A:$A,samples!D:D))=0,"",_xlfn.XLOOKUP($L6,samples!$A:$A,samples!D:D)),"")</f>
        <v>Standard 2</v>
      </c>
      <c r="P6" t="str">
        <f>IFERROR(IF(LEN(_xlfn.XLOOKUP($L6,samples!$A:$A,samples!E:E))=0,"",_xlfn.XLOOKUP($L6,samples!$A:$A,samples!E:E)),"")</f>
        <v>Standard</v>
      </c>
      <c r="Q6" t="str">
        <f>IFERROR(IF(LEN(_xlfn.XLOOKUP($L6,samples!$A:$A,samples!F:F))=0,"",_xlfn.XLOOKUP($L6,samples!$A:$A,samples!F:F)),"")</f>
        <v/>
      </c>
      <c r="R6" t="str">
        <f>IFERROR(IF(LEN(_xlfn.XLOOKUP($L6,samples!$A:$A,samples!G:G))=0,"",_xlfn.XLOOKUP($L6,samples!$A:$A,samples!G:G)),"")</f>
        <v/>
      </c>
      <c r="S6" t="str">
        <f>IFERROR(IF(LEN(_xlfn.XLOOKUP($L6,samples!$A:$A,samples!H:H))=0,"",_xlfn.XLOOKUP($L6,samples!$A:$A,samples!H:H)),"")</f>
        <v/>
      </c>
      <c r="T6">
        <f>IFERROR(IF(LEN(_xlfn.XLOOKUP($L6,samples!$A:$A,samples!I:I))=0,"",_xlfn.XLOOKUP($L6,samples!$A:$A,samples!I:I)),"")</f>
        <v>5</v>
      </c>
    </row>
    <row r="7" spans="1:20" x14ac:dyDescent="0.2">
      <c r="A7" t="s">
        <v>220</v>
      </c>
      <c r="B7" s="4" t="s">
        <v>119</v>
      </c>
      <c r="C7" s="4" t="s">
        <v>114</v>
      </c>
      <c r="D7" s="4">
        <v>6</v>
      </c>
      <c r="E7" s="4" t="s">
        <v>231</v>
      </c>
      <c r="F7" s="4" t="s">
        <v>232</v>
      </c>
      <c r="G7" s="4" t="s">
        <v>233</v>
      </c>
      <c r="H7" s="4" t="s">
        <v>234</v>
      </c>
      <c r="I7" s="4" t="s">
        <v>235</v>
      </c>
      <c r="J7" s="4" t="s">
        <v>236</v>
      </c>
      <c r="L7" t="s">
        <v>65</v>
      </c>
      <c r="M7" t="str">
        <f>IFERROR(IF(LEN(_xlfn.XLOOKUP($L7,samples!$A:$A,samples!B:B))=0,"",_xlfn.XLOOKUP($L7,samples!$A:$A,samples!B:B)),"")</f>
        <v>S2</v>
      </c>
      <c r="N7" t="str">
        <f>IFERROR(IF(LEN(_xlfn.XLOOKUP($L7,samples!$A:$A,samples!C:C))=0,"",_xlfn.XLOOKUP($L7,samples!$A:$A,samples!C:C)),"")</f>
        <v>Standard 2</v>
      </c>
      <c r="O7" t="str">
        <f>IFERROR(IF(LEN(_xlfn.XLOOKUP($L7,samples!$A:$A,samples!D:D))=0,"",_xlfn.XLOOKUP($L7,samples!$A:$A,samples!D:D)),"")</f>
        <v>Standard 2</v>
      </c>
      <c r="P7" t="str">
        <f>IFERROR(IF(LEN(_xlfn.XLOOKUP($L7,samples!$A:$A,samples!E:E))=0,"",_xlfn.XLOOKUP($L7,samples!$A:$A,samples!E:E)),"")</f>
        <v>Standard</v>
      </c>
      <c r="Q7" t="str">
        <f>IFERROR(IF(LEN(_xlfn.XLOOKUP($L7,samples!$A:$A,samples!F:F))=0,"",_xlfn.XLOOKUP($L7,samples!$A:$A,samples!F:F)),"")</f>
        <v/>
      </c>
      <c r="R7" t="str">
        <f>IFERROR(IF(LEN(_xlfn.XLOOKUP($L7,samples!$A:$A,samples!G:G))=0,"",_xlfn.XLOOKUP($L7,samples!$A:$A,samples!G:G)),"")</f>
        <v/>
      </c>
      <c r="S7" t="str">
        <f>IFERROR(IF(LEN(_xlfn.XLOOKUP($L7,samples!$A:$A,samples!H:H))=0,"",_xlfn.XLOOKUP($L7,samples!$A:$A,samples!H:H)),"")</f>
        <v/>
      </c>
      <c r="T7">
        <f>IFERROR(IF(LEN(_xlfn.XLOOKUP($L7,samples!$A:$A,samples!I:I))=0,"",_xlfn.XLOOKUP($L7,samples!$A:$A,samples!I:I)),"")</f>
        <v>5</v>
      </c>
    </row>
    <row r="8" spans="1:20" x14ac:dyDescent="0.2">
      <c r="A8" t="s">
        <v>220</v>
      </c>
      <c r="B8" s="4" t="s">
        <v>120</v>
      </c>
      <c r="C8" s="4" t="s">
        <v>114</v>
      </c>
      <c r="D8" s="4">
        <v>7</v>
      </c>
      <c r="E8" s="4" t="s">
        <v>231</v>
      </c>
      <c r="F8" s="4" t="s">
        <v>232</v>
      </c>
      <c r="G8" s="4" t="s">
        <v>233</v>
      </c>
      <c r="H8" s="4" t="s">
        <v>234</v>
      </c>
      <c r="I8" s="4" t="s">
        <v>235</v>
      </c>
      <c r="J8" s="4" t="s">
        <v>236</v>
      </c>
      <c r="L8" t="s">
        <v>66</v>
      </c>
      <c r="M8" t="str">
        <f>IFERROR(IF(LEN(_xlfn.XLOOKUP($L8,samples!$A:$A,samples!B:B))=0,"",_xlfn.XLOOKUP($L8,samples!$A:$A,samples!B:B)),"")</f>
        <v>S3</v>
      </c>
      <c r="N8" t="str">
        <f>IFERROR(IF(LEN(_xlfn.XLOOKUP($L8,samples!$A:$A,samples!C:C))=0,"",_xlfn.XLOOKUP($L8,samples!$A:$A,samples!C:C)),"")</f>
        <v>Standard 3</v>
      </c>
      <c r="O8" t="str">
        <f>IFERROR(IF(LEN(_xlfn.XLOOKUP($L8,samples!$A:$A,samples!D:D))=0,"",_xlfn.XLOOKUP($L8,samples!$A:$A,samples!D:D)),"")</f>
        <v>Standard 3</v>
      </c>
      <c r="P8" t="str">
        <f>IFERROR(IF(LEN(_xlfn.XLOOKUP($L8,samples!$A:$A,samples!E:E))=0,"",_xlfn.XLOOKUP($L8,samples!$A:$A,samples!E:E)),"")</f>
        <v>Standard</v>
      </c>
      <c r="Q8" t="str">
        <f>IFERROR(IF(LEN(_xlfn.XLOOKUP($L8,samples!$A:$A,samples!F:F))=0,"",_xlfn.XLOOKUP($L8,samples!$A:$A,samples!F:F)),"")</f>
        <v/>
      </c>
      <c r="R8" t="str">
        <f>IFERROR(IF(LEN(_xlfn.XLOOKUP($L8,samples!$A:$A,samples!G:G))=0,"",_xlfn.XLOOKUP($L8,samples!$A:$A,samples!G:G)),"")</f>
        <v/>
      </c>
      <c r="S8" t="str">
        <f>IFERROR(IF(LEN(_xlfn.XLOOKUP($L8,samples!$A:$A,samples!H:H))=0,"",_xlfn.XLOOKUP($L8,samples!$A:$A,samples!H:H)),"")</f>
        <v/>
      </c>
      <c r="T8">
        <f>IFERROR(IF(LEN(_xlfn.XLOOKUP($L8,samples!$A:$A,samples!I:I))=0,"",_xlfn.XLOOKUP($L8,samples!$A:$A,samples!I:I)),"")</f>
        <v>0.5</v>
      </c>
    </row>
    <row r="9" spans="1:20" x14ac:dyDescent="0.2">
      <c r="A9" t="s">
        <v>220</v>
      </c>
      <c r="B9" s="4" t="s">
        <v>121</v>
      </c>
      <c r="C9" s="4" t="s">
        <v>114</v>
      </c>
      <c r="D9" s="4">
        <v>8</v>
      </c>
      <c r="E9" s="4" t="s">
        <v>231</v>
      </c>
      <c r="F9" s="4" t="s">
        <v>232</v>
      </c>
      <c r="G9" s="4" t="s">
        <v>233</v>
      </c>
      <c r="H9" s="4" t="s">
        <v>234</v>
      </c>
      <c r="I9" s="4" t="s">
        <v>235</v>
      </c>
      <c r="J9" s="4" t="s">
        <v>236</v>
      </c>
      <c r="L9" t="s">
        <v>66</v>
      </c>
      <c r="M9" t="str">
        <f>IFERROR(IF(LEN(_xlfn.XLOOKUP($L9,samples!$A:$A,samples!B:B))=0,"",_xlfn.XLOOKUP($L9,samples!$A:$A,samples!B:B)),"")</f>
        <v>S3</v>
      </c>
      <c r="N9" t="str">
        <f>IFERROR(IF(LEN(_xlfn.XLOOKUP($L9,samples!$A:$A,samples!C:C))=0,"",_xlfn.XLOOKUP($L9,samples!$A:$A,samples!C:C)),"")</f>
        <v>Standard 3</v>
      </c>
      <c r="O9" t="str">
        <f>IFERROR(IF(LEN(_xlfn.XLOOKUP($L9,samples!$A:$A,samples!D:D))=0,"",_xlfn.XLOOKUP($L9,samples!$A:$A,samples!D:D)),"")</f>
        <v>Standard 3</v>
      </c>
      <c r="P9" t="str">
        <f>IFERROR(IF(LEN(_xlfn.XLOOKUP($L9,samples!$A:$A,samples!E:E))=0,"",_xlfn.XLOOKUP($L9,samples!$A:$A,samples!E:E)),"")</f>
        <v>Standard</v>
      </c>
      <c r="Q9" t="str">
        <f>IFERROR(IF(LEN(_xlfn.XLOOKUP($L9,samples!$A:$A,samples!F:F))=0,"",_xlfn.XLOOKUP($L9,samples!$A:$A,samples!F:F)),"")</f>
        <v/>
      </c>
      <c r="R9" t="str">
        <f>IFERROR(IF(LEN(_xlfn.XLOOKUP($L9,samples!$A:$A,samples!G:G))=0,"",_xlfn.XLOOKUP($L9,samples!$A:$A,samples!G:G)),"")</f>
        <v/>
      </c>
      <c r="S9" t="str">
        <f>IFERROR(IF(LEN(_xlfn.XLOOKUP($L9,samples!$A:$A,samples!H:H))=0,"",_xlfn.XLOOKUP($L9,samples!$A:$A,samples!H:H)),"")</f>
        <v/>
      </c>
      <c r="T9">
        <f>IFERROR(IF(LEN(_xlfn.XLOOKUP($L9,samples!$A:$A,samples!I:I))=0,"",_xlfn.XLOOKUP($L9,samples!$A:$A,samples!I:I)),"")</f>
        <v>0.5</v>
      </c>
    </row>
    <row r="10" spans="1:20" x14ac:dyDescent="0.2">
      <c r="A10" t="s">
        <v>220</v>
      </c>
      <c r="B10" s="4" t="s">
        <v>122</v>
      </c>
      <c r="C10" s="4" t="s">
        <v>114</v>
      </c>
      <c r="D10" s="4">
        <v>9</v>
      </c>
      <c r="E10" s="4" t="s">
        <v>231</v>
      </c>
      <c r="F10" s="4" t="s">
        <v>232</v>
      </c>
      <c r="G10" s="4" t="s">
        <v>233</v>
      </c>
      <c r="H10" s="4" t="s">
        <v>234</v>
      </c>
      <c r="I10" s="4" t="s">
        <v>235</v>
      </c>
      <c r="J10" s="4" t="s">
        <v>236</v>
      </c>
      <c r="L10" t="s">
        <v>66</v>
      </c>
      <c r="M10" t="str">
        <f>IFERROR(IF(LEN(_xlfn.XLOOKUP($L10,samples!$A:$A,samples!B:B))=0,"",_xlfn.XLOOKUP($L10,samples!$A:$A,samples!B:B)),"")</f>
        <v>S3</v>
      </c>
      <c r="N10" t="str">
        <f>IFERROR(IF(LEN(_xlfn.XLOOKUP($L10,samples!$A:$A,samples!C:C))=0,"",_xlfn.XLOOKUP($L10,samples!$A:$A,samples!C:C)),"")</f>
        <v>Standard 3</v>
      </c>
      <c r="O10" t="str">
        <f>IFERROR(IF(LEN(_xlfn.XLOOKUP($L10,samples!$A:$A,samples!D:D))=0,"",_xlfn.XLOOKUP($L10,samples!$A:$A,samples!D:D)),"")</f>
        <v>Standard 3</v>
      </c>
      <c r="P10" t="str">
        <f>IFERROR(IF(LEN(_xlfn.XLOOKUP($L10,samples!$A:$A,samples!E:E))=0,"",_xlfn.XLOOKUP($L10,samples!$A:$A,samples!E:E)),"")</f>
        <v>Standard</v>
      </c>
      <c r="Q10" t="str">
        <f>IFERROR(IF(LEN(_xlfn.XLOOKUP($L10,samples!$A:$A,samples!F:F))=0,"",_xlfn.XLOOKUP($L10,samples!$A:$A,samples!F:F)),"")</f>
        <v/>
      </c>
      <c r="R10" t="str">
        <f>IFERROR(IF(LEN(_xlfn.XLOOKUP($L10,samples!$A:$A,samples!G:G))=0,"",_xlfn.XLOOKUP($L10,samples!$A:$A,samples!G:G)),"")</f>
        <v/>
      </c>
      <c r="S10" t="str">
        <f>IFERROR(IF(LEN(_xlfn.XLOOKUP($L10,samples!$A:$A,samples!H:H))=0,"",_xlfn.XLOOKUP($L10,samples!$A:$A,samples!H:H)),"")</f>
        <v/>
      </c>
      <c r="T10">
        <f>IFERROR(IF(LEN(_xlfn.XLOOKUP($L10,samples!$A:$A,samples!I:I))=0,"",_xlfn.XLOOKUP($L10,samples!$A:$A,samples!I:I)),"")</f>
        <v>0.5</v>
      </c>
    </row>
    <row r="11" spans="1:20" x14ac:dyDescent="0.2">
      <c r="A11" t="s">
        <v>220</v>
      </c>
      <c r="B11" s="4" t="s">
        <v>123</v>
      </c>
      <c r="C11" s="4" t="s">
        <v>114</v>
      </c>
      <c r="D11" s="4">
        <v>10</v>
      </c>
      <c r="E11" s="4" t="s">
        <v>231</v>
      </c>
      <c r="F11" s="4" t="s">
        <v>232</v>
      </c>
      <c r="G11" s="4" t="s">
        <v>233</v>
      </c>
      <c r="H11" s="4" t="s">
        <v>234</v>
      </c>
      <c r="I11" s="4" t="s">
        <v>235</v>
      </c>
      <c r="J11" s="4" t="s">
        <v>236</v>
      </c>
      <c r="L11" t="s">
        <v>67</v>
      </c>
      <c r="M11" t="str">
        <f>IFERROR(IF(LEN(_xlfn.XLOOKUP($L11,samples!$A:$A,samples!B:B))=0,"",_xlfn.XLOOKUP($L11,samples!$A:$A,samples!B:B)),"")</f>
        <v>S4</v>
      </c>
      <c r="N11" t="str">
        <f>IFERROR(IF(LEN(_xlfn.XLOOKUP($L11,samples!$A:$A,samples!C:C))=0,"",_xlfn.XLOOKUP($L11,samples!$A:$A,samples!C:C)),"")</f>
        <v>Standard 4</v>
      </c>
      <c r="O11" t="str">
        <f>IFERROR(IF(LEN(_xlfn.XLOOKUP($L11,samples!$A:$A,samples!D:D))=0,"",_xlfn.XLOOKUP($L11,samples!$A:$A,samples!D:D)),"")</f>
        <v>Standard 4</v>
      </c>
      <c r="P11" t="str">
        <f>IFERROR(IF(LEN(_xlfn.XLOOKUP($L11,samples!$A:$A,samples!E:E))=0,"",_xlfn.XLOOKUP($L11,samples!$A:$A,samples!E:E)),"")</f>
        <v>Standard</v>
      </c>
      <c r="Q11" t="str">
        <f>IFERROR(IF(LEN(_xlfn.XLOOKUP($L11,samples!$A:$A,samples!F:F))=0,"",_xlfn.XLOOKUP($L11,samples!$A:$A,samples!F:F)),"")</f>
        <v/>
      </c>
      <c r="R11" t="str">
        <f>IFERROR(IF(LEN(_xlfn.XLOOKUP($L11,samples!$A:$A,samples!G:G))=0,"",_xlfn.XLOOKUP($L11,samples!$A:$A,samples!G:G)),"")</f>
        <v/>
      </c>
      <c r="S11" t="str">
        <f>IFERROR(IF(LEN(_xlfn.XLOOKUP($L11,samples!$A:$A,samples!H:H))=0,"",_xlfn.XLOOKUP($L11,samples!$A:$A,samples!H:H)),"")</f>
        <v/>
      </c>
      <c r="T11">
        <f>IFERROR(IF(LEN(_xlfn.XLOOKUP($L11,samples!$A:$A,samples!I:I))=0,"",_xlfn.XLOOKUP($L11,samples!$A:$A,samples!I:I)),"")</f>
        <v>0.05</v>
      </c>
    </row>
    <row r="12" spans="1:20" x14ac:dyDescent="0.2">
      <c r="A12" t="s">
        <v>220</v>
      </c>
      <c r="B12" s="4" t="s">
        <v>124</v>
      </c>
      <c r="C12" s="4" t="s">
        <v>114</v>
      </c>
      <c r="D12" s="4">
        <v>11</v>
      </c>
      <c r="E12" s="4" t="s">
        <v>231</v>
      </c>
      <c r="F12" s="4" t="s">
        <v>232</v>
      </c>
      <c r="G12" s="4" t="s">
        <v>233</v>
      </c>
      <c r="H12" s="4" t="s">
        <v>234</v>
      </c>
      <c r="I12" s="4" t="s">
        <v>235</v>
      </c>
      <c r="J12" s="4" t="s">
        <v>236</v>
      </c>
      <c r="L12" t="s">
        <v>67</v>
      </c>
      <c r="M12" t="str">
        <f>IFERROR(IF(LEN(_xlfn.XLOOKUP($L12,samples!$A:$A,samples!B:B))=0,"",_xlfn.XLOOKUP($L12,samples!$A:$A,samples!B:B)),"")</f>
        <v>S4</v>
      </c>
      <c r="N12" t="str">
        <f>IFERROR(IF(LEN(_xlfn.XLOOKUP($L12,samples!$A:$A,samples!C:C))=0,"",_xlfn.XLOOKUP($L12,samples!$A:$A,samples!C:C)),"")</f>
        <v>Standard 4</v>
      </c>
      <c r="O12" t="str">
        <f>IFERROR(IF(LEN(_xlfn.XLOOKUP($L12,samples!$A:$A,samples!D:D))=0,"",_xlfn.XLOOKUP($L12,samples!$A:$A,samples!D:D)),"")</f>
        <v>Standard 4</v>
      </c>
      <c r="P12" t="str">
        <f>IFERROR(IF(LEN(_xlfn.XLOOKUP($L12,samples!$A:$A,samples!E:E))=0,"",_xlfn.XLOOKUP($L12,samples!$A:$A,samples!E:E)),"")</f>
        <v>Standard</v>
      </c>
      <c r="Q12" t="str">
        <f>IFERROR(IF(LEN(_xlfn.XLOOKUP($L12,samples!$A:$A,samples!F:F))=0,"",_xlfn.XLOOKUP($L12,samples!$A:$A,samples!F:F)),"")</f>
        <v/>
      </c>
      <c r="R12" t="str">
        <f>IFERROR(IF(LEN(_xlfn.XLOOKUP($L12,samples!$A:$A,samples!G:G))=0,"",_xlfn.XLOOKUP($L12,samples!$A:$A,samples!G:G)),"")</f>
        <v/>
      </c>
      <c r="S12" t="str">
        <f>IFERROR(IF(LEN(_xlfn.XLOOKUP($L12,samples!$A:$A,samples!H:H))=0,"",_xlfn.XLOOKUP($L12,samples!$A:$A,samples!H:H)),"")</f>
        <v/>
      </c>
      <c r="T12">
        <f>IFERROR(IF(LEN(_xlfn.XLOOKUP($L12,samples!$A:$A,samples!I:I))=0,"",_xlfn.XLOOKUP($L12,samples!$A:$A,samples!I:I)),"")</f>
        <v>0.05</v>
      </c>
    </row>
    <row r="13" spans="1:20" x14ac:dyDescent="0.2">
      <c r="A13" t="s">
        <v>220</v>
      </c>
      <c r="B13" s="4" t="s">
        <v>125</v>
      </c>
      <c r="C13" s="4" t="s">
        <v>114</v>
      </c>
      <c r="D13" s="4">
        <v>12</v>
      </c>
      <c r="E13" s="4" t="s">
        <v>231</v>
      </c>
      <c r="F13" s="4" t="s">
        <v>232</v>
      </c>
      <c r="G13" s="4" t="s">
        <v>233</v>
      </c>
      <c r="H13" s="4" t="s">
        <v>234</v>
      </c>
      <c r="I13" s="4" t="s">
        <v>235</v>
      </c>
      <c r="J13" s="4" t="s">
        <v>236</v>
      </c>
      <c r="L13" t="s">
        <v>67</v>
      </c>
      <c r="M13" t="str">
        <f>IFERROR(IF(LEN(_xlfn.XLOOKUP($L13,samples!$A:$A,samples!B:B))=0,"",_xlfn.XLOOKUP($L13,samples!$A:$A,samples!B:B)),"")</f>
        <v>S4</v>
      </c>
      <c r="N13" t="str">
        <f>IFERROR(IF(LEN(_xlfn.XLOOKUP($L13,samples!$A:$A,samples!C:C))=0,"",_xlfn.XLOOKUP($L13,samples!$A:$A,samples!C:C)),"")</f>
        <v>Standard 4</v>
      </c>
      <c r="O13" t="str">
        <f>IFERROR(IF(LEN(_xlfn.XLOOKUP($L13,samples!$A:$A,samples!D:D))=0,"",_xlfn.XLOOKUP($L13,samples!$A:$A,samples!D:D)),"")</f>
        <v>Standard 4</v>
      </c>
      <c r="P13" t="str">
        <f>IFERROR(IF(LEN(_xlfn.XLOOKUP($L13,samples!$A:$A,samples!E:E))=0,"",_xlfn.XLOOKUP($L13,samples!$A:$A,samples!E:E)),"")</f>
        <v>Standard</v>
      </c>
      <c r="Q13" t="str">
        <f>IFERROR(IF(LEN(_xlfn.XLOOKUP($L13,samples!$A:$A,samples!F:F))=0,"",_xlfn.XLOOKUP($L13,samples!$A:$A,samples!F:F)),"")</f>
        <v/>
      </c>
      <c r="R13" t="str">
        <f>IFERROR(IF(LEN(_xlfn.XLOOKUP($L13,samples!$A:$A,samples!G:G))=0,"",_xlfn.XLOOKUP($L13,samples!$A:$A,samples!G:G)),"")</f>
        <v/>
      </c>
      <c r="S13" t="str">
        <f>IFERROR(IF(LEN(_xlfn.XLOOKUP($L13,samples!$A:$A,samples!H:H))=0,"",_xlfn.XLOOKUP($L13,samples!$A:$A,samples!H:H)),"")</f>
        <v/>
      </c>
      <c r="T13">
        <f>IFERROR(IF(LEN(_xlfn.XLOOKUP($L13,samples!$A:$A,samples!I:I))=0,"",_xlfn.XLOOKUP($L13,samples!$A:$A,samples!I:I)),"")</f>
        <v>0.05</v>
      </c>
    </row>
    <row r="14" spans="1:20" x14ac:dyDescent="0.2">
      <c r="A14" t="s">
        <v>220</v>
      </c>
      <c r="B14" s="4" t="s">
        <v>126</v>
      </c>
      <c r="C14" s="4" t="s">
        <v>127</v>
      </c>
      <c r="D14" s="4">
        <v>1</v>
      </c>
      <c r="E14" s="4" t="s">
        <v>231</v>
      </c>
      <c r="F14" s="4" t="s">
        <v>232</v>
      </c>
      <c r="G14" s="4" t="s">
        <v>233</v>
      </c>
      <c r="H14" s="4" t="s">
        <v>234</v>
      </c>
      <c r="I14" s="4" t="s">
        <v>235</v>
      </c>
      <c r="J14" s="4" t="s">
        <v>236</v>
      </c>
      <c r="L14" t="s">
        <v>68</v>
      </c>
      <c r="M14" t="str">
        <f>IFERROR(IF(LEN(_xlfn.XLOOKUP($L14,samples!$A:$A,samples!B:B))=0,"",_xlfn.XLOOKUP($L14,samples!$A:$A,samples!B:B)),"")</f>
        <v>S5</v>
      </c>
      <c r="N14" t="str">
        <f>IFERROR(IF(LEN(_xlfn.XLOOKUP($L14,samples!$A:$A,samples!C:C))=0,"",_xlfn.XLOOKUP($L14,samples!$A:$A,samples!C:C)),"")</f>
        <v>Standard 5</v>
      </c>
      <c r="O14" t="str">
        <f>IFERROR(IF(LEN(_xlfn.XLOOKUP($L14,samples!$A:$A,samples!D:D))=0,"",_xlfn.XLOOKUP($L14,samples!$A:$A,samples!D:D)),"")</f>
        <v>Standard 5</v>
      </c>
      <c r="P14" t="str">
        <f>IFERROR(IF(LEN(_xlfn.XLOOKUP($L14,samples!$A:$A,samples!E:E))=0,"",_xlfn.XLOOKUP($L14,samples!$A:$A,samples!E:E)),"")</f>
        <v>Standard</v>
      </c>
      <c r="Q14" t="str">
        <f>IFERROR(IF(LEN(_xlfn.XLOOKUP($L14,samples!$A:$A,samples!F:F))=0,"",_xlfn.XLOOKUP($L14,samples!$A:$A,samples!F:F)),"")</f>
        <v/>
      </c>
      <c r="R14" t="str">
        <f>IFERROR(IF(LEN(_xlfn.XLOOKUP($L14,samples!$A:$A,samples!G:G))=0,"",_xlfn.XLOOKUP($L14,samples!$A:$A,samples!G:G)),"")</f>
        <v/>
      </c>
      <c r="S14" t="str">
        <f>IFERROR(IF(LEN(_xlfn.XLOOKUP($L14,samples!$A:$A,samples!H:H))=0,"",_xlfn.XLOOKUP($L14,samples!$A:$A,samples!H:H)),"")</f>
        <v/>
      </c>
      <c r="T14">
        <f>IFERROR(IF(LEN(_xlfn.XLOOKUP($L14,samples!$A:$A,samples!I:I))=0,"",_xlfn.XLOOKUP($L14,samples!$A:$A,samples!I:I)),"")</f>
        <v>5.0000000000000001E-3</v>
      </c>
    </row>
    <row r="15" spans="1:20" x14ac:dyDescent="0.2">
      <c r="A15" t="s">
        <v>220</v>
      </c>
      <c r="B15" s="4" t="s">
        <v>128</v>
      </c>
      <c r="C15" s="4" t="s">
        <v>127</v>
      </c>
      <c r="D15" s="4">
        <v>2</v>
      </c>
      <c r="E15" s="4" t="s">
        <v>231</v>
      </c>
      <c r="F15" s="4" t="s">
        <v>232</v>
      </c>
      <c r="G15" s="4" t="s">
        <v>233</v>
      </c>
      <c r="H15" s="4" t="s">
        <v>234</v>
      </c>
      <c r="I15" s="4" t="s">
        <v>235</v>
      </c>
      <c r="J15" s="4" t="s">
        <v>236</v>
      </c>
      <c r="L15" t="s">
        <v>68</v>
      </c>
      <c r="M15" t="str">
        <f>IFERROR(IF(LEN(_xlfn.XLOOKUP($L15,samples!$A:$A,samples!B:B))=0,"",_xlfn.XLOOKUP($L15,samples!$A:$A,samples!B:B)),"")</f>
        <v>S5</v>
      </c>
      <c r="N15" t="str">
        <f>IFERROR(IF(LEN(_xlfn.XLOOKUP($L15,samples!$A:$A,samples!C:C))=0,"",_xlfn.XLOOKUP($L15,samples!$A:$A,samples!C:C)),"")</f>
        <v>Standard 5</v>
      </c>
      <c r="O15" t="str">
        <f>IFERROR(IF(LEN(_xlfn.XLOOKUP($L15,samples!$A:$A,samples!D:D))=0,"",_xlfn.XLOOKUP($L15,samples!$A:$A,samples!D:D)),"")</f>
        <v>Standard 5</v>
      </c>
      <c r="P15" t="str">
        <f>IFERROR(IF(LEN(_xlfn.XLOOKUP($L15,samples!$A:$A,samples!E:E))=0,"",_xlfn.XLOOKUP($L15,samples!$A:$A,samples!E:E)),"")</f>
        <v>Standard</v>
      </c>
      <c r="Q15" t="str">
        <f>IFERROR(IF(LEN(_xlfn.XLOOKUP($L15,samples!$A:$A,samples!F:F))=0,"",_xlfn.XLOOKUP($L15,samples!$A:$A,samples!F:F)),"")</f>
        <v/>
      </c>
      <c r="R15" t="str">
        <f>IFERROR(IF(LEN(_xlfn.XLOOKUP($L15,samples!$A:$A,samples!G:G))=0,"",_xlfn.XLOOKUP($L15,samples!$A:$A,samples!G:G)),"")</f>
        <v/>
      </c>
      <c r="S15" t="str">
        <f>IFERROR(IF(LEN(_xlfn.XLOOKUP($L15,samples!$A:$A,samples!H:H))=0,"",_xlfn.XLOOKUP($L15,samples!$A:$A,samples!H:H)),"")</f>
        <v/>
      </c>
      <c r="T15">
        <f>IFERROR(IF(LEN(_xlfn.XLOOKUP($L15,samples!$A:$A,samples!I:I))=0,"",_xlfn.XLOOKUP($L15,samples!$A:$A,samples!I:I)),"")</f>
        <v>5.0000000000000001E-3</v>
      </c>
    </row>
    <row r="16" spans="1:20" x14ac:dyDescent="0.2">
      <c r="A16" t="s">
        <v>220</v>
      </c>
      <c r="B16" s="4" t="s">
        <v>129</v>
      </c>
      <c r="C16" s="4" t="s">
        <v>127</v>
      </c>
      <c r="D16" s="4">
        <v>3</v>
      </c>
      <c r="E16" s="4" t="s">
        <v>231</v>
      </c>
      <c r="F16" s="4" t="s">
        <v>232</v>
      </c>
      <c r="G16" s="4" t="s">
        <v>233</v>
      </c>
      <c r="H16" s="4" t="s">
        <v>234</v>
      </c>
      <c r="I16" s="4" t="s">
        <v>235</v>
      </c>
      <c r="J16" s="4" t="s">
        <v>236</v>
      </c>
      <c r="L16" t="s">
        <v>68</v>
      </c>
      <c r="M16" t="str">
        <f>IFERROR(IF(LEN(_xlfn.XLOOKUP($L16,samples!$A:$A,samples!B:B))=0,"",_xlfn.XLOOKUP($L16,samples!$A:$A,samples!B:B)),"")</f>
        <v>S5</v>
      </c>
      <c r="N16" t="str">
        <f>IFERROR(IF(LEN(_xlfn.XLOOKUP($L16,samples!$A:$A,samples!C:C))=0,"",_xlfn.XLOOKUP($L16,samples!$A:$A,samples!C:C)),"")</f>
        <v>Standard 5</v>
      </c>
      <c r="O16" t="str">
        <f>IFERROR(IF(LEN(_xlfn.XLOOKUP($L16,samples!$A:$A,samples!D:D))=0,"",_xlfn.XLOOKUP($L16,samples!$A:$A,samples!D:D)),"")</f>
        <v>Standard 5</v>
      </c>
      <c r="P16" t="str">
        <f>IFERROR(IF(LEN(_xlfn.XLOOKUP($L16,samples!$A:$A,samples!E:E))=0,"",_xlfn.XLOOKUP($L16,samples!$A:$A,samples!E:E)),"")</f>
        <v>Standard</v>
      </c>
      <c r="Q16" t="str">
        <f>IFERROR(IF(LEN(_xlfn.XLOOKUP($L16,samples!$A:$A,samples!F:F))=0,"",_xlfn.XLOOKUP($L16,samples!$A:$A,samples!F:F)),"")</f>
        <v/>
      </c>
      <c r="R16" t="str">
        <f>IFERROR(IF(LEN(_xlfn.XLOOKUP($L16,samples!$A:$A,samples!G:G))=0,"",_xlfn.XLOOKUP($L16,samples!$A:$A,samples!G:G)),"")</f>
        <v/>
      </c>
      <c r="S16" t="str">
        <f>IFERROR(IF(LEN(_xlfn.XLOOKUP($L16,samples!$A:$A,samples!H:H))=0,"",_xlfn.XLOOKUP($L16,samples!$A:$A,samples!H:H)),"")</f>
        <v/>
      </c>
      <c r="T16">
        <f>IFERROR(IF(LEN(_xlfn.XLOOKUP($L16,samples!$A:$A,samples!I:I))=0,"",_xlfn.XLOOKUP($L16,samples!$A:$A,samples!I:I)),"")</f>
        <v>5.0000000000000001E-3</v>
      </c>
    </row>
    <row r="17" spans="1:20" x14ac:dyDescent="0.2">
      <c r="A17" t="s">
        <v>220</v>
      </c>
      <c r="B17" s="4" t="s">
        <v>130</v>
      </c>
      <c r="C17" s="4" t="s">
        <v>127</v>
      </c>
      <c r="D17" s="4">
        <v>4</v>
      </c>
      <c r="E17" s="4" t="s">
        <v>231</v>
      </c>
      <c r="F17" s="4" t="s">
        <v>232</v>
      </c>
      <c r="G17" s="4" t="s">
        <v>233</v>
      </c>
      <c r="H17" s="4" t="s">
        <v>234</v>
      </c>
      <c r="I17" s="4" t="s">
        <v>235</v>
      </c>
      <c r="J17" s="4" t="s">
        <v>236</v>
      </c>
      <c r="L17" t="s">
        <v>69</v>
      </c>
      <c r="M17" t="str">
        <f>IFERROR(IF(LEN(_xlfn.XLOOKUP($L17,samples!$A:$A,samples!B:B))=0,"",_xlfn.XLOOKUP($L17,samples!$A:$A,samples!B:B)),"")</f>
        <v>S6</v>
      </c>
      <c r="N17" t="str">
        <f>IFERROR(IF(LEN(_xlfn.XLOOKUP($L17,samples!$A:$A,samples!C:C))=0,"",_xlfn.XLOOKUP($L17,samples!$A:$A,samples!C:C)),"")</f>
        <v>Standard 6</v>
      </c>
      <c r="O17" t="str">
        <f>IFERROR(IF(LEN(_xlfn.XLOOKUP($L17,samples!$A:$A,samples!D:D))=0,"",_xlfn.XLOOKUP($L17,samples!$A:$A,samples!D:D)),"")</f>
        <v>Standard 6</v>
      </c>
      <c r="P17" t="str">
        <f>IFERROR(IF(LEN(_xlfn.XLOOKUP($L17,samples!$A:$A,samples!E:E))=0,"",_xlfn.XLOOKUP($L17,samples!$A:$A,samples!E:E)),"")</f>
        <v>Water</v>
      </c>
      <c r="Q17" t="str">
        <f>IFERROR(IF(LEN(_xlfn.XLOOKUP($L17,samples!$A:$A,samples!F:F))=0,"",_xlfn.XLOOKUP($L17,samples!$A:$A,samples!F:F)),"")</f>
        <v/>
      </c>
      <c r="R17" t="str">
        <f>IFERROR(IF(LEN(_xlfn.XLOOKUP($L17,samples!$A:$A,samples!G:G))=0,"",_xlfn.XLOOKUP($L17,samples!$A:$A,samples!G:G)),"")</f>
        <v/>
      </c>
      <c r="S17" t="str">
        <f>IFERROR(IF(LEN(_xlfn.XLOOKUP($L17,samples!$A:$A,samples!H:H))=0,"",_xlfn.XLOOKUP($L17,samples!$A:$A,samples!H:H)),"")</f>
        <v/>
      </c>
      <c r="T17">
        <f>IFERROR(IF(LEN(_xlfn.XLOOKUP($L17,samples!$A:$A,samples!I:I))=0,"",_xlfn.XLOOKUP($L17,samples!$A:$A,samples!I:I)),"")</f>
        <v>0</v>
      </c>
    </row>
    <row r="18" spans="1:20" x14ac:dyDescent="0.2">
      <c r="A18" t="s">
        <v>220</v>
      </c>
      <c r="B18" s="4" t="s">
        <v>131</v>
      </c>
      <c r="C18" s="4" t="s">
        <v>127</v>
      </c>
      <c r="D18" s="4">
        <v>5</v>
      </c>
      <c r="E18" s="4" t="s">
        <v>231</v>
      </c>
      <c r="F18" s="4" t="s">
        <v>232</v>
      </c>
      <c r="G18" s="4" t="s">
        <v>233</v>
      </c>
      <c r="H18" s="4" t="s">
        <v>234</v>
      </c>
      <c r="I18" s="4" t="s">
        <v>235</v>
      </c>
      <c r="J18" s="4" t="s">
        <v>236</v>
      </c>
      <c r="L18" t="s">
        <v>69</v>
      </c>
      <c r="M18" t="str">
        <f>IFERROR(IF(LEN(_xlfn.XLOOKUP($L18,samples!$A:$A,samples!B:B))=0,"",_xlfn.XLOOKUP($L18,samples!$A:$A,samples!B:B)),"")</f>
        <v>S6</v>
      </c>
      <c r="N18" t="str">
        <f>IFERROR(IF(LEN(_xlfn.XLOOKUP($L18,samples!$A:$A,samples!C:C))=0,"",_xlfn.XLOOKUP($L18,samples!$A:$A,samples!C:C)),"")</f>
        <v>Standard 6</v>
      </c>
      <c r="O18" t="str">
        <f>IFERROR(IF(LEN(_xlfn.XLOOKUP($L18,samples!$A:$A,samples!D:D))=0,"",_xlfn.XLOOKUP($L18,samples!$A:$A,samples!D:D)),"")</f>
        <v>Standard 6</v>
      </c>
      <c r="P18" t="str">
        <f>IFERROR(IF(LEN(_xlfn.XLOOKUP($L18,samples!$A:$A,samples!E:E))=0,"",_xlfn.XLOOKUP($L18,samples!$A:$A,samples!E:E)),"")</f>
        <v>Water</v>
      </c>
      <c r="Q18" t="str">
        <f>IFERROR(IF(LEN(_xlfn.XLOOKUP($L18,samples!$A:$A,samples!F:F))=0,"",_xlfn.XLOOKUP($L18,samples!$A:$A,samples!F:F)),"")</f>
        <v/>
      </c>
      <c r="R18" t="str">
        <f>IFERROR(IF(LEN(_xlfn.XLOOKUP($L18,samples!$A:$A,samples!G:G))=0,"",_xlfn.XLOOKUP($L18,samples!$A:$A,samples!G:G)),"")</f>
        <v/>
      </c>
      <c r="S18" t="str">
        <f>IFERROR(IF(LEN(_xlfn.XLOOKUP($L18,samples!$A:$A,samples!H:H))=0,"",_xlfn.XLOOKUP($L18,samples!$A:$A,samples!H:H)),"")</f>
        <v/>
      </c>
      <c r="T18">
        <f>IFERROR(IF(LEN(_xlfn.XLOOKUP($L18,samples!$A:$A,samples!I:I))=0,"",_xlfn.XLOOKUP($L18,samples!$A:$A,samples!I:I)),"")</f>
        <v>0</v>
      </c>
    </row>
    <row r="19" spans="1:20" x14ac:dyDescent="0.2">
      <c r="A19" t="s">
        <v>220</v>
      </c>
      <c r="B19" s="4" t="s">
        <v>132</v>
      </c>
      <c r="C19" s="4" t="s">
        <v>127</v>
      </c>
      <c r="D19" s="4">
        <v>6</v>
      </c>
      <c r="E19" s="4" t="s">
        <v>231</v>
      </c>
      <c r="F19" s="4" t="s">
        <v>232</v>
      </c>
      <c r="G19" s="4" t="s">
        <v>233</v>
      </c>
      <c r="H19" s="4" t="s">
        <v>234</v>
      </c>
      <c r="I19" s="4" t="s">
        <v>235</v>
      </c>
      <c r="J19" s="4" t="s">
        <v>236</v>
      </c>
      <c r="L19" t="s">
        <v>69</v>
      </c>
      <c r="M19" t="str">
        <f>IFERROR(IF(LEN(_xlfn.XLOOKUP($L19,samples!$A:$A,samples!B:B))=0,"",_xlfn.XLOOKUP($L19,samples!$A:$A,samples!B:B)),"")</f>
        <v>S6</v>
      </c>
      <c r="N19" t="str">
        <f>IFERROR(IF(LEN(_xlfn.XLOOKUP($L19,samples!$A:$A,samples!C:C))=0,"",_xlfn.XLOOKUP($L19,samples!$A:$A,samples!C:C)),"")</f>
        <v>Standard 6</v>
      </c>
      <c r="O19" t="str">
        <f>IFERROR(IF(LEN(_xlfn.XLOOKUP($L19,samples!$A:$A,samples!D:D))=0,"",_xlfn.XLOOKUP($L19,samples!$A:$A,samples!D:D)),"")</f>
        <v>Standard 6</v>
      </c>
      <c r="P19" t="str">
        <f>IFERROR(IF(LEN(_xlfn.XLOOKUP($L19,samples!$A:$A,samples!E:E))=0,"",_xlfn.XLOOKUP($L19,samples!$A:$A,samples!E:E)),"")</f>
        <v>Water</v>
      </c>
      <c r="Q19" t="str">
        <f>IFERROR(IF(LEN(_xlfn.XLOOKUP($L19,samples!$A:$A,samples!F:F))=0,"",_xlfn.XLOOKUP($L19,samples!$A:$A,samples!F:F)),"")</f>
        <v/>
      </c>
      <c r="R19" t="str">
        <f>IFERROR(IF(LEN(_xlfn.XLOOKUP($L19,samples!$A:$A,samples!G:G))=0,"",_xlfn.XLOOKUP($L19,samples!$A:$A,samples!G:G)),"")</f>
        <v/>
      </c>
      <c r="S19" t="str">
        <f>IFERROR(IF(LEN(_xlfn.XLOOKUP($L19,samples!$A:$A,samples!H:H))=0,"",_xlfn.XLOOKUP($L19,samples!$A:$A,samples!H:H)),"")</f>
        <v/>
      </c>
      <c r="T19">
        <f>IFERROR(IF(LEN(_xlfn.XLOOKUP($L19,samples!$A:$A,samples!I:I))=0,"",_xlfn.XLOOKUP($L19,samples!$A:$A,samples!I:I)),"")</f>
        <v>0</v>
      </c>
    </row>
    <row r="20" spans="1:20" x14ac:dyDescent="0.2">
      <c r="A20" t="s">
        <v>220</v>
      </c>
      <c r="B20" s="4" t="s">
        <v>133</v>
      </c>
      <c r="C20" s="4" t="s">
        <v>127</v>
      </c>
      <c r="D20" s="4">
        <v>7</v>
      </c>
      <c r="E20" s="4" t="s">
        <v>231</v>
      </c>
      <c r="F20" s="4" t="s">
        <v>232</v>
      </c>
      <c r="G20" s="4" t="s">
        <v>233</v>
      </c>
      <c r="H20" s="4" t="s">
        <v>234</v>
      </c>
      <c r="I20" s="4" t="s">
        <v>235</v>
      </c>
      <c r="J20" s="4" t="s">
        <v>236</v>
      </c>
      <c r="L20" t="s">
        <v>70</v>
      </c>
      <c r="M20" t="str">
        <f>IFERROR(IF(LEN(_xlfn.XLOOKUP($L20,samples!$A:$A,samples!B:B))=0,"",_xlfn.XLOOKUP($L20,samples!$A:$A,samples!B:B)),"")</f>
        <v>S7</v>
      </c>
      <c r="N20" t="str">
        <f>IFERROR(IF(LEN(_xlfn.XLOOKUP($L20,samples!$A:$A,samples!C:C))=0,"",_xlfn.XLOOKUP($L20,samples!$A:$A,samples!C:C)),"")</f>
        <v>Standard 7</v>
      </c>
      <c r="O20" t="str">
        <f>IFERROR(IF(LEN(_xlfn.XLOOKUP($L20,samples!$A:$A,samples!D:D))=0,"",_xlfn.XLOOKUP($L20,samples!$A:$A,samples!D:D)),"")</f>
        <v>Standard 7</v>
      </c>
      <c r="P20" t="str">
        <f>IFERROR(IF(LEN(_xlfn.XLOOKUP($L20,samples!$A:$A,samples!E:E))=0,"",_xlfn.XLOOKUP($L20,samples!$A:$A,samples!E:E)),"")</f>
        <v>None</v>
      </c>
      <c r="Q20" t="str">
        <f>IFERROR(IF(LEN(_xlfn.XLOOKUP($L20,samples!$A:$A,samples!F:F))=0,"",_xlfn.XLOOKUP($L20,samples!$A:$A,samples!F:F)),"")</f>
        <v/>
      </c>
      <c r="R20" t="str">
        <f>IFERROR(IF(LEN(_xlfn.XLOOKUP($L20,samples!$A:$A,samples!G:G))=0,"",_xlfn.XLOOKUP($L20,samples!$A:$A,samples!G:G)),"")</f>
        <v/>
      </c>
      <c r="S20" t="str">
        <f>IFERROR(IF(LEN(_xlfn.XLOOKUP($L20,samples!$A:$A,samples!H:H))=0,"",_xlfn.XLOOKUP($L20,samples!$A:$A,samples!H:H)),"")</f>
        <v/>
      </c>
      <c r="T20" t="str">
        <f>IFERROR(IF(LEN(_xlfn.XLOOKUP($L20,samples!$A:$A,samples!I:I))=0,"",_xlfn.XLOOKUP($L20,samples!$A:$A,samples!I:I)),"")</f>
        <v/>
      </c>
    </row>
    <row r="21" spans="1:20" x14ac:dyDescent="0.2">
      <c r="A21" t="s">
        <v>220</v>
      </c>
      <c r="B21" s="4" t="s">
        <v>134</v>
      </c>
      <c r="C21" s="4" t="s">
        <v>127</v>
      </c>
      <c r="D21" s="4">
        <v>8</v>
      </c>
      <c r="E21" s="4" t="s">
        <v>231</v>
      </c>
      <c r="F21" s="4" t="s">
        <v>232</v>
      </c>
      <c r="G21" s="4" t="s">
        <v>233</v>
      </c>
      <c r="H21" s="4" t="s">
        <v>234</v>
      </c>
      <c r="I21" s="4" t="s">
        <v>235</v>
      </c>
      <c r="J21" s="4" t="s">
        <v>236</v>
      </c>
      <c r="L21" t="s">
        <v>70</v>
      </c>
      <c r="M21" t="str">
        <f>IFERROR(IF(LEN(_xlfn.XLOOKUP($L21,samples!$A:$A,samples!B:B))=0,"",_xlfn.XLOOKUP($L21,samples!$A:$A,samples!B:B)),"")</f>
        <v>S7</v>
      </c>
      <c r="N21" t="str">
        <f>IFERROR(IF(LEN(_xlfn.XLOOKUP($L21,samples!$A:$A,samples!C:C))=0,"",_xlfn.XLOOKUP($L21,samples!$A:$A,samples!C:C)),"")</f>
        <v>Standard 7</v>
      </c>
      <c r="O21" t="str">
        <f>IFERROR(IF(LEN(_xlfn.XLOOKUP($L21,samples!$A:$A,samples!D:D))=0,"",_xlfn.XLOOKUP($L21,samples!$A:$A,samples!D:D)),"")</f>
        <v>Standard 7</v>
      </c>
      <c r="P21" t="str">
        <f>IFERROR(IF(LEN(_xlfn.XLOOKUP($L21,samples!$A:$A,samples!E:E))=0,"",_xlfn.XLOOKUP($L21,samples!$A:$A,samples!E:E)),"")</f>
        <v>None</v>
      </c>
      <c r="Q21" t="str">
        <f>IFERROR(IF(LEN(_xlfn.XLOOKUP($L21,samples!$A:$A,samples!F:F))=0,"",_xlfn.XLOOKUP($L21,samples!$A:$A,samples!F:F)),"")</f>
        <v/>
      </c>
      <c r="R21" t="str">
        <f>IFERROR(IF(LEN(_xlfn.XLOOKUP($L21,samples!$A:$A,samples!G:G))=0,"",_xlfn.XLOOKUP($L21,samples!$A:$A,samples!G:G)),"")</f>
        <v/>
      </c>
      <c r="S21" t="str">
        <f>IFERROR(IF(LEN(_xlfn.XLOOKUP($L21,samples!$A:$A,samples!H:H))=0,"",_xlfn.XLOOKUP($L21,samples!$A:$A,samples!H:H)),"")</f>
        <v/>
      </c>
      <c r="T21" t="str">
        <f>IFERROR(IF(LEN(_xlfn.XLOOKUP($L21,samples!$A:$A,samples!I:I))=0,"",_xlfn.XLOOKUP($L21,samples!$A:$A,samples!I:I)),"")</f>
        <v/>
      </c>
    </row>
    <row r="22" spans="1:20" x14ac:dyDescent="0.2">
      <c r="A22" t="s">
        <v>220</v>
      </c>
      <c r="B22" s="4" t="s">
        <v>135</v>
      </c>
      <c r="C22" s="4" t="s">
        <v>127</v>
      </c>
      <c r="D22" s="4">
        <v>9</v>
      </c>
      <c r="E22" s="4" t="s">
        <v>231</v>
      </c>
      <c r="F22" s="4" t="s">
        <v>232</v>
      </c>
      <c r="G22" s="4" t="s">
        <v>233</v>
      </c>
      <c r="H22" s="4" t="s">
        <v>234</v>
      </c>
      <c r="I22" s="4" t="s">
        <v>235</v>
      </c>
      <c r="J22" s="4" t="s">
        <v>236</v>
      </c>
      <c r="L22" t="s">
        <v>70</v>
      </c>
      <c r="M22" t="str">
        <f>IFERROR(IF(LEN(_xlfn.XLOOKUP($L22,samples!$A:$A,samples!B:B))=0,"",_xlfn.XLOOKUP($L22,samples!$A:$A,samples!B:B)),"")</f>
        <v>S7</v>
      </c>
      <c r="N22" t="str">
        <f>IFERROR(IF(LEN(_xlfn.XLOOKUP($L22,samples!$A:$A,samples!C:C))=0,"",_xlfn.XLOOKUP($L22,samples!$A:$A,samples!C:C)),"")</f>
        <v>Standard 7</v>
      </c>
      <c r="O22" t="str">
        <f>IFERROR(IF(LEN(_xlfn.XLOOKUP($L22,samples!$A:$A,samples!D:D))=0,"",_xlfn.XLOOKUP($L22,samples!$A:$A,samples!D:D)),"")</f>
        <v>Standard 7</v>
      </c>
      <c r="P22" t="str">
        <f>IFERROR(IF(LEN(_xlfn.XLOOKUP($L22,samples!$A:$A,samples!E:E))=0,"",_xlfn.XLOOKUP($L22,samples!$A:$A,samples!E:E)),"")</f>
        <v>None</v>
      </c>
      <c r="Q22" t="str">
        <f>IFERROR(IF(LEN(_xlfn.XLOOKUP($L22,samples!$A:$A,samples!F:F))=0,"",_xlfn.XLOOKUP($L22,samples!$A:$A,samples!F:F)),"")</f>
        <v/>
      </c>
      <c r="R22" t="str">
        <f>IFERROR(IF(LEN(_xlfn.XLOOKUP($L22,samples!$A:$A,samples!G:G))=0,"",_xlfn.XLOOKUP($L22,samples!$A:$A,samples!G:G)),"")</f>
        <v/>
      </c>
      <c r="S22" t="str">
        <f>IFERROR(IF(LEN(_xlfn.XLOOKUP($L22,samples!$A:$A,samples!H:H))=0,"",_xlfn.XLOOKUP($L22,samples!$A:$A,samples!H:H)),"")</f>
        <v/>
      </c>
      <c r="T22" t="str">
        <f>IFERROR(IF(LEN(_xlfn.XLOOKUP($L22,samples!$A:$A,samples!I:I))=0,"",_xlfn.XLOOKUP($L22,samples!$A:$A,samples!I:I)),"")</f>
        <v/>
      </c>
    </row>
    <row r="23" spans="1:20" x14ac:dyDescent="0.2">
      <c r="A23" t="s">
        <v>220</v>
      </c>
      <c r="B23" s="4" t="s">
        <v>136</v>
      </c>
      <c r="C23" s="4" t="s">
        <v>127</v>
      </c>
      <c r="D23" s="4">
        <v>10</v>
      </c>
      <c r="E23" s="4" t="s">
        <v>231</v>
      </c>
      <c r="F23" s="4" t="s">
        <v>232</v>
      </c>
      <c r="G23" s="4" t="s">
        <v>233</v>
      </c>
      <c r="H23" s="4" t="s">
        <v>234</v>
      </c>
      <c r="I23" s="4" t="s">
        <v>235</v>
      </c>
      <c r="J23" s="4" t="s">
        <v>236</v>
      </c>
      <c r="L23" t="s">
        <v>70</v>
      </c>
      <c r="M23" t="str">
        <f>IFERROR(IF(LEN(_xlfn.XLOOKUP($L23,samples!$A:$A,samples!B:B))=0,"",_xlfn.XLOOKUP($L23,samples!$A:$A,samples!B:B)),"")</f>
        <v>S7</v>
      </c>
      <c r="N23" t="str">
        <f>IFERROR(IF(LEN(_xlfn.XLOOKUP($L23,samples!$A:$A,samples!C:C))=0,"",_xlfn.XLOOKUP($L23,samples!$A:$A,samples!C:C)),"")</f>
        <v>Standard 7</v>
      </c>
      <c r="O23" t="str">
        <f>IFERROR(IF(LEN(_xlfn.XLOOKUP($L23,samples!$A:$A,samples!D:D))=0,"",_xlfn.XLOOKUP($L23,samples!$A:$A,samples!D:D)),"")</f>
        <v>Standard 7</v>
      </c>
      <c r="P23" t="str">
        <f>IFERROR(IF(LEN(_xlfn.XLOOKUP($L23,samples!$A:$A,samples!E:E))=0,"",_xlfn.XLOOKUP($L23,samples!$A:$A,samples!E:E)),"")</f>
        <v>None</v>
      </c>
      <c r="Q23" t="str">
        <f>IFERROR(IF(LEN(_xlfn.XLOOKUP($L23,samples!$A:$A,samples!F:F))=0,"",_xlfn.XLOOKUP($L23,samples!$A:$A,samples!F:F)),"")</f>
        <v/>
      </c>
      <c r="R23" t="str">
        <f>IFERROR(IF(LEN(_xlfn.XLOOKUP($L23,samples!$A:$A,samples!G:G))=0,"",_xlfn.XLOOKUP($L23,samples!$A:$A,samples!G:G)),"")</f>
        <v/>
      </c>
      <c r="S23" t="str">
        <f>IFERROR(IF(LEN(_xlfn.XLOOKUP($L23,samples!$A:$A,samples!H:H))=0,"",_xlfn.XLOOKUP($L23,samples!$A:$A,samples!H:H)),"")</f>
        <v/>
      </c>
      <c r="T23" t="str">
        <f>IFERROR(IF(LEN(_xlfn.XLOOKUP($L23,samples!$A:$A,samples!I:I))=0,"",_xlfn.XLOOKUP($L23,samples!$A:$A,samples!I:I)),"")</f>
        <v/>
      </c>
    </row>
    <row r="24" spans="1:20" x14ac:dyDescent="0.2">
      <c r="A24" t="s">
        <v>220</v>
      </c>
      <c r="B24" s="4" t="s">
        <v>137</v>
      </c>
      <c r="C24" s="4" t="s">
        <v>127</v>
      </c>
      <c r="D24" s="4">
        <v>11</v>
      </c>
      <c r="E24" s="4" t="s">
        <v>231</v>
      </c>
      <c r="F24" s="4" t="s">
        <v>232</v>
      </c>
      <c r="G24" s="4" t="s">
        <v>233</v>
      </c>
      <c r="H24" s="4" t="s">
        <v>234</v>
      </c>
      <c r="I24" s="4" t="s">
        <v>235</v>
      </c>
      <c r="J24" s="4" t="s">
        <v>236</v>
      </c>
      <c r="L24" t="s">
        <v>70</v>
      </c>
      <c r="M24" t="str">
        <f>IFERROR(IF(LEN(_xlfn.XLOOKUP($L24,samples!$A:$A,samples!B:B))=0,"",_xlfn.XLOOKUP($L24,samples!$A:$A,samples!B:B)),"")</f>
        <v>S7</v>
      </c>
      <c r="N24" t="str">
        <f>IFERROR(IF(LEN(_xlfn.XLOOKUP($L24,samples!$A:$A,samples!C:C))=0,"",_xlfn.XLOOKUP($L24,samples!$A:$A,samples!C:C)),"")</f>
        <v>Standard 7</v>
      </c>
      <c r="O24" t="str">
        <f>IFERROR(IF(LEN(_xlfn.XLOOKUP($L24,samples!$A:$A,samples!D:D))=0,"",_xlfn.XLOOKUP($L24,samples!$A:$A,samples!D:D)),"")</f>
        <v>Standard 7</v>
      </c>
      <c r="P24" t="str">
        <f>IFERROR(IF(LEN(_xlfn.XLOOKUP($L24,samples!$A:$A,samples!E:E))=0,"",_xlfn.XLOOKUP($L24,samples!$A:$A,samples!E:E)),"")</f>
        <v>None</v>
      </c>
      <c r="Q24" t="str">
        <f>IFERROR(IF(LEN(_xlfn.XLOOKUP($L24,samples!$A:$A,samples!F:F))=0,"",_xlfn.XLOOKUP($L24,samples!$A:$A,samples!F:F)),"")</f>
        <v/>
      </c>
      <c r="R24" t="str">
        <f>IFERROR(IF(LEN(_xlfn.XLOOKUP($L24,samples!$A:$A,samples!G:G))=0,"",_xlfn.XLOOKUP($L24,samples!$A:$A,samples!G:G)),"")</f>
        <v/>
      </c>
      <c r="S24" t="str">
        <f>IFERROR(IF(LEN(_xlfn.XLOOKUP($L24,samples!$A:$A,samples!H:H))=0,"",_xlfn.XLOOKUP($L24,samples!$A:$A,samples!H:H)),"")</f>
        <v/>
      </c>
      <c r="T24" t="str">
        <f>IFERROR(IF(LEN(_xlfn.XLOOKUP($L24,samples!$A:$A,samples!I:I))=0,"",_xlfn.XLOOKUP($L24,samples!$A:$A,samples!I:I)),"")</f>
        <v/>
      </c>
    </row>
    <row r="25" spans="1:20" x14ac:dyDescent="0.2">
      <c r="A25" t="s">
        <v>220</v>
      </c>
      <c r="B25" s="4" t="s">
        <v>138</v>
      </c>
      <c r="C25" s="4" t="s">
        <v>127</v>
      </c>
      <c r="D25" s="4">
        <v>12</v>
      </c>
      <c r="E25" s="4" t="s">
        <v>231</v>
      </c>
      <c r="F25" s="4" t="s">
        <v>232</v>
      </c>
      <c r="G25" s="4" t="s">
        <v>233</v>
      </c>
      <c r="H25" s="4" t="s">
        <v>234</v>
      </c>
      <c r="I25" s="4" t="s">
        <v>235</v>
      </c>
      <c r="J25" s="4" t="s">
        <v>236</v>
      </c>
      <c r="L25" t="s">
        <v>70</v>
      </c>
      <c r="M25" t="str">
        <f>IFERROR(IF(LEN(_xlfn.XLOOKUP($L25,samples!$A:$A,samples!B:B))=0,"",_xlfn.XLOOKUP($L25,samples!$A:$A,samples!B:B)),"")</f>
        <v>S7</v>
      </c>
      <c r="N25" t="str">
        <f>IFERROR(IF(LEN(_xlfn.XLOOKUP($L25,samples!$A:$A,samples!C:C))=0,"",_xlfn.XLOOKUP($L25,samples!$A:$A,samples!C:C)),"")</f>
        <v>Standard 7</v>
      </c>
      <c r="O25" t="str">
        <f>IFERROR(IF(LEN(_xlfn.XLOOKUP($L25,samples!$A:$A,samples!D:D))=0,"",_xlfn.XLOOKUP($L25,samples!$A:$A,samples!D:D)),"")</f>
        <v>Standard 7</v>
      </c>
      <c r="P25" t="str">
        <f>IFERROR(IF(LEN(_xlfn.XLOOKUP($L25,samples!$A:$A,samples!E:E))=0,"",_xlfn.XLOOKUP($L25,samples!$A:$A,samples!E:E)),"")</f>
        <v>None</v>
      </c>
      <c r="Q25" t="str">
        <f>IFERROR(IF(LEN(_xlfn.XLOOKUP($L25,samples!$A:$A,samples!F:F))=0,"",_xlfn.XLOOKUP($L25,samples!$A:$A,samples!F:F)),"")</f>
        <v/>
      </c>
      <c r="R25" t="str">
        <f>IFERROR(IF(LEN(_xlfn.XLOOKUP($L25,samples!$A:$A,samples!G:G))=0,"",_xlfn.XLOOKUP($L25,samples!$A:$A,samples!G:G)),"")</f>
        <v/>
      </c>
      <c r="S25" t="str">
        <f>IFERROR(IF(LEN(_xlfn.XLOOKUP($L25,samples!$A:$A,samples!H:H))=0,"",_xlfn.XLOOKUP($L25,samples!$A:$A,samples!H:H)),"")</f>
        <v/>
      </c>
      <c r="T25" t="str">
        <f>IFERROR(IF(LEN(_xlfn.XLOOKUP($L25,samples!$A:$A,samples!I:I))=0,"",_xlfn.XLOOKUP($L25,samples!$A:$A,samples!I:I)),"")</f>
        <v/>
      </c>
    </row>
    <row r="26" spans="1:20" x14ac:dyDescent="0.2">
      <c r="A26" t="s">
        <v>220</v>
      </c>
      <c r="B26" s="4" t="s">
        <v>139</v>
      </c>
      <c r="C26" s="4" t="s">
        <v>140</v>
      </c>
      <c r="D26" s="4">
        <v>1</v>
      </c>
      <c r="E26" s="4" t="s">
        <v>231</v>
      </c>
      <c r="F26" s="4" t="s">
        <v>232</v>
      </c>
      <c r="G26" s="4" t="s">
        <v>233</v>
      </c>
      <c r="H26" s="4" t="s">
        <v>234</v>
      </c>
      <c r="I26" s="4" t="s">
        <v>235</v>
      </c>
      <c r="J26" s="4" t="s">
        <v>236</v>
      </c>
      <c r="L26" t="s">
        <v>71</v>
      </c>
      <c r="M26" t="str">
        <f>IFERROR(IF(LEN(_xlfn.XLOOKUP($L26,samples!$A:$A,samples!B:B))=0,"",_xlfn.XLOOKUP($L26,samples!$A:$A,samples!B:B)),"")</f>
        <v>Q1</v>
      </c>
      <c r="N26" t="str">
        <f>IFERROR(IF(LEN(_xlfn.XLOOKUP($L26,samples!$A:$A,samples!C:C))=0,"",_xlfn.XLOOKUP($L26,samples!$A:$A,samples!C:C)),"")</f>
        <v>CSF 0019_Neat_QIAamp column</v>
      </c>
      <c r="O26" t="str">
        <f>IFERROR(IF(LEN(_xlfn.XLOOKUP($L26,samples!$A:$A,samples!D:D))=0,"",_xlfn.XLOOKUP($L26,samples!$A:$A,samples!D:D)),"")</f>
        <v xml:space="preserve">Qiagen 0019 CSF </v>
      </c>
      <c r="P26" t="str">
        <f>IFERROR(IF(LEN(_xlfn.XLOOKUP($L26,samples!$A:$A,samples!E:E))=0,"",_xlfn.XLOOKUP($L26,samples!$A:$A,samples!E:E)),"")</f>
        <v>CSF 0019</v>
      </c>
      <c r="Q26" t="str">
        <f>IFERROR(IF(LEN(_xlfn.XLOOKUP($L26,samples!$A:$A,samples!F:F))=0,"",_xlfn.XLOOKUP($L26,samples!$A:$A,samples!F:F)),"")</f>
        <v>Neat</v>
      </c>
      <c r="R26" t="str">
        <f>IFERROR(IF(LEN(_xlfn.XLOOKUP($L26,samples!$A:$A,samples!G:G))=0,"",_xlfn.XLOOKUP($L26,samples!$A:$A,samples!G:G)),"")</f>
        <v>QIAamp column</v>
      </c>
      <c r="S26">
        <f>IFERROR(IF(LEN(_xlfn.XLOOKUP($L26,samples!$A:$A,samples!H:H))=0,"",_xlfn.XLOOKUP($L26,samples!$A:$A,samples!H:H)),"")</f>
        <v>90</v>
      </c>
      <c r="T26" t="str">
        <f>IFERROR(IF(LEN(_xlfn.XLOOKUP($L26,samples!$A:$A,samples!I:I))=0,"",_xlfn.XLOOKUP($L26,samples!$A:$A,samples!I:I)),"")</f>
        <v/>
      </c>
    </row>
    <row r="27" spans="1:20" x14ac:dyDescent="0.2">
      <c r="A27" t="s">
        <v>220</v>
      </c>
      <c r="B27" s="4" t="s">
        <v>141</v>
      </c>
      <c r="C27" s="4" t="s">
        <v>140</v>
      </c>
      <c r="D27" s="4">
        <v>2</v>
      </c>
      <c r="E27" s="4" t="s">
        <v>231</v>
      </c>
      <c r="F27" s="4" t="s">
        <v>232</v>
      </c>
      <c r="G27" s="4" t="s">
        <v>233</v>
      </c>
      <c r="H27" s="4" t="s">
        <v>234</v>
      </c>
      <c r="I27" s="4" t="s">
        <v>235</v>
      </c>
      <c r="J27" s="4" t="s">
        <v>236</v>
      </c>
      <c r="L27" t="s">
        <v>72</v>
      </c>
      <c r="M27" t="str">
        <f>IFERROR(IF(LEN(_xlfn.XLOOKUP($L27,samples!$A:$A,samples!B:B))=0,"",_xlfn.XLOOKUP($L27,samples!$A:$A,samples!B:B)),"")</f>
        <v>Q2</v>
      </c>
      <c r="N27" t="str">
        <f>IFERROR(IF(LEN(_xlfn.XLOOKUP($L27,samples!$A:$A,samples!C:C))=0,"",_xlfn.XLOOKUP($L27,samples!$A:$A,samples!C:C)),"")</f>
        <v>CSF 0027_Neat_QIAamp column</v>
      </c>
      <c r="O27" t="str">
        <f>IFERROR(IF(LEN(_xlfn.XLOOKUP($L27,samples!$A:$A,samples!D:D))=0,"",_xlfn.XLOOKUP($L27,samples!$A:$A,samples!D:D)),"")</f>
        <v>Qiagen 0027 CSF</v>
      </c>
      <c r="P27" t="str">
        <f>IFERROR(IF(LEN(_xlfn.XLOOKUP($L27,samples!$A:$A,samples!E:E))=0,"",_xlfn.XLOOKUP($L27,samples!$A:$A,samples!E:E)),"")</f>
        <v>CSF 0027</v>
      </c>
      <c r="Q27" t="str">
        <f>IFERROR(IF(LEN(_xlfn.XLOOKUP($L27,samples!$A:$A,samples!F:F))=0,"",_xlfn.XLOOKUP($L27,samples!$A:$A,samples!F:F)),"")</f>
        <v>Neat</v>
      </c>
      <c r="R27" t="str">
        <f>IFERROR(IF(LEN(_xlfn.XLOOKUP($L27,samples!$A:$A,samples!G:G))=0,"",_xlfn.XLOOKUP($L27,samples!$A:$A,samples!G:G)),"")</f>
        <v>QIAamp column</v>
      </c>
      <c r="S27">
        <f>IFERROR(IF(LEN(_xlfn.XLOOKUP($L27,samples!$A:$A,samples!H:H))=0,"",_xlfn.XLOOKUP($L27,samples!$A:$A,samples!H:H)),"")</f>
        <v>90</v>
      </c>
      <c r="T27" t="str">
        <f>IFERROR(IF(LEN(_xlfn.XLOOKUP($L27,samples!$A:$A,samples!I:I))=0,"",_xlfn.XLOOKUP($L27,samples!$A:$A,samples!I:I)),"")</f>
        <v/>
      </c>
    </row>
    <row r="28" spans="1:20" x14ac:dyDescent="0.2">
      <c r="A28" t="s">
        <v>220</v>
      </c>
      <c r="B28" s="4" t="s">
        <v>142</v>
      </c>
      <c r="C28" s="4" t="s">
        <v>140</v>
      </c>
      <c r="D28" s="4">
        <v>3</v>
      </c>
      <c r="E28" s="4" t="s">
        <v>231</v>
      </c>
      <c r="F28" s="4" t="s">
        <v>232</v>
      </c>
      <c r="G28" s="4" t="s">
        <v>233</v>
      </c>
      <c r="H28" s="4" t="s">
        <v>234</v>
      </c>
      <c r="I28" s="4" t="s">
        <v>235</v>
      </c>
      <c r="J28" s="4" t="s">
        <v>236</v>
      </c>
      <c r="L28" t="s">
        <v>73</v>
      </c>
      <c r="M28" t="str">
        <f>IFERROR(IF(LEN(_xlfn.XLOOKUP($L28,samples!$A:$A,samples!B:B))=0,"",_xlfn.XLOOKUP($L28,samples!$A:$A,samples!B:B)),"")</f>
        <v>Q3</v>
      </c>
      <c r="N28" t="str">
        <f>IFERROR(IF(LEN(_xlfn.XLOOKUP($L28,samples!$A:$A,samples!C:C))=0,"",_xlfn.XLOOKUP($L28,samples!$A:$A,samples!C:C)),"")</f>
        <v>CSF_Neat_QIAamp column</v>
      </c>
      <c r="O28" t="str">
        <f>IFERROR(IF(LEN(_xlfn.XLOOKUP($L28,samples!$A:$A,samples!D:D))=0,"",_xlfn.XLOOKUP($L28,samples!$A:$A,samples!D:D)),"")</f>
        <v>Qiagen Neat CSF</v>
      </c>
      <c r="P28" t="str">
        <f>IFERROR(IF(LEN(_xlfn.XLOOKUP($L28,samples!$A:$A,samples!E:E))=0,"",_xlfn.XLOOKUP($L28,samples!$A:$A,samples!E:E)),"")</f>
        <v>CSF</v>
      </c>
      <c r="Q28" t="str">
        <f>IFERROR(IF(LEN(_xlfn.XLOOKUP($L28,samples!$A:$A,samples!F:F))=0,"",_xlfn.XLOOKUP($L28,samples!$A:$A,samples!F:F)),"")</f>
        <v>Neat</v>
      </c>
      <c r="R28" t="str">
        <f>IFERROR(IF(LEN(_xlfn.XLOOKUP($L28,samples!$A:$A,samples!G:G))=0,"",_xlfn.XLOOKUP($L28,samples!$A:$A,samples!G:G)),"")</f>
        <v>QIAamp column</v>
      </c>
      <c r="S28">
        <f>IFERROR(IF(LEN(_xlfn.XLOOKUP($L28,samples!$A:$A,samples!H:H))=0,"",_xlfn.XLOOKUP($L28,samples!$A:$A,samples!H:H)),"")</f>
        <v>65</v>
      </c>
      <c r="T28" t="str">
        <f>IFERROR(IF(LEN(_xlfn.XLOOKUP($L28,samples!$A:$A,samples!I:I))=0,"",_xlfn.XLOOKUP($L28,samples!$A:$A,samples!I:I)),"")</f>
        <v/>
      </c>
    </row>
    <row r="29" spans="1:20" x14ac:dyDescent="0.2">
      <c r="A29" t="s">
        <v>220</v>
      </c>
      <c r="B29" s="4" t="s">
        <v>143</v>
      </c>
      <c r="C29" s="4" t="s">
        <v>140</v>
      </c>
      <c r="D29" s="4">
        <v>4</v>
      </c>
      <c r="E29" s="4" t="s">
        <v>231</v>
      </c>
      <c r="F29" s="4" t="s">
        <v>232</v>
      </c>
      <c r="G29" s="4" t="s">
        <v>233</v>
      </c>
      <c r="H29" s="4" t="s">
        <v>234</v>
      </c>
      <c r="I29" s="4" t="s">
        <v>235</v>
      </c>
      <c r="J29" s="4" t="s">
        <v>236</v>
      </c>
      <c r="L29" t="s">
        <v>74</v>
      </c>
      <c r="M29" t="str">
        <f>IFERROR(IF(LEN(_xlfn.XLOOKUP($L29,samples!$A:$A,samples!B:B))=0,"",_xlfn.XLOOKUP($L29,samples!$A:$A,samples!B:B)),"")</f>
        <v>Q4</v>
      </c>
      <c r="N29" t="str">
        <f>IFERROR(IF(LEN(_xlfn.XLOOKUP($L29,samples!$A:$A,samples!C:C))=0,"",_xlfn.XLOOKUP($L29,samples!$A:$A,samples!C:C)),"")</f>
        <v>Plasma_Neat_QIAamp column</v>
      </c>
      <c r="O29" t="str">
        <f>IFERROR(IF(LEN(_xlfn.XLOOKUP($L29,samples!$A:$A,samples!D:D))=0,"",_xlfn.XLOOKUP($L29,samples!$A:$A,samples!D:D)),"")</f>
        <v xml:space="preserve">Qiagen Neat Plasma </v>
      </c>
      <c r="P29" t="str">
        <f>IFERROR(IF(LEN(_xlfn.XLOOKUP($L29,samples!$A:$A,samples!E:E))=0,"",_xlfn.XLOOKUP($L29,samples!$A:$A,samples!E:E)),"")</f>
        <v>Plasma</v>
      </c>
      <c r="Q29" t="str">
        <f>IFERROR(IF(LEN(_xlfn.XLOOKUP($L29,samples!$A:$A,samples!F:F))=0,"",_xlfn.XLOOKUP($L29,samples!$A:$A,samples!F:F)),"")</f>
        <v>Neat</v>
      </c>
      <c r="R29" t="str">
        <f>IFERROR(IF(LEN(_xlfn.XLOOKUP($L29,samples!$A:$A,samples!G:G))=0,"",_xlfn.XLOOKUP($L29,samples!$A:$A,samples!G:G)),"")</f>
        <v>QIAamp column</v>
      </c>
      <c r="S29">
        <f>IFERROR(IF(LEN(_xlfn.XLOOKUP($L29,samples!$A:$A,samples!H:H))=0,"",_xlfn.XLOOKUP($L29,samples!$A:$A,samples!H:H)),"")</f>
        <v>90</v>
      </c>
      <c r="T29" t="str">
        <f>IFERROR(IF(LEN(_xlfn.XLOOKUP($L29,samples!$A:$A,samples!I:I))=0,"",_xlfn.XLOOKUP($L29,samples!$A:$A,samples!I:I)),"")</f>
        <v/>
      </c>
    </row>
    <row r="30" spans="1:20" x14ac:dyDescent="0.2">
      <c r="A30" t="s">
        <v>220</v>
      </c>
      <c r="B30" s="4" t="s">
        <v>144</v>
      </c>
      <c r="C30" s="4" t="s">
        <v>140</v>
      </c>
      <c r="D30" s="4">
        <v>5</v>
      </c>
      <c r="E30" s="4" t="s">
        <v>231</v>
      </c>
      <c r="F30" s="4" t="s">
        <v>232</v>
      </c>
      <c r="G30" s="4" t="s">
        <v>233</v>
      </c>
      <c r="H30" s="4" t="s">
        <v>234</v>
      </c>
      <c r="I30" s="4" t="s">
        <v>235</v>
      </c>
      <c r="J30" s="4" t="s">
        <v>236</v>
      </c>
      <c r="L30" t="s">
        <v>75</v>
      </c>
      <c r="M30" t="str">
        <f>IFERROR(IF(LEN(_xlfn.XLOOKUP($L30,samples!$A:$A,samples!B:B))=0,"",_xlfn.XLOOKUP($L30,samples!$A:$A,samples!B:B)),"")</f>
        <v>Q5</v>
      </c>
      <c r="N30" t="str">
        <f>IFERROR(IF(LEN(_xlfn.XLOOKUP($L30,samples!$A:$A,samples!C:C))=0,"",_xlfn.XLOOKUP($L30,samples!$A:$A,samples!C:C)),"")</f>
        <v>Conditioned media_Neat_QIAamp column</v>
      </c>
      <c r="O30" t="str">
        <f>IFERROR(IF(LEN(_xlfn.XLOOKUP($L30,samples!$A:$A,samples!D:D))=0,"",_xlfn.XLOOKUP($L30,samples!$A:$A,samples!D:D)),"")</f>
        <v xml:space="preserve">Qiagen Neat Cond. Media </v>
      </c>
      <c r="P30" t="str">
        <f>IFERROR(IF(LEN(_xlfn.XLOOKUP($L30,samples!$A:$A,samples!E:E))=0,"",_xlfn.XLOOKUP($L30,samples!$A:$A,samples!E:E)),"")</f>
        <v>Conditioned media</v>
      </c>
      <c r="Q30" t="str">
        <f>IFERROR(IF(LEN(_xlfn.XLOOKUP($L30,samples!$A:$A,samples!F:F))=0,"",_xlfn.XLOOKUP($L30,samples!$A:$A,samples!F:F)),"")</f>
        <v>Neat</v>
      </c>
      <c r="R30" t="str">
        <f>IFERROR(IF(LEN(_xlfn.XLOOKUP($L30,samples!$A:$A,samples!G:G))=0,"",_xlfn.XLOOKUP($L30,samples!$A:$A,samples!G:G)),"")</f>
        <v>QIAamp column</v>
      </c>
      <c r="S30">
        <f>IFERROR(IF(LEN(_xlfn.XLOOKUP($L30,samples!$A:$A,samples!H:H))=0,"",_xlfn.XLOOKUP($L30,samples!$A:$A,samples!H:H)),"")</f>
        <v>90</v>
      </c>
      <c r="T30" t="str">
        <f>IFERROR(IF(LEN(_xlfn.XLOOKUP($L30,samples!$A:$A,samples!I:I))=0,"",_xlfn.XLOOKUP($L30,samples!$A:$A,samples!I:I)),"")</f>
        <v/>
      </c>
    </row>
    <row r="31" spans="1:20" x14ac:dyDescent="0.2">
      <c r="A31" t="s">
        <v>220</v>
      </c>
      <c r="B31" s="4" t="s">
        <v>145</v>
      </c>
      <c r="C31" s="4" t="s">
        <v>140</v>
      </c>
      <c r="D31" s="4">
        <v>6</v>
      </c>
      <c r="E31" s="4" t="s">
        <v>231</v>
      </c>
      <c r="F31" s="4" t="s">
        <v>232</v>
      </c>
      <c r="G31" s="4" t="s">
        <v>233</v>
      </c>
      <c r="H31" s="4" t="s">
        <v>234</v>
      </c>
      <c r="I31" s="4" t="s">
        <v>235</v>
      </c>
      <c r="J31" s="4" t="s">
        <v>236</v>
      </c>
      <c r="L31" t="s">
        <v>76</v>
      </c>
      <c r="M31" t="str">
        <f>IFERROR(IF(LEN(_xlfn.XLOOKUP($L31,samples!$A:$A,samples!B:B))=0,"",_xlfn.XLOOKUP($L31,samples!$A:$A,samples!B:B)),"")</f>
        <v>Q6</v>
      </c>
      <c r="N31" t="str">
        <f>IFERROR(IF(LEN(_xlfn.XLOOKUP($L31,samples!$A:$A,samples!C:C))=0,"",_xlfn.XLOOKUP($L31,samples!$A:$A,samples!C:C)),"")</f>
        <v>CSF_UF10_QIAamp column</v>
      </c>
      <c r="O31" t="str">
        <f>IFERROR(IF(LEN(_xlfn.XLOOKUP($L31,samples!$A:$A,samples!D:D))=0,"",_xlfn.XLOOKUP($L31,samples!$A:$A,samples!D:D)),"")</f>
        <v xml:space="preserve">Qiagen UF CSF </v>
      </c>
      <c r="P31" t="str">
        <f>IFERROR(IF(LEN(_xlfn.XLOOKUP($L31,samples!$A:$A,samples!E:E))=0,"",_xlfn.XLOOKUP($L31,samples!$A:$A,samples!E:E)),"")</f>
        <v>CSF</v>
      </c>
      <c r="Q31" t="str">
        <f>IFERROR(IF(LEN(_xlfn.XLOOKUP($L31,samples!$A:$A,samples!F:F))=0,"",_xlfn.XLOOKUP($L31,samples!$A:$A,samples!F:F)),"")</f>
        <v>UF10</v>
      </c>
      <c r="R31" t="str">
        <f>IFERROR(IF(LEN(_xlfn.XLOOKUP($L31,samples!$A:$A,samples!G:G))=0,"",_xlfn.XLOOKUP($L31,samples!$A:$A,samples!G:G)),"")</f>
        <v>QIAamp column</v>
      </c>
      <c r="S31">
        <f>IFERROR(IF(LEN(_xlfn.XLOOKUP($L31,samples!$A:$A,samples!H:H))=0,"",_xlfn.XLOOKUP($L31,samples!$A:$A,samples!H:H)),"")</f>
        <v>90</v>
      </c>
      <c r="T31" t="str">
        <f>IFERROR(IF(LEN(_xlfn.XLOOKUP($L31,samples!$A:$A,samples!I:I))=0,"",_xlfn.XLOOKUP($L31,samples!$A:$A,samples!I:I)),"")</f>
        <v/>
      </c>
    </row>
    <row r="32" spans="1:20" x14ac:dyDescent="0.2">
      <c r="A32" t="s">
        <v>220</v>
      </c>
      <c r="B32" s="4" t="s">
        <v>146</v>
      </c>
      <c r="C32" s="4" t="s">
        <v>140</v>
      </c>
      <c r="D32" s="4">
        <v>7</v>
      </c>
      <c r="E32" s="4" t="s">
        <v>231</v>
      </c>
      <c r="F32" s="4" t="s">
        <v>232</v>
      </c>
      <c r="G32" s="4" t="s">
        <v>233</v>
      </c>
      <c r="H32" s="4" t="s">
        <v>234</v>
      </c>
      <c r="I32" s="4" t="s">
        <v>235</v>
      </c>
      <c r="J32" s="4" t="s">
        <v>236</v>
      </c>
      <c r="L32" t="s">
        <v>77</v>
      </c>
      <c r="M32" t="str">
        <f>IFERROR(IF(LEN(_xlfn.XLOOKUP($L32,samples!$A:$A,samples!B:B))=0,"",_xlfn.XLOOKUP($L32,samples!$A:$A,samples!B:B)),"")</f>
        <v>Q7</v>
      </c>
      <c r="N32" t="str">
        <f>IFERROR(IF(LEN(_xlfn.XLOOKUP($L32,samples!$A:$A,samples!C:C))=0,"",_xlfn.XLOOKUP($L32,samples!$A:$A,samples!C:C)),"")</f>
        <v>Plasma_UF10_QIAamp column</v>
      </c>
      <c r="O32" t="str">
        <f>IFERROR(IF(LEN(_xlfn.XLOOKUP($L32,samples!$A:$A,samples!D:D))=0,"",_xlfn.XLOOKUP($L32,samples!$A:$A,samples!D:D)),"")</f>
        <v xml:space="preserve">Qiagen UFPlasma </v>
      </c>
      <c r="P32" t="str">
        <f>IFERROR(IF(LEN(_xlfn.XLOOKUP($L32,samples!$A:$A,samples!E:E))=0,"",_xlfn.XLOOKUP($L32,samples!$A:$A,samples!E:E)),"")</f>
        <v>Plasma</v>
      </c>
      <c r="Q32" t="str">
        <f>IFERROR(IF(LEN(_xlfn.XLOOKUP($L32,samples!$A:$A,samples!F:F))=0,"",_xlfn.XLOOKUP($L32,samples!$A:$A,samples!F:F)),"")</f>
        <v>UF10</v>
      </c>
      <c r="R32" t="str">
        <f>IFERROR(IF(LEN(_xlfn.XLOOKUP($L32,samples!$A:$A,samples!G:G))=0,"",_xlfn.XLOOKUP($L32,samples!$A:$A,samples!G:G)),"")</f>
        <v>QIAamp column</v>
      </c>
      <c r="S32">
        <f>IFERROR(IF(LEN(_xlfn.XLOOKUP($L32,samples!$A:$A,samples!H:H))=0,"",_xlfn.XLOOKUP($L32,samples!$A:$A,samples!H:H)),"")</f>
        <v>90</v>
      </c>
      <c r="T32" t="str">
        <f>IFERROR(IF(LEN(_xlfn.XLOOKUP($L32,samples!$A:$A,samples!I:I))=0,"",_xlfn.XLOOKUP($L32,samples!$A:$A,samples!I:I)),"")</f>
        <v/>
      </c>
    </row>
    <row r="33" spans="1:20" x14ac:dyDescent="0.2">
      <c r="A33" t="s">
        <v>220</v>
      </c>
      <c r="B33" s="4" t="s">
        <v>147</v>
      </c>
      <c r="C33" s="4" t="s">
        <v>140</v>
      </c>
      <c r="D33" s="4">
        <v>8</v>
      </c>
      <c r="E33" s="4" t="s">
        <v>231</v>
      </c>
      <c r="F33" s="4" t="s">
        <v>232</v>
      </c>
      <c r="G33" s="4" t="s">
        <v>233</v>
      </c>
      <c r="H33" s="4" t="s">
        <v>234</v>
      </c>
      <c r="I33" s="4" t="s">
        <v>235</v>
      </c>
      <c r="J33" s="4" t="s">
        <v>236</v>
      </c>
      <c r="L33" t="s">
        <v>78</v>
      </c>
      <c r="M33" t="str">
        <f>IFERROR(IF(LEN(_xlfn.XLOOKUP($L33,samples!$A:$A,samples!B:B))=0,"",_xlfn.XLOOKUP($L33,samples!$A:$A,samples!B:B)),"")</f>
        <v>Q8</v>
      </c>
      <c r="N33" t="str">
        <f>IFERROR(IF(LEN(_xlfn.XLOOKUP($L33,samples!$A:$A,samples!C:C))=0,"",_xlfn.XLOOKUP($L33,samples!$A:$A,samples!C:C)),"")</f>
        <v>Conditioned media_UF10_QIAamp column</v>
      </c>
      <c r="O33" t="str">
        <f>IFERROR(IF(LEN(_xlfn.XLOOKUP($L33,samples!$A:$A,samples!D:D))=0,"",_xlfn.XLOOKUP($L33,samples!$A:$A,samples!D:D)),"")</f>
        <v xml:space="preserve">Qiagen UF Cond. Media </v>
      </c>
      <c r="P33" t="str">
        <f>IFERROR(IF(LEN(_xlfn.XLOOKUP($L33,samples!$A:$A,samples!E:E))=0,"",_xlfn.XLOOKUP($L33,samples!$A:$A,samples!E:E)),"")</f>
        <v>Conditioned media</v>
      </c>
      <c r="Q33" t="str">
        <f>IFERROR(IF(LEN(_xlfn.XLOOKUP($L33,samples!$A:$A,samples!F:F))=0,"",_xlfn.XLOOKUP($L33,samples!$A:$A,samples!F:F)),"")</f>
        <v>UF10</v>
      </c>
      <c r="R33" t="str">
        <f>IFERROR(IF(LEN(_xlfn.XLOOKUP($L33,samples!$A:$A,samples!G:G))=0,"",_xlfn.XLOOKUP($L33,samples!$A:$A,samples!G:G)),"")</f>
        <v>QIAamp column</v>
      </c>
      <c r="S33">
        <f>IFERROR(IF(LEN(_xlfn.XLOOKUP($L33,samples!$A:$A,samples!H:H))=0,"",_xlfn.XLOOKUP($L33,samples!$A:$A,samples!H:H)),"")</f>
        <v>90</v>
      </c>
      <c r="T33" t="str">
        <f>IFERROR(IF(LEN(_xlfn.XLOOKUP($L33,samples!$A:$A,samples!I:I))=0,"",_xlfn.XLOOKUP($L33,samples!$A:$A,samples!I:I)),"")</f>
        <v/>
      </c>
    </row>
    <row r="34" spans="1:20" x14ac:dyDescent="0.2">
      <c r="A34" t="s">
        <v>220</v>
      </c>
      <c r="B34" s="4" t="s">
        <v>148</v>
      </c>
      <c r="C34" s="4" t="s">
        <v>140</v>
      </c>
      <c r="D34" s="4">
        <v>9</v>
      </c>
      <c r="E34" s="4" t="s">
        <v>231</v>
      </c>
      <c r="F34" s="4" t="s">
        <v>232</v>
      </c>
      <c r="G34" s="4" t="s">
        <v>233</v>
      </c>
      <c r="H34" s="4" t="s">
        <v>234</v>
      </c>
      <c r="I34" s="4" t="s">
        <v>235</v>
      </c>
      <c r="J34" s="4" t="s">
        <v>236</v>
      </c>
      <c r="L34" t="s">
        <v>79</v>
      </c>
      <c r="M34" t="str">
        <f>IFERROR(IF(LEN(_xlfn.XLOOKUP($L34,samples!$A:$A,samples!B:B))=0,"",_xlfn.XLOOKUP($L34,samples!$A:$A,samples!B:B)),"")</f>
        <v>Q9</v>
      </c>
      <c r="N34" t="str">
        <f>IFERROR(IF(LEN(_xlfn.XLOOKUP($L34,samples!$A:$A,samples!C:C))=0,"",_xlfn.XLOOKUP($L34,samples!$A:$A,samples!C:C)),"")</f>
        <v>CSF_SEC + UF10_QIAamp column</v>
      </c>
      <c r="O34" t="str">
        <f>IFERROR(IF(LEN(_xlfn.XLOOKUP($L34,samples!$A:$A,samples!D:D))=0,"",_xlfn.XLOOKUP($L34,samples!$A:$A,samples!D:D)),"")</f>
        <v xml:space="preserve">Qiagen UF/SEC CSF </v>
      </c>
      <c r="P34" t="str">
        <f>IFERROR(IF(LEN(_xlfn.XLOOKUP($L34,samples!$A:$A,samples!E:E))=0,"",_xlfn.XLOOKUP($L34,samples!$A:$A,samples!E:E)),"")</f>
        <v>CSF</v>
      </c>
      <c r="Q34" t="str">
        <f>IFERROR(IF(LEN(_xlfn.XLOOKUP($L34,samples!$A:$A,samples!F:F))=0,"",_xlfn.XLOOKUP($L34,samples!$A:$A,samples!F:F)),"")</f>
        <v>SEC + UF10</v>
      </c>
      <c r="R34" t="str">
        <f>IFERROR(IF(LEN(_xlfn.XLOOKUP($L34,samples!$A:$A,samples!G:G))=0,"",_xlfn.XLOOKUP($L34,samples!$A:$A,samples!G:G)),"")</f>
        <v>QIAamp column</v>
      </c>
      <c r="S34">
        <f>IFERROR(IF(LEN(_xlfn.XLOOKUP($L34,samples!$A:$A,samples!H:H))=0,"",_xlfn.XLOOKUP($L34,samples!$A:$A,samples!H:H)),"")</f>
        <v>90</v>
      </c>
      <c r="T34" t="str">
        <f>IFERROR(IF(LEN(_xlfn.XLOOKUP($L34,samples!$A:$A,samples!I:I))=0,"",_xlfn.XLOOKUP($L34,samples!$A:$A,samples!I:I)),"")</f>
        <v/>
      </c>
    </row>
    <row r="35" spans="1:20" x14ac:dyDescent="0.2">
      <c r="A35" t="s">
        <v>220</v>
      </c>
      <c r="B35" s="4" t="s">
        <v>149</v>
      </c>
      <c r="C35" s="4" t="s">
        <v>140</v>
      </c>
      <c r="D35" s="4">
        <v>10</v>
      </c>
      <c r="E35" s="4" t="s">
        <v>231</v>
      </c>
      <c r="F35" s="4" t="s">
        <v>232</v>
      </c>
      <c r="G35" s="4" t="s">
        <v>233</v>
      </c>
      <c r="H35" s="4" t="s">
        <v>234</v>
      </c>
      <c r="I35" s="4" t="s">
        <v>235</v>
      </c>
      <c r="J35" s="4" t="s">
        <v>236</v>
      </c>
      <c r="L35" t="s">
        <v>80</v>
      </c>
      <c r="M35" t="str">
        <f>IFERROR(IF(LEN(_xlfn.XLOOKUP($L35,samples!$A:$A,samples!B:B))=0,"",_xlfn.XLOOKUP($L35,samples!$A:$A,samples!B:B)),"")</f>
        <v>Q10</v>
      </c>
      <c r="N35" t="str">
        <f>IFERROR(IF(LEN(_xlfn.XLOOKUP($L35,samples!$A:$A,samples!C:C))=0,"",_xlfn.XLOOKUP($L35,samples!$A:$A,samples!C:C)),"")</f>
        <v>Plasma_SEC + UF10_QIAamp column</v>
      </c>
      <c r="O35" t="str">
        <f>IFERROR(IF(LEN(_xlfn.XLOOKUP($L35,samples!$A:$A,samples!D:D))=0,"",_xlfn.XLOOKUP($L35,samples!$A:$A,samples!D:D)),"")</f>
        <v xml:space="preserve">Qiagen UF/SEC Plasma </v>
      </c>
      <c r="P35" t="str">
        <f>IFERROR(IF(LEN(_xlfn.XLOOKUP($L35,samples!$A:$A,samples!E:E))=0,"",_xlfn.XLOOKUP($L35,samples!$A:$A,samples!E:E)),"")</f>
        <v>Plasma</v>
      </c>
      <c r="Q35" t="str">
        <f>IFERROR(IF(LEN(_xlfn.XLOOKUP($L35,samples!$A:$A,samples!F:F))=0,"",_xlfn.XLOOKUP($L35,samples!$A:$A,samples!F:F)),"")</f>
        <v>SEC + UF10</v>
      </c>
      <c r="R35" t="str">
        <f>IFERROR(IF(LEN(_xlfn.XLOOKUP($L35,samples!$A:$A,samples!G:G))=0,"",_xlfn.XLOOKUP($L35,samples!$A:$A,samples!G:G)),"")</f>
        <v>QIAamp column</v>
      </c>
      <c r="S35">
        <f>IFERROR(IF(LEN(_xlfn.XLOOKUP($L35,samples!$A:$A,samples!H:H))=0,"",_xlfn.XLOOKUP($L35,samples!$A:$A,samples!H:H)),"")</f>
        <v>90</v>
      </c>
      <c r="T35" t="str">
        <f>IFERROR(IF(LEN(_xlfn.XLOOKUP($L35,samples!$A:$A,samples!I:I))=0,"",_xlfn.XLOOKUP($L35,samples!$A:$A,samples!I:I)),"")</f>
        <v/>
      </c>
    </row>
    <row r="36" spans="1:20" x14ac:dyDescent="0.2">
      <c r="A36" t="s">
        <v>220</v>
      </c>
      <c r="B36" s="4" t="s">
        <v>150</v>
      </c>
      <c r="C36" s="4" t="s">
        <v>140</v>
      </c>
      <c r="D36" s="4">
        <v>11</v>
      </c>
      <c r="E36" s="4" t="s">
        <v>231</v>
      </c>
      <c r="F36" s="4" t="s">
        <v>232</v>
      </c>
      <c r="G36" s="4" t="s">
        <v>233</v>
      </c>
      <c r="H36" s="4" t="s">
        <v>234</v>
      </c>
      <c r="I36" s="4" t="s">
        <v>235</v>
      </c>
      <c r="J36" s="4" t="s">
        <v>236</v>
      </c>
      <c r="L36" t="s">
        <v>81</v>
      </c>
      <c r="M36" t="str">
        <f>IFERROR(IF(LEN(_xlfn.XLOOKUP($L36,samples!$A:$A,samples!B:B))=0,"",_xlfn.XLOOKUP($L36,samples!$A:$A,samples!B:B)),"")</f>
        <v>Q11</v>
      </c>
      <c r="N36" t="str">
        <f>IFERROR(IF(LEN(_xlfn.XLOOKUP($L36,samples!$A:$A,samples!C:C))=0,"",_xlfn.XLOOKUP($L36,samples!$A:$A,samples!C:C)),"")</f>
        <v>Conditioned media_SEC + UF10_QIAamp column</v>
      </c>
      <c r="O36" t="str">
        <f>IFERROR(IF(LEN(_xlfn.XLOOKUP($L36,samples!$A:$A,samples!D:D))=0,"",_xlfn.XLOOKUP($L36,samples!$A:$A,samples!D:D)),"")</f>
        <v xml:space="preserve">Qiagen UF/SEC Cond. Media </v>
      </c>
      <c r="P36" t="str">
        <f>IFERROR(IF(LEN(_xlfn.XLOOKUP($L36,samples!$A:$A,samples!E:E))=0,"",_xlfn.XLOOKUP($L36,samples!$A:$A,samples!E:E)),"")</f>
        <v>Conditioned media</v>
      </c>
      <c r="Q36" t="str">
        <f>IFERROR(IF(LEN(_xlfn.XLOOKUP($L36,samples!$A:$A,samples!F:F))=0,"",_xlfn.XLOOKUP($L36,samples!$A:$A,samples!F:F)),"")</f>
        <v>SEC + UF10</v>
      </c>
      <c r="R36" t="str">
        <f>IFERROR(IF(LEN(_xlfn.XLOOKUP($L36,samples!$A:$A,samples!G:G))=0,"",_xlfn.XLOOKUP($L36,samples!$A:$A,samples!G:G)),"")</f>
        <v>QIAamp column</v>
      </c>
      <c r="S36">
        <f>IFERROR(IF(LEN(_xlfn.XLOOKUP($L36,samples!$A:$A,samples!H:H))=0,"",_xlfn.XLOOKUP($L36,samples!$A:$A,samples!H:H)),"")</f>
        <v>90</v>
      </c>
      <c r="T36" t="str">
        <f>IFERROR(IF(LEN(_xlfn.XLOOKUP($L36,samples!$A:$A,samples!I:I))=0,"",_xlfn.XLOOKUP($L36,samples!$A:$A,samples!I:I)),"")</f>
        <v/>
      </c>
    </row>
    <row r="37" spans="1:20" x14ac:dyDescent="0.2">
      <c r="A37" t="s">
        <v>220</v>
      </c>
      <c r="B37" s="4" t="s">
        <v>151</v>
      </c>
      <c r="C37" s="4" t="s">
        <v>140</v>
      </c>
      <c r="D37" s="4">
        <v>12</v>
      </c>
      <c r="E37" s="4" t="s">
        <v>231</v>
      </c>
      <c r="F37" s="4" t="s">
        <v>232</v>
      </c>
      <c r="G37" s="4" t="s">
        <v>233</v>
      </c>
      <c r="H37" s="4" t="s">
        <v>234</v>
      </c>
      <c r="I37" s="4" t="s">
        <v>235</v>
      </c>
      <c r="J37" s="4" t="s">
        <v>236</v>
      </c>
      <c r="L37" t="s">
        <v>82</v>
      </c>
      <c r="M37" t="str">
        <f>IFERROR(IF(LEN(_xlfn.XLOOKUP($L37,samples!$A:$A,samples!B:B))=0,"",_xlfn.XLOOKUP($L37,samples!$A:$A,samples!B:B)),"")</f>
        <v>Q12</v>
      </c>
      <c r="N37" t="str">
        <f>IFERROR(IF(LEN(_xlfn.XLOOKUP($L37,samples!$A:$A,samples!C:C))=0,"",_xlfn.XLOOKUP($L37,samples!$A:$A,samples!C:C)),"")</f>
        <v>Water_Neat_QIAamp column</v>
      </c>
      <c r="O37" t="str">
        <f>IFERROR(IF(LEN(_xlfn.XLOOKUP($L37,samples!$A:$A,samples!D:D))=0,"",_xlfn.XLOOKUP($L37,samples!$A:$A,samples!D:D)),"")</f>
        <v>Qiagen Molecular Grade H2O</v>
      </c>
      <c r="P37" t="str">
        <f>IFERROR(IF(LEN(_xlfn.XLOOKUP($L37,samples!$A:$A,samples!E:E))=0,"",_xlfn.XLOOKUP($L37,samples!$A:$A,samples!E:E)),"")</f>
        <v>Water</v>
      </c>
      <c r="Q37" t="str">
        <f>IFERROR(IF(LEN(_xlfn.XLOOKUP($L37,samples!$A:$A,samples!F:F))=0,"",_xlfn.XLOOKUP($L37,samples!$A:$A,samples!F:F)),"")</f>
        <v>Neat</v>
      </c>
      <c r="R37" t="str">
        <f>IFERROR(IF(LEN(_xlfn.XLOOKUP($L37,samples!$A:$A,samples!G:G))=0,"",_xlfn.XLOOKUP($L37,samples!$A:$A,samples!G:G)),"")</f>
        <v>QIAamp column</v>
      </c>
      <c r="S37">
        <f>IFERROR(IF(LEN(_xlfn.XLOOKUP($L37,samples!$A:$A,samples!H:H))=0,"",_xlfn.XLOOKUP($L37,samples!$A:$A,samples!H:H)),"")</f>
        <v>90</v>
      </c>
      <c r="T37" t="str">
        <f>IFERROR(IF(LEN(_xlfn.XLOOKUP($L37,samples!$A:$A,samples!I:I))=0,"",_xlfn.XLOOKUP($L37,samples!$A:$A,samples!I:I)),"")</f>
        <v/>
      </c>
    </row>
    <row r="38" spans="1:20" x14ac:dyDescent="0.2">
      <c r="A38" t="s">
        <v>220</v>
      </c>
      <c r="B38" s="4" t="s">
        <v>152</v>
      </c>
      <c r="C38" s="4" t="s">
        <v>153</v>
      </c>
      <c r="D38" s="4">
        <v>1</v>
      </c>
      <c r="E38" s="4" t="s">
        <v>231</v>
      </c>
      <c r="F38" s="4" t="s">
        <v>232</v>
      </c>
      <c r="G38" s="4" t="s">
        <v>233</v>
      </c>
      <c r="H38" s="4" t="s">
        <v>234</v>
      </c>
      <c r="I38" s="4" t="s">
        <v>235</v>
      </c>
      <c r="J38" s="4" t="s">
        <v>236</v>
      </c>
      <c r="L38" t="s">
        <v>71</v>
      </c>
      <c r="M38" t="str">
        <f>IFERROR(IF(LEN(_xlfn.XLOOKUP($L38,samples!$A:$A,samples!B:B))=0,"",_xlfn.XLOOKUP($L38,samples!$A:$A,samples!B:B)),"")</f>
        <v>Q1</v>
      </c>
      <c r="N38" t="str">
        <f>IFERROR(IF(LEN(_xlfn.XLOOKUP($L38,samples!$A:$A,samples!C:C))=0,"",_xlfn.XLOOKUP($L38,samples!$A:$A,samples!C:C)),"")</f>
        <v>CSF 0019_Neat_QIAamp column</v>
      </c>
      <c r="O38" t="str">
        <f>IFERROR(IF(LEN(_xlfn.XLOOKUP($L38,samples!$A:$A,samples!D:D))=0,"",_xlfn.XLOOKUP($L38,samples!$A:$A,samples!D:D)),"")</f>
        <v xml:space="preserve">Qiagen 0019 CSF </v>
      </c>
      <c r="P38" t="str">
        <f>IFERROR(IF(LEN(_xlfn.XLOOKUP($L38,samples!$A:$A,samples!E:E))=0,"",_xlfn.XLOOKUP($L38,samples!$A:$A,samples!E:E)),"")</f>
        <v>CSF 0019</v>
      </c>
      <c r="Q38" t="str">
        <f>IFERROR(IF(LEN(_xlfn.XLOOKUP($L38,samples!$A:$A,samples!F:F))=0,"",_xlfn.XLOOKUP($L38,samples!$A:$A,samples!F:F)),"")</f>
        <v>Neat</v>
      </c>
      <c r="R38" t="str">
        <f>IFERROR(IF(LEN(_xlfn.XLOOKUP($L38,samples!$A:$A,samples!G:G))=0,"",_xlfn.XLOOKUP($L38,samples!$A:$A,samples!G:G)),"")</f>
        <v>QIAamp column</v>
      </c>
      <c r="S38">
        <f>IFERROR(IF(LEN(_xlfn.XLOOKUP($L38,samples!$A:$A,samples!H:H))=0,"",_xlfn.XLOOKUP($L38,samples!$A:$A,samples!H:H)),"")</f>
        <v>90</v>
      </c>
      <c r="T38" t="str">
        <f>IFERROR(IF(LEN(_xlfn.XLOOKUP($L38,samples!$A:$A,samples!I:I))=0,"",_xlfn.XLOOKUP($L38,samples!$A:$A,samples!I:I)),"")</f>
        <v/>
      </c>
    </row>
    <row r="39" spans="1:20" x14ac:dyDescent="0.2">
      <c r="A39" t="s">
        <v>220</v>
      </c>
      <c r="B39" s="4" t="s">
        <v>154</v>
      </c>
      <c r="C39" s="4" t="s">
        <v>153</v>
      </c>
      <c r="D39" s="4">
        <v>2</v>
      </c>
      <c r="E39" s="4" t="s">
        <v>231</v>
      </c>
      <c r="F39" s="4" t="s">
        <v>232</v>
      </c>
      <c r="G39" s="4" t="s">
        <v>233</v>
      </c>
      <c r="H39" s="4" t="s">
        <v>234</v>
      </c>
      <c r="I39" s="4" t="s">
        <v>235</v>
      </c>
      <c r="J39" s="4" t="s">
        <v>236</v>
      </c>
      <c r="L39" t="s">
        <v>72</v>
      </c>
      <c r="M39" t="str">
        <f>IFERROR(IF(LEN(_xlfn.XLOOKUP($L39,samples!$A:$A,samples!B:B))=0,"",_xlfn.XLOOKUP($L39,samples!$A:$A,samples!B:B)),"")</f>
        <v>Q2</v>
      </c>
      <c r="N39" t="str">
        <f>IFERROR(IF(LEN(_xlfn.XLOOKUP($L39,samples!$A:$A,samples!C:C))=0,"",_xlfn.XLOOKUP($L39,samples!$A:$A,samples!C:C)),"")</f>
        <v>CSF 0027_Neat_QIAamp column</v>
      </c>
      <c r="O39" t="str">
        <f>IFERROR(IF(LEN(_xlfn.XLOOKUP($L39,samples!$A:$A,samples!D:D))=0,"",_xlfn.XLOOKUP($L39,samples!$A:$A,samples!D:D)),"")</f>
        <v>Qiagen 0027 CSF</v>
      </c>
      <c r="P39" t="str">
        <f>IFERROR(IF(LEN(_xlfn.XLOOKUP($L39,samples!$A:$A,samples!E:E))=0,"",_xlfn.XLOOKUP($L39,samples!$A:$A,samples!E:E)),"")</f>
        <v>CSF 0027</v>
      </c>
      <c r="Q39" t="str">
        <f>IFERROR(IF(LEN(_xlfn.XLOOKUP($L39,samples!$A:$A,samples!F:F))=0,"",_xlfn.XLOOKUP($L39,samples!$A:$A,samples!F:F)),"")</f>
        <v>Neat</v>
      </c>
      <c r="R39" t="str">
        <f>IFERROR(IF(LEN(_xlfn.XLOOKUP($L39,samples!$A:$A,samples!G:G))=0,"",_xlfn.XLOOKUP($L39,samples!$A:$A,samples!G:G)),"")</f>
        <v>QIAamp column</v>
      </c>
      <c r="S39">
        <f>IFERROR(IF(LEN(_xlfn.XLOOKUP($L39,samples!$A:$A,samples!H:H))=0,"",_xlfn.XLOOKUP($L39,samples!$A:$A,samples!H:H)),"")</f>
        <v>90</v>
      </c>
      <c r="T39" t="str">
        <f>IFERROR(IF(LEN(_xlfn.XLOOKUP($L39,samples!$A:$A,samples!I:I))=0,"",_xlfn.XLOOKUP($L39,samples!$A:$A,samples!I:I)),"")</f>
        <v/>
      </c>
    </row>
    <row r="40" spans="1:20" x14ac:dyDescent="0.2">
      <c r="A40" t="s">
        <v>220</v>
      </c>
      <c r="B40" s="4" t="s">
        <v>155</v>
      </c>
      <c r="C40" s="4" t="s">
        <v>153</v>
      </c>
      <c r="D40" s="4">
        <v>3</v>
      </c>
      <c r="E40" s="4" t="s">
        <v>231</v>
      </c>
      <c r="F40" s="4" t="s">
        <v>232</v>
      </c>
      <c r="G40" s="4" t="s">
        <v>233</v>
      </c>
      <c r="H40" s="4" t="s">
        <v>234</v>
      </c>
      <c r="I40" s="4" t="s">
        <v>235</v>
      </c>
      <c r="J40" s="4" t="s">
        <v>236</v>
      </c>
      <c r="L40" t="s">
        <v>73</v>
      </c>
      <c r="M40" t="str">
        <f>IFERROR(IF(LEN(_xlfn.XLOOKUP($L40,samples!$A:$A,samples!B:B))=0,"",_xlfn.XLOOKUP($L40,samples!$A:$A,samples!B:B)),"")</f>
        <v>Q3</v>
      </c>
      <c r="N40" t="str">
        <f>IFERROR(IF(LEN(_xlfn.XLOOKUP($L40,samples!$A:$A,samples!C:C))=0,"",_xlfn.XLOOKUP($L40,samples!$A:$A,samples!C:C)),"")</f>
        <v>CSF_Neat_QIAamp column</v>
      </c>
      <c r="O40" t="str">
        <f>IFERROR(IF(LEN(_xlfn.XLOOKUP($L40,samples!$A:$A,samples!D:D))=0,"",_xlfn.XLOOKUP($L40,samples!$A:$A,samples!D:D)),"")</f>
        <v>Qiagen Neat CSF</v>
      </c>
      <c r="P40" t="str">
        <f>IFERROR(IF(LEN(_xlfn.XLOOKUP($L40,samples!$A:$A,samples!E:E))=0,"",_xlfn.XLOOKUP($L40,samples!$A:$A,samples!E:E)),"")</f>
        <v>CSF</v>
      </c>
      <c r="Q40" t="str">
        <f>IFERROR(IF(LEN(_xlfn.XLOOKUP($L40,samples!$A:$A,samples!F:F))=0,"",_xlfn.XLOOKUP($L40,samples!$A:$A,samples!F:F)),"")</f>
        <v>Neat</v>
      </c>
      <c r="R40" t="str">
        <f>IFERROR(IF(LEN(_xlfn.XLOOKUP($L40,samples!$A:$A,samples!G:G))=0,"",_xlfn.XLOOKUP($L40,samples!$A:$A,samples!G:G)),"")</f>
        <v>QIAamp column</v>
      </c>
      <c r="S40">
        <f>IFERROR(IF(LEN(_xlfn.XLOOKUP($L40,samples!$A:$A,samples!H:H))=0,"",_xlfn.XLOOKUP($L40,samples!$A:$A,samples!H:H)),"")</f>
        <v>65</v>
      </c>
      <c r="T40" t="str">
        <f>IFERROR(IF(LEN(_xlfn.XLOOKUP($L40,samples!$A:$A,samples!I:I))=0,"",_xlfn.XLOOKUP($L40,samples!$A:$A,samples!I:I)),"")</f>
        <v/>
      </c>
    </row>
    <row r="41" spans="1:20" x14ac:dyDescent="0.2">
      <c r="A41" t="s">
        <v>220</v>
      </c>
      <c r="B41" s="4" t="s">
        <v>156</v>
      </c>
      <c r="C41" s="4" t="s">
        <v>153</v>
      </c>
      <c r="D41" s="4">
        <v>4</v>
      </c>
      <c r="E41" s="4" t="s">
        <v>231</v>
      </c>
      <c r="F41" s="4" t="s">
        <v>232</v>
      </c>
      <c r="G41" s="4" t="s">
        <v>233</v>
      </c>
      <c r="H41" s="4" t="s">
        <v>234</v>
      </c>
      <c r="I41" s="4" t="s">
        <v>235</v>
      </c>
      <c r="J41" s="4" t="s">
        <v>236</v>
      </c>
      <c r="L41" t="s">
        <v>74</v>
      </c>
      <c r="M41" t="str">
        <f>IFERROR(IF(LEN(_xlfn.XLOOKUP($L41,samples!$A:$A,samples!B:B))=0,"",_xlfn.XLOOKUP($L41,samples!$A:$A,samples!B:B)),"")</f>
        <v>Q4</v>
      </c>
      <c r="N41" t="str">
        <f>IFERROR(IF(LEN(_xlfn.XLOOKUP($L41,samples!$A:$A,samples!C:C))=0,"",_xlfn.XLOOKUP($L41,samples!$A:$A,samples!C:C)),"")</f>
        <v>Plasma_Neat_QIAamp column</v>
      </c>
      <c r="O41" t="str">
        <f>IFERROR(IF(LEN(_xlfn.XLOOKUP($L41,samples!$A:$A,samples!D:D))=0,"",_xlfn.XLOOKUP($L41,samples!$A:$A,samples!D:D)),"")</f>
        <v xml:space="preserve">Qiagen Neat Plasma </v>
      </c>
      <c r="P41" t="str">
        <f>IFERROR(IF(LEN(_xlfn.XLOOKUP($L41,samples!$A:$A,samples!E:E))=0,"",_xlfn.XLOOKUP($L41,samples!$A:$A,samples!E:E)),"")</f>
        <v>Plasma</v>
      </c>
      <c r="Q41" t="str">
        <f>IFERROR(IF(LEN(_xlfn.XLOOKUP($L41,samples!$A:$A,samples!F:F))=0,"",_xlfn.XLOOKUP($L41,samples!$A:$A,samples!F:F)),"")</f>
        <v>Neat</v>
      </c>
      <c r="R41" t="str">
        <f>IFERROR(IF(LEN(_xlfn.XLOOKUP($L41,samples!$A:$A,samples!G:G))=0,"",_xlfn.XLOOKUP($L41,samples!$A:$A,samples!G:G)),"")</f>
        <v>QIAamp column</v>
      </c>
      <c r="S41">
        <f>IFERROR(IF(LEN(_xlfn.XLOOKUP($L41,samples!$A:$A,samples!H:H))=0,"",_xlfn.XLOOKUP($L41,samples!$A:$A,samples!H:H)),"")</f>
        <v>90</v>
      </c>
      <c r="T41" t="str">
        <f>IFERROR(IF(LEN(_xlfn.XLOOKUP($L41,samples!$A:$A,samples!I:I))=0,"",_xlfn.XLOOKUP($L41,samples!$A:$A,samples!I:I)),"")</f>
        <v/>
      </c>
    </row>
    <row r="42" spans="1:20" x14ac:dyDescent="0.2">
      <c r="A42" t="s">
        <v>220</v>
      </c>
      <c r="B42" s="4" t="s">
        <v>157</v>
      </c>
      <c r="C42" s="4" t="s">
        <v>153</v>
      </c>
      <c r="D42" s="4">
        <v>5</v>
      </c>
      <c r="E42" s="4" t="s">
        <v>231</v>
      </c>
      <c r="F42" s="4" t="s">
        <v>232</v>
      </c>
      <c r="G42" s="4" t="s">
        <v>233</v>
      </c>
      <c r="H42" s="4" t="s">
        <v>234</v>
      </c>
      <c r="I42" s="4" t="s">
        <v>235</v>
      </c>
      <c r="J42" s="4" t="s">
        <v>236</v>
      </c>
      <c r="L42" t="s">
        <v>75</v>
      </c>
      <c r="M42" t="str">
        <f>IFERROR(IF(LEN(_xlfn.XLOOKUP($L42,samples!$A:$A,samples!B:B))=0,"",_xlfn.XLOOKUP($L42,samples!$A:$A,samples!B:B)),"")</f>
        <v>Q5</v>
      </c>
      <c r="N42" t="str">
        <f>IFERROR(IF(LEN(_xlfn.XLOOKUP($L42,samples!$A:$A,samples!C:C))=0,"",_xlfn.XLOOKUP($L42,samples!$A:$A,samples!C:C)),"")</f>
        <v>Conditioned media_Neat_QIAamp column</v>
      </c>
      <c r="O42" t="str">
        <f>IFERROR(IF(LEN(_xlfn.XLOOKUP($L42,samples!$A:$A,samples!D:D))=0,"",_xlfn.XLOOKUP($L42,samples!$A:$A,samples!D:D)),"")</f>
        <v xml:space="preserve">Qiagen Neat Cond. Media </v>
      </c>
      <c r="P42" t="str">
        <f>IFERROR(IF(LEN(_xlfn.XLOOKUP($L42,samples!$A:$A,samples!E:E))=0,"",_xlfn.XLOOKUP($L42,samples!$A:$A,samples!E:E)),"")</f>
        <v>Conditioned media</v>
      </c>
      <c r="Q42" t="str">
        <f>IFERROR(IF(LEN(_xlfn.XLOOKUP($L42,samples!$A:$A,samples!F:F))=0,"",_xlfn.XLOOKUP($L42,samples!$A:$A,samples!F:F)),"")</f>
        <v>Neat</v>
      </c>
      <c r="R42" t="str">
        <f>IFERROR(IF(LEN(_xlfn.XLOOKUP($L42,samples!$A:$A,samples!G:G))=0,"",_xlfn.XLOOKUP($L42,samples!$A:$A,samples!G:G)),"")</f>
        <v>QIAamp column</v>
      </c>
      <c r="S42">
        <f>IFERROR(IF(LEN(_xlfn.XLOOKUP($L42,samples!$A:$A,samples!H:H))=0,"",_xlfn.XLOOKUP($L42,samples!$A:$A,samples!H:H)),"")</f>
        <v>90</v>
      </c>
      <c r="T42" t="str">
        <f>IFERROR(IF(LEN(_xlfn.XLOOKUP($L42,samples!$A:$A,samples!I:I))=0,"",_xlfn.XLOOKUP($L42,samples!$A:$A,samples!I:I)),"")</f>
        <v/>
      </c>
    </row>
    <row r="43" spans="1:20" x14ac:dyDescent="0.2">
      <c r="A43" t="s">
        <v>220</v>
      </c>
      <c r="B43" s="4" t="s">
        <v>158</v>
      </c>
      <c r="C43" s="4" t="s">
        <v>153</v>
      </c>
      <c r="D43" s="4">
        <v>6</v>
      </c>
      <c r="E43" s="4" t="s">
        <v>231</v>
      </c>
      <c r="F43" s="4" t="s">
        <v>232</v>
      </c>
      <c r="G43" s="4" t="s">
        <v>233</v>
      </c>
      <c r="H43" s="4" t="s">
        <v>234</v>
      </c>
      <c r="I43" s="4" t="s">
        <v>235</v>
      </c>
      <c r="J43" s="4" t="s">
        <v>236</v>
      </c>
      <c r="L43" t="s">
        <v>76</v>
      </c>
      <c r="M43" t="str">
        <f>IFERROR(IF(LEN(_xlfn.XLOOKUP($L43,samples!$A:$A,samples!B:B))=0,"",_xlfn.XLOOKUP($L43,samples!$A:$A,samples!B:B)),"")</f>
        <v>Q6</v>
      </c>
      <c r="N43" t="str">
        <f>IFERROR(IF(LEN(_xlfn.XLOOKUP($L43,samples!$A:$A,samples!C:C))=0,"",_xlfn.XLOOKUP($L43,samples!$A:$A,samples!C:C)),"")</f>
        <v>CSF_UF10_QIAamp column</v>
      </c>
      <c r="O43" t="str">
        <f>IFERROR(IF(LEN(_xlfn.XLOOKUP($L43,samples!$A:$A,samples!D:D))=0,"",_xlfn.XLOOKUP($L43,samples!$A:$A,samples!D:D)),"")</f>
        <v xml:space="preserve">Qiagen UF CSF </v>
      </c>
      <c r="P43" t="str">
        <f>IFERROR(IF(LEN(_xlfn.XLOOKUP($L43,samples!$A:$A,samples!E:E))=0,"",_xlfn.XLOOKUP($L43,samples!$A:$A,samples!E:E)),"")</f>
        <v>CSF</v>
      </c>
      <c r="Q43" t="str">
        <f>IFERROR(IF(LEN(_xlfn.XLOOKUP($L43,samples!$A:$A,samples!F:F))=0,"",_xlfn.XLOOKUP($L43,samples!$A:$A,samples!F:F)),"")</f>
        <v>UF10</v>
      </c>
      <c r="R43" t="str">
        <f>IFERROR(IF(LEN(_xlfn.XLOOKUP($L43,samples!$A:$A,samples!G:G))=0,"",_xlfn.XLOOKUP($L43,samples!$A:$A,samples!G:G)),"")</f>
        <v>QIAamp column</v>
      </c>
      <c r="S43">
        <f>IFERROR(IF(LEN(_xlfn.XLOOKUP($L43,samples!$A:$A,samples!H:H))=0,"",_xlfn.XLOOKUP($L43,samples!$A:$A,samples!H:H)),"")</f>
        <v>90</v>
      </c>
      <c r="T43" t="str">
        <f>IFERROR(IF(LEN(_xlfn.XLOOKUP($L43,samples!$A:$A,samples!I:I))=0,"",_xlfn.XLOOKUP($L43,samples!$A:$A,samples!I:I)),"")</f>
        <v/>
      </c>
    </row>
    <row r="44" spans="1:20" x14ac:dyDescent="0.2">
      <c r="A44" t="s">
        <v>220</v>
      </c>
      <c r="B44" s="4" t="s">
        <v>159</v>
      </c>
      <c r="C44" s="4" t="s">
        <v>153</v>
      </c>
      <c r="D44" s="4">
        <v>7</v>
      </c>
      <c r="E44" s="4" t="s">
        <v>231</v>
      </c>
      <c r="F44" s="4" t="s">
        <v>232</v>
      </c>
      <c r="G44" s="4" t="s">
        <v>233</v>
      </c>
      <c r="H44" s="4" t="s">
        <v>234</v>
      </c>
      <c r="I44" s="4" t="s">
        <v>235</v>
      </c>
      <c r="J44" s="4" t="s">
        <v>236</v>
      </c>
      <c r="L44" t="s">
        <v>77</v>
      </c>
      <c r="M44" t="str">
        <f>IFERROR(IF(LEN(_xlfn.XLOOKUP($L44,samples!$A:$A,samples!B:B))=0,"",_xlfn.XLOOKUP($L44,samples!$A:$A,samples!B:B)),"")</f>
        <v>Q7</v>
      </c>
      <c r="N44" t="str">
        <f>IFERROR(IF(LEN(_xlfn.XLOOKUP($L44,samples!$A:$A,samples!C:C))=0,"",_xlfn.XLOOKUP($L44,samples!$A:$A,samples!C:C)),"")</f>
        <v>Plasma_UF10_QIAamp column</v>
      </c>
      <c r="O44" t="str">
        <f>IFERROR(IF(LEN(_xlfn.XLOOKUP($L44,samples!$A:$A,samples!D:D))=0,"",_xlfn.XLOOKUP($L44,samples!$A:$A,samples!D:D)),"")</f>
        <v xml:space="preserve">Qiagen UFPlasma </v>
      </c>
      <c r="P44" t="str">
        <f>IFERROR(IF(LEN(_xlfn.XLOOKUP($L44,samples!$A:$A,samples!E:E))=0,"",_xlfn.XLOOKUP($L44,samples!$A:$A,samples!E:E)),"")</f>
        <v>Plasma</v>
      </c>
      <c r="Q44" t="str">
        <f>IFERROR(IF(LEN(_xlfn.XLOOKUP($L44,samples!$A:$A,samples!F:F))=0,"",_xlfn.XLOOKUP($L44,samples!$A:$A,samples!F:F)),"")</f>
        <v>UF10</v>
      </c>
      <c r="R44" t="str">
        <f>IFERROR(IF(LEN(_xlfn.XLOOKUP($L44,samples!$A:$A,samples!G:G))=0,"",_xlfn.XLOOKUP($L44,samples!$A:$A,samples!G:G)),"")</f>
        <v>QIAamp column</v>
      </c>
      <c r="S44">
        <f>IFERROR(IF(LEN(_xlfn.XLOOKUP($L44,samples!$A:$A,samples!H:H))=0,"",_xlfn.XLOOKUP($L44,samples!$A:$A,samples!H:H)),"")</f>
        <v>90</v>
      </c>
      <c r="T44" t="str">
        <f>IFERROR(IF(LEN(_xlfn.XLOOKUP($L44,samples!$A:$A,samples!I:I))=0,"",_xlfn.XLOOKUP($L44,samples!$A:$A,samples!I:I)),"")</f>
        <v/>
      </c>
    </row>
    <row r="45" spans="1:20" x14ac:dyDescent="0.2">
      <c r="A45" t="s">
        <v>220</v>
      </c>
      <c r="B45" s="4" t="s">
        <v>160</v>
      </c>
      <c r="C45" s="4" t="s">
        <v>153</v>
      </c>
      <c r="D45" s="4">
        <v>8</v>
      </c>
      <c r="E45" s="4" t="s">
        <v>231</v>
      </c>
      <c r="F45" s="4" t="s">
        <v>232</v>
      </c>
      <c r="G45" s="4" t="s">
        <v>233</v>
      </c>
      <c r="H45" s="4" t="s">
        <v>234</v>
      </c>
      <c r="I45" s="4" t="s">
        <v>235</v>
      </c>
      <c r="J45" s="4" t="s">
        <v>236</v>
      </c>
      <c r="L45" t="s">
        <v>78</v>
      </c>
      <c r="M45" t="str">
        <f>IFERROR(IF(LEN(_xlfn.XLOOKUP($L45,samples!$A:$A,samples!B:B))=0,"",_xlfn.XLOOKUP($L45,samples!$A:$A,samples!B:B)),"")</f>
        <v>Q8</v>
      </c>
      <c r="N45" t="str">
        <f>IFERROR(IF(LEN(_xlfn.XLOOKUP($L45,samples!$A:$A,samples!C:C))=0,"",_xlfn.XLOOKUP($L45,samples!$A:$A,samples!C:C)),"")</f>
        <v>Conditioned media_UF10_QIAamp column</v>
      </c>
      <c r="O45" t="str">
        <f>IFERROR(IF(LEN(_xlfn.XLOOKUP($L45,samples!$A:$A,samples!D:D))=0,"",_xlfn.XLOOKUP($L45,samples!$A:$A,samples!D:D)),"")</f>
        <v xml:space="preserve">Qiagen UF Cond. Media </v>
      </c>
      <c r="P45" t="str">
        <f>IFERROR(IF(LEN(_xlfn.XLOOKUP($L45,samples!$A:$A,samples!E:E))=0,"",_xlfn.XLOOKUP($L45,samples!$A:$A,samples!E:E)),"")</f>
        <v>Conditioned media</v>
      </c>
      <c r="Q45" t="str">
        <f>IFERROR(IF(LEN(_xlfn.XLOOKUP($L45,samples!$A:$A,samples!F:F))=0,"",_xlfn.XLOOKUP($L45,samples!$A:$A,samples!F:F)),"")</f>
        <v>UF10</v>
      </c>
      <c r="R45" t="str">
        <f>IFERROR(IF(LEN(_xlfn.XLOOKUP($L45,samples!$A:$A,samples!G:G))=0,"",_xlfn.XLOOKUP($L45,samples!$A:$A,samples!G:G)),"")</f>
        <v>QIAamp column</v>
      </c>
      <c r="S45">
        <f>IFERROR(IF(LEN(_xlfn.XLOOKUP($L45,samples!$A:$A,samples!H:H))=0,"",_xlfn.XLOOKUP($L45,samples!$A:$A,samples!H:H)),"")</f>
        <v>90</v>
      </c>
      <c r="T45" t="str">
        <f>IFERROR(IF(LEN(_xlfn.XLOOKUP($L45,samples!$A:$A,samples!I:I))=0,"",_xlfn.XLOOKUP($L45,samples!$A:$A,samples!I:I)),"")</f>
        <v/>
      </c>
    </row>
    <row r="46" spans="1:20" x14ac:dyDescent="0.2">
      <c r="A46" t="s">
        <v>220</v>
      </c>
      <c r="B46" s="4" t="s">
        <v>161</v>
      </c>
      <c r="C46" s="4" t="s">
        <v>153</v>
      </c>
      <c r="D46" s="4">
        <v>9</v>
      </c>
      <c r="E46" s="4" t="s">
        <v>231</v>
      </c>
      <c r="F46" s="4" t="s">
        <v>232</v>
      </c>
      <c r="G46" s="4" t="s">
        <v>233</v>
      </c>
      <c r="H46" s="4" t="s">
        <v>234</v>
      </c>
      <c r="I46" s="4" t="s">
        <v>235</v>
      </c>
      <c r="J46" s="4" t="s">
        <v>236</v>
      </c>
      <c r="L46" t="s">
        <v>79</v>
      </c>
      <c r="M46" t="str">
        <f>IFERROR(IF(LEN(_xlfn.XLOOKUP($L46,samples!$A:$A,samples!B:B))=0,"",_xlfn.XLOOKUP($L46,samples!$A:$A,samples!B:B)),"")</f>
        <v>Q9</v>
      </c>
      <c r="N46" t="str">
        <f>IFERROR(IF(LEN(_xlfn.XLOOKUP($L46,samples!$A:$A,samples!C:C))=0,"",_xlfn.XLOOKUP($L46,samples!$A:$A,samples!C:C)),"")</f>
        <v>CSF_SEC + UF10_QIAamp column</v>
      </c>
      <c r="O46" t="str">
        <f>IFERROR(IF(LEN(_xlfn.XLOOKUP($L46,samples!$A:$A,samples!D:D))=0,"",_xlfn.XLOOKUP($L46,samples!$A:$A,samples!D:D)),"")</f>
        <v xml:space="preserve">Qiagen UF/SEC CSF </v>
      </c>
      <c r="P46" t="str">
        <f>IFERROR(IF(LEN(_xlfn.XLOOKUP($L46,samples!$A:$A,samples!E:E))=0,"",_xlfn.XLOOKUP($L46,samples!$A:$A,samples!E:E)),"")</f>
        <v>CSF</v>
      </c>
      <c r="Q46" t="str">
        <f>IFERROR(IF(LEN(_xlfn.XLOOKUP($L46,samples!$A:$A,samples!F:F))=0,"",_xlfn.XLOOKUP($L46,samples!$A:$A,samples!F:F)),"")</f>
        <v>SEC + UF10</v>
      </c>
      <c r="R46" t="str">
        <f>IFERROR(IF(LEN(_xlfn.XLOOKUP($L46,samples!$A:$A,samples!G:G))=0,"",_xlfn.XLOOKUP($L46,samples!$A:$A,samples!G:G)),"")</f>
        <v>QIAamp column</v>
      </c>
      <c r="S46">
        <f>IFERROR(IF(LEN(_xlfn.XLOOKUP($L46,samples!$A:$A,samples!H:H))=0,"",_xlfn.XLOOKUP($L46,samples!$A:$A,samples!H:H)),"")</f>
        <v>90</v>
      </c>
      <c r="T46" t="str">
        <f>IFERROR(IF(LEN(_xlfn.XLOOKUP($L46,samples!$A:$A,samples!I:I))=0,"",_xlfn.XLOOKUP($L46,samples!$A:$A,samples!I:I)),"")</f>
        <v/>
      </c>
    </row>
    <row r="47" spans="1:20" x14ac:dyDescent="0.2">
      <c r="A47" t="s">
        <v>220</v>
      </c>
      <c r="B47" s="4" t="s">
        <v>162</v>
      </c>
      <c r="C47" s="4" t="s">
        <v>153</v>
      </c>
      <c r="D47" s="4">
        <v>10</v>
      </c>
      <c r="E47" s="4" t="s">
        <v>231</v>
      </c>
      <c r="F47" s="4" t="s">
        <v>232</v>
      </c>
      <c r="G47" s="4" t="s">
        <v>233</v>
      </c>
      <c r="H47" s="4" t="s">
        <v>234</v>
      </c>
      <c r="I47" s="4" t="s">
        <v>235</v>
      </c>
      <c r="J47" s="4" t="s">
        <v>236</v>
      </c>
      <c r="L47" t="s">
        <v>80</v>
      </c>
      <c r="M47" t="str">
        <f>IFERROR(IF(LEN(_xlfn.XLOOKUP($L47,samples!$A:$A,samples!B:B))=0,"",_xlfn.XLOOKUP($L47,samples!$A:$A,samples!B:B)),"")</f>
        <v>Q10</v>
      </c>
      <c r="N47" t="str">
        <f>IFERROR(IF(LEN(_xlfn.XLOOKUP($L47,samples!$A:$A,samples!C:C))=0,"",_xlfn.XLOOKUP($L47,samples!$A:$A,samples!C:C)),"")</f>
        <v>Plasma_SEC + UF10_QIAamp column</v>
      </c>
      <c r="O47" t="str">
        <f>IFERROR(IF(LEN(_xlfn.XLOOKUP($L47,samples!$A:$A,samples!D:D))=0,"",_xlfn.XLOOKUP($L47,samples!$A:$A,samples!D:D)),"")</f>
        <v xml:space="preserve">Qiagen UF/SEC Plasma </v>
      </c>
      <c r="P47" t="str">
        <f>IFERROR(IF(LEN(_xlfn.XLOOKUP($L47,samples!$A:$A,samples!E:E))=0,"",_xlfn.XLOOKUP($L47,samples!$A:$A,samples!E:E)),"")</f>
        <v>Plasma</v>
      </c>
      <c r="Q47" t="str">
        <f>IFERROR(IF(LEN(_xlfn.XLOOKUP($L47,samples!$A:$A,samples!F:F))=0,"",_xlfn.XLOOKUP($L47,samples!$A:$A,samples!F:F)),"")</f>
        <v>SEC + UF10</v>
      </c>
      <c r="R47" t="str">
        <f>IFERROR(IF(LEN(_xlfn.XLOOKUP($L47,samples!$A:$A,samples!G:G))=0,"",_xlfn.XLOOKUP($L47,samples!$A:$A,samples!G:G)),"")</f>
        <v>QIAamp column</v>
      </c>
      <c r="S47">
        <f>IFERROR(IF(LEN(_xlfn.XLOOKUP($L47,samples!$A:$A,samples!H:H))=0,"",_xlfn.XLOOKUP($L47,samples!$A:$A,samples!H:H)),"")</f>
        <v>90</v>
      </c>
      <c r="T47" t="str">
        <f>IFERROR(IF(LEN(_xlfn.XLOOKUP($L47,samples!$A:$A,samples!I:I))=0,"",_xlfn.XLOOKUP($L47,samples!$A:$A,samples!I:I)),"")</f>
        <v/>
      </c>
    </row>
    <row r="48" spans="1:20" x14ac:dyDescent="0.2">
      <c r="A48" t="s">
        <v>220</v>
      </c>
      <c r="B48" s="4" t="s">
        <v>163</v>
      </c>
      <c r="C48" s="4" t="s">
        <v>153</v>
      </c>
      <c r="D48" s="4">
        <v>11</v>
      </c>
      <c r="E48" s="4" t="s">
        <v>231</v>
      </c>
      <c r="F48" s="4" t="s">
        <v>232</v>
      </c>
      <c r="G48" s="4" t="s">
        <v>233</v>
      </c>
      <c r="H48" s="4" t="s">
        <v>234</v>
      </c>
      <c r="I48" s="4" t="s">
        <v>235</v>
      </c>
      <c r="J48" s="4" t="s">
        <v>236</v>
      </c>
      <c r="L48" t="s">
        <v>81</v>
      </c>
      <c r="M48" t="str">
        <f>IFERROR(IF(LEN(_xlfn.XLOOKUP($L48,samples!$A:$A,samples!B:B))=0,"",_xlfn.XLOOKUP($L48,samples!$A:$A,samples!B:B)),"")</f>
        <v>Q11</v>
      </c>
      <c r="N48" t="str">
        <f>IFERROR(IF(LEN(_xlfn.XLOOKUP($L48,samples!$A:$A,samples!C:C))=0,"",_xlfn.XLOOKUP($L48,samples!$A:$A,samples!C:C)),"")</f>
        <v>Conditioned media_SEC + UF10_QIAamp column</v>
      </c>
      <c r="O48" t="str">
        <f>IFERROR(IF(LEN(_xlfn.XLOOKUP($L48,samples!$A:$A,samples!D:D))=0,"",_xlfn.XLOOKUP($L48,samples!$A:$A,samples!D:D)),"")</f>
        <v xml:space="preserve">Qiagen UF/SEC Cond. Media </v>
      </c>
      <c r="P48" t="str">
        <f>IFERROR(IF(LEN(_xlfn.XLOOKUP($L48,samples!$A:$A,samples!E:E))=0,"",_xlfn.XLOOKUP($L48,samples!$A:$A,samples!E:E)),"")</f>
        <v>Conditioned media</v>
      </c>
      <c r="Q48" t="str">
        <f>IFERROR(IF(LEN(_xlfn.XLOOKUP($L48,samples!$A:$A,samples!F:F))=0,"",_xlfn.XLOOKUP($L48,samples!$A:$A,samples!F:F)),"")</f>
        <v>SEC + UF10</v>
      </c>
      <c r="R48" t="str">
        <f>IFERROR(IF(LEN(_xlfn.XLOOKUP($L48,samples!$A:$A,samples!G:G))=0,"",_xlfn.XLOOKUP($L48,samples!$A:$A,samples!G:G)),"")</f>
        <v>QIAamp column</v>
      </c>
      <c r="S48">
        <f>IFERROR(IF(LEN(_xlfn.XLOOKUP($L48,samples!$A:$A,samples!H:H))=0,"",_xlfn.XLOOKUP($L48,samples!$A:$A,samples!H:H)),"")</f>
        <v>90</v>
      </c>
      <c r="T48" t="str">
        <f>IFERROR(IF(LEN(_xlfn.XLOOKUP($L48,samples!$A:$A,samples!I:I))=0,"",_xlfn.XLOOKUP($L48,samples!$A:$A,samples!I:I)),"")</f>
        <v/>
      </c>
    </row>
    <row r="49" spans="1:20" x14ac:dyDescent="0.2">
      <c r="A49" t="s">
        <v>220</v>
      </c>
      <c r="B49" s="4" t="s">
        <v>164</v>
      </c>
      <c r="C49" s="4" t="s">
        <v>153</v>
      </c>
      <c r="D49" s="4">
        <v>12</v>
      </c>
      <c r="E49" s="4" t="s">
        <v>231</v>
      </c>
      <c r="F49" s="4" t="s">
        <v>232</v>
      </c>
      <c r="G49" s="4" t="s">
        <v>233</v>
      </c>
      <c r="H49" s="4" t="s">
        <v>234</v>
      </c>
      <c r="I49" s="4" t="s">
        <v>235</v>
      </c>
      <c r="J49" s="4" t="s">
        <v>236</v>
      </c>
      <c r="L49" t="s">
        <v>82</v>
      </c>
      <c r="M49" t="str">
        <f>IFERROR(IF(LEN(_xlfn.XLOOKUP($L49,samples!$A:$A,samples!B:B))=0,"",_xlfn.XLOOKUP($L49,samples!$A:$A,samples!B:B)),"")</f>
        <v>Q12</v>
      </c>
      <c r="N49" t="str">
        <f>IFERROR(IF(LEN(_xlfn.XLOOKUP($L49,samples!$A:$A,samples!C:C))=0,"",_xlfn.XLOOKUP($L49,samples!$A:$A,samples!C:C)),"")</f>
        <v>Water_Neat_QIAamp column</v>
      </c>
      <c r="O49" t="str">
        <f>IFERROR(IF(LEN(_xlfn.XLOOKUP($L49,samples!$A:$A,samples!D:D))=0,"",_xlfn.XLOOKUP($L49,samples!$A:$A,samples!D:D)),"")</f>
        <v>Qiagen Molecular Grade H2O</v>
      </c>
      <c r="P49" t="str">
        <f>IFERROR(IF(LEN(_xlfn.XLOOKUP($L49,samples!$A:$A,samples!E:E))=0,"",_xlfn.XLOOKUP($L49,samples!$A:$A,samples!E:E)),"")</f>
        <v>Water</v>
      </c>
      <c r="Q49" t="str">
        <f>IFERROR(IF(LEN(_xlfn.XLOOKUP($L49,samples!$A:$A,samples!F:F))=0,"",_xlfn.XLOOKUP($L49,samples!$A:$A,samples!F:F)),"")</f>
        <v>Neat</v>
      </c>
      <c r="R49" t="str">
        <f>IFERROR(IF(LEN(_xlfn.XLOOKUP($L49,samples!$A:$A,samples!G:G))=0,"",_xlfn.XLOOKUP($L49,samples!$A:$A,samples!G:G)),"")</f>
        <v>QIAamp column</v>
      </c>
      <c r="S49">
        <f>IFERROR(IF(LEN(_xlfn.XLOOKUP($L49,samples!$A:$A,samples!H:H))=0,"",_xlfn.XLOOKUP($L49,samples!$A:$A,samples!H:H)),"")</f>
        <v>90</v>
      </c>
      <c r="T49" t="str">
        <f>IFERROR(IF(LEN(_xlfn.XLOOKUP($L49,samples!$A:$A,samples!I:I))=0,"",_xlfn.XLOOKUP($L49,samples!$A:$A,samples!I:I)),"")</f>
        <v/>
      </c>
    </row>
    <row r="50" spans="1:20" x14ac:dyDescent="0.2">
      <c r="A50" t="s">
        <v>220</v>
      </c>
      <c r="B50" s="4" t="s">
        <v>165</v>
      </c>
      <c r="C50" s="4" t="s">
        <v>166</v>
      </c>
      <c r="D50" s="4">
        <v>1</v>
      </c>
      <c r="E50" s="4" t="s">
        <v>231</v>
      </c>
      <c r="F50" s="4" t="s">
        <v>232</v>
      </c>
      <c r="G50" s="4" t="s">
        <v>233</v>
      </c>
      <c r="H50" s="4" t="s">
        <v>234</v>
      </c>
      <c r="I50" s="4" t="s">
        <v>235</v>
      </c>
      <c r="J50" s="4" t="s">
        <v>236</v>
      </c>
      <c r="L50" t="s">
        <v>71</v>
      </c>
      <c r="M50" t="str">
        <f>IFERROR(IF(LEN(_xlfn.XLOOKUP($L50,samples!$A:$A,samples!B:B))=0,"",_xlfn.XLOOKUP($L50,samples!$A:$A,samples!B:B)),"")</f>
        <v>Q1</v>
      </c>
      <c r="N50" t="str">
        <f>IFERROR(IF(LEN(_xlfn.XLOOKUP($L50,samples!$A:$A,samples!C:C))=0,"",_xlfn.XLOOKUP($L50,samples!$A:$A,samples!C:C)),"")</f>
        <v>CSF 0019_Neat_QIAamp column</v>
      </c>
      <c r="O50" t="str">
        <f>IFERROR(IF(LEN(_xlfn.XLOOKUP($L50,samples!$A:$A,samples!D:D))=0,"",_xlfn.XLOOKUP($L50,samples!$A:$A,samples!D:D)),"")</f>
        <v xml:space="preserve">Qiagen 0019 CSF </v>
      </c>
      <c r="P50" t="str">
        <f>IFERROR(IF(LEN(_xlfn.XLOOKUP($L50,samples!$A:$A,samples!E:E))=0,"",_xlfn.XLOOKUP($L50,samples!$A:$A,samples!E:E)),"")</f>
        <v>CSF 0019</v>
      </c>
      <c r="Q50" t="str">
        <f>IFERROR(IF(LEN(_xlfn.XLOOKUP($L50,samples!$A:$A,samples!F:F))=0,"",_xlfn.XLOOKUP($L50,samples!$A:$A,samples!F:F)),"")</f>
        <v>Neat</v>
      </c>
      <c r="R50" t="str">
        <f>IFERROR(IF(LEN(_xlfn.XLOOKUP($L50,samples!$A:$A,samples!G:G))=0,"",_xlfn.XLOOKUP($L50,samples!$A:$A,samples!G:G)),"")</f>
        <v>QIAamp column</v>
      </c>
      <c r="S50">
        <f>IFERROR(IF(LEN(_xlfn.XLOOKUP($L50,samples!$A:$A,samples!H:H))=0,"",_xlfn.XLOOKUP($L50,samples!$A:$A,samples!H:H)),"")</f>
        <v>90</v>
      </c>
      <c r="T50" t="str">
        <f>IFERROR(IF(LEN(_xlfn.XLOOKUP($L50,samples!$A:$A,samples!I:I))=0,"",_xlfn.XLOOKUP($L50,samples!$A:$A,samples!I:I)),"")</f>
        <v/>
      </c>
    </row>
    <row r="51" spans="1:20" x14ac:dyDescent="0.2">
      <c r="A51" t="s">
        <v>220</v>
      </c>
      <c r="B51" s="4" t="s">
        <v>167</v>
      </c>
      <c r="C51" s="4" t="s">
        <v>166</v>
      </c>
      <c r="D51" s="4">
        <v>2</v>
      </c>
      <c r="E51" s="4" t="s">
        <v>231</v>
      </c>
      <c r="F51" s="4" t="s">
        <v>232</v>
      </c>
      <c r="G51" s="4" t="s">
        <v>233</v>
      </c>
      <c r="H51" s="4" t="s">
        <v>234</v>
      </c>
      <c r="I51" s="4" t="s">
        <v>235</v>
      </c>
      <c r="J51" s="4" t="s">
        <v>236</v>
      </c>
      <c r="L51" t="s">
        <v>72</v>
      </c>
      <c r="M51" t="str">
        <f>IFERROR(IF(LEN(_xlfn.XLOOKUP($L51,samples!$A:$A,samples!B:B))=0,"",_xlfn.XLOOKUP($L51,samples!$A:$A,samples!B:B)),"")</f>
        <v>Q2</v>
      </c>
      <c r="N51" t="str">
        <f>IFERROR(IF(LEN(_xlfn.XLOOKUP($L51,samples!$A:$A,samples!C:C))=0,"",_xlfn.XLOOKUP($L51,samples!$A:$A,samples!C:C)),"")</f>
        <v>CSF 0027_Neat_QIAamp column</v>
      </c>
      <c r="O51" t="str">
        <f>IFERROR(IF(LEN(_xlfn.XLOOKUP($L51,samples!$A:$A,samples!D:D))=0,"",_xlfn.XLOOKUP($L51,samples!$A:$A,samples!D:D)),"")</f>
        <v>Qiagen 0027 CSF</v>
      </c>
      <c r="P51" t="str">
        <f>IFERROR(IF(LEN(_xlfn.XLOOKUP($L51,samples!$A:$A,samples!E:E))=0,"",_xlfn.XLOOKUP($L51,samples!$A:$A,samples!E:E)),"")</f>
        <v>CSF 0027</v>
      </c>
      <c r="Q51" t="str">
        <f>IFERROR(IF(LEN(_xlfn.XLOOKUP($L51,samples!$A:$A,samples!F:F))=0,"",_xlfn.XLOOKUP($L51,samples!$A:$A,samples!F:F)),"")</f>
        <v>Neat</v>
      </c>
      <c r="R51" t="str">
        <f>IFERROR(IF(LEN(_xlfn.XLOOKUP($L51,samples!$A:$A,samples!G:G))=0,"",_xlfn.XLOOKUP($L51,samples!$A:$A,samples!G:G)),"")</f>
        <v>QIAamp column</v>
      </c>
      <c r="S51">
        <f>IFERROR(IF(LEN(_xlfn.XLOOKUP($L51,samples!$A:$A,samples!H:H))=0,"",_xlfn.XLOOKUP($L51,samples!$A:$A,samples!H:H)),"")</f>
        <v>90</v>
      </c>
      <c r="T51" t="str">
        <f>IFERROR(IF(LEN(_xlfn.XLOOKUP($L51,samples!$A:$A,samples!I:I))=0,"",_xlfn.XLOOKUP($L51,samples!$A:$A,samples!I:I)),"")</f>
        <v/>
      </c>
    </row>
    <row r="52" spans="1:20" x14ac:dyDescent="0.2">
      <c r="A52" t="s">
        <v>220</v>
      </c>
      <c r="B52" s="4" t="s">
        <v>168</v>
      </c>
      <c r="C52" s="4" t="s">
        <v>166</v>
      </c>
      <c r="D52" s="4">
        <v>3</v>
      </c>
      <c r="E52" s="4" t="s">
        <v>231</v>
      </c>
      <c r="F52" s="4" t="s">
        <v>232</v>
      </c>
      <c r="G52" s="4" t="s">
        <v>233</v>
      </c>
      <c r="H52" s="4" t="s">
        <v>234</v>
      </c>
      <c r="I52" s="4" t="s">
        <v>235</v>
      </c>
      <c r="J52" s="4" t="s">
        <v>236</v>
      </c>
      <c r="L52" t="s">
        <v>73</v>
      </c>
      <c r="M52" t="str">
        <f>IFERROR(IF(LEN(_xlfn.XLOOKUP($L52,samples!$A:$A,samples!B:B))=0,"",_xlfn.XLOOKUP($L52,samples!$A:$A,samples!B:B)),"")</f>
        <v>Q3</v>
      </c>
      <c r="N52" t="str">
        <f>IFERROR(IF(LEN(_xlfn.XLOOKUP($L52,samples!$A:$A,samples!C:C))=0,"",_xlfn.XLOOKUP($L52,samples!$A:$A,samples!C:C)),"")</f>
        <v>CSF_Neat_QIAamp column</v>
      </c>
      <c r="O52" t="str">
        <f>IFERROR(IF(LEN(_xlfn.XLOOKUP($L52,samples!$A:$A,samples!D:D))=0,"",_xlfn.XLOOKUP($L52,samples!$A:$A,samples!D:D)),"")</f>
        <v>Qiagen Neat CSF</v>
      </c>
      <c r="P52" t="str">
        <f>IFERROR(IF(LEN(_xlfn.XLOOKUP($L52,samples!$A:$A,samples!E:E))=0,"",_xlfn.XLOOKUP($L52,samples!$A:$A,samples!E:E)),"")</f>
        <v>CSF</v>
      </c>
      <c r="Q52" t="str">
        <f>IFERROR(IF(LEN(_xlfn.XLOOKUP($L52,samples!$A:$A,samples!F:F))=0,"",_xlfn.XLOOKUP($L52,samples!$A:$A,samples!F:F)),"")</f>
        <v>Neat</v>
      </c>
      <c r="R52" t="str">
        <f>IFERROR(IF(LEN(_xlfn.XLOOKUP($L52,samples!$A:$A,samples!G:G))=0,"",_xlfn.XLOOKUP($L52,samples!$A:$A,samples!G:G)),"")</f>
        <v>QIAamp column</v>
      </c>
      <c r="S52">
        <f>IFERROR(IF(LEN(_xlfn.XLOOKUP($L52,samples!$A:$A,samples!H:H))=0,"",_xlfn.XLOOKUP($L52,samples!$A:$A,samples!H:H)),"")</f>
        <v>65</v>
      </c>
      <c r="T52" t="str">
        <f>IFERROR(IF(LEN(_xlfn.XLOOKUP($L52,samples!$A:$A,samples!I:I))=0,"",_xlfn.XLOOKUP($L52,samples!$A:$A,samples!I:I)),"")</f>
        <v/>
      </c>
    </row>
    <row r="53" spans="1:20" x14ac:dyDescent="0.2">
      <c r="A53" t="s">
        <v>220</v>
      </c>
      <c r="B53" s="4" t="s">
        <v>169</v>
      </c>
      <c r="C53" s="4" t="s">
        <v>166</v>
      </c>
      <c r="D53" s="4">
        <v>4</v>
      </c>
      <c r="E53" s="4" t="s">
        <v>231</v>
      </c>
      <c r="F53" s="4" t="s">
        <v>232</v>
      </c>
      <c r="G53" s="4" t="s">
        <v>233</v>
      </c>
      <c r="H53" s="4" t="s">
        <v>234</v>
      </c>
      <c r="I53" s="4" t="s">
        <v>235</v>
      </c>
      <c r="J53" s="4" t="s">
        <v>236</v>
      </c>
      <c r="L53" t="s">
        <v>74</v>
      </c>
      <c r="M53" t="str">
        <f>IFERROR(IF(LEN(_xlfn.XLOOKUP($L53,samples!$A:$A,samples!B:B))=0,"",_xlfn.XLOOKUP($L53,samples!$A:$A,samples!B:B)),"")</f>
        <v>Q4</v>
      </c>
      <c r="N53" t="str">
        <f>IFERROR(IF(LEN(_xlfn.XLOOKUP($L53,samples!$A:$A,samples!C:C))=0,"",_xlfn.XLOOKUP($L53,samples!$A:$A,samples!C:C)),"")</f>
        <v>Plasma_Neat_QIAamp column</v>
      </c>
      <c r="O53" t="str">
        <f>IFERROR(IF(LEN(_xlfn.XLOOKUP($L53,samples!$A:$A,samples!D:D))=0,"",_xlfn.XLOOKUP($L53,samples!$A:$A,samples!D:D)),"")</f>
        <v xml:space="preserve">Qiagen Neat Plasma </v>
      </c>
      <c r="P53" t="str">
        <f>IFERROR(IF(LEN(_xlfn.XLOOKUP($L53,samples!$A:$A,samples!E:E))=0,"",_xlfn.XLOOKUP($L53,samples!$A:$A,samples!E:E)),"")</f>
        <v>Plasma</v>
      </c>
      <c r="Q53" t="str">
        <f>IFERROR(IF(LEN(_xlfn.XLOOKUP($L53,samples!$A:$A,samples!F:F))=0,"",_xlfn.XLOOKUP($L53,samples!$A:$A,samples!F:F)),"")</f>
        <v>Neat</v>
      </c>
      <c r="R53" t="str">
        <f>IFERROR(IF(LEN(_xlfn.XLOOKUP($L53,samples!$A:$A,samples!G:G))=0,"",_xlfn.XLOOKUP($L53,samples!$A:$A,samples!G:G)),"")</f>
        <v>QIAamp column</v>
      </c>
      <c r="S53">
        <f>IFERROR(IF(LEN(_xlfn.XLOOKUP($L53,samples!$A:$A,samples!H:H))=0,"",_xlfn.XLOOKUP($L53,samples!$A:$A,samples!H:H)),"")</f>
        <v>90</v>
      </c>
      <c r="T53" t="str">
        <f>IFERROR(IF(LEN(_xlfn.XLOOKUP($L53,samples!$A:$A,samples!I:I))=0,"",_xlfn.XLOOKUP($L53,samples!$A:$A,samples!I:I)),"")</f>
        <v/>
      </c>
    </row>
    <row r="54" spans="1:20" x14ac:dyDescent="0.2">
      <c r="A54" t="s">
        <v>220</v>
      </c>
      <c r="B54" s="4" t="s">
        <v>170</v>
      </c>
      <c r="C54" s="4" t="s">
        <v>166</v>
      </c>
      <c r="D54" s="4">
        <v>5</v>
      </c>
      <c r="E54" s="4" t="s">
        <v>231</v>
      </c>
      <c r="F54" s="4" t="s">
        <v>232</v>
      </c>
      <c r="G54" s="4" t="s">
        <v>233</v>
      </c>
      <c r="H54" s="4" t="s">
        <v>234</v>
      </c>
      <c r="I54" s="4" t="s">
        <v>235</v>
      </c>
      <c r="J54" s="4" t="s">
        <v>236</v>
      </c>
      <c r="L54" t="s">
        <v>75</v>
      </c>
      <c r="M54" t="str">
        <f>IFERROR(IF(LEN(_xlfn.XLOOKUP($L54,samples!$A:$A,samples!B:B))=0,"",_xlfn.XLOOKUP($L54,samples!$A:$A,samples!B:B)),"")</f>
        <v>Q5</v>
      </c>
      <c r="N54" t="str">
        <f>IFERROR(IF(LEN(_xlfn.XLOOKUP($L54,samples!$A:$A,samples!C:C))=0,"",_xlfn.XLOOKUP($L54,samples!$A:$A,samples!C:C)),"")</f>
        <v>Conditioned media_Neat_QIAamp column</v>
      </c>
      <c r="O54" t="str">
        <f>IFERROR(IF(LEN(_xlfn.XLOOKUP($L54,samples!$A:$A,samples!D:D))=0,"",_xlfn.XLOOKUP($L54,samples!$A:$A,samples!D:D)),"")</f>
        <v xml:space="preserve">Qiagen Neat Cond. Media </v>
      </c>
      <c r="P54" t="str">
        <f>IFERROR(IF(LEN(_xlfn.XLOOKUP($L54,samples!$A:$A,samples!E:E))=0,"",_xlfn.XLOOKUP($L54,samples!$A:$A,samples!E:E)),"")</f>
        <v>Conditioned media</v>
      </c>
      <c r="Q54" t="str">
        <f>IFERROR(IF(LEN(_xlfn.XLOOKUP($L54,samples!$A:$A,samples!F:F))=0,"",_xlfn.XLOOKUP($L54,samples!$A:$A,samples!F:F)),"")</f>
        <v>Neat</v>
      </c>
      <c r="R54" t="str">
        <f>IFERROR(IF(LEN(_xlfn.XLOOKUP($L54,samples!$A:$A,samples!G:G))=0,"",_xlfn.XLOOKUP($L54,samples!$A:$A,samples!G:G)),"")</f>
        <v>QIAamp column</v>
      </c>
      <c r="S54">
        <f>IFERROR(IF(LEN(_xlfn.XLOOKUP($L54,samples!$A:$A,samples!H:H))=0,"",_xlfn.XLOOKUP($L54,samples!$A:$A,samples!H:H)),"")</f>
        <v>90</v>
      </c>
      <c r="T54" t="str">
        <f>IFERROR(IF(LEN(_xlfn.XLOOKUP($L54,samples!$A:$A,samples!I:I))=0,"",_xlfn.XLOOKUP($L54,samples!$A:$A,samples!I:I)),"")</f>
        <v/>
      </c>
    </row>
    <row r="55" spans="1:20" x14ac:dyDescent="0.2">
      <c r="A55" t="s">
        <v>220</v>
      </c>
      <c r="B55" s="4" t="s">
        <v>171</v>
      </c>
      <c r="C55" s="4" t="s">
        <v>166</v>
      </c>
      <c r="D55" s="4">
        <v>6</v>
      </c>
      <c r="E55" s="4" t="s">
        <v>231</v>
      </c>
      <c r="F55" s="4" t="s">
        <v>232</v>
      </c>
      <c r="G55" s="4" t="s">
        <v>233</v>
      </c>
      <c r="H55" s="4" t="s">
        <v>234</v>
      </c>
      <c r="I55" s="4" t="s">
        <v>235</v>
      </c>
      <c r="J55" s="4" t="s">
        <v>236</v>
      </c>
      <c r="L55" t="s">
        <v>76</v>
      </c>
      <c r="M55" t="str">
        <f>IFERROR(IF(LEN(_xlfn.XLOOKUP($L55,samples!$A:$A,samples!B:B))=0,"",_xlfn.XLOOKUP($L55,samples!$A:$A,samples!B:B)),"")</f>
        <v>Q6</v>
      </c>
      <c r="N55" t="str">
        <f>IFERROR(IF(LEN(_xlfn.XLOOKUP($L55,samples!$A:$A,samples!C:C))=0,"",_xlfn.XLOOKUP($L55,samples!$A:$A,samples!C:C)),"")</f>
        <v>CSF_UF10_QIAamp column</v>
      </c>
      <c r="O55" t="str">
        <f>IFERROR(IF(LEN(_xlfn.XLOOKUP($L55,samples!$A:$A,samples!D:D))=0,"",_xlfn.XLOOKUP($L55,samples!$A:$A,samples!D:D)),"")</f>
        <v xml:space="preserve">Qiagen UF CSF </v>
      </c>
      <c r="P55" t="str">
        <f>IFERROR(IF(LEN(_xlfn.XLOOKUP($L55,samples!$A:$A,samples!E:E))=0,"",_xlfn.XLOOKUP($L55,samples!$A:$A,samples!E:E)),"")</f>
        <v>CSF</v>
      </c>
      <c r="Q55" t="str">
        <f>IFERROR(IF(LEN(_xlfn.XLOOKUP($L55,samples!$A:$A,samples!F:F))=0,"",_xlfn.XLOOKUP($L55,samples!$A:$A,samples!F:F)),"")</f>
        <v>UF10</v>
      </c>
      <c r="R55" t="str">
        <f>IFERROR(IF(LEN(_xlfn.XLOOKUP($L55,samples!$A:$A,samples!G:G))=0,"",_xlfn.XLOOKUP($L55,samples!$A:$A,samples!G:G)),"")</f>
        <v>QIAamp column</v>
      </c>
      <c r="S55">
        <f>IFERROR(IF(LEN(_xlfn.XLOOKUP($L55,samples!$A:$A,samples!H:H))=0,"",_xlfn.XLOOKUP($L55,samples!$A:$A,samples!H:H)),"")</f>
        <v>90</v>
      </c>
      <c r="T55" t="str">
        <f>IFERROR(IF(LEN(_xlfn.XLOOKUP($L55,samples!$A:$A,samples!I:I))=0,"",_xlfn.XLOOKUP($L55,samples!$A:$A,samples!I:I)),"")</f>
        <v/>
      </c>
    </row>
    <row r="56" spans="1:20" x14ac:dyDescent="0.2">
      <c r="A56" t="s">
        <v>220</v>
      </c>
      <c r="B56" s="4" t="s">
        <v>172</v>
      </c>
      <c r="C56" s="4" t="s">
        <v>166</v>
      </c>
      <c r="D56" s="4">
        <v>7</v>
      </c>
      <c r="E56" s="4" t="s">
        <v>231</v>
      </c>
      <c r="F56" s="4" t="s">
        <v>232</v>
      </c>
      <c r="G56" s="4" t="s">
        <v>233</v>
      </c>
      <c r="H56" s="4" t="s">
        <v>234</v>
      </c>
      <c r="I56" s="4" t="s">
        <v>235</v>
      </c>
      <c r="J56" s="4" t="s">
        <v>236</v>
      </c>
      <c r="L56" t="s">
        <v>77</v>
      </c>
      <c r="M56" t="str">
        <f>IFERROR(IF(LEN(_xlfn.XLOOKUP($L56,samples!$A:$A,samples!B:B))=0,"",_xlfn.XLOOKUP($L56,samples!$A:$A,samples!B:B)),"")</f>
        <v>Q7</v>
      </c>
      <c r="N56" t="str">
        <f>IFERROR(IF(LEN(_xlfn.XLOOKUP($L56,samples!$A:$A,samples!C:C))=0,"",_xlfn.XLOOKUP($L56,samples!$A:$A,samples!C:C)),"")</f>
        <v>Plasma_UF10_QIAamp column</v>
      </c>
      <c r="O56" t="str">
        <f>IFERROR(IF(LEN(_xlfn.XLOOKUP($L56,samples!$A:$A,samples!D:D))=0,"",_xlfn.XLOOKUP($L56,samples!$A:$A,samples!D:D)),"")</f>
        <v xml:space="preserve">Qiagen UFPlasma </v>
      </c>
      <c r="P56" t="str">
        <f>IFERROR(IF(LEN(_xlfn.XLOOKUP($L56,samples!$A:$A,samples!E:E))=0,"",_xlfn.XLOOKUP($L56,samples!$A:$A,samples!E:E)),"")</f>
        <v>Plasma</v>
      </c>
      <c r="Q56" t="str">
        <f>IFERROR(IF(LEN(_xlfn.XLOOKUP($L56,samples!$A:$A,samples!F:F))=0,"",_xlfn.XLOOKUP($L56,samples!$A:$A,samples!F:F)),"")</f>
        <v>UF10</v>
      </c>
      <c r="R56" t="str">
        <f>IFERROR(IF(LEN(_xlfn.XLOOKUP($L56,samples!$A:$A,samples!G:G))=0,"",_xlfn.XLOOKUP($L56,samples!$A:$A,samples!G:G)),"")</f>
        <v>QIAamp column</v>
      </c>
      <c r="S56">
        <f>IFERROR(IF(LEN(_xlfn.XLOOKUP($L56,samples!$A:$A,samples!H:H))=0,"",_xlfn.XLOOKUP($L56,samples!$A:$A,samples!H:H)),"")</f>
        <v>90</v>
      </c>
      <c r="T56" t="str">
        <f>IFERROR(IF(LEN(_xlfn.XLOOKUP($L56,samples!$A:$A,samples!I:I))=0,"",_xlfn.XLOOKUP($L56,samples!$A:$A,samples!I:I)),"")</f>
        <v/>
      </c>
    </row>
    <row r="57" spans="1:20" x14ac:dyDescent="0.2">
      <c r="A57" t="s">
        <v>220</v>
      </c>
      <c r="B57" s="4" t="s">
        <v>173</v>
      </c>
      <c r="C57" s="4" t="s">
        <v>166</v>
      </c>
      <c r="D57" s="4">
        <v>8</v>
      </c>
      <c r="E57" s="4" t="s">
        <v>231</v>
      </c>
      <c r="F57" s="4" t="s">
        <v>232</v>
      </c>
      <c r="G57" s="4" t="s">
        <v>233</v>
      </c>
      <c r="H57" s="4" t="s">
        <v>234</v>
      </c>
      <c r="I57" s="4" t="s">
        <v>235</v>
      </c>
      <c r="J57" s="4" t="s">
        <v>236</v>
      </c>
      <c r="L57" t="s">
        <v>78</v>
      </c>
      <c r="M57" t="str">
        <f>IFERROR(IF(LEN(_xlfn.XLOOKUP($L57,samples!$A:$A,samples!B:B))=0,"",_xlfn.XLOOKUP($L57,samples!$A:$A,samples!B:B)),"")</f>
        <v>Q8</v>
      </c>
      <c r="N57" t="str">
        <f>IFERROR(IF(LEN(_xlfn.XLOOKUP($L57,samples!$A:$A,samples!C:C))=0,"",_xlfn.XLOOKUP($L57,samples!$A:$A,samples!C:C)),"")</f>
        <v>Conditioned media_UF10_QIAamp column</v>
      </c>
      <c r="O57" t="str">
        <f>IFERROR(IF(LEN(_xlfn.XLOOKUP($L57,samples!$A:$A,samples!D:D))=0,"",_xlfn.XLOOKUP($L57,samples!$A:$A,samples!D:D)),"")</f>
        <v xml:space="preserve">Qiagen UF Cond. Media </v>
      </c>
      <c r="P57" t="str">
        <f>IFERROR(IF(LEN(_xlfn.XLOOKUP($L57,samples!$A:$A,samples!E:E))=0,"",_xlfn.XLOOKUP($L57,samples!$A:$A,samples!E:E)),"")</f>
        <v>Conditioned media</v>
      </c>
      <c r="Q57" t="str">
        <f>IFERROR(IF(LEN(_xlfn.XLOOKUP($L57,samples!$A:$A,samples!F:F))=0,"",_xlfn.XLOOKUP($L57,samples!$A:$A,samples!F:F)),"")</f>
        <v>UF10</v>
      </c>
      <c r="R57" t="str">
        <f>IFERROR(IF(LEN(_xlfn.XLOOKUP($L57,samples!$A:$A,samples!G:G))=0,"",_xlfn.XLOOKUP($L57,samples!$A:$A,samples!G:G)),"")</f>
        <v>QIAamp column</v>
      </c>
      <c r="S57">
        <f>IFERROR(IF(LEN(_xlfn.XLOOKUP($L57,samples!$A:$A,samples!H:H))=0,"",_xlfn.XLOOKUP($L57,samples!$A:$A,samples!H:H)),"")</f>
        <v>90</v>
      </c>
      <c r="T57" t="str">
        <f>IFERROR(IF(LEN(_xlfn.XLOOKUP($L57,samples!$A:$A,samples!I:I))=0,"",_xlfn.XLOOKUP($L57,samples!$A:$A,samples!I:I)),"")</f>
        <v/>
      </c>
    </row>
    <row r="58" spans="1:20" x14ac:dyDescent="0.2">
      <c r="A58" t="s">
        <v>220</v>
      </c>
      <c r="B58" s="4" t="s">
        <v>174</v>
      </c>
      <c r="C58" s="4" t="s">
        <v>166</v>
      </c>
      <c r="D58" s="4">
        <v>9</v>
      </c>
      <c r="E58" s="4" t="s">
        <v>231</v>
      </c>
      <c r="F58" s="4" t="s">
        <v>232</v>
      </c>
      <c r="G58" s="4" t="s">
        <v>233</v>
      </c>
      <c r="H58" s="4" t="s">
        <v>234</v>
      </c>
      <c r="I58" s="4" t="s">
        <v>235</v>
      </c>
      <c r="J58" s="4" t="s">
        <v>236</v>
      </c>
      <c r="L58" t="s">
        <v>79</v>
      </c>
      <c r="M58" t="str">
        <f>IFERROR(IF(LEN(_xlfn.XLOOKUP($L58,samples!$A:$A,samples!B:B))=0,"",_xlfn.XLOOKUP($L58,samples!$A:$A,samples!B:B)),"")</f>
        <v>Q9</v>
      </c>
      <c r="N58" t="str">
        <f>IFERROR(IF(LEN(_xlfn.XLOOKUP($L58,samples!$A:$A,samples!C:C))=0,"",_xlfn.XLOOKUP($L58,samples!$A:$A,samples!C:C)),"")</f>
        <v>CSF_SEC + UF10_QIAamp column</v>
      </c>
      <c r="O58" t="str">
        <f>IFERROR(IF(LEN(_xlfn.XLOOKUP($L58,samples!$A:$A,samples!D:D))=0,"",_xlfn.XLOOKUP($L58,samples!$A:$A,samples!D:D)),"")</f>
        <v xml:space="preserve">Qiagen UF/SEC CSF </v>
      </c>
      <c r="P58" t="str">
        <f>IFERROR(IF(LEN(_xlfn.XLOOKUP($L58,samples!$A:$A,samples!E:E))=0,"",_xlfn.XLOOKUP($L58,samples!$A:$A,samples!E:E)),"")</f>
        <v>CSF</v>
      </c>
      <c r="Q58" t="str">
        <f>IFERROR(IF(LEN(_xlfn.XLOOKUP($L58,samples!$A:$A,samples!F:F))=0,"",_xlfn.XLOOKUP($L58,samples!$A:$A,samples!F:F)),"")</f>
        <v>SEC + UF10</v>
      </c>
      <c r="R58" t="str">
        <f>IFERROR(IF(LEN(_xlfn.XLOOKUP($L58,samples!$A:$A,samples!G:G))=0,"",_xlfn.XLOOKUP($L58,samples!$A:$A,samples!G:G)),"")</f>
        <v>QIAamp column</v>
      </c>
      <c r="S58">
        <f>IFERROR(IF(LEN(_xlfn.XLOOKUP($L58,samples!$A:$A,samples!H:H))=0,"",_xlfn.XLOOKUP($L58,samples!$A:$A,samples!H:H)),"")</f>
        <v>90</v>
      </c>
      <c r="T58" t="str">
        <f>IFERROR(IF(LEN(_xlfn.XLOOKUP($L58,samples!$A:$A,samples!I:I))=0,"",_xlfn.XLOOKUP($L58,samples!$A:$A,samples!I:I)),"")</f>
        <v/>
      </c>
    </row>
    <row r="59" spans="1:20" x14ac:dyDescent="0.2">
      <c r="A59" t="s">
        <v>220</v>
      </c>
      <c r="B59" s="4" t="s">
        <v>175</v>
      </c>
      <c r="C59" s="4" t="s">
        <v>166</v>
      </c>
      <c r="D59" s="4">
        <v>10</v>
      </c>
      <c r="E59" s="4" t="s">
        <v>231</v>
      </c>
      <c r="F59" s="4" t="s">
        <v>232</v>
      </c>
      <c r="G59" s="4" t="s">
        <v>233</v>
      </c>
      <c r="H59" s="4" t="s">
        <v>234</v>
      </c>
      <c r="I59" s="4" t="s">
        <v>235</v>
      </c>
      <c r="J59" s="4" t="s">
        <v>236</v>
      </c>
      <c r="L59" t="s">
        <v>80</v>
      </c>
      <c r="M59" t="str">
        <f>IFERROR(IF(LEN(_xlfn.XLOOKUP($L59,samples!$A:$A,samples!B:B))=0,"",_xlfn.XLOOKUP($L59,samples!$A:$A,samples!B:B)),"")</f>
        <v>Q10</v>
      </c>
      <c r="N59" t="str">
        <f>IFERROR(IF(LEN(_xlfn.XLOOKUP($L59,samples!$A:$A,samples!C:C))=0,"",_xlfn.XLOOKUP($L59,samples!$A:$A,samples!C:C)),"")</f>
        <v>Plasma_SEC + UF10_QIAamp column</v>
      </c>
      <c r="O59" t="str">
        <f>IFERROR(IF(LEN(_xlfn.XLOOKUP($L59,samples!$A:$A,samples!D:D))=0,"",_xlfn.XLOOKUP($L59,samples!$A:$A,samples!D:D)),"")</f>
        <v xml:space="preserve">Qiagen UF/SEC Plasma </v>
      </c>
      <c r="P59" t="str">
        <f>IFERROR(IF(LEN(_xlfn.XLOOKUP($L59,samples!$A:$A,samples!E:E))=0,"",_xlfn.XLOOKUP($L59,samples!$A:$A,samples!E:E)),"")</f>
        <v>Plasma</v>
      </c>
      <c r="Q59" t="str">
        <f>IFERROR(IF(LEN(_xlfn.XLOOKUP($L59,samples!$A:$A,samples!F:F))=0,"",_xlfn.XLOOKUP($L59,samples!$A:$A,samples!F:F)),"")</f>
        <v>SEC + UF10</v>
      </c>
      <c r="R59" t="str">
        <f>IFERROR(IF(LEN(_xlfn.XLOOKUP($L59,samples!$A:$A,samples!G:G))=0,"",_xlfn.XLOOKUP($L59,samples!$A:$A,samples!G:G)),"")</f>
        <v>QIAamp column</v>
      </c>
      <c r="S59">
        <f>IFERROR(IF(LEN(_xlfn.XLOOKUP($L59,samples!$A:$A,samples!H:H))=0,"",_xlfn.XLOOKUP($L59,samples!$A:$A,samples!H:H)),"")</f>
        <v>90</v>
      </c>
      <c r="T59" t="str">
        <f>IFERROR(IF(LEN(_xlfn.XLOOKUP($L59,samples!$A:$A,samples!I:I))=0,"",_xlfn.XLOOKUP($L59,samples!$A:$A,samples!I:I)),"")</f>
        <v/>
      </c>
    </row>
    <row r="60" spans="1:20" x14ac:dyDescent="0.2">
      <c r="A60" t="s">
        <v>220</v>
      </c>
      <c r="B60" s="4" t="s">
        <v>176</v>
      </c>
      <c r="C60" s="4" t="s">
        <v>166</v>
      </c>
      <c r="D60" s="4">
        <v>11</v>
      </c>
      <c r="E60" s="4" t="s">
        <v>231</v>
      </c>
      <c r="F60" s="4" t="s">
        <v>232</v>
      </c>
      <c r="G60" s="4" t="s">
        <v>233</v>
      </c>
      <c r="H60" s="4" t="s">
        <v>234</v>
      </c>
      <c r="I60" s="4" t="s">
        <v>235</v>
      </c>
      <c r="J60" s="4" t="s">
        <v>236</v>
      </c>
      <c r="L60" t="s">
        <v>81</v>
      </c>
      <c r="M60" t="str">
        <f>IFERROR(IF(LEN(_xlfn.XLOOKUP($L60,samples!$A:$A,samples!B:B))=0,"",_xlfn.XLOOKUP($L60,samples!$A:$A,samples!B:B)),"")</f>
        <v>Q11</v>
      </c>
      <c r="N60" t="str">
        <f>IFERROR(IF(LEN(_xlfn.XLOOKUP($L60,samples!$A:$A,samples!C:C))=0,"",_xlfn.XLOOKUP($L60,samples!$A:$A,samples!C:C)),"")</f>
        <v>Conditioned media_SEC + UF10_QIAamp column</v>
      </c>
      <c r="O60" t="str">
        <f>IFERROR(IF(LEN(_xlfn.XLOOKUP($L60,samples!$A:$A,samples!D:D))=0,"",_xlfn.XLOOKUP($L60,samples!$A:$A,samples!D:D)),"")</f>
        <v xml:space="preserve">Qiagen UF/SEC Cond. Media </v>
      </c>
      <c r="P60" t="str">
        <f>IFERROR(IF(LEN(_xlfn.XLOOKUP($L60,samples!$A:$A,samples!E:E))=0,"",_xlfn.XLOOKUP($L60,samples!$A:$A,samples!E:E)),"")</f>
        <v>Conditioned media</v>
      </c>
      <c r="Q60" t="str">
        <f>IFERROR(IF(LEN(_xlfn.XLOOKUP($L60,samples!$A:$A,samples!F:F))=0,"",_xlfn.XLOOKUP($L60,samples!$A:$A,samples!F:F)),"")</f>
        <v>SEC + UF10</v>
      </c>
      <c r="R60" t="str">
        <f>IFERROR(IF(LEN(_xlfn.XLOOKUP($L60,samples!$A:$A,samples!G:G))=0,"",_xlfn.XLOOKUP($L60,samples!$A:$A,samples!G:G)),"")</f>
        <v>QIAamp column</v>
      </c>
      <c r="S60">
        <f>IFERROR(IF(LEN(_xlfn.XLOOKUP($L60,samples!$A:$A,samples!H:H))=0,"",_xlfn.XLOOKUP($L60,samples!$A:$A,samples!H:H)),"")</f>
        <v>90</v>
      </c>
      <c r="T60" t="str">
        <f>IFERROR(IF(LEN(_xlfn.XLOOKUP($L60,samples!$A:$A,samples!I:I))=0,"",_xlfn.XLOOKUP($L60,samples!$A:$A,samples!I:I)),"")</f>
        <v/>
      </c>
    </row>
    <row r="61" spans="1:20" x14ac:dyDescent="0.2">
      <c r="A61" t="s">
        <v>220</v>
      </c>
      <c r="B61" s="4" t="s">
        <v>177</v>
      </c>
      <c r="C61" s="4" t="s">
        <v>166</v>
      </c>
      <c r="D61" s="4">
        <v>12</v>
      </c>
      <c r="E61" s="4" t="s">
        <v>231</v>
      </c>
      <c r="F61" s="4" t="s">
        <v>232</v>
      </c>
      <c r="G61" s="4" t="s">
        <v>233</v>
      </c>
      <c r="H61" s="4" t="s">
        <v>234</v>
      </c>
      <c r="I61" s="4" t="s">
        <v>235</v>
      </c>
      <c r="J61" s="4" t="s">
        <v>236</v>
      </c>
      <c r="L61" t="s">
        <v>82</v>
      </c>
      <c r="M61" t="str">
        <f>IFERROR(IF(LEN(_xlfn.XLOOKUP($L61,samples!$A:$A,samples!B:B))=0,"",_xlfn.XLOOKUP($L61,samples!$A:$A,samples!B:B)),"")</f>
        <v>Q12</v>
      </c>
      <c r="N61" t="str">
        <f>IFERROR(IF(LEN(_xlfn.XLOOKUP($L61,samples!$A:$A,samples!C:C))=0,"",_xlfn.XLOOKUP($L61,samples!$A:$A,samples!C:C)),"")</f>
        <v>Water_Neat_QIAamp column</v>
      </c>
      <c r="O61" t="str">
        <f>IFERROR(IF(LEN(_xlfn.XLOOKUP($L61,samples!$A:$A,samples!D:D))=0,"",_xlfn.XLOOKUP($L61,samples!$A:$A,samples!D:D)),"")</f>
        <v>Qiagen Molecular Grade H2O</v>
      </c>
      <c r="P61" t="str">
        <f>IFERROR(IF(LEN(_xlfn.XLOOKUP($L61,samples!$A:$A,samples!E:E))=0,"",_xlfn.XLOOKUP($L61,samples!$A:$A,samples!E:E)),"")</f>
        <v>Water</v>
      </c>
      <c r="Q61" t="str">
        <f>IFERROR(IF(LEN(_xlfn.XLOOKUP($L61,samples!$A:$A,samples!F:F))=0,"",_xlfn.XLOOKUP($L61,samples!$A:$A,samples!F:F)),"")</f>
        <v>Neat</v>
      </c>
      <c r="R61" t="str">
        <f>IFERROR(IF(LEN(_xlfn.XLOOKUP($L61,samples!$A:$A,samples!G:G))=0,"",_xlfn.XLOOKUP($L61,samples!$A:$A,samples!G:G)),"")</f>
        <v>QIAamp column</v>
      </c>
      <c r="S61">
        <f>IFERROR(IF(LEN(_xlfn.XLOOKUP($L61,samples!$A:$A,samples!H:H))=0,"",_xlfn.XLOOKUP($L61,samples!$A:$A,samples!H:H)),"")</f>
        <v>90</v>
      </c>
      <c r="T61" t="str">
        <f>IFERROR(IF(LEN(_xlfn.XLOOKUP($L61,samples!$A:$A,samples!I:I))=0,"",_xlfn.XLOOKUP($L61,samples!$A:$A,samples!I:I)),"")</f>
        <v/>
      </c>
    </row>
    <row r="62" spans="1:20" x14ac:dyDescent="0.2">
      <c r="A62" t="s">
        <v>220</v>
      </c>
      <c r="B62" s="4" t="s">
        <v>178</v>
      </c>
      <c r="C62" s="4" t="s">
        <v>179</v>
      </c>
      <c r="D62" s="4">
        <v>1</v>
      </c>
      <c r="E62" s="4" t="s">
        <v>231</v>
      </c>
      <c r="F62" s="4" t="s">
        <v>232</v>
      </c>
      <c r="G62" s="4" t="s">
        <v>233</v>
      </c>
      <c r="H62" s="4" t="s">
        <v>234</v>
      </c>
      <c r="I62" s="4" t="s">
        <v>235</v>
      </c>
      <c r="J62" s="4" t="s">
        <v>236</v>
      </c>
      <c r="L62" t="s">
        <v>83</v>
      </c>
      <c r="M62" t="str">
        <f>IFERROR(IF(LEN(_xlfn.XLOOKUP($L62,samples!$A:$A,samples!B:B))=0,"",_xlfn.XLOOKUP($L62,samples!$A:$A,samples!B:B)),"")</f>
        <v>X1</v>
      </c>
      <c r="N62" t="str">
        <f>IFERROR(IF(LEN(_xlfn.XLOOKUP($L62,samples!$A:$A,samples!C:C))=0,"",_xlfn.XLOOKUP($L62,samples!$A:$A,samples!C:C)),"")</f>
        <v>CSF 0019_Neat_XCF column</v>
      </c>
      <c r="O62" t="str">
        <f>IFERROR(IF(LEN(_xlfn.XLOOKUP($L62,samples!$A:$A,samples!D:D))=0,"",_xlfn.XLOOKUP($L62,samples!$A:$A,samples!D:D)),"")</f>
        <v xml:space="preserve">XCF 0019 CSF </v>
      </c>
      <c r="P62" t="str">
        <f>IFERROR(IF(LEN(_xlfn.XLOOKUP($L62,samples!$A:$A,samples!E:E))=0,"",_xlfn.XLOOKUP($L62,samples!$A:$A,samples!E:E)),"")</f>
        <v>CSF 0019</v>
      </c>
      <c r="Q62" t="str">
        <f>IFERROR(IF(LEN(_xlfn.XLOOKUP($L62,samples!$A:$A,samples!F:F))=0,"",_xlfn.XLOOKUP($L62,samples!$A:$A,samples!F:F)),"")</f>
        <v>Neat</v>
      </c>
      <c r="R62" t="str">
        <f>IFERROR(IF(LEN(_xlfn.XLOOKUP($L62,samples!$A:$A,samples!G:G))=0,"",_xlfn.XLOOKUP($L62,samples!$A:$A,samples!G:G)),"")</f>
        <v>XCF column</v>
      </c>
      <c r="S62">
        <f>IFERROR(IF(LEN(_xlfn.XLOOKUP($L62,samples!$A:$A,samples!H:H))=0,"",_xlfn.XLOOKUP($L62,samples!$A:$A,samples!H:H)),"")</f>
        <v>50</v>
      </c>
      <c r="T62" t="str">
        <f>IFERROR(IF(LEN(_xlfn.XLOOKUP($L62,samples!$A:$A,samples!I:I))=0,"",_xlfn.XLOOKUP($L62,samples!$A:$A,samples!I:I)),"")</f>
        <v/>
      </c>
    </row>
    <row r="63" spans="1:20" x14ac:dyDescent="0.2">
      <c r="A63" t="s">
        <v>220</v>
      </c>
      <c r="B63" s="4" t="s">
        <v>180</v>
      </c>
      <c r="C63" s="4" t="s">
        <v>179</v>
      </c>
      <c r="D63" s="4">
        <v>2</v>
      </c>
      <c r="E63" s="4" t="s">
        <v>231</v>
      </c>
      <c r="F63" s="4" t="s">
        <v>232</v>
      </c>
      <c r="G63" s="4" t="s">
        <v>233</v>
      </c>
      <c r="H63" s="4" t="s">
        <v>234</v>
      </c>
      <c r="I63" s="4" t="s">
        <v>235</v>
      </c>
      <c r="J63" s="4" t="s">
        <v>236</v>
      </c>
      <c r="L63" t="s">
        <v>84</v>
      </c>
      <c r="M63" t="str">
        <f>IFERROR(IF(LEN(_xlfn.XLOOKUP($L63,samples!$A:$A,samples!B:B))=0,"",_xlfn.XLOOKUP($L63,samples!$A:$A,samples!B:B)),"")</f>
        <v>X2</v>
      </c>
      <c r="N63" t="str">
        <f>IFERROR(IF(LEN(_xlfn.XLOOKUP($L63,samples!$A:$A,samples!C:C))=0,"",_xlfn.XLOOKUP($L63,samples!$A:$A,samples!C:C)),"")</f>
        <v>CSF 0027_Neat_XCF column</v>
      </c>
      <c r="O63" t="str">
        <f>IFERROR(IF(LEN(_xlfn.XLOOKUP($L63,samples!$A:$A,samples!D:D))=0,"",_xlfn.XLOOKUP($L63,samples!$A:$A,samples!D:D)),"")</f>
        <v>XCF 0027 CSF</v>
      </c>
      <c r="P63" t="str">
        <f>IFERROR(IF(LEN(_xlfn.XLOOKUP($L63,samples!$A:$A,samples!E:E))=0,"",_xlfn.XLOOKUP($L63,samples!$A:$A,samples!E:E)),"")</f>
        <v>CSF 0027</v>
      </c>
      <c r="Q63" t="str">
        <f>IFERROR(IF(LEN(_xlfn.XLOOKUP($L63,samples!$A:$A,samples!F:F))=0,"",_xlfn.XLOOKUP($L63,samples!$A:$A,samples!F:F)),"")</f>
        <v>Neat</v>
      </c>
      <c r="R63" t="str">
        <f>IFERROR(IF(LEN(_xlfn.XLOOKUP($L63,samples!$A:$A,samples!G:G))=0,"",_xlfn.XLOOKUP($L63,samples!$A:$A,samples!G:G)),"")</f>
        <v>XCF column</v>
      </c>
      <c r="S63">
        <f>IFERROR(IF(LEN(_xlfn.XLOOKUP($L63,samples!$A:$A,samples!H:H))=0,"",_xlfn.XLOOKUP($L63,samples!$A:$A,samples!H:H)),"")</f>
        <v>50</v>
      </c>
      <c r="T63" t="str">
        <f>IFERROR(IF(LEN(_xlfn.XLOOKUP($L63,samples!$A:$A,samples!I:I))=0,"",_xlfn.XLOOKUP($L63,samples!$A:$A,samples!I:I)),"")</f>
        <v/>
      </c>
    </row>
    <row r="64" spans="1:20" x14ac:dyDescent="0.2">
      <c r="A64" t="s">
        <v>220</v>
      </c>
      <c r="B64" s="4" t="s">
        <v>181</v>
      </c>
      <c r="C64" s="4" t="s">
        <v>179</v>
      </c>
      <c r="D64" s="4">
        <v>3</v>
      </c>
      <c r="E64" s="4" t="s">
        <v>231</v>
      </c>
      <c r="F64" s="4" t="s">
        <v>232</v>
      </c>
      <c r="G64" s="4" t="s">
        <v>233</v>
      </c>
      <c r="H64" s="4" t="s">
        <v>234</v>
      </c>
      <c r="I64" s="4" t="s">
        <v>235</v>
      </c>
      <c r="J64" s="4" t="s">
        <v>236</v>
      </c>
      <c r="L64" t="s">
        <v>85</v>
      </c>
      <c r="M64" t="str">
        <f>IFERROR(IF(LEN(_xlfn.XLOOKUP($L64,samples!$A:$A,samples!B:B))=0,"",_xlfn.XLOOKUP($L64,samples!$A:$A,samples!B:B)),"")</f>
        <v>X3</v>
      </c>
      <c r="N64" t="str">
        <f>IFERROR(IF(LEN(_xlfn.XLOOKUP($L64,samples!$A:$A,samples!C:C))=0,"",_xlfn.XLOOKUP($L64,samples!$A:$A,samples!C:C)),"")</f>
        <v>CSF_Neat_XCF column</v>
      </c>
      <c r="O64" t="str">
        <f>IFERROR(IF(LEN(_xlfn.XLOOKUP($L64,samples!$A:$A,samples!D:D))=0,"",_xlfn.XLOOKUP($L64,samples!$A:$A,samples!D:D)),"")</f>
        <v>XCF Neat CSF</v>
      </c>
      <c r="P64" t="str">
        <f>IFERROR(IF(LEN(_xlfn.XLOOKUP($L64,samples!$A:$A,samples!E:E))=0,"",_xlfn.XLOOKUP($L64,samples!$A:$A,samples!E:E)),"")</f>
        <v>CSF</v>
      </c>
      <c r="Q64" t="str">
        <f>IFERROR(IF(LEN(_xlfn.XLOOKUP($L64,samples!$A:$A,samples!F:F))=0,"",_xlfn.XLOOKUP($L64,samples!$A:$A,samples!F:F)),"")</f>
        <v>Neat</v>
      </c>
      <c r="R64" t="str">
        <f>IFERROR(IF(LEN(_xlfn.XLOOKUP($L64,samples!$A:$A,samples!G:G))=0,"",_xlfn.XLOOKUP($L64,samples!$A:$A,samples!G:G)),"")</f>
        <v>XCF column</v>
      </c>
      <c r="S64">
        <f>IFERROR(IF(LEN(_xlfn.XLOOKUP($L64,samples!$A:$A,samples!H:H))=0,"",_xlfn.XLOOKUP($L64,samples!$A:$A,samples!H:H)),"")</f>
        <v>50</v>
      </c>
      <c r="T64" t="str">
        <f>IFERROR(IF(LEN(_xlfn.XLOOKUP($L64,samples!$A:$A,samples!I:I))=0,"",_xlfn.XLOOKUP($L64,samples!$A:$A,samples!I:I)),"")</f>
        <v/>
      </c>
    </row>
    <row r="65" spans="1:20" x14ac:dyDescent="0.2">
      <c r="A65" t="s">
        <v>220</v>
      </c>
      <c r="B65" s="4" t="s">
        <v>182</v>
      </c>
      <c r="C65" s="4" t="s">
        <v>179</v>
      </c>
      <c r="D65" s="4">
        <v>4</v>
      </c>
      <c r="E65" s="4" t="s">
        <v>231</v>
      </c>
      <c r="F65" s="4" t="s">
        <v>232</v>
      </c>
      <c r="G65" s="4" t="s">
        <v>233</v>
      </c>
      <c r="H65" s="4" t="s">
        <v>234</v>
      </c>
      <c r="I65" s="4" t="s">
        <v>235</v>
      </c>
      <c r="J65" s="4" t="s">
        <v>236</v>
      </c>
      <c r="L65" t="s">
        <v>86</v>
      </c>
      <c r="M65" t="str">
        <f>IFERROR(IF(LEN(_xlfn.XLOOKUP($L65,samples!$A:$A,samples!B:B))=0,"",_xlfn.XLOOKUP($L65,samples!$A:$A,samples!B:B)),"")</f>
        <v>X4</v>
      </c>
      <c r="N65" t="str">
        <f>IFERROR(IF(LEN(_xlfn.XLOOKUP($L65,samples!$A:$A,samples!C:C))=0,"",_xlfn.XLOOKUP($L65,samples!$A:$A,samples!C:C)),"")</f>
        <v>Plasma_Neat_XCF column</v>
      </c>
      <c r="O65" t="str">
        <f>IFERROR(IF(LEN(_xlfn.XLOOKUP($L65,samples!$A:$A,samples!D:D))=0,"",_xlfn.XLOOKUP($L65,samples!$A:$A,samples!D:D)),"")</f>
        <v xml:space="preserve">XCF Neat Plasma </v>
      </c>
      <c r="P65" t="str">
        <f>IFERROR(IF(LEN(_xlfn.XLOOKUP($L65,samples!$A:$A,samples!E:E))=0,"",_xlfn.XLOOKUP($L65,samples!$A:$A,samples!E:E)),"")</f>
        <v>Plasma</v>
      </c>
      <c r="Q65" t="str">
        <f>IFERROR(IF(LEN(_xlfn.XLOOKUP($L65,samples!$A:$A,samples!F:F))=0,"",_xlfn.XLOOKUP($L65,samples!$A:$A,samples!F:F)),"")</f>
        <v>Neat</v>
      </c>
      <c r="R65" t="str">
        <f>IFERROR(IF(LEN(_xlfn.XLOOKUP($L65,samples!$A:$A,samples!G:G))=0,"",_xlfn.XLOOKUP($L65,samples!$A:$A,samples!G:G)),"")</f>
        <v>XCF column</v>
      </c>
      <c r="S65">
        <f>IFERROR(IF(LEN(_xlfn.XLOOKUP($L65,samples!$A:$A,samples!H:H))=0,"",_xlfn.XLOOKUP($L65,samples!$A:$A,samples!H:H)),"")</f>
        <v>50</v>
      </c>
      <c r="T65" t="str">
        <f>IFERROR(IF(LEN(_xlfn.XLOOKUP($L65,samples!$A:$A,samples!I:I))=0,"",_xlfn.XLOOKUP($L65,samples!$A:$A,samples!I:I)),"")</f>
        <v/>
      </c>
    </row>
    <row r="66" spans="1:20" x14ac:dyDescent="0.2">
      <c r="A66" t="s">
        <v>220</v>
      </c>
      <c r="B66" s="4" t="s">
        <v>183</v>
      </c>
      <c r="C66" s="4" t="s">
        <v>179</v>
      </c>
      <c r="D66" s="4">
        <v>5</v>
      </c>
      <c r="E66" s="4" t="s">
        <v>231</v>
      </c>
      <c r="F66" s="4" t="s">
        <v>232</v>
      </c>
      <c r="G66" s="4" t="s">
        <v>233</v>
      </c>
      <c r="H66" s="4" t="s">
        <v>234</v>
      </c>
      <c r="I66" s="4" t="s">
        <v>235</v>
      </c>
      <c r="J66" s="4" t="s">
        <v>236</v>
      </c>
      <c r="L66" t="s">
        <v>87</v>
      </c>
      <c r="M66" t="str">
        <f>IFERROR(IF(LEN(_xlfn.XLOOKUP($L66,samples!$A:$A,samples!B:B))=0,"",_xlfn.XLOOKUP($L66,samples!$A:$A,samples!B:B)),"")</f>
        <v>X5</v>
      </c>
      <c r="N66" t="str">
        <f>IFERROR(IF(LEN(_xlfn.XLOOKUP($L66,samples!$A:$A,samples!C:C))=0,"",_xlfn.XLOOKUP($L66,samples!$A:$A,samples!C:C)),"")</f>
        <v>Conditioned media_Neat_XCF column</v>
      </c>
      <c r="O66" t="str">
        <f>IFERROR(IF(LEN(_xlfn.XLOOKUP($L66,samples!$A:$A,samples!D:D))=0,"",_xlfn.XLOOKUP($L66,samples!$A:$A,samples!D:D)),"")</f>
        <v xml:space="preserve">XCF Neat Cond. Media </v>
      </c>
      <c r="P66" t="str">
        <f>IFERROR(IF(LEN(_xlfn.XLOOKUP($L66,samples!$A:$A,samples!E:E))=0,"",_xlfn.XLOOKUP($L66,samples!$A:$A,samples!E:E)),"")</f>
        <v>Conditioned media</v>
      </c>
      <c r="Q66" t="str">
        <f>IFERROR(IF(LEN(_xlfn.XLOOKUP($L66,samples!$A:$A,samples!F:F))=0,"",_xlfn.XLOOKUP($L66,samples!$A:$A,samples!F:F)),"")</f>
        <v>Neat</v>
      </c>
      <c r="R66" t="str">
        <f>IFERROR(IF(LEN(_xlfn.XLOOKUP($L66,samples!$A:$A,samples!G:G))=0,"",_xlfn.XLOOKUP($L66,samples!$A:$A,samples!G:G)),"")</f>
        <v>XCF column</v>
      </c>
      <c r="S66">
        <f>IFERROR(IF(LEN(_xlfn.XLOOKUP($L66,samples!$A:$A,samples!H:H))=0,"",_xlfn.XLOOKUP($L66,samples!$A:$A,samples!H:H)),"")</f>
        <v>50</v>
      </c>
      <c r="T66" t="str">
        <f>IFERROR(IF(LEN(_xlfn.XLOOKUP($L66,samples!$A:$A,samples!I:I))=0,"",_xlfn.XLOOKUP($L66,samples!$A:$A,samples!I:I)),"")</f>
        <v/>
      </c>
    </row>
    <row r="67" spans="1:20" x14ac:dyDescent="0.2">
      <c r="A67" t="s">
        <v>220</v>
      </c>
      <c r="B67" s="4" t="s">
        <v>184</v>
      </c>
      <c r="C67" s="4" t="s">
        <v>179</v>
      </c>
      <c r="D67" s="4">
        <v>6</v>
      </c>
      <c r="E67" s="4" t="s">
        <v>231</v>
      </c>
      <c r="F67" s="4" t="s">
        <v>232</v>
      </c>
      <c r="G67" s="4" t="s">
        <v>233</v>
      </c>
      <c r="H67" s="4" t="s">
        <v>234</v>
      </c>
      <c r="I67" s="4" t="s">
        <v>235</v>
      </c>
      <c r="J67" s="4" t="s">
        <v>236</v>
      </c>
      <c r="L67" t="s">
        <v>88</v>
      </c>
      <c r="M67" t="str">
        <f>IFERROR(IF(LEN(_xlfn.XLOOKUP($L67,samples!$A:$A,samples!B:B))=0,"",_xlfn.XLOOKUP($L67,samples!$A:$A,samples!B:B)),"")</f>
        <v>X6</v>
      </c>
      <c r="N67" t="str">
        <f>IFERROR(IF(LEN(_xlfn.XLOOKUP($L67,samples!$A:$A,samples!C:C))=0,"",_xlfn.XLOOKUP($L67,samples!$A:$A,samples!C:C)),"")</f>
        <v>CSF_UF10_XCF column</v>
      </c>
      <c r="O67" t="str">
        <f>IFERROR(IF(LEN(_xlfn.XLOOKUP($L67,samples!$A:$A,samples!D:D))=0,"",_xlfn.XLOOKUP($L67,samples!$A:$A,samples!D:D)),"")</f>
        <v xml:space="preserve">XCF UF CSF </v>
      </c>
      <c r="P67" t="str">
        <f>IFERROR(IF(LEN(_xlfn.XLOOKUP($L67,samples!$A:$A,samples!E:E))=0,"",_xlfn.XLOOKUP($L67,samples!$A:$A,samples!E:E)),"")</f>
        <v>CSF</v>
      </c>
      <c r="Q67" t="str">
        <f>IFERROR(IF(LEN(_xlfn.XLOOKUP($L67,samples!$A:$A,samples!F:F))=0,"",_xlfn.XLOOKUP($L67,samples!$A:$A,samples!F:F)),"")</f>
        <v>UF10</v>
      </c>
      <c r="R67" t="str">
        <f>IFERROR(IF(LEN(_xlfn.XLOOKUP($L67,samples!$A:$A,samples!G:G))=0,"",_xlfn.XLOOKUP($L67,samples!$A:$A,samples!G:G)),"")</f>
        <v>XCF column</v>
      </c>
      <c r="S67">
        <f>IFERROR(IF(LEN(_xlfn.XLOOKUP($L67,samples!$A:$A,samples!H:H))=0,"",_xlfn.XLOOKUP($L67,samples!$A:$A,samples!H:H)),"")</f>
        <v>50</v>
      </c>
      <c r="T67" t="str">
        <f>IFERROR(IF(LEN(_xlfn.XLOOKUP($L67,samples!$A:$A,samples!I:I))=0,"",_xlfn.XLOOKUP($L67,samples!$A:$A,samples!I:I)),"")</f>
        <v/>
      </c>
    </row>
    <row r="68" spans="1:20" x14ac:dyDescent="0.2">
      <c r="A68" t="s">
        <v>220</v>
      </c>
      <c r="B68" s="4" t="s">
        <v>185</v>
      </c>
      <c r="C68" s="4" t="s">
        <v>179</v>
      </c>
      <c r="D68" s="4">
        <v>7</v>
      </c>
      <c r="E68" s="4" t="s">
        <v>231</v>
      </c>
      <c r="F68" s="4" t="s">
        <v>232</v>
      </c>
      <c r="G68" s="4" t="s">
        <v>233</v>
      </c>
      <c r="H68" s="4" t="s">
        <v>234</v>
      </c>
      <c r="I68" s="4" t="s">
        <v>235</v>
      </c>
      <c r="J68" s="4" t="s">
        <v>236</v>
      </c>
      <c r="L68" t="s">
        <v>89</v>
      </c>
      <c r="M68" t="str">
        <f>IFERROR(IF(LEN(_xlfn.XLOOKUP($L68,samples!$A:$A,samples!B:B))=0,"",_xlfn.XLOOKUP($L68,samples!$A:$A,samples!B:B)),"")</f>
        <v>X7</v>
      </c>
      <c r="N68" t="str">
        <f>IFERROR(IF(LEN(_xlfn.XLOOKUP($L68,samples!$A:$A,samples!C:C))=0,"",_xlfn.XLOOKUP($L68,samples!$A:$A,samples!C:C)),"")</f>
        <v>Plasma_UF10_XCF column</v>
      </c>
      <c r="O68" t="str">
        <f>IFERROR(IF(LEN(_xlfn.XLOOKUP($L68,samples!$A:$A,samples!D:D))=0,"",_xlfn.XLOOKUP($L68,samples!$A:$A,samples!D:D)),"")</f>
        <v xml:space="preserve">XCF UFPlasma </v>
      </c>
      <c r="P68" t="str">
        <f>IFERROR(IF(LEN(_xlfn.XLOOKUP($L68,samples!$A:$A,samples!E:E))=0,"",_xlfn.XLOOKUP($L68,samples!$A:$A,samples!E:E)),"")</f>
        <v>Plasma</v>
      </c>
      <c r="Q68" t="str">
        <f>IFERROR(IF(LEN(_xlfn.XLOOKUP($L68,samples!$A:$A,samples!F:F))=0,"",_xlfn.XLOOKUP($L68,samples!$A:$A,samples!F:F)),"")</f>
        <v>UF10</v>
      </c>
      <c r="R68" t="str">
        <f>IFERROR(IF(LEN(_xlfn.XLOOKUP($L68,samples!$A:$A,samples!G:G))=0,"",_xlfn.XLOOKUP($L68,samples!$A:$A,samples!G:G)),"")</f>
        <v>XCF column</v>
      </c>
      <c r="S68">
        <f>IFERROR(IF(LEN(_xlfn.XLOOKUP($L68,samples!$A:$A,samples!H:H))=0,"",_xlfn.XLOOKUP($L68,samples!$A:$A,samples!H:H)),"")</f>
        <v>50</v>
      </c>
      <c r="T68" t="str">
        <f>IFERROR(IF(LEN(_xlfn.XLOOKUP($L68,samples!$A:$A,samples!I:I))=0,"",_xlfn.XLOOKUP($L68,samples!$A:$A,samples!I:I)),"")</f>
        <v/>
      </c>
    </row>
    <row r="69" spans="1:20" x14ac:dyDescent="0.2">
      <c r="A69" t="s">
        <v>220</v>
      </c>
      <c r="B69" s="4" t="s">
        <v>186</v>
      </c>
      <c r="C69" s="4" t="s">
        <v>179</v>
      </c>
      <c r="D69" s="4">
        <v>8</v>
      </c>
      <c r="E69" s="4" t="s">
        <v>231</v>
      </c>
      <c r="F69" s="4" t="s">
        <v>232</v>
      </c>
      <c r="G69" s="4" t="s">
        <v>233</v>
      </c>
      <c r="H69" s="4" t="s">
        <v>234</v>
      </c>
      <c r="I69" s="4" t="s">
        <v>235</v>
      </c>
      <c r="J69" s="4" t="s">
        <v>236</v>
      </c>
      <c r="L69" t="s">
        <v>90</v>
      </c>
      <c r="M69" t="str">
        <f>IFERROR(IF(LEN(_xlfn.XLOOKUP($L69,samples!$A:$A,samples!B:B))=0,"",_xlfn.XLOOKUP($L69,samples!$A:$A,samples!B:B)),"")</f>
        <v>X8</v>
      </c>
      <c r="N69" t="str">
        <f>IFERROR(IF(LEN(_xlfn.XLOOKUP($L69,samples!$A:$A,samples!C:C))=0,"",_xlfn.XLOOKUP($L69,samples!$A:$A,samples!C:C)),"")</f>
        <v>Conditioned media_UF10_XCF column</v>
      </c>
      <c r="O69" t="str">
        <f>IFERROR(IF(LEN(_xlfn.XLOOKUP($L69,samples!$A:$A,samples!D:D))=0,"",_xlfn.XLOOKUP($L69,samples!$A:$A,samples!D:D)),"")</f>
        <v xml:space="preserve">XCF UF Cond. Media </v>
      </c>
      <c r="P69" t="str">
        <f>IFERROR(IF(LEN(_xlfn.XLOOKUP($L69,samples!$A:$A,samples!E:E))=0,"",_xlfn.XLOOKUP($L69,samples!$A:$A,samples!E:E)),"")</f>
        <v>Conditioned media</v>
      </c>
      <c r="Q69" t="str">
        <f>IFERROR(IF(LEN(_xlfn.XLOOKUP($L69,samples!$A:$A,samples!F:F))=0,"",_xlfn.XLOOKUP($L69,samples!$A:$A,samples!F:F)),"")</f>
        <v>UF10</v>
      </c>
      <c r="R69" t="str">
        <f>IFERROR(IF(LEN(_xlfn.XLOOKUP($L69,samples!$A:$A,samples!G:G))=0,"",_xlfn.XLOOKUP($L69,samples!$A:$A,samples!G:G)),"")</f>
        <v>XCF column</v>
      </c>
      <c r="S69">
        <f>IFERROR(IF(LEN(_xlfn.XLOOKUP($L69,samples!$A:$A,samples!H:H))=0,"",_xlfn.XLOOKUP($L69,samples!$A:$A,samples!H:H)),"")</f>
        <v>50</v>
      </c>
      <c r="T69" t="str">
        <f>IFERROR(IF(LEN(_xlfn.XLOOKUP($L69,samples!$A:$A,samples!I:I))=0,"",_xlfn.XLOOKUP($L69,samples!$A:$A,samples!I:I)),"")</f>
        <v/>
      </c>
    </row>
    <row r="70" spans="1:20" x14ac:dyDescent="0.2">
      <c r="A70" t="s">
        <v>220</v>
      </c>
      <c r="B70" s="4" t="s">
        <v>187</v>
      </c>
      <c r="C70" s="4" t="s">
        <v>179</v>
      </c>
      <c r="D70" s="4">
        <v>9</v>
      </c>
      <c r="E70" s="4" t="s">
        <v>231</v>
      </c>
      <c r="F70" s="4" t="s">
        <v>232</v>
      </c>
      <c r="G70" s="4" t="s">
        <v>233</v>
      </c>
      <c r="H70" s="4" t="s">
        <v>234</v>
      </c>
      <c r="I70" s="4" t="s">
        <v>235</v>
      </c>
      <c r="J70" s="4" t="s">
        <v>236</v>
      </c>
      <c r="L70" t="s">
        <v>91</v>
      </c>
      <c r="M70" t="str">
        <f>IFERROR(IF(LEN(_xlfn.XLOOKUP($L70,samples!$A:$A,samples!B:B))=0,"",_xlfn.XLOOKUP($L70,samples!$A:$A,samples!B:B)),"")</f>
        <v>X9</v>
      </c>
      <c r="N70" t="str">
        <f>IFERROR(IF(LEN(_xlfn.XLOOKUP($L70,samples!$A:$A,samples!C:C))=0,"",_xlfn.XLOOKUP($L70,samples!$A:$A,samples!C:C)),"")</f>
        <v>CSF_SEC + UF10_XCF column</v>
      </c>
      <c r="O70" t="str">
        <f>IFERROR(IF(LEN(_xlfn.XLOOKUP($L70,samples!$A:$A,samples!D:D))=0,"",_xlfn.XLOOKUP($L70,samples!$A:$A,samples!D:D)),"")</f>
        <v xml:space="preserve">XCF UF/SEC CSF </v>
      </c>
      <c r="P70" t="str">
        <f>IFERROR(IF(LEN(_xlfn.XLOOKUP($L70,samples!$A:$A,samples!E:E))=0,"",_xlfn.XLOOKUP($L70,samples!$A:$A,samples!E:E)),"")</f>
        <v>CSF</v>
      </c>
      <c r="Q70" t="str">
        <f>IFERROR(IF(LEN(_xlfn.XLOOKUP($L70,samples!$A:$A,samples!F:F))=0,"",_xlfn.XLOOKUP($L70,samples!$A:$A,samples!F:F)),"")</f>
        <v>SEC + UF10</v>
      </c>
      <c r="R70" t="str">
        <f>IFERROR(IF(LEN(_xlfn.XLOOKUP($L70,samples!$A:$A,samples!G:G))=0,"",_xlfn.XLOOKUP($L70,samples!$A:$A,samples!G:G)),"")</f>
        <v>XCF column</v>
      </c>
      <c r="S70">
        <f>IFERROR(IF(LEN(_xlfn.XLOOKUP($L70,samples!$A:$A,samples!H:H))=0,"",_xlfn.XLOOKUP($L70,samples!$A:$A,samples!H:H)),"")</f>
        <v>50</v>
      </c>
      <c r="T70" t="str">
        <f>IFERROR(IF(LEN(_xlfn.XLOOKUP($L70,samples!$A:$A,samples!I:I))=0,"",_xlfn.XLOOKUP($L70,samples!$A:$A,samples!I:I)),"")</f>
        <v/>
      </c>
    </row>
    <row r="71" spans="1:20" x14ac:dyDescent="0.2">
      <c r="A71" t="s">
        <v>220</v>
      </c>
      <c r="B71" s="4" t="s">
        <v>188</v>
      </c>
      <c r="C71" s="4" t="s">
        <v>179</v>
      </c>
      <c r="D71" s="4">
        <v>10</v>
      </c>
      <c r="E71" s="4" t="s">
        <v>231</v>
      </c>
      <c r="F71" s="4" t="s">
        <v>232</v>
      </c>
      <c r="G71" s="4" t="s">
        <v>233</v>
      </c>
      <c r="H71" s="4" t="s">
        <v>234</v>
      </c>
      <c r="I71" s="4" t="s">
        <v>235</v>
      </c>
      <c r="J71" s="4" t="s">
        <v>236</v>
      </c>
      <c r="L71" t="s">
        <v>92</v>
      </c>
      <c r="M71" t="str">
        <f>IFERROR(IF(LEN(_xlfn.XLOOKUP($L71,samples!$A:$A,samples!B:B))=0,"",_xlfn.XLOOKUP($L71,samples!$A:$A,samples!B:B)),"")</f>
        <v>X10</v>
      </c>
      <c r="N71" t="str">
        <f>IFERROR(IF(LEN(_xlfn.XLOOKUP($L71,samples!$A:$A,samples!C:C))=0,"",_xlfn.XLOOKUP($L71,samples!$A:$A,samples!C:C)),"")</f>
        <v>Plasma_SEC + UF10_XCF column</v>
      </c>
      <c r="O71" t="str">
        <f>IFERROR(IF(LEN(_xlfn.XLOOKUP($L71,samples!$A:$A,samples!D:D))=0,"",_xlfn.XLOOKUP($L71,samples!$A:$A,samples!D:D)),"")</f>
        <v xml:space="preserve">XCF UF/SEC Plasma </v>
      </c>
      <c r="P71" t="str">
        <f>IFERROR(IF(LEN(_xlfn.XLOOKUP($L71,samples!$A:$A,samples!E:E))=0,"",_xlfn.XLOOKUP($L71,samples!$A:$A,samples!E:E)),"")</f>
        <v>Plasma</v>
      </c>
      <c r="Q71" t="str">
        <f>IFERROR(IF(LEN(_xlfn.XLOOKUP($L71,samples!$A:$A,samples!F:F))=0,"",_xlfn.XLOOKUP($L71,samples!$A:$A,samples!F:F)),"")</f>
        <v>SEC + UF10</v>
      </c>
      <c r="R71" t="str">
        <f>IFERROR(IF(LEN(_xlfn.XLOOKUP($L71,samples!$A:$A,samples!G:G))=0,"",_xlfn.XLOOKUP($L71,samples!$A:$A,samples!G:G)),"")</f>
        <v>XCF column</v>
      </c>
      <c r="S71">
        <f>IFERROR(IF(LEN(_xlfn.XLOOKUP($L71,samples!$A:$A,samples!H:H))=0,"",_xlfn.XLOOKUP($L71,samples!$A:$A,samples!H:H)),"")</f>
        <v>50</v>
      </c>
      <c r="T71" t="str">
        <f>IFERROR(IF(LEN(_xlfn.XLOOKUP($L71,samples!$A:$A,samples!I:I))=0,"",_xlfn.XLOOKUP($L71,samples!$A:$A,samples!I:I)),"")</f>
        <v/>
      </c>
    </row>
    <row r="72" spans="1:20" x14ac:dyDescent="0.2">
      <c r="A72" t="s">
        <v>220</v>
      </c>
      <c r="B72" s="4" t="s">
        <v>189</v>
      </c>
      <c r="C72" s="4" t="s">
        <v>179</v>
      </c>
      <c r="D72" s="4">
        <v>11</v>
      </c>
      <c r="E72" s="4" t="s">
        <v>231</v>
      </c>
      <c r="F72" s="4" t="s">
        <v>232</v>
      </c>
      <c r="G72" s="4" t="s">
        <v>233</v>
      </c>
      <c r="H72" s="4" t="s">
        <v>234</v>
      </c>
      <c r="I72" s="4" t="s">
        <v>235</v>
      </c>
      <c r="J72" s="4" t="s">
        <v>236</v>
      </c>
      <c r="L72" t="s">
        <v>93</v>
      </c>
      <c r="M72" t="str">
        <f>IFERROR(IF(LEN(_xlfn.XLOOKUP($L72,samples!$A:$A,samples!B:B))=0,"",_xlfn.XLOOKUP($L72,samples!$A:$A,samples!B:B)),"")</f>
        <v>X11</v>
      </c>
      <c r="N72" t="str">
        <f>IFERROR(IF(LEN(_xlfn.XLOOKUP($L72,samples!$A:$A,samples!C:C))=0,"",_xlfn.XLOOKUP($L72,samples!$A:$A,samples!C:C)),"")</f>
        <v>Conditioned media_SEC + UF10_XCF column</v>
      </c>
      <c r="O72" t="str">
        <f>IFERROR(IF(LEN(_xlfn.XLOOKUP($L72,samples!$A:$A,samples!D:D))=0,"",_xlfn.XLOOKUP($L72,samples!$A:$A,samples!D:D)),"")</f>
        <v xml:space="preserve">XCF UF/SEC Cond. Media </v>
      </c>
      <c r="P72" t="str">
        <f>IFERROR(IF(LEN(_xlfn.XLOOKUP($L72,samples!$A:$A,samples!E:E))=0,"",_xlfn.XLOOKUP($L72,samples!$A:$A,samples!E:E)),"")</f>
        <v>Conditioned media</v>
      </c>
      <c r="Q72" t="str">
        <f>IFERROR(IF(LEN(_xlfn.XLOOKUP($L72,samples!$A:$A,samples!F:F))=0,"",_xlfn.XLOOKUP($L72,samples!$A:$A,samples!F:F)),"")</f>
        <v>SEC + UF10</v>
      </c>
      <c r="R72" t="str">
        <f>IFERROR(IF(LEN(_xlfn.XLOOKUP($L72,samples!$A:$A,samples!G:G))=0,"",_xlfn.XLOOKUP($L72,samples!$A:$A,samples!G:G)),"")</f>
        <v>XCF column</v>
      </c>
      <c r="S72">
        <f>IFERROR(IF(LEN(_xlfn.XLOOKUP($L72,samples!$A:$A,samples!H:H))=0,"",_xlfn.XLOOKUP($L72,samples!$A:$A,samples!H:H)),"")</f>
        <v>65</v>
      </c>
      <c r="T72" t="str">
        <f>IFERROR(IF(LEN(_xlfn.XLOOKUP($L72,samples!$A:$A,samples!I:I))=0,"",_xlfn.XLOOKUP($L72,samples!$A:$A,samples!I:I)),"")</f>
        <v/>
      </c>
    </row>
    <row r="73" spans="1:20" x14ac:dyDescent="0.2">
      <c r="A73" t="s">
        <v>220</v>
      </c>
      <c r="B73" s="4" t="s">
        <v>190</v>
      </c>
      <c r="C73" s="4" t="s">
        <v>179</v>
      </c>
      <c r="D73" s="4">
        <v>12</v>
      </c>
      <c r="E73" s="4" t="s">
        <v>231</v>
      </c>
      <c r="F73" s="4" t="s">
        <v>232</v>
      </c>
      <c r="G73" s="4" t="s">
        <v>233</v>
      </c>
      <c r="H73" s="4" t="s">
        <v>234</v>
      </c>
      <c r="I73" s="4" t="s">
        <v>235</v>
      </c>
      <c r="J73" s="4" t="s">
        <v>236</v>
      </c>
      <c r="L73" t="s">
        <v>93</v>
      </c>
      <c r="M73" t="str">
        <f>IFERROR(IF(LEN(_xlfn.XLOOKUP($L73,samples!$A:$A,samples!B:B))=0,"",_xlfn.XLOOKUP($L73,samples!$A:$A,samples!B:B)),"")</f>
        <v>X11</v>
      </c>
      <c r="N73" t="str">
        <f>IFERROR(IF(LEN(_xlfn.XLOOKUP($L73,samples!$A:$A,samples!C:C))=0,"",_xlfn.XLOOKUP($L73,samples!$A:$A,samples!C:C)),"")</f>
        <v>Conditioned media_SEC + UF10_XCF column</v>
      </c>
      <c r="O73" t="str">
        <f>IFERROR(IF(LEN(_xlfn.XLOOKUP($L73,samples!$A:$A,samples!D:D))=0,"",_xlfn.XLOOKUP($L73,samples!$A:$A,samples!D:D)),"")</f>
        <v xml:space="preserve">XCF UF/SEC Cond. Media </v>
      </c>
      <c r="P73" t="str">
        <f>IFERROR(IF(LEN(_xlfn.XLOOKUP($L73,samples!$A:$A,samples!E:E))=0,"",_xlfn.XLOOKUP($L73,samples!$A:$A,samples!E:E)),"")</f>
        <v>Conditioned media</v>
      </c>
      <c r="Q73" t="str">
        <f>IFERROR(IF(LEN(_xlfn.XLOOKUP($L73,samples!$A:$A,samples!F:F))=0,"",_xlfn.XLOOKUP($L73,samples!$A:$A,samples!F:F)),"")</f>
        <v>SEC + UF10</v>
      </c>
      <c r="R73" t="str">
        <f>IFERROR(IF(LEN(_xlfn.XLOOKUP($L73,samples!$A:$A,samples!G:G))=0,"",_xlfn.XLOOKUP($L73,samples!$A:$A,samples!G:G)),"")</f>
        <v>XCF column</v>
      </c>
      <c r="S73">
        <f>IFERROR(IF(LEN(_xlfn.XLOOKUP($L73,samples!$A:$A,samples!H:H))=0,"",_xlfn.XLOOKUP($L73,samples!$A:$A,samples!H:H)),"")</f>
        <v>65</v>
      </c>
      <c r="T73" t="str">
        <f>IFERROR(IF(LEN(_xlfn.XLOOKUP($L73,samples!$A:$A,samples!I:I))=0,"",_xlfn.XLOOKUP($L73,samples!$A:$A,samples!I:I)),"")</f>
        <v/>
      </c>
    </row>
    <row r="74" spans="1:20" x14ac:dyDescent="0.2">
      <c r="A74" t="s">
        <v>220</v>
      </c>
      <c r="B74" s="4" t="s">
        <v>191</v>
      </c>
      <c r="C74" s="4" t="s">
        <v>192</v>
      </c>
      <c r="D74" s="4">
        <v>1</v>
      </c>
      <c r="E74" s="4" t="s">
        <v>231</v>
      </c>
      <c r="F74" s="4" t="s">
        <v>232</v>
      </c>
      <c r="G74" s="4" t="s">
        <v>233</v>
      </c>
      <c r="H74" s="4" t="s">
        <v>234</v>
      </c>
      <c r="I74" s="4" t="s">
        <v>235</v>
      </c>
      <c r="J74" s="4" t="s">
        <v>236</v>
      </c>
      <c r="L74" t="s">
        <v>83</v>
      </c>
      <c r="M74" t="str">
        <f>IFERROR(IF(LEN(_xlfn.XLOOKUP($L74,samples!$A:$A,samples!B:B))=0,"",_xlfn.XLOOKUP($L74,samples!$A:$A,samples!B:B)),"")</f>
        <v>X1</v>
      </c>
      <c r="N74" t="str">
        <f>IFERROR(IF(LEN(_xlfn.XLOOKUP($L74,samples!$A:$A,samples!C:C))=0,"",_xlfn.XLOOKUP($L74,samples!$A:$A,samples!C:C)),"")</f>
        <v>CSF 0019_Neat_XCF column</v>
      </c>
      <c r="O74" t="str">
        <f>IFERROR(IF(LEN(_xlfn.XLOOKUP($L74,samples!$A:$A,samples!D:D))=0,"",_xlfn.XLOOKUP($L74,samples!$A:$A,samples!D:D)),"")</f>
        <v xml:space="preserve">XCF 0019 CSF </v>
      </c>
      <c r="P74" t="str">
        <f>IFERROR(IF(LEN(_xlfn.XLOOKUP($L74,samples!$A:$A,samples!E:E))=0,"",_xlfn.XLOOKUP($L74,samples!$A:$A,samples!E:E)),"")</f>
        <v>CSF 0019</v>
      </c>
      <c r="Q74" t="str">
        <f>IFERROR(IF(LEN(_xlfn.XLOOKUP($L74,samples!$A:$A,samples!F:F))=0,"",_xlfn.XLOOKUP($L74,samples!$A:$A,samples!F:F)),"")</f>
        <v>Neat</v>
      </c>
      <c r="R74" t="str">
        <f>IFERROR(IF(LEN(_xlfn.XLOOKUP($L74,samples!$A:$A,samples!G:G))=0,"",_xlfn.XLOOKUP($L74,samples!$A:$A,samples!G:G)),"")</f>
        <v>XCF column</v>
      </c>
      <c r="S74">
        <f>IFERROR(IF(LEN(_xlfn.XLOOKUP($L74,samples!$A:$A,samples!H:H))=0,"",_xlfn.XLOOKUP($L74,samples!$A:$A,samples!H:H)),"")</f>
        <v>50</v>
      </c>
      <c r="T74" t="str">
        <f>IFERROR(IF(LEN(_xlfn.XLOOKUP($L74,samples!$A:$A,samples!I:I))=0,"",_xlfn.XLOOKUP($L74,samples!$A:$A,samples!I:I)),"")</f>
        <v/>
      </c>
    </row>
    <row r="75" spans="1:20" x14ac:dyDescent="0.2">
      <c r="A75" t="s">
        <v>220</v>
      </c>
      <c r="B75" s="4" t="s">
        <v>193</v>
      </c>
      <c r="C75" s="4" t="s">
        <v>192</v>
      </c>
      <c r="D75" s="4">
        <v>2</v>
      </c>
      <c r="E75" s="4" t="s">
        <v>231</v>
      </c>
      <c r="F75" s="4" t="s">
        <v>232</v>
      </c>
      <c r="G75" s="4" t="s">
        <v>233</v>
      </c>
      <c r="H75" s="4" t="s">
        <v>234</v>
      </c>
      <c r="I75" s="4" t="s">
        <v>235</v>
      </c>
      <c r="J75" s="4" t="s">
        <v>236</v>
      </c>
      <c r="L75" t="s">
        <v>84</v>
      </c>
      <c r="M75" t="str">
        <f>IFERROR(IF(LEN(_xlfn.XLOOKUP($L75,samples!$A:$A,samples!B:B))=0,"",_xlfn.XLOOKUP($L75,samples!$A:$A,samples!B:B)),"")</f>
        <v>X2</v>
      </c>
      <c r="N75" t="str">
        <f>IFERROR(IF(LEN(_xlfn.XLOOKUP($L75,samples!$A:$A,samples!C:C))=0,"",_xlfn.XLOOKUP($L75,samples!$A:$A,samples!C:C)),"")</f>
        <v>CSF 0027_Neat_XCF column</v>
      </c>
      <c r="O75" t="str">
        <f>IFERROR(IF(LEN(_xlfn.XLOOKUP($L75,samples!$A:$A,samples!D:D))=0,"",_xlfn.XLOOKUP($L75,samples!$A:$A,samples!D:D)),"")</f>
        <v>XCF 0027 CSF</v>
      </c>
      <c r="P75" t="str">
        <f>IFERROR(IF(LEN(_xlfn.XLOOKUP($L75,samples!$A:$A,samples!E:E))=0,"",_xlfn.XLOOKUP($L75,samples!$A:$A,samples!E:E)),"")</f>
        <v>CSF 0027</v>
      </c>
      <c r="Q75" t="str">
        <f>IFERROR(IF(LEN(_xlfn.XLOOKUP($L75,samples!$A:$A,samples!F:F))=0,"",_xlfn.XLOOKUP($L75,samples!$A:$A,samples!F:F)),"")</f>
        <v>Neat</v>
      </c>
      <c r="R75" t="str">
        <f>IFERROR(IF(LEN(_xlfn.XLOOKUP($L75,samples!$A:$A,samples!G:G))=0,"",_xlfn.XLOOKUP($L75,samples!$A:$A,samples!G:G)),"")</f>
        <v>XCF column</v>
      </c>
      <c r="S75">
        <f>IFERROR(IF(LEN(_xlfn.XLOOKUP($L75,samples!$A:$A,samples!H:H))=0,"",_xlfn.XLOOKUP($L75,samples!$A:$A,samples!H:H)),"")</f>
        <v>50</v>
      </c>
      <c r="T75" t="str">
        <f>IFERROR(IF(LEN(_xlfn.XLOOKUP($L75,samples!$A:$A,samples!I:I))=0,"",_xlfn.XLOOKUP($L75,samples!$A:$A,samples!I:I)),"")</f>
        <v/>
      </c>
    </row>
    <row r="76" spans="1:20" x14ac:dyDescent="0.2">
      <c r="A76" t="s">
        <v>220</v>
      </c>
      <c r="B76" s="4" t="s">
        <v>194</v>
      </c>
      <c r="C76" s="4" t="s">
        <v>192</v>
      </c>
      <c r="D76" s="4">
        <v>3</v>
      </c>
      <c r="E76" s="4" t="s">
        <v>231</v>
      </c>
      <c r="F76" s="4" t="s">
        <v>232</v>
      </c>
      <c r="G76" s="4" t="s">
        <v>233</v>
      </c>
      <c r="H76" s="4" t="s">
        <v>234</v>
      </c>
      <c r="I76" s="4" t="s">
        <v>235</v>
      </c>
      <c r="J76" s="4" t="s">
        <v>236</v>
      </c>
      <c r="L76" t="s">
        <v>85</v>
      </c>
      <c r="M76" t="str">
        <f>IFERROR(IF(LEN(_xlfn.XLOOKUP($L76,samples!$A:$A,samples!B:B))=0,"",_xlfn.XLOOKUP($L76,samples!$A:$A,samples!B:B)),"")</f>
        <v>X3</v>
      </c>
      <c r="N76" t="str">
        <f>IFERROR(IF(LEN(_xlfn.XLOOKUP($L76,samples!$A:$A,samples!C:C))=0,"",_xlfn.XLOOKUP($L76,samples!$A:$A,samples!C:C)),"")</f>
        <v>CSF_Neat_XCF column</v>
      </c>
      <c r="O76" t="str">
        <f>IFERROR(IF(LEN(_xlfn.XLOOKUP($L76,samples!$A:$A,samples!D:D))=0,"",_xlfn.XLOOKUP($L76,samples!$A:$A,samples!D:D)),"")</f>
        <v>XCF Neat CSF</v>
      </c>
      <c r="P76" t="str">
        <f>IFERROR(IF(LEN(_xlfn.XLOOKUP($L76,samples!$A:$A,samples!E:E))=0,"",_xlfn.XLOOKUP($L76,samples!$A:$A,samples!E:E)),"")</f>
        <v>CSF</v>
      </c>
      <c r="Q76" t="str">
        <f>IFERROR(IF(LEN(_xlfn.XLOOKUP($L76,samples!$A:$A,samples!F:F))=0,"",_xlfn.XLOOKUP($L76,samples!$A:$A,samples!F:F)),"")</f>
        <v>Neat</v>
      </c>
      <c r="R76" t="str">
        <f>IFERROR(IF(LEN(_xlfn.XLOOKUP($L76,samples!$A:$A,samples!G:G))=0,"",_xlfn.XLOOKUP($L76,samples!$A:$A,samples!G:G)),"")</f>
        <v>XCF column</v>
      </c>
      <c r="S76">
        <f>IFERROR(IF(LEN(_xlfn.XLOOKUP($L76,samples!$A:$A,samples!H:H))=0,"",_xlfn.XLOOKUP($L76,samples!$A:$A,samples!H:H)),"")</f>
        <v>50</v>
      </c>
      <c r="T76" t="str">
        <f>IFERROR(IF(LEN(_xlfn.XLOOKUP($L76,samples!$A:$A,samples!I:I))=0,"",_xlfn.XLOOKUP($L76,samples!$A:$A,samples!I:I)),"")</f>
        <v/>
      </c>
    </row>
    <row r="77" spans="1:20" x14ac:dyDescent="0.2">
      <c r="A77" t="s">
        <v>220</v>
      </c>
      <c r="B77" s="4" t="s">
        <v>195</v>
      </c>
      <c r="C77" s="4" t="s">
        <v>192</v>
      </c>
      <c r="D77" s="4">
        <v>4</v>
      </c>
      <c r="E77" s="4" t="s">
        <v>231</v>
      </c>
      <c r="F77" s="4" t="s">
        <v>232</v>
      </c>
      <c r="G77" s="4" t="s">
        <v>233</v>
      </c>
      <c r="H77" s="4" t="s">
        <v>234</v>
      </c>
      <c r="I77" s="4" t="s">
        <v>235</v>
      </c>
      <c r="J77" s="4" t="s">
        <v>236</v>
      </c>
      <c r="L77" t="s">
        <v>86</v>
      </c>
      <c r="M77" t="str">
        <f>IFERROR(IF(LEN(_xlfn.XLOOKUP($L77,samples!$A:$A,samples!B:B))=0,"",_xlfn.XLOOKUP($L77,samples!$A:$A,samples!B:B)),"")</f>
        <v>X4</v>
      </c>
      <c r="N77" t="str">
        <f>IFERROR(IF(LEN(_xlfn.XLOOKUP($L77,samples!$A:$A,samples!C:C))=0,"",_xlfn.XLOOKUP($L77,samples!$A:$A,samples!C:C)),"")</f>
        <v>Plasma_Neat_XCF column</v>
      </c>
      <c r="O77" t="str">
        <f>IFERROR(IF(LEN(_xlfn.XLOOKUP($L77,samples!$A:$A,samples!D:D))=0,"",_xlfn.XLOOKUP($L77,samples!$A:$A,samples!D:D)),"")</f>
        <v xml:space="preserve">XCF Neat Plasma </v>
      </c>
      <c r="P77" t="str">
        <f>IFERROR(IF(LEN(_xlfn.XLOOKUP($L77,samples!$A:$A,samples!E:E))=0,"",_xlfn.XLOOKUP($L77,samples!$A:$A,samples!E:E)),"")</f>
        <v>Plasma</v>
      </c>
      <c r="Q77" t="str">
        <f>IFERROR(IF(LEN(_xlfn.XLOOKUP($L77,samples!$A:$A,samples!F:F))=0,"",_xlfn.XLOOKUP($L77,samples!$A:$A,samples!F:F)),"")</f>
        <v>Neat</v>
      </c>
      <c r="R77" t="str">
        <f>IFERROR(IF(LEN(_xlfn.XLOOKUP($L77,samples!$A:$A,samples!G:G))=0,"",_xlfn.XLOOKUP($L77,samples!$A:$A,samples!G:G)),"")</f>
        <v>XCF column</v>
      </c>
      <c r="S77">
        <f>IFERROR(IF(LEN(_xlfn.XLOOKUP($L77,samples!$A:$A,samples!H:H))=0,"",_xlfn.XLOOKUP($L77,samples!$A:$A,samples!H:H)),"")</f>
        <v>50</v>
      </c>
      <c r="T77" t="str">
        <f>IFERROR(IF(LEN(_xlfn.XLOOKUP($L77,samples!$A:$A,samples!I:I))=0,"",_xlfn.XLOOKUP($L77,samples!$A:$A,samples!I:I)),"")</f>
        <v/>
      </c>
    </row>
    <row r="78" spans="1:20" x14ac:dyDescent="0.2">
      <c r="A78" t="s">
        <v>220</v>
      </c>
      <c r="B78" s="4" t="s">
        <v>196</v>
      </c>
      <c r="C78" s="4" t="s">
        <v>192</v>
      </c>
      <c r="D78" s="4">
        <v>5</v>
      </c>
      <c r="E78" s="4" t="s">
        <v>231</v>
      </c>
      <c r="F78" s="4" t="s">
        <v>232</v>
      </c>
      <c r="G78" s="4" t="s">
        <v>233</v>
      </c>
      <c r="H78" s="4" t="s">
        <v>234</v>
      </c>
      <c r="I78" s="4" t="s">
        <v>235</v>
      </c>
      <c r="J78" s="4" t="s">
        <v>236</v>
      </c>
      <c r="L78" t="s">
        <v>87</v>
      </c>
      <c r="M78" t="str">
        <f>IFERROR(IF(LEN(_xlfn.XLOOKUP($L78,samples!$A:$A,samples!B:B))=0,"",_xlfn.XLOOKUP($L78,samples!$A:$A,samples!B:B)),"")</f>
        <v>X5</v>
      </c>
      <c r="N78" t="str">
        <f>IFERROR(IF(LEN(_xlfn.XLOOKUP($L78,samples!$A:$A,samples!C:C))=0,"",_xlfn.XLOOKUP($L78,samples!$A:$A,samples!C:C)),"")</f>
        <v>Conditioned media_Neat_XCF column</v>
      </c>
      <c r="O78" t="str">
        <f>IFERROR(IF(LEN(_xlfn.XLOOKUP($L78,samples!$A:$A,samples!D:D))=0,"",_xlfn.XLOOKUP($L78,samples!$A:$A,samples!D:D)),"")</f>
        <v xml:space="preserve">XCF Neat Cond. Media </v>
      </c>
      <c r="P78" t="str">
        <f>IFERROR(IF(LEN(_xlfn.XLOOKUP($L78,samples!$A:$A,samples!E:E))=0,"",_xlfn.XLOOKUP($L78,samples!$A:$A,samples!E:E)),"")</f>
        <v>Conditioned media</v>
      </c>
      <c r="Q78" t="str">
        <f>IFERROR(IF(LEN(_xlfn.XLOOKUP($L78,samples!$A:$A,samples!F:F))=0,"",_xlfn.XLOOKUP($L78,samples!$A:$A,samples!F:F)),"")</f>
        <v>Neat</v>
      </c>
      <c r="R78" t="str">
        <f>IFERROR(IF(LEN(_xlfn.XLOOKUP($L78,samples!$A:$A,samples!G:G))=0,"",_xlfn.XLOOKUP($L78,samples!$A:$A,samples!G:G)),"")</f>
        <v>XCF column</v>
      </c>
      <c r="S78">
        <f>IFERROR(IF(LEN(_xlfn.XLOOKUP($L78,samples!$A:$A,samples!H:H))=0,"",_xlfn.XLOOKUP($L78,samples!$A:$A,samples!H:H)),"")</f>
        <v>50</v>
      </c>
      <c r="T78" t="str">
        <f>IFERROR(IF(LEN(_xlfn.XLOOKUP($L78,samples!$A:$A,samples!I:I))=0,"",_xlfn.XLOOKUP($L78,samples!$A:$A,samples!I:I)),"")</f>
        <v/>
      </c>
    </row>
    <row r="79" spans="1:20" x14ac:dyDescent="0.2">
      <c r="A79" t="s">
        <v>220</v>
      </c>
      <c r="B79" s="4" t="s">
        <v>197</v>
      </c>
      <c r="C79" s="4" t="s">
        <v>192</v>
      </c>
      <c r="D79" s="4">
        <v>6</v>
      </c>
      <c r="E79" s="4" t="s">
        <v>231</v>
      </c>
      <c r="F79" s="4" t="s">
        <v>232</v>
      </c>
      <c r="G79" s="4" t="s">
        <v>233</v>
      </c>
      <c r="H79" s="4" t="s">
        <v>234</v>
      </c>
      <c r="I79" s="4" t="s">
        <v>235</v>
      </c>
      <c r="J79" s="4" t="s">
        <v>236</v>
      </c>
      <c r="L79" t="s">
        <v>88</v>
      </c>
      <c r="M79" t="str">
        <f>IFERROR(IF(LEN(_xlfn.XLOOKUP($L79,samples!$A:$A,samples!B:B))=0,"",_xlfn.XLOOKUP($L79,samples!$A:$A,samples!B:B)),"")</f>
        <v>X6</v>
      </c>
      <c r="N79" t="str">
        <f>IFERROR(IF(LEN(_xlfn.XLOOKUP($L79,samples!$A:$A,samples!C:C))=0,"",_xlfn.XLOOKUP($L79,samples!$A:$A,samples!C:C)),"")</f>
        <v>CSF_UF10_XCF column</v>
      </c>
      <c r="O79" t="str">
        <f>IFERROR(IF(LEN(_xlfn.XLOOKUP($L79,samples!$A:$A,samples!D:D))=0,"",_xlfn.XLOOKUP($L79,samples!$A:$A,samples!D:D)),"")</f>
        <v xml:space="preserve">XCF UF CSF </v>
      </c>
      <c r="P79" t="str">
        <f>IFERROR(IF(LEN(_xlfn.XLOOKUP($L79,samples!$A:$A,samples!E:E))=0,"",_xlfn.XLOOKUP($L79,samples!$A:$A,samples!E:E)),"")</f>
        <v>CSF</v>
      </c>
      <c r="Q79" t="str">
        <f>IFERROR(IF(LEN(_xlfn.XLOOKUP($L79,samples!$A:$A,samples!F:F))=0,"",_xlfn.XLOOKUP($L79,samples!$A:$A,samples!F:F)),"")</f>
        <v>UF10</v>
      </c>
      <c r="R79" t="str">
        <f>IFERROR(IF(LEN(_xlfn.XLOOKUP($L79,samples!$A:$A,samples!G:G))=0,"",_xlfn.XLOOKUP($L79,samples!$A:$A,samples!G:G)),"")</f>
        <v>XCF column</v>
      </c>
      <c r="S79">
        <f>IFERROR(IF(LEN(_xlfn.XLOOKUP($L79,samples!$A:$A,samples!H:H))=0,"",_xlfn.XLOOKUP($L79,samples!$A:$A,samples!H:H)),"")</f>
        <v>50</v>
      </c>
      <c r="T79" t="str">
        <f>IFERROR(IF(LEN(_xlfn.XLOOKUP($L79,samples!$A:$A,samples!I:I))=0,"",_xlfn.XLOOKUP($L79,samples!$A:$A,samples!I:I)),"")</f>
        <v/>
      </c>
    </row>
    <row r="80" spans="1:20" x14ac:dyDescent="0.2">
      <c r="A80" t="s">
        <v>220</v>
      </c>
      <c r="B80" s="4" t="s">
        <v>198</v>
      </c>
      <c r="C80" s="4" t="s">
        <v>192</v>
      </c>
      <c r="D80" s="4">
        <v>7</v>
      </c>
      <c r="E80" s="4" t="s">
        <v>231</v>
      </c>
      <c r="F80" s="4" t="s">
        <v>232</v>
      </c>
      <c r="G80" s="4" t="s">
        <v>233</v>
      </c>
      <c r="H80" s="4" t="s">
        <v>234</v>
      </c>
      <c r="I80" s="4" t="s">
        <v>235</v>
      </c>
      <c r="J80" s="4" t="s">
        <v>236</v>
      </c>
      <c r="L80" t="s">
        <v>89</v>
      </c>
      <c r="M80" t="str">
        <f>IFERROR(IF(LEN(_xlfn.XLOOKUP($L80,samples!$A:$A,samples!B:B))=0,"",_xlfn.XLOOKUP($L80,samples!$A:$A,samples!B:B)),"")</f>
        <v>X7</v>
      </c>
      <c r="N80" t="str">
        <f>IFERROR(IF(LEN(_xlfn.XLOOKUP($L80,samples!$A:$A,samples!C:C))=0,"",_xlfn.XLOOKUP($L80,samples!$A:$A,samples!C:C)),"")</f>
        <v>Plasma_UF10_XCF column</v>
      </c>
      <c r="O80" t="str">
        <f>IFERROR(IF(LEN(_xlfn.XLOOKUP($L80,samples!$A:$A,samples!D:D))=0,"",_xlfn.XLOOKUP($L80,samples!$A:$A,samples!D:D)),"")</f>
        <v xml:space="preserve">XCF UFPlasma </v>
      </c>
      <c r="P80" t="str">
        <f>IFERROR(IF(LEN(_xlfn.XLOOKUP($L80,samples!$A:$A,samples!E:E))=0,"",_xlfn.XLOOKUP($L80,samples!$A:$A,samples!E:E)),"")</f>
        <v>Plasma</v>
      </c>
      <c r="Q80" t="str">
        <f>IFERROR(IF(LEN(_xlfn.XLOOKUP($L80,samples!$A:$A,samples!F:F))=0,"",_xlfn.XLOOKUP($L80,samples!$A:$A,samples!F:F)),"")</f>
        <v>UF10</v>
      </c>
      <c r="R80" t="str">
        <f>IFERROR(IF(LEN(_xlfn.XLOOKUP($L80,samples!$A:$A,samples!G:G))=0,"",_xlfn.XLOOKUP($L80,samples!$A:$A,samples!G:G)),"")</f>
        <v>XCF column</v>
      </c>
      <c r="S80">
        <f>IFERROR(IF(LEN(_xlfn.XLOOKUP($L80,samples!$A:$A,samples!H:H))=0,"",_xlfn.XLOOKUP($L80,samples!$A:$A,samples!H:H)),"")</f>
        <v>50</v>
      </c>
      <c r="T80" t="str">
        <f>IFERROR(IF(LEN(_xlfn.XLOOKUP($L80,samples!$A:$A,samples!I:I))=0,"",_xlfn.XLOOKUP($L80,samples!$A:$A,samples!I:I)),"")</f>
        <v/>
      </c>
    </row>
    <row r="81" spans="1:20" x14ac:dyDescent="0.2">
      <c r="A81" t="s">
        <v>220</v>
      </c>
      <c r="B81" s="4" t="s">
        <v>199</v>
      </c>
      <c r="C81" s="4" t="s">
        <v>192</v>
      </c>
      <c r="D81" s="4">
        <v>8</v>
      </c>
      <c r="E81" s="4" t="s">
        <v>231</v>
      </c>
      <c r="F81" s="4" t="s">
        <v>232</v>
      </c>
      <c r="G81" s="4" t="s">
        <v>233</v>
      </c>
      <c r="H81" s="4" t="s">
        <v>234</v>
      </c>
      <c r="I81" s="4" t="s">
        <v>235</v>
      </c>
      <c r="J81" s="4" t="s">
        <v>236</v>
      </c>
      <c r="L81" t="s">
        <v>90</v>
      </c>
      <c r="M81" t="str">
        <f>IFERROR(IF(LEN(_xlfn.XLOOKUP($L81,samples!$A:$A,samples!B:B))=0,"",_xlfn.XLOOKUP($L81,samples!$A:$A,samples!B:B)),"")</f>
        <v>X8</v>
      </c>
      <c r="N81" t="str">
        <f>IFERROR(IF(LEN(_xlfn.XLOOKUP($L81,samples!$A:$A,samples!C:C))=0,"",_xlfn.XLOOKUP($L81,samples!$A:$A,samples!C:C)),"")</f>
        <v>Conditioned media_UF10_XCF column</v>
      </c>
      <c r="O81" t="str">
        <f>IFERROR(IF(LEN(_xlfn.XLOOKUP($L81,samples!$A:$A,samples!D:D))=0,"",_xlfn.XLOOKUP($L81,samples!$A:$A,samples!D:D)),"")</f>
        <v xml:space="preserve">XCF UF Cond. Media </v>
      </c>
      <c r="P81" t="str">
        <f>IFERROR(IF(LEN(_xlfn.XLOOKUP($L81,samples!$A:$A,samples!E:E))=0,"",_xlfn.XLOOKUP($L81,samples!$A:$A,samples!E:E)),"")</f>
        <v>Conditioned media</v>
      </c>
      <c r="Q81" t="str">
        <f>IFERROR(IF(LEN(_xlfn.XLOOKUP($L81,samples!$A:$A,samples!F:F))=0,"",_xlfn.XLOOKUP($L81,samples!$A:$A,samples!F:F)),"")</f>
        <v>UF10</v>
      </c>
      <c r="R81" t="str">
        <f>IFERROR(IF(LEN(_xlfn.XLOOKUP($L81,samples!$A:$A,samples!G:G))=0,"",_xlfn.XLOOKUP($L81,samples!$A:$A,samples!G:G)),"")</f>
        <v>XCF column</v>
      </c>
      <c r="S81">
        <f>IFERROR(IF(LEN(_xlfn.XLOOKUP($L81,samples!$A:$A,samples!H:H))=0,"",_xlfn.XLOOKUP($L81,samples!$A:$A,samples!H:H)),"")</f>
        <v>50</v>
      </c>
      <c r="T81" t="str">
        <f>IFERROR(IF(LEN(_xlfn.XLOOKUP($L81,samples!$A:$A,samples!I:I))=0,"",_xlfn.XLOOKUP($L81,samples!$A:$A,samples!I:I)),"")</f>
        <v/>
      </c>
    </row>
    <row r="82" spans="1:20" x14ac:dyDescent="0.2">
      <c r="A82" t="s">
        <v>220</v>
      </c>
      <c r="B82" s="4" t="s">
        <v>200</v>
      </c>
      <c r="C82" s="4" t="s">
        <v>192</v>
      </c>
      <c r="D82" s="4">
        <v>9</v>
      </c>
      <c r="E82" s="4" t="s">
        <v>231</v>
      </c>
      <c r="F82" s="4" t="s">
        <v>232</v>
      </c>
      <c r="G82" s="4" t="s">
        <v>233</v>
      </c>
      <c r="H82" s="4" t="s">
        <v>234</v>
      </c>
      <c r="I82" s="4" t="s">
        <v>235</v>
      </c>
      <c r="J82" s="4" t="s">
        <v>236</v>
      </c>
      <c r="L82" t="s">
        <v>91</v>
      </c>
      <c r="M82" t="str">
        <f>IFERROR(IF(LEN(_xlfn.XLOOKUP($L82,samples!$A:$A,samples!B:B))=0,"",_xlfn.XLOOKUP($L82,samples!$A:$A,samples!B:B)),"")</f>
        <v>X9</v>
      </c>
      <c r="N82" t="str">
        <f>IFERROR(IF(LEN(_xlfn.XLOOKUP($L82,samples!$A:$A,samples!C:C))=0,"",_xlfn.XLOOKUP($L82,samples!$A:$A,samples!C:C)),"")</f>
        <v>CSF_SEC + UF10_XCF column</v>
      </c>
      <c r="O82" t="str">
        <f>IFERROR(IF(LEN(_xlfn.XLOOKUP($L82,samples!$A:$A,samples!D:D))=0,"",_xlfn.XLOOKUP($L82,samples!$A:$A,samples!D:D)),"")</f>
        <v xml:space="preserve">XCF UF/SEC CSF </v>
      </c>
      <c r="P82" t="str">
        <f>IFERROR(IF(LEN(_xlfn.XLOOKUP($L82,samples!$A:$A,samples!E:E))=0,"",_xlfn.XLOOKUP($L82,samples!$A:$A,samples!E:E)),"")</f>
        <v>CSF</v>
      </c>
      <c r="Q82" t="str">
        <f>IFERROR(IF(LEN(_xlfn.XLOOKUP($L82,samples!$A:$A,samples!F:F))=0,"",_xlfn.XLOOKUP($L82,samples!$A:$A,samples!F:F)),"")</f>
        <v>SEC + UF10</v>
      </c>
      <c r="R82" t="str">
        <f>IFERROR(IF(LEN(_xlfn.XLOOKUP($L82,samples!$A:$A,samples!G:G))=0,"",_xlfn.XLOOKUP($L82,samples!$A:$A,samples!G:G)),"")</f>
        <v>XCF column</v>
      </c>
      <c r="S82">
        <f>IFERROR(IF(LEN(_xlfn.XLOOKUP($L82,samples!$A:$A,samples!H:H))=0,"",_xlfn.XLOOKUP($L82,samples!$A:$A,samples!H:H)),"")</f>
        <v>50</v>
      </c>
      <c r="T82" t="str">
        <f>IFERROR(IF(LEN(_xlfn.XLOOKUP($L82,samples!$A:$A,samples!I:I))=0,"",_xlfn.XLOOKUP($L82,samples!$A:$A,samples!I:I)),"")</f>
        <v/>
      </c>
    </row>
    <row r="83" spans="1:20" x14ac:dyDescent="0.2">
      <c r="A83" t="s">
        <v>220</v>
      </c>
      <c r="B83" s="4" t="s">
        <v>201</v>
      </c>
      <c r="C83" s="4" t="s">
        <v>192</v>
      </c>
      <c r="D83" s="4">
        <v>10</v>
      </c>
      <c r="E83" s="4" t="s">
        <v>231</v>
      </c>
      <c r="F83" s="4" t="s">
        <v>232</v>
      </c>
      <c r="G83" s="4" t="s">
        <v>233</v>
      </c>
      <c r="H83" s="4" t="s">
        <v>234</v>
      </c>
      <c r="I83" s="4" t="s">
        <v>235</v>
      </c>
      <c r="J83" s="4" t="s">
        <v>236</v>
      </c>
      <c r="L83" t="s">
        <v>92</v>
      </c>
      <c r="M83" t="str">
        <f>IFERROR(IF(LEN(_xlfn.XLOOKUP($L83,samples!$A:$A,samples!B:B))=0,"",_xlfn.XLOOKUP($L83,samples!$A:$A,samples!B:B)),"")</f>
        <v>X10</v>
      </c>
      <c r="N83" t="str">
        <f>IFERROR(IF(LEN(_xlfn.XLOOKUP($L83,samples!$A:$A,samples!C:C))=0,"",_xlfn.XLOOKUP($L83,samples!$A:$A,samples!C:C)),"")</f>
        <v>Plasma_SEC + UF10_XCF column</v>
      </c>
      <c r="O83" t="str">
        <f>IFERROR(IF(LEN(_xlfn.XLOOKUP($L83,samples!$A:$A,samples!D:D))=0,"",_xlfn.XLOOKUP($L83,samples!$A:$A,samples!D:D)),"")</f>
        <v xml:space="preserve">XCF UF/SEC Plasma </v>
      </c>
      <c r="P83" t="str">
        <f>IFERROR(IF(LEN(_xlfn.XLOOKUP($L83,samples!$A:$A,samples!E:E))=0,"",_xlfn.XLOOKUP($L83,samples!$A:$A,samples!E:E)),"")</f>
        <v>Plasma</v>
      </c>
      <c r="Q83" t="str">
        <f>IFERROR(IF(LEN(_xlfn.XLOOKUP($L83,samples!$A:$A,samples!F:F))=0,"",_xlfn.XLOOKUP($L83,samples!$A:$A,samples!F:F)),"")</f>
        <v>SEC + UF10</v>
      </c>
      <c r="R83" t="str">
        <f>IFERROR(IF(LEN(_xlfn.XLOOKUP($L83,samples!$A:$A,samples!G:G))=0,"",_xlfn.XLOOKUP($L83,samples!$A:$A,samples!G:G)),"")</f>
        <v>XCF column</v>
      </c>
      <c r="S83">
        <f>IFERROR(IF(LEN(_xlfn.XLOOKUP($L83,samples!$A:$A,samples!H:H))=0,"",_xlfn.XLOOKUP($L83,samples!$A:$A,samples!H:H)),"")</f>
        <v>50</v>
      </c>
      <c r="T83" t="str">
        <f>IFERROR(IF(LEN(_xlfn.XLOOKUP($L83,samples!$A:$A,samples!I:I))=0,"",_xlfn.XLOOKUP($L83,samples!$A:$A,samples!I:I)),"")</f>
        <v/>
      </c>
    </row>
    <row r="84" spans="1:20" x14ac:dyDescent="0.2">
      <c r="A84" t="s">
        <v>220</v>
      </c>
      <c r="B84" s="4" t="s">
        <v>202</v>
      </c>
      <c r="C84" s="4" t="s">
        <v>192</v>
      </c>
      <c r="D84" s="4">
        <v>11</v>
      </c>
      <c r="E84" s="4" t="s">
        <v>231</v>
      </c>
      <c r="F84" s="4" t="s">
        <v>232</v>
      </c>
      <c r="G84" s="4" t="s">
        <v>233</v>
      </c>
      <c r="H84" s="4" t="s">
        <v>234</v>
      </c>
      <c r="I84" s="4" t="s">
        <v>235</v>
      </c>
      <c r="J84" s="4" t="s">
        <v>236</v>
      </c>
      <c r="L84" t="s">
        <v>93</v>
      </c>
      <c r="M84" t="str">
        <f>IFERROR(IF(LEN(_xlfn.XLOOKUP($L84,samples!$A:$A,samples!B:B))=0,"",_xlfn.XLOOKUP($L84,samples!$A:$A,samples!B:B)),"")</f>
        <v>X11</v>
      </c>
      <c r="N84" t="str">
        <f>IFERROR(IF(LEN(_xlfn.XLOOKUP($L84,samples!$A:$A,samples!C:C))=0,"",_xlfn.XLOOKUP($L84,samples!$A:$A,samples!C:C)),"")</f>
        <v>Conditioned media_SEC + UF10_XCF column</v>
      </c>
      <c r="O84" t="str">
        <f>IFERROR(IF(LEN(_xlfn.XLOOKUP($L84,samples!$A:$A,samples!D:D))=0,"",_xlfn.XLOOKUP($L84,samples!$A:$A,samples!D:D)),"")</f>
        <v xml:space="preserve">XCF UF/SEC Cond. Media </v>
      </c>
      <c r="P84" t="str">
        <f>IFERROR(IF(LEN(_xlfn.XLOOKUP($L84,samples!$A:$A,samples!E:E))=0,"",_xlfn.XLOOKUP($L84,samples!$A:$A,samples!E:E)),"")</f>
        <v>Conditioned media</v>
      </c>
      <c r="Q84" t="str">
        <f>IFERROR(IF(LEN(_xlfn.XLOOKUP($L84,samples!$A:$A,samples!F:F))=0,"",_xlfn.XLOOKUP($L84,samples!$A:$A,samples!F:F)),"")</f>
        <v>SEC + UF10</v>
      </c>
      <c r="R84" t="str">
        <f>IFERROR(IF(LEN(_xlfn.XLOOKUP($L84,samples!$A:$A,samples!G:G))=0,"",_xlfn.XLOOKUP($L84,samples!$A:$A,samples!G:G)),"")</f>
        <v>XCF column</v>
      </c>
      <c r="S84">
        <f>IFERROR(IF(LEN(_xlfn.XLOOKUP($L84,samples!$A:$A,samples!H:H))=0,"",_xlfn.XLOOKUP($L84,samples!$A:$A,samples!H:H)),"")</f>
        <v>65</v>
      </c>
      <c r="T84" t="str">
        <f>IFERROR(IF(LEN(_xlfn.XLOOKUP($L84,samples!$A:$A,samples!I:I))=0,"",_xlfn.XLOOKUP($L84,samples!$A:$A,samples!I:I)),"")</f>
        <v/>
      </c>
    </row>
    <row r="85" spans="1:20" x14ac:dyDescent="0.2">
      <c r="A85" t="s">
        <v>220</v>
      </c>
      <c r="B85" s="4" t="s">
        <v>203</v>
      </c>
      <c r="C85" s="4" t="s">
        <v>192</v>
      </c>
      <c r="D85" s="4">
        <v>12</v>
      </c>
      <c r="E85" s="4" t="s">
        <v>231</v>
      </c>
      <c r="F85" s="4" t="s">
        <v>232</v>
      </c>
      <c r="G85" s="4" t="s">
        <v>233</v>
      </c>
      <c r="H85" s="4" t="s">
        <v>234</v>
      </c>
      <c r="I85" s="4" t="s">
        <v>235</v>
      </c>
      <c r="J85" s="4" t="s">
        <v>236</v>
      </c>
      <c r="L85" t="s">
        <v>93</v>
      </c>
      <c r="M85" t="str">
        <f>IFERROR(IF(LEN(_xlfn.XLOOKUP($L85,samples!$A:$A,samples!B:B))=0,"",_xlfn.XLOOKUP($L85,samples!$A:$A,samples!B:B)),"")</f>
        <v>X11</v>
      </c>
      <c r="N85" t="str">
        <f>IFERROR(IF(LEN(_xlfn.XLOOKUP($L85,samples!$A:$A,samples!C:C))=0,"",_xlfn.XLOOKUP($L85,samples!$A:$A,samples!C:C)),"")</f>
        <v>Conditioned media_SEC + UF10_XCF column</v>
      </c>
      <c r="O85" t="str">
        <f>IFERROR(IF(LEN(_xlfn.XLOOKUP($L85,samples!$A:$A,samples!D:D))=0,"",_xlfn.XLOOKUP($L85,samples!$A:$A,samples!D:D)),"")</f>
        <v xml:space="preserve">XCF UF/SEC Cond. Media </v>
      </c>
      <c r="P85" t="str">
        <f>IFERROR(IF(LEN(_xlfn.XLOOKUP($L85,samples!$A:$A,samples!E:E))=0,"",_xlfn.XLOOKUP($L85,samples!$A:$A,samples!E:E)),"")</f>
        <v>Conditioned media</v>
      </c>
      <c r="Q85" t="str">
        <f>IFERROR(IF(LEN(_xlfn.XLOOKUP($L85,samples!$A:$A,samples!F:F))=0,"",_xlfn.XLOOKUP($L85,samples!$A:$A,samples!F:F)),"")</f>
        <v>SEC + UF10</v>
      </c>
      <c r="R85" t="str">
        <f>IFERROR(IF(LEN(_xlfn.XLOOKUP($L85,samples!$A:$A,samples!G:G))=0,"",_xlfn.XLOOKUP($L85,samples!$A:$A,samples!G:G)),"")</f>
        <v>XCF column</v>
      </c>
      <c r="S85">
        <f>IFERROR(IF(LEN(_xlfn.XLOOKUP($L85,samples!$A:$A,samples!H:H))=0,"",_xlfn.XLOOKUP($L85,samples!$A:$A,samples!H:H)),"")</f>
        <v>65</v>
      </c>
      <c r="T85" t="str">
        <f>IFERROR(IF(LEN(_xlfn.XLOOKUP($L85,samples!$A:$A,samples!I:I))=0,"",_xlfn.XLOOKUP($L85,samples!$A:$A,samples!I:I)),"")</f>
        <v/>
      </c>
    </row>
    <row r="86" spans="1:20" x14ac:dyDescent="0.2">
      <c r="A86" t="s">
        <v>220</v>
      </c>
      <c r="B86" s="4" t="s">
        <v>204</v>
      </c>
      <c r="C86" s="4" t="s">
        <v>205</v>
      </c>
      <c r="D86" s="4">
        <v>1</v>
      </c>
      <c r="E86" s="4" t="s">
        <v>231</v>
      </c>
      <c r="F86" s="4" t="s">
        <v>232</v>
      </c>
      <c r="G86" s="4" t="s">
        <v>233</v>
      </c>
      <c r="H86" s="4" t="s">
        <v>234</v>
      </c>
      <c r="I86" s="4" t="s">
        <v>235</v>
      </c>
      <c r="J86" s="4" t="s">
        <v>236</v>
      </c>
      <c r="L86" t="s">
        <v>83</v>
      </c>
      <c r="M86" t="str">
        <f>IFERROR(IF(LEN(_xlfn.XLOOKUP($L86,samples!$A:$A,samples!B:B))=0,"",_xlfn.XLOOKUP($L86,samples!$A:$A,samples!B:B)),"")</f>
        <v>X1</v>
      </c>
      <c r="N86" t="str">
        <f>IFERROR(IF(LEN(_xlfn.XLOOKUP($L86,samples!$A:$A,samples!C:C))=0,"",_xlfn.XLOOKUP($L86,samples!$A:$A,samples!C:C)),"")</f>
        <v>CSF 0019_Neat_XCF column</v>
      </c>
      <c r="O86" t="str">
        <f>IFERROR(IF(LEN(_xlfn.XLOOKUP($L86,samples!$A:$A,samples!D:D))=0,"",_xlfn.XLOOKUP($L86,samples!$A:$A,samples!D:D)),"")</f>
        <v xml:space="preserve">XCF 0019 CSF </v>
      </c>
      <c r="P86" t="str">
        <f>IFERROR(IF(LEN(_xlfn.XLOOKUP($L86,samples!$A:$A,samples!E:E))=0,"",_xlfn.XLOOKUP($L86,samples!$A:$A,samples!E:E)),"")</f>
        <v>CSF 0019</v>
      </c>
      <c r="Q86" t="str">
        <f>IFERROR(IF(LEN(_xlfn.XLOOKUP($L86,samples!$A:$A,samples!F:F))=0,"",_xlfn.XLOOKUP($L86,samples!$A:$A,samples!F:F)),"")</f>
        <v>Neat</v>
      </c>
      <c r="R86" t="str">
        <f>IFERROR(IF(LEN(_xlfn.XLOOKUP($L86,samples!$A:$A,samples!G:G))=0,"",_xlfn.XLOOKUP($L86,samples!$A:$A,samples!G:G)),"")</f>
        <v>XCF column</v>
      </c>
      <c r="S86">
        <f>IFERROR(IF(LEN(_xlfn.XLOOKUP($L86,samples!$A:$A,samples!H:H))=0,"",_xlfn.XLOOKUP($L86,samples!$A:$A,samples!H:H)),"")</f>
        <v>50</v>
      </c>
      <c r="T86" t="str">
        <f>IFERROR(IF(LEN(_xlfn.XLOOKUP($L86,samples!$A:$A,samples!I:I))=0,"",_xlfn.XLOOKUP($L86,samples!$A:$A,samples!I:I)),"")</f>
        <v/>
      </c>
    </row>
    <row r="87" spans="1:20" x14ac:dyDescent="0.2">
      <c r="A87" t="s">
        <v>220</v>
      </c>
      <c r="B87" s="4" t="s">
        <v>206</v>
      </c>
      <c r="C87" s="4" t="s">
        <v>205</v>
      </c>
      <c r="D87" s="4">
        <v>2</v>
      </c>
      <c r="E87" s="4" t="s">
        <v>231</v>
      </c>
      <c r="F87" s="4" t="s">
        <v>232</v>
      </c>
      <c r="G87" s="4" t="s">
        <v>233</v>
      </c>
      <c r="H87" s="4" t="s">
        <v>234</v>
      </c>
      <c r="I87" s="4" t="s">
        <v>235</v>
      </c>
      <c r="J87" s="4" t="s">
        <v>236</v>
      </c>
      <c r="L87" t="s">
        <v>84</v>
      </c>
      <c r="M87" t="str">
        <f>IFERROR(IF(LEN(_xlfn.XLOOKUP($L87,samples!$A:$A,samples!B:B))=0,"",_xlfn.XLOOKUP($L87,samples!$A:$A,samples!B:B)),"")</f>
        <v>X2</v>
      </c>
      <c r="N87" t="str">
        <f>IFERROR(IF(LEN(_xlfn.XLOOKUP($L87,samples!$A:$A,samples!C:C))=0,"",_xlfn.XLOOKUP($L87,samples!$A:$A,samples!C:C)),"")</f>
        <v>CSF 0027_Neat_XCF column</v>
      </c>
      <c r="O87" t="str">
        <f>IFERROR(IF(LEN(_xlfn.XLOOKUP($L87,samples!$A:$A,samples!D:D))=0,"",_xlfn.XLOOKUP($L87,samples!$A:$A,samples!D:D)),"")</f>
        <v>XCF 0027 CSF</v>
      </c>
      <c r="P87" t="str">
        <f>IFERROR(IF(LEN(_xlfn.XLOOKUP($L87,samples!$A:$A,samples!E:E))=0,"",_xlfn.XLOOKUP($L87,samples!$A:$A,samples!E:E)),"")</f>
        <v>CSF 0027</v>
      </c>
      <c r="Q87" t="str">
        <f>IFERROR(IF(LEN(_xlfn.XLOOKUP($L87,samples!$A:$A,samples!F:F))=0,"",_xlfn.XLOOKUP($L87,samples!$A:$A,samples!F:F)),"")</f>
        <v>Neat</v>
      </c>
      <c r="R87" t="str">
        <f>IFERROR(IF(LEN(_xlfn.XLOOKUP($L87,samples!$A:$A,samples!G:G))=0,"",_xlfn.XLOOKUP($L87,samples!$A:$A,samples!G:G)),"")</f>
        <v>XCF column</v>
      </c>
      <c r="S87">
        <f>IFERROR(IF(LEN(_xlfn.XLOOKUP($L87,samples!$A:$A,samples!H:H))=0,"",_xlfn.XLOOKUP($L87,samples!$A:$A,samples!H:H)),"")</f>
        <v>50</v>
      </c>
      <c r="T87" t="str">
        <f>IFERROR(IF(LEN(_xlfn.XLOOKUP($L87,samples!$A:$A,samples!I:I))=0,"",_xlfn.XLOOKUP($L87,samples!$A:$A,samples!I:I)),"")</f>
        <v/>
      </c>
    </row>
    <row r="88" spans="1:20" x14ac:dyDescent="0.2">
      <c r="A88" t="s">
        <v>220</v>
      </c>
      <c r="B88" s="4" t="s">
        <v>207</v>
      </c>
      <c r="C88" s="4" t="s">
        <v>205</v>
      </c>
      <c r="D88" s="4">
        <v>3</v>
      </c>
      <c r="E88" s="4" t="s">
        <v>231</v>
      </c>
      <c r="F88" s="4" t="s">
        <v>232</v>
      </c>
      <c r="G88" s="4" t="s">
        <v>233</v>
      </c>
      <c r="H88" s="4" t="s">
        <v>234</v>
      </c>
      <c r="I88" s="4" t="s">
        <v>235</v>
      </c>
      <c r="J88" s="4" t="s">
        <v>236</v>
      </c>
      <c r="L88" t="s">
        <v>85</v>
      </c>
      <c r="M88" t="str">
        <f>IFERROR(IF(LEN(_xlfn.XLOOKUP($L88,samples!$A:$A,samples!B:B))=0,"",_xlfn.XLOOKUP($L88,samples!$A:$A,samples!B:B)),"")</f>
        <v>X3</v>
      </c>
      <c r="N88" t="str">
        <f>IFERROR(IF(LEN(_xlfn.XLOOKUP($L88,samples!$A:$A,samples!C:C))=0,"",_xlfn.XLOOKUP($L88,samples!$A:$A,samples!C:C)),"")</f>
        <v>CSF_Neat_XCF column</v>
      </c>
      <c r="O88" t="str">
        <f>IFERROR(IF(LEN(_xlfn.XLOOKUP($L88,samples!$A:$A,samples!D:D))=0,"",_xlfn.XLOOKUP($L88,samples!$A:$A,samples!D:D)),"")</f>
        <v>XCF Neat CSF</v>
      </c>
      <c r="P88" t="str">
        <f>IFERROR(IF(LEN(_xlfn.XLOOKUP($L88,samples!$A:$A,samples!E:E))=0,"",_xlfn.XLOOKUP($L88,samples!$A:$A,samples!E:E)),"")</f>
        <v>CSF</v>
      </c>
      <c r="Q88" t="str">
        <f>IFERROR(IF(LEN(_xlfn.XLOOKUP($L88,samples!$A:$A,samples!F:F))=0,"",_xlfn.XLOOKUP($L88,samples!$A:$A,samples!F:F)),"")</f>
        <v>Neat</v>
      </c>
      <c r="R88" t="str">
        <f>IFERROR(IF(LEN(_xlfn.XLOOKUP($L88,samples!$A:$A,samples!G:G))=0,"",_xlfn.XLOOKUP($L88,samples!$A:$A,samples!G:G)),"")</f>
        <v>XCF column</v>
      </c>
      <c r="S88">
        <f>IFERROR(IF(LEN(_xlfn.XLOOKUP($L88,samples!$A:$A,samples!H:H))=0,"",_xlfn.XLOOKUP($L88,samples!$A:$A,samples!H:H)),"")</f>
        <v>50</v>
      </c>
      <c r="T88" t="str">
        <f>IFERROR(IF(LEN(_xlfn.XLOOKUP($L88,samples!$A:$A,samples!I:I))=0,"",_xlfn.XLOOKUP($L88,samples!$A:$A,samples!I:I)),"")</f>
        <v/>
      </c>
    </row>
    <row r="89" spans="1:20" x14ac:dyDescent="0.2">
      <c r="A89" t="s">
        <v>220</v>
      </c>
      <c r="B89" s="4" t="s">
        <v>208</v>
      </c>
      <c r="C89" s="4" t="s">
        <v>205</v>
      </c>
      <c r="D89" s="4">
        <v>4</v>
      </c>
      <c r="E89" s="4" t="s">
        <v>231</v>
      </c>
      <c r="F89" s="4" t="s">
        <v>232</v>
      </c>
      <c r="G89" s="4" t="s">
        <v>233</v>
      </c>
      <c r="H89" s="4" t="s">
        <v>234</v>
      </c>
      <c r="I89" s="4" t="s">
        <v>235</v>
      </c>
      <c r="J89" s="4" t="s">
        <v>236</v>
      </c>
      <c r="L89" t="s">
        <v>86</v>
      </c>
      <c r="M89" t="str">
        <f>IFERROR(IF(LEN(_xlfn.XLOOKUP($L89,samples!$A:$A,samples!B:B))=0,"",_xlfn.XLOOKUP($L89,samples!$A:$A,samples!B:B)),"")</f>
        <v>X4</v>
      </c>
      <c r="N89" t="str">
        <f>IFERROR(IF(LEN(_xlfn.XLOOKUP($L89,samples!$A:$A,samples!C:C))=0,"",_xlfn.XLOOKUP($L89,samples!$A:$A,samples!C:C)),"")</f>
        <v>Plasma_Neat_XCF column</v>
      </c>
      <c r="O89" t="str">
        <f>IFERROR(IF(LEN(_xlfn.XLOOKUP($L89,samples!$A:$A,samples!D:D))=0,"",_xlfn.XLOOKUP($L89,samples!$A:$A,samples!D:D)),"")</f>
        <v xml:space="preserve">XCF Neat Plasma </v>
      </c>
      <c r="P89" t="str">
        <f>IFERROR(IF(LEN(_xlfn.XLOOKUP($L89,samples!$A:$A,samples!E:E))=0,"",_xlfn.XLOOKUP($L89,samples!$A:$A,samples!E:E)),"")</f>
        <v>Plasma</v>
      </c>
      <c r="Q89" t="str">
        <f>IFERROR(IF(LEN(_xlfn.XLOOKUP($L89,samples!$A:$A,samples!F:F))=0,"",_xlfn.XLOOKUP($L89,samples!$A:$A,samples!F:F)),"")</f>
        <v>Neat</v>
      </c>
      <c r="R89" t="str">
        <f>IFERROR(IF(LEN(_xlfn.XLOOKUP($L89,samples!$A:$A,samples!G:G))=0,"",_xlfn.XLOOKUP($L89,samples!$A:$A,samples!G:G)),"")</f>
        <v>XCF column</v>
      </c>
      <c r="S89">
        <f>IFERROR(IF(LEN(_xlfn.XLOOKUP($L89,samples!$A:$A,samples!H:H))=0,"",_xlfn.XLOOKUP($L89,samples!$A:$A,samples!H:H)),"")</f>
        <v>50</v>
      </c>
      <c r="T89" t="str">
        <f>IFERROR(IF(LEN(_xlfn.XLOOKUP($L89,samples!$A:$A,samples!I:I))=0,"",_xlfn.XLOOKUP($L89,samples!$A:$A,samples!I:I)),"")</f>
        <v/>
      </c>
    </row>
    <row r="90" spans="1:20" x14ac:dyDescent="0.2">
      <c r="A90" t="s">
        <v>220</v>
      </c>
      <c r="B90" s="4" t="s">
        <v>209</v>
      </c>
      <c r="C90" s="4" t="s">
        <v>205</v>
      </c>
      <c r="D90" s="4">
        <v>5</v>
      </c>
      <c r="E90" s="4" t="s">
        <v>231</v>
      </c>
      <c r="F90" s="4" t="s">
        <v>232</v>
      </c>
      <c r="G90" s="4" t="s">
        <v>233</v>
      </c>
      <c r="H90" s="4" t="s">
        <v>234</v>
      </c>
      <c r="I90" s="4" t="s">
        <v>235</v>
      </c>
      <c r="J90" s="4" t="s">
        <v>236</v>
      </c>
      <c r="L90" t="s">
        <v>87</v>
      </c>
      <c r="M90" t="str">
        <f>IFERROR(IF(LEN(_xlfn.XLOOKUP($L90,samples!$A:$A,samples!B:B))=0,"",_xlfn.XLOOKUP($L90,samples!$A:$A,samples!B:B)),"")</f>
        <v>X5</v>
      </c>
      <c r="N90" t="str">
        <f>IFERROR(IF(LEN(_xlfn.XLOOKUP($L90,samples!$A:$A,samples!C:C))=0,"",_xlfn.XLOOKUP($L90,samples!$A:$A,samples!C:C)),"")</f>
        <v>Conditioned media_Neat_XCF column</v>
      </c>
      <c r="O90" t="str">
        <f>IFERROR(IF(LEN(_xlfn.XLOOKUP($L90,samples!$A:$A,samples!D:D))=0,"",_xlfn.XLOOKUP($L90,samples!$A:$A,samples!D:D)),"")</f>
        <v xml:space="preserve">XCF Neat Cond. Media </v>
      </c>
      <c r="P90" t="str">
        <f>IFERROR(IF(LEN(_xlfn.XLOOKUP($L90,samples!$A:$A,samples!E:E))=0,"",_xlfn.XLOOKUP($L90,samples!$A:$A,samples!E:E)),"")</f>
        <v>Conditioned media</v>
      </c>
      <c r="Q90" t="str">
        <f>IFERROR(IF(LEN(_xlfn.XLOOKUP($L90,samples!$A:$A,samples!F:F))=0,"",_xlfn.XLOOKUP($L90,samples!$A:$A,samples!F:F)),"")</f>
        <v>Neat</v>
      </c>
      <c r="R90" t="str">
        <f>IFERROR(IF(LEN(_xlfn.XLOOKUP($L90,samples!$A:$A,samples!G:G))=0,"",_xlfn.XLOOKUP($L90,samples!$A:$A,samples!G:G)),"")</f>
        <v>XCF column</v>
      </c>
      <c r="S90">
        <f>IFERROR(IF(LEN(_xlfn.XLOOKUP($L90,samples!$A:$A,samples!H:H))=0,"",_xlfn.XLOOKUP($L90,samples!$A:$A,samples!H:H)),"")</f>
        <v>50</v>
      </c>
      <c r="T90" t="str">
        <f>IFERROR(IF(LEN(_xlfn.XLOOKUP($L90,samples!$A:$A,samples!I:I))=0,"",_xlfn.XLOOKUP($L90,samples!$A:$A,samples!I:I)),"")</f>
        <v/>
      </c>
    </row>
    <row r="91" spans="1:20" x14ac:dyDescent="0.2">
      <c r="A91" t="s">
        <v>220</v>
      </c>
      <c r="B91" s="4" t="s">
        <v>210</v>
      </c>
      <c r="C91" s="4" t="s">
        <v>205</v>
      </c>
      <c r="D91" s="4">
        <v>6</v>
      </c>
      <c r="E91" s="4" t="s">
        <v>231</v>
      </c>
      <c r="F91" s="4" t="s">
        <v>232</v>
      </c>
      <c r="G91" s="4" t="s">
        <v>233</v>
      </c>
      <c r="H91" s="4" t="s">
        <v>234</v>
      </c>
      <c r="I91" s="4" t="s">
        <v>235</v>
      </c>
      <c r="J91" s="4" t="s">
        <v>236</v>
      </c>
      <c r="L91" t="s">
        <v>88</v>
      </c>
      <c r="M91" t="str">
        <f>IFERROR(IF(LEN(_xlfn.XLOOKUP($L91,samples!$A:$A,samples!B:B))=0,"",_xlfn.XLOOKUP($L91,samples!$A:$A,samples!B:B)),"")</f>
        <v>X6</v>
      </c>
      <c r="N91" t="str">
        <f>IFERROR(IF(LEN(_xlfn.XLOOKUP($L91,samples!$A:$A,samples!C:C))=0,"",_xlfn.XLOOKUP($L91,samples!$A:$A,samples!C:C)),"")</f>
        <v>CSF_UF10_XCF column</v>
      </c>
      <c r="O91" t="str">
        <f>IFERROR(IF(LEN(_xlfn.XLOOKUP($L91,samples!$A:$A,samples!D:D))=0,"",_xlfn.XLOOKUP($L91,samples!$A:$A,samples!D:D)),"")</f>
        <v xml:space="preserve">XCF UF CSF </v>
      </c>
      <c r="P91" t="str">
        <f>IFERROR(IF(LEN(_xlfn.XLOOKUP($L91,samples!$A:$A,samples!E:E))=0,"",_xlfn.XLOOKUP($L91,samples!$A:$A,samples!E:E)),"")</f>
        <v>CSF</v>
      </c>
      <c r="Q91" t="str">
        <f>IFERROR(IF(LEN(_xlfn.XLOOKUP($L91,samples!$A:$A,samples!F:F))=0,"",_xlfn.XLOOKUP($L91,samples!$A:$A,samples!F:F)),"")</f>
        <v>UF10</v>
      </c>
      <c r="R91" t="str">
        <f>IFERROR(IF(LEN(_xlfn.XLOOKUP($L91,samples!$A:$A,samples!G:G))=0,"",_xlfn.XLOOKUP($L91,samples!$A:$A,samples!G:G)),"")</f>
        <v>XCF column</v>
      </c>
      <c r="S91">
        <f>IFERROR(IF(LEN(_xlfn.XLOOKUP($L91,samples!$A:$A,samples!H:H))=0,"",_xlfn.XLOOKUP($L91,samples!$A:$A,samples!H:H)),"")</f>
        <v>50</v>
      </c>
      <c r="T91" t="str">
        <f>IFERROR(IF(LEN(_xlfn.XLOOKUP($L91,samples!$A:$A,samples!I:I))=0,"",_xlfn.XLOOKUP($L91,samples!$A:$A,samples!I:I)),"")</f>
        <v/>
      </c>
    </row>
    <row r="92" spans="1:20" x14ac:dyDescent="0.2">
      <c r="A92" t="s">
        <v>220</v>
      </c>
      <c r="B92" s="4" t="s">
        <v>211</v>
      </c>
      <c r="C92" s="4" t="s">
        <v>205</v>
      </c>
      <c r="D92" s="4">
        <v>7</v>
      </c>
      <c r="E92" s="4" t="s">
        <v>231</v>
      </c>
      <c r="F92" s="4" t="s">
        <v>232</v>
      </c>
      <c r="G92" s="4" t="s">
        <v>233</v>
      </c>
      <c r="H92" s="4" t="s">
        <v>234</v>
      </c>
      <c r="I92" s="4" t="s">
        <v>235</v>
      </c>
      <c r="J92" s="4" t="s">
        <v>236</v>
      </c>
      <c r="L92" t="s">
        <v>89</v>
      </c>
      <c r="M92" t="str">
        <f>IFERROR(IF(LEN(_xlfn.XLOOKUP($L92,samples!$A:$A,samples!B:B))=0,"",_xlfn.XLOOKUP($L92,samples!$A:$A,samples!B:B)),"")</f>
        <v>X7</v>
      </c>
      <c r="N92" t="str">
        <f>IFERROR(IF(LEN(_xlfn.XLOOKUP($L92,samples!$A:$A,samples!C:C))=0,"",_xlfn.XLOOKUP($L92,samples!$A:$A,samples!C:C)),"")</f>
        <v>Plasma_UF10_XCF column</v>
      </c>
      <c r="O92" t="str">
        <f>IFERROR(IF(LEN(_xlfn.XLOOKUP($L92,samples!$A:$A,samples!D:D))=0,"",_xlfn.XLOOKUP($L92,samples!$A:$A,samples!D:D)),"")</f>
        <v xml:space="preserve">XCF UFPlasma </v>
      </c>
      <c r="P92" t="str">
        <f>IFERROR(IF(LEN(_xlfn.XLOOKUP($L92,samples!$A:$A,samples!E:E))=0,"",_xlfn.XLOOKUP($L92,samples!$A:$A,samples!E:E)),"")</f>
        <v>Plasma</v>
      </c>
      <c r="Q92" t="str">
        <f>IFERROR(IF(LEN(_xlfn.XLOOKUP($L92,samples!$A:$A,samples!F:F))=0,"",_xlfn.XLOOKUP($L92,samples!$A:$A,samples!F:F)),"")</f>
        <v>UF10</v>
      </c>
      <c r="R92" t="str">
        <f>IFERROR(IF(LEN(_xlfn.XLOOKUP($L92,samples!$A:$A,samples!G:G))=0,"",_xlfn.XLOOKUP($L92,samples!$A:$A,samples!G:G)),"")</f>
        <v>XCF column</v>
      </c>
      <c r="S92">
        <f>IFERROR(IF(LEN(_xlfn.XLOOKUP($L92,samples!$A:$A,samples!H:H))=0,"",_xlfn.XLOOKUP($L92,samples!$A:$A,samples!H:H)),"")</f>
        <v>50</v>
      </c>
      <c r="T92" t="str">
        <f>IFERROR(IF(LEN(_xlfn.XLOOKUP($L92,samples!$A:$A,samples!I:I))=0,"",_xlfn.XLOOKUP($L92,samples!$A:$A,samples!I:I)),"")</f>
        <v/>
      </c>
    </row>
    <row r="93" spans="1:20" x14ac:dyDescent="0.2">
      <c r="A93" t="s">
        <v>220</v>
      </c>
      <c r="B93" s="4" t="s">
        <v>212</v>
      </c>
      <c r="C93" s="4" t="s">
        <v>205</v>
      </c>
      <c r="D93" s="4">
        <v>8</v>
      </c>
      <c r="E93" s="4" t="s">
        <v>231</v>
      </c>
      <c r="F93" s="4" t="s">
        <v>232</v>
      </c>
      <c r="G93" s="4" t="s">
        <v>233</v>
      </c>
      <c r="H93" s="4" t="s">
        <v>234</v>
      </c>
      <c r="I93" s="4" t="s">
        <v>235</v>
      </c>
      <c r="J93" s="4" t="s">
        <v>236</v>
      </c>
      <c r="L93" t="s">
        <v>90</v>
      </c>
      <c r="M93" t="str">
        <f>IFERROR(IF(LEN(_xlfn.XLOOKUP($L93,samples!$A:$A,samples!B:B))=0,"",_xlfn.XLOOKUP($L93,samples!$A:$A,samples!B:B)),"")</f>
        <v>X8</v>
      </c>
      <c r="N93" t="str">
        <f>IFERROR(IF(LEN(_xlfn.XLOOKUP($L93,samples!$A:$A,samples!C:C))=0,"",_xlfn.XLOOKUP($L93,samples!$A:$A,samples!C:C)),"")</f>
        <v>Conditioned media_UF10_XCF column</v>
      </c>
      <c r="O93" t="str">
        <f>IFERROR(IF(LEN(_xlfn.XLOOKUP($L93,samples!$A:$A,samples!D:D))=0,"",_xlfn.XLOOKUP($L93,samples!$A:$A,samples!D:D)),"")</f>
        <v xml:space="preserve">XCF UF Cond. Media </v>
      </c>
      <c r="P93" t="str">
        <f>IFERROR(IF(LEN(_xlfn.XLOOKUP($L93,samples!$A:$A,samples!E:E))=0,"",_xlfn.XLOOKUP($L93,samples!$A:$A,samples!E:E)),"")</f>
        <v>Conditioned media</v>
      </c>
      <c r="Q93" t="str">
        <f>IFERROR(IF(LEN(_xlfn.XLOOKUP($L93,samples!$A:$A,samples!F:F))=0,"",_xlfn.XLOOKUP($L93,samples!$A:$A,samples!F:F)),"")</f>
        <v>UF10</v>
      </c>
      <c r="R93" t="str">
        <f>IFERROR(IF(LEN(_xlfn.XLOOKUP($L93,samples!$A:$A,samples!G:G))=0,"",_xlfn.XLOOKUP($L93,samples!$A:$A,samples!G:G)),"")</f>
        <v>XCF column</v>
      </c>
      <c r="S93">
        <f>IFERROR(IF(LEN(_xlfn.XLOOKUP($L93,samples!$A:$A,samples!H:H))=0,"",_xlfn.XLOOKUP($L93,samples!$A:$A,samples!H:H)),"")</f>
        <v>50</v>
      </c>
      <c r="T93" t="str">
        <f>IFERROR(IF(LEN(_xlfn.XLOOKUP($L93,samples!$A:$A,samples!I:I))=0,"",_xlfn.XLOOKUP($L93,samples!$A:$A,samples!I:I)),"")</f>
        <v/>
      </c>
    </row>
    <row r="94" spans="1:20" x14ac:dyDescent="0.2">
      <c r="A94" t="s">
        <v>220</v>
      </c>
      <c r="B94" s="4" t="s">
        <v>213</v>
      </c>
      <c r="C94" s="4" t="s">
        <v>205</v>
      </c>
      <c r="D94" s="4">
        <v>9</v>
      </c>
      <c r="E94" s="4" t="s">
        <v>231</v>
      </c>
      <c r="F94" s="4" t="s">
        <v>232</v>
      </c>
      <c r="G94" s="4" t="s">
        <v>233</v>
      </c>
      <c r="H94" s="4" t="s">
        <v>234</v>
      </c>
      <c r="I94" s="4" t="s">
        <v>235</v>
      </c>
      <c r="J94" s="4" t="s">
        <v>236</v>
      </c>
      <c r="L94" t="s">
        <v>91</v>
      </c>
      <c r="M94" t="str">
        <f>IFERROR(IF(LEN(_xlfn.XLOOKUP($L94,samples!$A:$A,samples!B:B))=0,"",_xlfn.XLOOKUP($L94,samples!$A:$A,samples!B:B)),"")</f>
        <v>X9</v>
      </c>
      <c r="N94" t="str">
        <f>IFERROR(IF(LEN(_xlfn.XLOOKUP($L94,samples!$A:$A,samples!C:C))=0,"",_xlfn.XLOOKUP($L94,samples!$A:$A,samples!C:C)),"")</f>
        <v>CSF_SEC + UF10_XCF column</v>
      </c>
      <c r="O94" t="str">
        <f>IFERROR(IF(LEN(_xlfn.XLOOKUP($L94,samples!$A:$A,samples!D:D))=0,"",_xlfn.XLOOKUP($L94,samples!$A:$A,samples!D:D)),"")</f>
        <v xml:space="preserve">XCF UF/SEC CSF </v>
      </c>
      <c r="P94" t="str">
        <f>IFERROR(IF(LEN(_xlfn.XLOOKUP($L94,samples!$A:$A,samples!E:E))=0,"",_xlfn.XLOOKUP($L94,samples!$A:$A,samples!E:E)),"")</f>
        <v>CSF</v>
      </c>
      <c r="Q94" t="str">
        <f>IFERROR(IF(LEN(_xlfn.XLOOKUP($L94,samples!$A:$A,samples!F:F))=0,"",_xlfn.XLOOKUP($L94,samples!$A:$A,samples!F:F)),"")</f>
        <v>SEC + UF10</v>
      </c>
      <c r="R94" t="str">
        <f>IFERROR(IF(LEN(_xlfn.XLOOKUP($L94,samples!$A:$A,samples!G:G))=0,"",_xlfn.XLOOKUP($L94,samples!$A:$A,samples!G:G)),"")</f>
        <v>XCF column</v>
      </c>
      <c r="S94">
        <f>IFERROR(IF(LEN(_xlfn.XLOOKUP($L94,samples!$A:$A,samples!H:H))=0,"",_xlfn.XLOOKUP($L94,samples!$A:$A,samples!H:H)),"")</f>
        <v>50</v>
      </c>
      <c r="T94" t="str">
        <f>IFERROR(IF(LEN(_xlfn.XLOOKUP($L94,samples!$A:$A,samples!I:I))=0,"",_xlfn.XLOOKUP($L94,samples!$A:$A,samples!I:I)),"")</f>
        <v/>
      </c>
    </row>
    <row r="95" spans="1:20" x14ac:dyDescent="0.2">
      <c r="A95" t="s">
        <v>220</v>
      </c>
      <c r="B95" s="4" t="s">
        <v>214</v>
      </c>
      <c r="C95" s="4" t="s">
        <v>205</v>
      </c>
      <c r="D95" s="4">
        <v>10</v>
      </c>
      <c r="E95" s="4" t="s">
        <v>231</v>
      </c>
      <c r="F95" s="4" t="s">
        <v>232</v>
      </c>
      <c r="G95" s="4" t="s">
        <v>233</v>
      </c>
      <c r="H95" s="4" t="s">
        <v>234</v>
      </c>
      <c r="I95" s="4" t="s">
        <v>235</v>
      </c>
      <c r="J95" s="4" t="s">
        <v>236</v>
      </c>
      <c r="L95" t="s">
        <v>92</v>
      </c>
      <c r="M95" t="str">
        <f>IFERROR(IF(LEN(_xlfn.XLOOKUP($L95,samples!$A:$A,samples!B:B))=0,"",_xlfn.XLOOKUP($L95,samples!$A:$A,samples!B:B)),"")</f>
        <v>X10</v>
      </c>
      <c r="N95" t="str">
        <f>IFERROR(IF(LEN(_xlfn.XLOOKUP($L95,samples!$A:$A,samples!C:C))=0,"",_xlfn.XLOOKUP($L95,samples!$A:$A,samples!C:C)),"")</f>
        <v>Plasma_SEC + UF10_XCF column</v>
      </c>
      <c r="O95" t="str">
        <f>IFERROR(IF(LEN(_xlfn.XLOOKUP($L95,samples!$A:$A,samples!D:D))=0,"",_xlfn.XLOOKUP($L95,samples!$A:$A,samples!D:D)),"")</f>
        <v xml:space="preserve">XCF UF/SEC Plasma </v>
      </c>
      <c r="P95" t="str">
        <f>IFERROR(IF(LEN(_xlfn.XLOOKUP($L95,samples!$A:$A,samples!E:E))=0,"",_xlfn.XLOOKUP($L95,samples!$A:$A,samples!E:E)),"")</f>
        <v>Plasma</v>
      </c>
      <c r="Q95" t="str">
        <f>IFERROR(IF(LEN(_xlfn.XLOOKUP($L95,samples!$A:$A,samples!F:F))=0,"",_xlfn.XLOOKUP($L95,samples!$A:$A,samples!F:F)),"")</f>
        <v>SEC + UF10</v>
      </c>
      <c r="R95" t="str">
        <f>IFERROR(IF(LEN(_xlfn.XLOOKUP($L95,samples!$A:$A,samples!G:G))=0,"",_xlfn.XLOOKUP($L95,samples!$A:$A,samples!G:G)),"")</f>
        <v>XCF column</v>
      </c>
      <c r="S95">
        <f>IFERROR(IF(LEN(_xlfn.XLOOKUP($L95,samples!$A:$A,samples!H:H))=0,"",_xlfn.XLOOKUP($L95,samples!$A:$A,samples!H:H)),"")</f>
        <v>50</v>
      </c>
      <c r="T95" t="str">
        <f>IFERROR(IF(LEN(_xlfn.XLOOKUP($L95,samples!$A:$A,samples!I:I))=0,"",_xlfn.XLOOKUP($L95,samples!$A:$A,samples!I:I)),"")</f>
        <v/>
      </c>
    </row>
    <row r="96" spans="1:20" x14ac:dyDescent="0.2">
      <c r="A96" t="s">
        <v>220</v>
      </c>
      <c r="B96" s="4" t="s">
        <v>215</v>
      </c>
      <c r="C96" s="4" t="s">
        <v>205</v>
      </c>
      <c r="D96" s="4">
        <v>11</v>
      </c>
      <c r="E96" s="4" t="s">
        <v>231</v>
      </c>
      <c r="F96" s="4" t="s">
        <v>232</v>
      </c>
      <c r="G96" s="4" t="s">
        <v>233</v>
      </c>
      <c r="H96" s="4" t="s">
        <v>234</v>
      </c>
      <c r="I96" s="4" t="s">
        <v>235</v>
      </c>
      <c r="J96" s="4" t="s">
        <v>236</v>
      </c>
      <c r="L96" t="s">
        <v>93</v>
      </c>
      <c r="M96" t="str">
        <f>IFERROR(IF(LEN(_xlfn.XLOOKUP($L96,samples!$A:$A,samples!B:B))=0,"",_xlfn.XLOOKUP($L96,samples!$A:$A,samples!B:B)),"")</f>
        <v>X11</v>
      </c>
      <c r="N96" t="str">
        <f>IFERROR(IF(LEN(_xlfn.XLOOKUP($L96,samples!$A:$A,samples!C:C))=0,"",_xlfn.XLOOKUP($L96,samples!$A:$A,samples!C:C)),"")</f>
        <v>Conditioned media_SEC + UF10_XCF column</v>
      </c>
      <c r="O96" t="str">
        <f>IFERROR(IF(LEN(_xlfn.XLOOKUP($L96,samples!$A:$A,samples!D:D))=0,"",_xlfn.XLOOKUP($L96,samples!$A:$A,samples!D:D)),"")</f>
        <v xml:space="preserve">XCF UF/SEC Cond. Media </v>
      </c>
      <c r="P96" t="str">
        <f>IFERROR(IF(LEN(_xlfn.XLOOKUP($L96,samples!$A:$A,samples!E:E))=0,"",_xlfn.XLOOKUP($L96,samples!$A:$A,samples!E:E)),"")</f>
        <v>Conditioned media</v>
      </c>
      <c r="Q96" t="str">
        <f>IFERROR(IF(LEN(_xlfn.XLOOKUP($L96,samples!$A:$A,samples!F:F))=0,"",_xlfn.XLOOKUP($L96,samples!$A:$A,samples!F:F)),"")</f>
        <v>SEC + UF10</v>
      </c>
      <c r="R96" t="str">
        <f>IFERROR(IF(LEN(_xlfn.XLOOKUP($L96,samples!$A:$A,samples!G:G))=0,"",_xlfn.XLOOKUP($L96,samples!$A:$A,samples!G:G)),"")</f>
        <v>XCF column</v>
      </c>
      <c r="S96">
        <f>IFERROR(IF(LEN(_xlfn.XLOOKUP($L96,samples!$A:$A,samples!H:H))=0,"",_xlfn.XLOOKUP($L96,samples!$A:$A,samples!H:H)),"")</f>
        <v>65</v>
      </c>
      <c r="T96" t="str">
        <f>IFERROR(IF(LEN(_xlfn.XLOOKUP($L96,samples!$A:$A,samples!I:I))=0,"",_xlfn.XLOOKUP($L96,samples!$A:$A,samples!I:I)),"")</f>
        <v/>
      </c>
    </row>
    <row r="97" spans="1:20" x14ac:dyDescent="0.2">
      <c r="A97" t="s">
        <v>220</v>
      </c>
      <c r="B97" s="4" t="s">
        <v>216</v>
      </c>
      <c r="C97" s="4" t="s">
        <v>205</v>
      </c>
      <c r="D97" s="4">
        <v>12</v>
      </c>
      <c r="E97" s="4" t="s">
        <v>231</v>
      </c>
      <c r="F97" s="4" t="s">
        <v>232</v>
      </c>
      <c r="G97" s="4" t="s">
        <v>233</v>
      </c>
      <c r="H97" s="4" t="s">
        <v>234</v>
      </c>
      <c r="I97" s="4" t="s">
        <v>235</v>
      </c>
      <c r="J97" s="4" t="s">
        <v>236</v>
      </c>
      <c r="L97" t="s">
        <v>93</v>
      </c>
      <c r="M97" t="str">
        <f>IFERROR(IF(LEN(_xlfn.XLOOKUP($L97,samples!$A:$A,samples!B:B))=0,"",_xlfn.XLOOKUP($L97,samples!$A:$A,samples!B:B)),"")</f>
        <v>X11</v>
      </c>
      <c r="N97" t="str">
        <f>IFERROR(IF(LEN(_xlfn.XLOOKUP($L97,samples!$A:$A,samples!C:C))=0,"",_xlfn.XLOOKUP($L97,samples!$A:$A,samples!C:C)),"")</f>
        <v>Conditioned media_SEC + UF10_XCF column</v>
      </c>
      <c r="O97" t="str">
        <f>IFERROR(IF(LEN(_xlfn.XLOOKUP($L97,samples!$A:$A,samples!D:D))=0,"",_xlfn.XLOOKUP($L97,samples!$A:$A,samples!D:D)),"")</f>
        <v xml:space="preserve">XCF UF/SEC Cond. Media </v>
      </c>
      <c r="P97" t="str">
        <f>IFERROR(IF(LEN(_xlfn.XLOOKUP($L97,samples!$A:$A,samples!E:E))=0,"",_xlfn.XLOOKUP($L97,samples!$A:$A,samples!E:E)),"")</f>
        <v>Conditioned media</v>
      </c>
      <c r="Q97" t="str">
        <f>IFERROR(IF(LEN(_xlfn.XLOOKUP($L97,samples!$A:$A,samples!F:F))=0,"",_xlfn.XLOOKUP($L97,samples!$A:$A,samples!F:F)),"")</f>
        <v>SEC + UF10</v>
      </c>
      <c r="R97" t="str">
        <f>IFERROR(IF(LEN(_xlfn.XLOOKUP($L97,samples!$A:$A,samples!G:G))=0,"",_xlfn.XLOOKUP($L97,samples!$A:$A,samples!G:G)),"")</f>
        <v>XCF column</v>
      </c>
      <c r="S97">
        <f>IFERROR(IF(LEN(_xlfn.XLOOKUP($L97,samples!$A:$A,samples!H:H))=0,"",_xlfn.XLOOKUP($L97,samples!$A:$A,samples!H:H)),"")</f>
        <v>65</v>
      </c>
      <c r="T97" t="str">
        <f>IFERROR(IF(LEN(_xlfn.XLOOKUP($L97,samples!$A:$A,samples!I:I))=0,"",_xlfn.XLOOKUP($L97,samples!$A:$A,samples!I:I)),"")</f>
        <v/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504BA-77E1-7442-8A2F-5FCB1231541E}">
  <dimension ref="A1:P97"/>
  <sheetViews>
    <sheetView tabSelected="1" workbookViewId="0">
      <pane ySplit="1" topLeftCell="A2" activePane="bottomLeft" state="frozen"/>
      <selection pane="bottomLeft" activeCell="K10" sqref="K10"/>
    </sheetView>
  </sheetViews>
  <sheetFormatPr baseColWidth="10" defaultRowHeight="16" x14ac:dyDescent="0.2"/>
  <cols>
    <col min="1" max="1" width="37.1640625" bestFit="1" customWidth="1"/>
    <col min="2" max="2" width="4.6640625" bestFit="1" customWidth="1"/>
    <col min="3" max="5" width="8.83203125" style="4" bestFit="1" customWidth="1"/>
    <col min="6" max="8" width="7.1640625" style="4" bestFit="1" customWidth="1"/>
    <col min="9" max="9" width="7.5" style="4" bestFit="1" customWidth="1"/>
    <col min="10" max="10" width="13.1640625" bestFit="1" customWidth="1"/>
    <col min="11" max="11" width="41.83203125" bestFit="1" customWidth="1"/>
    <col min="12" max="12" width="16.6640625" bestFit="1" customWidth="1"/>
    <col min="13" max="13" width="11.33203125" bestFit="1" customWidth="1"/>
    <col min="14" max="14" width="14.33203125" bestFit="1" customWidth="1"/>
    <col min="15" max="15" width="12.5" bestFit="1" customWidth="1"/>
    <col min="16" max="16" width="17.6640625" bestFit="1" customWidth="1"/>
  </cols>
  <sheetData>
    <row r="1" spans="1:16" x14ac:dyDescent="0.2">
      <c r="A1" s="1" t="s">
        <v>221</v>
      </c>
      <c r="B1" s="3" t="s">
        <v>110</v>
      </c>
      <c r="C1" s="3" t="s">
        <v>225</v>
      </c>
      <c r="D1" s="3" t="s">
        <v>226</v>
      </c>
      <c r="E1" s="3" t="s">
        <v>227</v>
      </c>
      <c r="F1" s="3" t="s">
        <v>228</v>
      </c>
      <c r="G1" s="3" t="s">
        <v>229</v>
      </c>
      <c r="H1" s="3" t="s">
        <v>230</v>
      </c>
      <c r="I1" s="3" t="s">
        <v>237</v>
      </c>
      <c r="J1" s="1" t="s">
        <v>1</v>
      </c>
      <c r="K1" s="1" t="s">
        <v>222</v>
      </c>
      <c r="L1" s="1" t="s">
        <v>98</v>
      </c>
      <c r="M1" s="1" t="s">
        <v>100</v>
      </c>
      <c r="N1" s="1" t="s">
        <v>104</v>
      </c>
      <c r="O1" s="1" t="s">
        <v>238</v>
      </c>
      <c r="P1" s="1" t="s">
        <v>223</v>
      </c>
    </row>
    <row r="2" spans="1:16" x14ac:dyDescent="0.2">
      <c r="A2" t="str">
        <f>platemap!A2</f>
        <v>2023-01-24_131533_marisa_quantifiler.xls</v>
      </c>
      <c r="B2" t="str">
        <f>platemap!B2</f>
        <v>A01</v>
      </c>
      <c r="C2" s="4" t="str">
        <f>platemap!E2</f>
        <v>JUN</v>
      </c>
      <c r="D2" s="4" t="str">
        <f>platemap!F2</f>
        <v>ABY</v>
      </c>
      <c r="E2" s="4" t="str">
        <f>platemap!G2</f>
        <v>VIC</v>
      </c>
      <c r="F2" s="4" t="str">
        <f>platemap!H2</f>
        <v>IPC</v>
      </c>
      <c r="G2" s="4" t="str">
        <f>platemap!I2</f>
        <v>Large</v>
      </c>
      <c r="H2" s="4" t="str">
        <f>platemap!J2</f>
        <v>Small</v>
      </c>
      <c r="J2" t="str">
        <f>platemap!L2</f>
        <v>2023.01.24_1</v>
      </c>
      <c r="K2" t="str">
        <f>platemap!N2</f>
        <v>Standard 1</v>
      </c>
      <c r="L2" t="str">
        <f>platemap!P2</f>
        <v>Standard</v>
      </c>
      <c r="M2" t="str">
        <f>platemap!Q2</f>
        <v/>
      </c>
      <c r="N2" t="str">
        <f>platemap!R2</f>
        <v/>
      </c>
      <c r="O2" t="str">
        <f>platemap!S2</f>
        <v/>
      </c>
      <c r="P2">
        <f>platemap!T2</f>
        <v>50</v>
      </c>
    </row>
    <row r="3" spans="1:16" x14ac:dyDescent="0.2">
      <c r="A3" t="str">
        <f>platemap!A3</f>
        <v>2023-01-24_131533_marisa_quantifiler.xls</v>
      </c>
      <c r="B3" t="str">
        <f>platemap!B3</f>
        <v>A02</v>
      </c>
      <c r="C3" s="4" t="str">
        <f>platemap!E3</f>
        <v>JUN</v>
      </c>
      <c r="D3" s="4" t="str">
        <f>platemap!F3</f>
        <v>ABY</v>
      </c>
      <c r="E3" s="4" t="str">
        <f>platemap!G3</f>
        <v>VIC</v>
      </c>
      <c r="F3" s="4" t="str">
        <f>platemap!H3</f>
        <v>IPC</v>
      </c>
      <c r="G3" s="4" t="str">
        <f>platemap!I3</f>
        <v>Large</v>
      </c>
      <c r="H3" s="4" t="str">
        <f>platemap!J3</f>
        <v>Small</v>
      </c>
      <c r="J3" t="str">
        <f>platemap!L3</f>
        <v>2023.01.24_1</v>
      </c>
      <c r="K3" t="str">
        <f>platemap!N3</f>
        <v>Standard 1</v>
      </c>
      <c r="L3" t="str">
        <f>platemap!P3</f>
        <v>Standard</v>
      </c>
      <c r="M3" t="str">
        <f>platemap!Q3</f>
        <v/>
      </c>
      <c r="N3" t="str">
        <f>platemap!R3</f>
        <v/>
      </c>
      <c r="O3" t="str">
        <f>platemap!S3</f>
        <v/>
      </c>
      <c r="P3">
        <f>platemap!T3</f>
        <v>50</v>
      </c>
    </row>
    <row r="4" spans="1:16" x14ac:dyDescent="0.2">
      <c r="A4" t="str">
        <f>platemap!A4</f>
        <v>2023-01-24_131533_marisa_quantifiler.xls</v>
      </c>
      <c r="B4" t="str">
        <f>platemap!B4</f>
        <v>A03</v>
      </c>
      <c r="C4" s="4" t="str">
        <f>platemap!E4</f>
        <v>JUN</v>
      </c>
      <c r="D4" s="4" t="str">
        <f>platemap!F4</f>
        <v>ABY</v>
      </c>
      <c r="E4" s="4" t="str">
        <f>platemap!G4</f>
        <v>VIC</v>
      </c>
      <c r="F4" s="4" t="str">
        <f>platemap!H4</f>
        <v>IPC</v>
      </c>
      <c r="G4" s="4" t="str">
        <f>platemap!I4</f>
        <v>Large</v>
      </c>
      <c r="H4" s="4" t="str">
        <f>platemap!J4</f>
        <v>Small</v>
      </c>
      <c r="J4" t="str">
        <f>platemap!L4</f>
        <v>2023.01.24_1</v>
      </c>
      <c r="K4" t="str">
        <f>platemap!N4</f>
        <v>Standard 1</v>
      </c>
      <c r="L4" t="str">
        <f>platemap!P4</f>
        <v>Standard</v>
      </c>
      <c r="M4" t="str">
        <f>platemap!Q4</f>
        <v/>
      </c>
      <c r="N4" t="str">
        <f>platemap!R4</f>
        <v/>
      </c>
      <c r="O4" t="str">
        <f>platemap!S4</f>
        <v/>
      </c>
      <c r="P4">
        <f>platemap!T4</f>
        <v>50</v>
      </c>
    </row>
    <row r="5" spans="1:16" x14ac:dyDescent="0.2">
      <c r="A5" t="str">
        <f>platemap!A5</f>
        <v>2023-01-24_131533_marisa_quantifiler.xls</v>
      </c>
      <c r="B5" t="str">
        <f>platemap!B5</f>
        <v>A04</v>
      </c>
      <c r="C5" s="4" t="str">
        <f>platemap!E5</f>
        <v>JUN</v>
      </c>
      <c r="D5" s="4" t="str">
        <f>platemap!F5</f>
        <v>ABY</v>
      </c>
      <c r="E5" s="4" t="str">
        <f>platemap!G5</f>
        <v>VIC</v>
      </c>
      <c r="F5" s="4" t="str">
        <f>platemap!H5</f>
        <v>IPC</v>
      </c>
      <c r="G5" s="4" t="str">
        <f>platemap!I5</f>
        <v>Large</v>
      </c>
      <c r="H5" s="4" t="str">
        <f>platemap!J5</f>
        <v>Small</v>
      </c>
      <c r="J5" t="str">
        <f>platemap!L5</f>
        <v>2023.01.24_2</v>
      </c>
      <c r="K5" t="str">
        <f>platemap!N5</f>
        <v>Standard 2</v>
      </c>
      <c r="L5" t="str">
        <f>platemap!P5</f>
        <v>Standard</v>
      </c>
      <c r="M5" t="str">
        <f>platemap!Q5</f>
        <v/>
      </c>
      <c r="N5" t="str">
        <f>platemap!R5</f>
        <v/>
      </c>
      <c r="O5" t="str">
        <f>platemap!S5</f>
        <v/>
      </c>
      <c r="P5">
        <f>platemap!T5</f>
        <v>5</v>
      </c>
    </row>
    <row r="6" spans="1:16" x14ac:dyDescent="0.2">
      <c r="A6" t="str">
        <f>platemap!A6</f>
        <v>2023-01-24_131533_marisa_quantifiler.xls</v>
      </c>
      <c r="B6" t="str">
        <f>platemap!B6</f>
        <v>A05</v>
      </c>
      <c r="C6" s="4" t="str">
        <f>platemap!E6</f>
        <v>JUN</v>
      </c>
      <c r="D6" s="4" t="str">
        <f>platemap!F6</f>
        <v>ABY</v>
      </c>
      <c r="E6" s="4" t="str">
        <f>platemap!G6</f>
        <v>VIC</v>
      </c>
      <c r="F6" s="4" t="str">
        <f>platemap!H6</f>
        <v>IPC</v>
      </c>
      <c r="G6" s="4" t="str">
        <f>platemap!I6</f>
        <v>Large</v>
      </c>
      <c r="H6" s="4" t="str">
        <f>platemap!J6</f>
        <v>Small</v>
      </c>
      <c r="J6" t="str">
        <f>platemap!L6</f>
        <v>2023.01.24_2</v>
      </c>
      <c r="K6" t="str">
        <f>platemap!N6</f>
        <v>Standard 2</v>
      </c>
      <c r="L6" t="str">
        <f>platemap!P6</f>
        <v>Standard</v>
      </c>
      <c r="M6" t="str">
        <f>platemap!Q6</f>
        <v/>
      </c>
      <c r="N6" t="str">
        <f>platemap!R6</f>
        <v/>
      </c>
      <c r="O6" t="str">
        <f>platemap!S6</f>
        <v/>
      </c>
      <c r="P6">
        <f>platemap!T6</f>
        <v>5</v>
      </c>
    </row>
    <row r="7" spans="1:16" x14ac:dyDescent="0.2">
      <c r="A7" t="str">
        <f>platemap!A7</f>
        <v>2023-01-24_131533_marisa_quantifiler.xls</v>
      </c>
      <c r="B7" t="str">
        <f>platemap!B7</f>
        <v>A06</v>
      </c>
      <c r="C7" s="4" t="str">
        <f>platemap!E7</f>
        <v>JUN</v>
      </c>
      <c r="D7" s="4" t="str">
        <f>platemap!F7</f>
        <v>ABY</v>
      </c>
      <c r="E7" s="4" t="str">
        <f>platemap!G7</f>
        <v>VIC</v>
      </c>
      <c r="F7" s="4" t="str">
        <f>platemap!H7</f>
        <v>IPC</v>
      </c>
      <c r="G7" s="4" t="str">
        <f>platemap!I7</f>
        <v>Large</v>
      </c>
      <c r="H7" s="4" t="str">
        <f>platemap!J7</f>
        <v>Small</v>
      </c>
      <c r="J7" t="str">
        <f>platemap!L7</f>
        <v>2023.01.24_2</v>
      </c>
      <c r="K7" t="str">
        <f>platemap!N7</f>
        <v>Standard 2</v>
      </c>
      <c r="L7" t="str">
        <f>platemap!P7</f>
        <v>Standard</v>
      </c>
      <c r="M7" t="str">
        <f>platemap!Q7</f>
        <v/>
      </c>
      <c r="N7" t="str">
        <f>platemap!R7</f>
        <v/>
      </c>
      <c r="O7" t="str">
        <f>platemap!S7</f>
        <v/>
      </c>
      <c r="P7">
        <f>platemap!T7</f>
        <v>5</v>
      </c>
    </row>
    <row r="8" spans="1:16" x14ac:dyDescent="0.2">
      <c r="A8" t="str">
        <f>platemap!A8</f>
        <v>2023-01-24_131533_marisa_quantifiler.xls</v>
      </c>
      <c r="B8" t="str">
        <f>platemap!B8</f>
        <v>A07</v>
      </c>
      <c r="C8" s="4" t="str">
        <f>platemap!E8</f>
        <v>JUN</v>
      </c>
      <c r="D8" s="4" t="str">
        <f>platemap!F8</f>
        <v>ABY</v>
      </c>
      <c r="E8" s="4" t="str">
        <f>platemap!G8</f>
        <v>VIC</v>
      </c>
      <c r="F8" s="4" t="str">
        <f>platemap!H8</f>
        <v>IPC</v>
      </c>
      <c r="G8" s="4" t="str">
        <f>platemap!I8</f>
        <v>Large</v>
      </c>
      <c r="H8" s="4" t="str">
        <f>platemap!J8</f>
        <v>Small</v>
      </c>
      <c r="J8" t="str">
        <f>platemap!L8</f>
        <v>2023.01.24_3</v>
      </c>
      <c r="K8" t="str">
        <f>platemap!N8</f>
        <v>Standard 3</v>
      </c>
      <c r="L8" t="str">
        <f>platemap!P8</f>
        <v>Standard</v>
      </c>
      <c r="M8" t="str">
        <f>platemap!Q8</f>
        <v/>
      </c>
      <c r="N8" t="str">
        <f>platemap!R8</f>
        <v/>
      </c>
      <c r="O8" t="str">
        <f>platemap!S8</f>
        <v/>
      </c>
      <c r="P8">
        <f>platemap!T8</f>
        <v>0.5</v>
      </c>
    </row>
    <row r="9" spans="1:16" x14ac:dyDescent="0.2">
      <c r="A9" t="str">
        <f>platemap!A9</f>
        <v>2023-01-24_131533_marisa_quantifiler.xls</v>
      </c>
      <c r="B9" t="str">
        <f>platemap!B9</f>
        <v>A08</v>
      </c>
      <c r="C9" s="4" t="str">
        <f>platemap!E9</f>
        <v>JUN</v>
      </c>
      <c r="D9" s="4" t="str">
        <f>platemap!F9</f>
        <v>ABY</v>
      </c>
      <c r="E9" s="4" t="str">
        <f>platemap!G9</f>
        <v>VIC</v>
      </c>
      <c r="F9" s="4" t="str">
        <f>platemap!H9</f>
        <v>IPC</v>
      </c>
      <c r="G9" s="4" t="str">
        <f>platemap!I9</f>
        <v>Large</v>
      </c>
      <c r="H9" s="4" t="str">
        <f>platemap!J9</f>
        <v>Small</v>
      </c>
      <c r="J9" t="str">
        <f>platemap!L9</f>
        <v>2023.01.24_3</v>
      </c>
      <c r="K9" t="str">
        <f>platemap!N9</f>
        <v>Standard 3</v>
      </c>
      <c r="L9" t="str">
        <f>platemap!P9</f>
        <v>Standard</v>
      </c>
      <c r="M9" t="str">
        <f>platemap!Q9</f>
        <v/>
      </c>
      <c r="N9" t="str">
        <f>platemap!R9</f>
        <v/>
      </c>
      <c r="O9" t="str">
        <f>platemap!S9</f>
        <v/>
      </c>
      <c r="P9">
        <f>platemap!T9</f>
        <v>0.5</v>
      </c>
    </row>
    <row r="10" spans="1:16" x14ac:dyDescent="0.2">
      <c r="A10" t="str">
        <f>platemap!A10</f>
        <v>2023-01-24_131533_marisa_quantifiler.xls</v>
      </c>
      <c r="B10" t="str">
        <f>platemap!B10</f>
        <v>A09</v>
      </c>
      <c r="C10" s="4" t="str">
        <f>platemap!E10</f>
        <v>JUN</v>
      </c>
      <c r="D10" s="4" t="str">
        <f>platemap!F10</f>
        <v>ABY</v>
      </c>
      <c r="E10" s="4" t="str">
        <f>platemap!G10</f>
        <v>VIC</v>
      </c>
      <c r="F10" s="4" t="str">
        <f>platemap!H10</f>
        <v>IPC</v>
      </c>
      <c r="G10" s="4" t="str">
        <f>platemap!I10</f>
        <v>Large</v>
      </c>
      <c r="H10" s="4" t="str">
        <f>platemap!J10</f>
        <v>Small</v>
      </c>
      <c r="J10" t="str">
        <f>platemap!L10</f>
        <v>2023.01.24_3</v>
      </c>
      <c r="K10" t="str">
        <f>platemap!N10</f>
        <v>Standard 3</v>
      </c>
      <c r="L10" t="str">
        <f>platemap!P10</f>
        <v>Standard</v>
      </c>
      <c r="M10" t="str">
        <f>platemap!Q10</f>
        <v/>
      </c>
      <c r="N10" t="str">
        <f>platemap!R10</f>
        <v/>
      </c>
      <c r="O10" t="str">
        <f>platemap!S10</f>
        <v/>
      </c>
      <c r="P10">
        <f>platemap!T10</f>
        <v>0.5</v>
      </c>
    </row>
    <row r="11" spans="1:16" x14ac:dyDescent="0.2">
      <c r="A11" t="str">
        <f>platemap!A11</f>
        <v>2023-01-24_131533_marisa_quantifiler.xls</v>
      </c>
      <c r="B11" t="str">
        <f>platemap!B11</f>
        <v>A10</v>
      </c>
      <c r="C11" s="4" t="str">
        <f>platemap!E11</f>
        <v>JUN</v>
      </c>
      <c r="D11" s="4" t="str">
        <f>platemap!F11</f>
        <v>ABY</v>
      </c>
      <c r="E11" s="4" t="str">
        <f>platemap!G11</f>
        <v>VIC</v>
      </c>
      <c r="F11" s="4" t="str">
        <f>platemap!H11</f>
        <v>IPC</v>
      </c>
      <c r="G11" s="4" t="str">
        <f>platemap!I11</f>
        <v>Large</v>
      </c>
      <c r="H11" s="4" t="str">
        <f>platemap!J11</f>
        <v>Small</v>
      </c>
      <c r="J11" t="str">
        <f>platemap!L11</f>
        <v>2023.01.24_4</v>
      </c>
      <c r="K11" t="str">
        <f>platemap!N11</f>
        <v>Standard 4</v>
      </c>
      <c r="L11" t="str">
        <f>platemap!P11</f>
        <v>Standard</v>
      </c>
      <c r="M11" t="str">
        <f>platemap!Q11</f>
        <v/>
      </c>
      <c r="N11" t="str">
        <f>platemap!R11</f>
        <v/>
      </c>
      <c r="O11" t="str">
        <f>platemap!S11</f>
        <v/>
      </c>
      <c r="P11">
        <f>platemap!T11</f>
        <v>0.05</v>
      </c>
    </row>
    <row r="12" spans="1:16" x14ac:dyDescent="0.2">
      <c r="A12" t="str">
        <f>platemap!A12</f>
        <v>2023-01-24_131533_marisa_quantifiler.xls</v>
      </c>
      <c r="B12" t="str">
        <f>platemap!B12</f>
        <v>A11</v>
      </c>
      <c r="C12" s="4" t="str">
        <f>platemap!E12</f>
        <v>JUN</v>
      </c>
      <c r="D12" s="4" t="str">
        <f>platemap!F12</f>
        <v>ABY</v>
      </c>
      <c r="E12" s="4" t="str">
        <f>platemap!G12</f>
        <v>VIC</v>
      </c>
      <c r="F12" s="4" t="str">
        <f>platemap!H12</f>
        <v>IPC</v>
      </c>
      <c r="G12" s="4" t="str">
        <f>platemap!I12</f>
        <v>Large</v>
      </c>
      <c r="H12" s="4" t="str">
        <f>platemap!J12</f>
        <v>Small</v>
      </c>
      <c r="J12" t="str">
        <f>platemap!L12</f>
        <v>2023.01.24_4</v>
      </c>
      <c r="K12" t="str">
        <f>platemap!N12</f>
        <v>Standard 4</v>
      </c>
      <c r="L12" t="str">
        <f>platemap!P12</f>
        <v>Standard</v>
      </c>
      <c r="M12" t="str">
        <f>platemap!Q12</f>
        <v/>
      </c>
      <c r="N12" t="str">
        <f>platemap!R12</f>
        <v/>
      </c>
      <c r="O12" t="str">
        <f>platemap!S12</f>
        <v/>
      </c>
      <c r="P12">
        <f>platemap!T12</f>
        <v>0.05</v>
      </c>
    </row>
    <row r="13" spans="1:16" x14ac:dyDescent="0.2">
      <c r="A13" t="str">
        <f>platemap!A13</f>
        <v>2023-01-24_131533_marisa_quantifiler.xls</v>
      </c>
      <c r="B13" t="str">
        <f>platemap!B13</f>
        <v>A12</v>
      </c>
      <c r="C13" s="4" t="str">
        <f>platemap!E13</f>
        <v>JUN</v>
      </c>
      <c r="D13" s="4" t="str">
        <f>platemap!F13</f>
        <v>ABY</v>
      </c>
      <c r="E13" s="4" t="str">
        <f>platemap!G13</f>
        <v>VIC</v>
      </c>
      <c r="F13" s="4" t="str">
        <f>platemap!H13</f>
        <v>IPC</v>
      </c>
      <c r="G13" s="4" t="str">
        <f>platemap!I13</f>
        <v>Large</v>
      </c>
      <c r="H13" s="4" t="str">
        <f>platemap!J13</f>
        <v>Small</v>
      </c>
      <c r="J13" t="str">
        <f>platemap!L13</f>
        <v>2023.01.24_4</v>
      </c>
      <c r="K13" t="str">
        <f>platemap!N13</f>
        <v>Standard 4</v>
      </c>
      <c r="L13" t="str">
        <f>platemap!P13</f>
        <v>Standard</v>
      </c>
      <c r="M13" t="str">
        <f>platemap!Q13</f>
        <v/>
      </c>
      <c r="N13" t="str">
        <f>platemap!R13</f>
        <v/>
      </c>
      <c r="O13" t="str">
        <f>platemap!S13</f>
        <v/>
      </c>
      <c r="P13">
        <f>platemap!T13</f>
        <v>0.05</v>
      </c>
    </row>
    <row r="14" spans="1:16" x14ac:dyDescent="0.2">
      <c r="A14" t="str">
        <f>platemap!A14</f>
        <v>2023-01-24_131533_marisa_quantifiler.xls</v>
      </c>
      <c r="B14" t="str">
        <f>platemap!B14</f>
        <v>B01</v>
      </c>
      <c r="C14" s="4" t="str">
        <f>platemap!E14</f>
        <v>JUN</v>
      </c>
      <c r="D14" s="4" t="str">
        <f>platemap!F14</f>
        <v>ABY</v>
      </c>
      <c r="E14" s="4" t="str">
        <f>platemap!G14</f>
        <v>VIC</v>
      </c>
      <c r="F14" s="4" t="str">
        <f>platemap!H14</f>
        <v>IPC</v>
      </c>
      <c r="G14" s="4" t="str">
        <f>platemap!I14</f>
        <v>Large</v>
      </c>
      <c r="H14" s="4" t="str">
        <f>platemap!J14</f>
        <v>Small</v>
      </c>
      <c r="J14" t="str">
        <f>platemap!L14</f>
        <v>2023.01.24_5</v>
      </c>
      <c r="K14" t="str">
        <f>platemap!N14</f>
        <v>Standard 5</v>
      </c>
      <c r="L14" t="str">
        <f>platemap!P14</f>
        <v>Standard</v>
      </c>
      <c r="M14" t="str">
        <f>platemap!Q14</f>
        <v/>
      </c>
      <c r="N14" t="str">
        <f>platemap!R14</f>
        <v/>
      </c>
      <c r="O14" t="str">
        <f>platemap!S14</f>
        <v/>
      </c>
      <c r="P14">
        <f>platemap!T14</f>
        <v>5.0000000000000001E-3</v>
      </c>
    </row>
    <row r="15" spans="1:16" x14ac:dyDescent="0.2">
      <c r="A15" t="str">
        <f>platemap!A15</f>
        <v>2023-01-24_131533_marisa_quantifiler.xls</v>
      </c>
      <c r="B15" t="str">
        <f>platemap!B15</f>
        <v>B02</v>
      </c>
      <c r="C15" s="4" t="str">
        <f>platemap!E15</f>
        <v>JUN</v>
      </c>
      <c r="D15" s="4" t="str">
        <f>platemap!F15</f>
        <v>ABY</v>
      </c>
      <c r="E15" s="4" t="str">
        <f>platemap!G15</f>
        <v>VIC</v>
      </c>
      <c r="F15" s="4" t="str">
        <f>platemap!H15</f>
        <v>IPC</v>
      </c>
      <c r="G15" s="4" t="str">
        <f>platemap!I15</f>
        <v>Large</v>
      </c>
      <c r="H15" s="4" t="str">
        <f>platemap!J15</f>
        <v>Small</v>
      </c>
      <c r="J15" t="str">
        <f>platemap!L15</f>
        <v>2023.01.24_5</v>
      </c>
      <c r="K15" t="str">
        <f>platemap!N15</f>
        <v>Standard 5</v>
      </c>
      <c r="L15" t="str">
        <f>platemap!P15</f>
        <v>Standard</v>
      </c>
      <c r="M15" t="str">
        <f>platemap!Q15</f>
        <v/>
      </c>
      <c r="N15" t="str">
        <f>platemap!R15</f>
        <v/>
      </c>
      <c r="O15" t="str">
        <f>platemap!S15</f>
        <v/>
      </c>
      <c r="P15">
        <f>platemap!T15</f>
        <v>5.0000000000000001E-3</v>
      </c>
    </row>
    <row r="16" spans="1:16" x14ac:dyDescent="0.2">
      <c r="A16" t="str">
        <f>platemap!A16</f>
        <v>2023-01-24_131533_marisa_quantifiler.xls</v>
      </c>
      <c r="B16" t="str">
        <f>platemap!B16</f>
        <v>B03</v>
      </c>
      <c r="C16" s="4" t="str">
        <f>platemap!E16</f>
        <v>JUN</v>
      </c>
      <c r="D16" s="4" t="str">
        <f>platemap!F16</f>
        <v>ABY</v>
      </c>
      <c r="E16" s="4" t="str">
        <f>platemap!G16</f>
        <v>VIC</v>
      </c>
      <c r="F16" s="4" t="str">
        <f>platemap!H16</f>
        <v>IPC</v>
      </c>
      <c r="G16" s="4" t="str">
        <f>platemap!I16</f>
        <v>Large</v>
      </c>
      <c r="H16" s="4" t="str">
        <f>platemap!J16</f>
        <v>Small</v>
      </c>
      <c r="J16" t="str">
        <f>platemap!L16</f>
        <v>2023.01.24_5</v>
      </c>
      <c r="K16" t="str">
        <f>platemap!N16</f>
        <v>Standard 5</v>
      </c>
      <c r="L16" t="str">
        <f>platemap!P16</f>
        <v>Standard</v>
      </c>
      <c r="M16" t="str">
        <f>platemap!Q16</f>
        <v/>
      </c>
      <c r="N16" t="str">
        <f>platemap!R16</f>
        <v/>
      </c>
      <c r="O16" t="str">
        <f>platemap!S16</f>
        <v/>
      </c>
      <c r="P16">
        <f>platemap!T16</f>
        <v>5.0000000000000001E-3</v>
      </c>
    </row>
    <row r="17" spans="1:16" x14ac:dyDescent="0.2">
      <c r="A17" t="str">
        <f>platemap!A17</f>
        <v>2023-01-24_131533_marisa_quantifiler.xls</v>
      </c>
      <c r="B17" t="str">
        <f>platemap!B17</f>
        <v>B04</v>
      </c>
      <c r="C17" s="4" t="str">
        <f>platemap!E17</f>
        <v>JUN</v>
      </c>
      <c r="D17" s="4" t="str">
        <f>platemap!F17</f>
        <v>ABY</v>
      </c>
      <c r="E17" s="4" t="str">
        <f>platemap!G17</f>
        <v>VIC</v>
      </c>
      <c r="F17" s="4" t="str">
        <f>platemap!H17</f>
        <v>IPC</v>
      </c>
      <c r="G17" s="4" t="str">
        <f>platemap!I17</f>
        <v>Large</v>
      </c>
      <c r="H17" s="4" t="str">
        <f>platemap!J17</f>
        <v>Small</v>
      </c>
      <c r="J17" t="str">
        <f>platemap!L17</f>
        <v>2023.01.24_6</v>
      </c>
      <c r="K17" t="str">
        <f>platemap!N17</f>
        <v>Standard 6</v>
      </c>
      <c r="L17" t="str">
        <f>platemap!P17</f>
        <v>Water</v>
      </c>
      <c r="M17" t="str">
        <f>platemap!Q17</f>
        <v/>
      </c>
      <c r="N17" t="str">
        <f>platemap!R17</f>
        <v/>
      </c>
      <c r="O17" t="str">
        <f>platemap!S17</f>
        <v/>
      </c>
      <c r="P17">
        <f>platemap!T17</f>
        <v>0</v>
      </c>
    </row>
    <row r="18" spans="1:16" x14ac:dyDescent="0.2">
      <c r="A18" t="str">
        <f>platemap!A18</f>
        <v>2023-01-24_131533_marisa_quantifiler.xls</v>
      </c>
      <c r="B18" t="str">
        <f>platemap!B18</f>
        <v>B05</v>
      </c>
      <c r="C18" s="4" t="str">
        <f>platemap!E18</f>
        <v>JUN</v>
      </c>
      <c r="D18" s="4" t="str">
        <f>platemap!F18</f>
        <v>ABY</v>
      </c>
      <c r="E18" s="4" t="str">
        <f>platemap!G18</f>
        <v>VIC</v>
      </c>
      <c r="F18" s="4" t="str">
        <f>platemap!H18</f>
        <v>IPC</v>
      </c>
      <c r="G18" s="4" t="str">
        <f>platemap!I18</f>
        <v>Large</v>
      </c>
      <c r="H18" s="4" t="str">
        <f>platemap!J18</f>
        <v>Small</v>
      </c>
      <c r="J18" t="str">
        <f>platemap!L18</f>
        <v>2023.01.24_6</v>
      </c>
      <c r="K18" t="str">
        <f>platemap!N18</f>
        <v>Standard 6</v>
      </c>
      <c r="L18" t="str">
        <f>platemap!P18</f>
        <v>Water</v>
      </c>
      <c r="M18" t="str">
        <f>platemap!Q18</f>
        <v/>
      </c>
      <c r="N18" t="str">
        <f>platemap!R18</f>
        <v/>
      </c>
      <c r="O18" t="str">
        <f>platemap!S18</f>
        <v/>
      </c>
      <c r="P18">
        <f>platemap!T18</f>
        <v>0</v>
      </c>
    </row>
    <row r="19" spans="1:16" x14ac:dyDescent="0.2">
      <c r="A19" t="str">
        <f>platemap!A19</f>
        <v>2023-01-24_131533_marisa_quantifiler.xls</v>
      </c>
      <c r="B19" t="str">
        <f>platemap!B19</f>
        <v>B06</v>
      </c>
      <c r="C19" s="4" t="str">
        <f>platemap!E19</f>
        <v>JUN</v>
      </c>
      <c r="D19" s="4" t="str">
        <f>platemap!F19</f>
        <v>ABY</v>
      </c>
      <c r="E19" s="4" t="str">
        <f>platemap!G19</f>
        <v>VIC</v>
      </c>
      <c r="F19" s="4" t="str">
        <f>platemap!H19</f>
        <v>IPC</v>
      </c>
      <c r="G19" s="4" t="str">
        <f>platemap!I19</f>
        <v>Large</v>
      </c>
      <c r="H19" s="4" t="str">
        <f>platemap!J19</f>
        <v>Small</v>
      </c>
      <c r="J19" t="str">
        <f>platemap!L19</f>
        <v>2023.01.24_6</v>
      </c>
      <c r="K19" t="str">
        <f>platemap!N19</f>
        <v>Standard 6</v>
      </c>
      <c r="L19" t="str">
        <f>platemap!P19</f>
        <v>Water</v>
      </c>
      <c r="M19" t="str">
        <f>platemap!Q19</f>
        <v/>
      </c>
      <c r="N19" t="str">
        <f>platemap!R19</f>
        <v/>
      </c>
      <c r="O19" t="str">
        <f>platemap!S19</f>
        <v/>
      </c>
      <c r="P19">
        <f>platemap!T19</f>
        <v>0</v>
      </c>
    </row>
    <row r="20" spans="1:16" x14ac:dyDescent="0.2">
      <c r="A20" t="str">
        <f>platemap!A20</f>
        <v>2023-01-24_131533_marisa_quantifiler.xls</v>
      </c>
      <c r="B20" t="str">
        <f>platemap!B20</f>
        <v>B07</v>
      </c>
      <c r="C20" s="4" t="str">
        <f>platemap!E20</f>
        <v>JUN</v>
      </c>
      <c r="D20" s="4" t="str">
        <f>platemap!F20</f>
        <v>ABY</v>
      </c>
      <c r="E20" s="4" t="str">
        <f>platemap!G20</f>
        <v>VIC</v>
      </c>
      <c r="F20" s="4" t="str">
        <f>platemap!H20</f>
        <v>IPC</v>
      </c>
      <c r="G20" s="4" t="str">
        <f>platemap!I20</f>
        <v>Large</v>
      </c>
      <c r="H20" s="4" t="str">
        <f>platemap!J20</f>
        <v>Small</v>
      </c>
      <c r="J20" t="str">
        <f>platemap!L20</f>
        <v>2023.01.24_7</v>
      </c>
      <c r="K20" t="str">
        <f>platemap!N20</f>
        <v>Standard 7</v>
      </c>
      <c r="L20" t="str">
        <f>platemap!P20</f>
        <v>None</v>
      </c>
      <c r="M20" t="str">
        <f>platemap!Q20</f>
        <v/>
      </c>
      <c r="N20" t="str">
        <f>platemap!R20</f>
        <v/>
      </c>
      <c r="O20" t="str">
        <f>platemap!S20</f>
        <v/>
      </c>
      <c r="P20" t="str">
        <f>platemap!T20</f>
        <v/>
      </c>
    </row>
    <row r="21" spans="1:16" x14ac:dyDescent="0.2">
      <c r="A21" t="str">
        <f>platemap!A21</f>
        <v>2023-01-24_131533_marisa_quantifiler.xls</v>
      </c>
      <c r="B21" t="str">
        <f>platemap!B21</f>
        <v>B08</v>
      </c>
      <c r="C21" s="4" t="str">
        <f>platemap!E21</f>
        <v>JUN</v>
      </c>
      <c r="D21" s="4" t="str">
        <f>platemap!F21</f>
        <v>ABY</v>
      </c>
      <c r="E21" s="4" t="str">
        <f>platemap!G21</f>
        <v>VIC</v>
      </c>
      <c r="F21" s="4" t="str">
        <f>platemap!H21</f>
        <v>IPC</v>
      </c>
      <c r="G21" s="4" t="str">
        <f>platemap!I21</f>
        <v>Large</v>
      </c>
      <c r="H21" s="4" t="str">
        <f>platemap!J21</f>
        <v>Small</v>
      </c>
      <c r="J21" t="str">
        <f>platemap!L21</f>
        <v>2023.01.24_7</v>
      </c>
      <c r="K21" t="str">
        <f>platemap!N21</f>
        <v>Standard 7</v>
      </c>
      <c r="L21" t="str">
        <f>platemap!P21</f>
        <v>None</v>
      </c>
      <c r="M21" t="str">
        <f>platemap!Q21</f>
        <v/>
      </c>
      <c r="N21" t="str">
        <f>platemap!R21</f>
        <v/>
      </c>
      <c r="O21" t="str">
        <f>platemap!S21</f>
        <v/>
      </c>
      <c r="P21" t="str">
        <f>platemap!T21</f>
        <v/>
      </c>
    </row>
    <row r="22" spans="1:16" x14ac:dyDescent="0.2">
      <c r="A22" t="str">
        <f>platemap!A22</f>
        <v>2023-01-24_131533_marisa_quantifiler.xls</v>
      </c>
      <c r="B22" t="str">
        <f>platemap!B22</f>
        <v>B09</v>
      </c>
      <c r="C22" s="4" t="str">
        <f>platemap!E22</f>
        <v>JUN</v>
      </c>
      <c r="D22" s="4" t="str">
        <f>platemap!F22</f>
        <v>ABY</v>
      </c>
      <c r="E22" s="4" t="str">
        <f>platemap!G22</f>
        <v>VIC</v>
      </c>
      <c r="F22" s="4" t="str">
        <f>platemap!H22</f>
        <v>IPC</v>
      </c>
      <c r="G22" s="4" t="str">
        <f>platemap!I22</f>
        <v>Large</v>
      </c>
      <c r="H22" s="4" t="str">
        <f>platemap!J22</f>
        <v>Small</v>
      </c>
      <c r="J22" t="str">
        <f>platemap!L22</f>
        <v>2023.01.24_7</v>
      </c>
      <c r="K22" t="str">
        <f>platemap!N22</f>
        <v>Standard 7</v>
      </c>
      <c r="L22" t="str">
        <f>platemap!P22</f>
        <v>None</v>
      </c>
      <c r="M22" t="str">
        <f>platemap!Q22</f>
        <v/>
      </c>
      <c r="N22" t="str">
        <f>platemap!R22</f>
        <v/>
      </c>
      <c r="O22" t="str">
        <f>platemap!S22</f>
        <v/>
      </c>
      <c r="P22" t="str">
        <f>platemap!T22</f>
        <v/>
      </c>
    </row>
    <row r="23" spans="1:16" x14ac:dyDescent="0.2">
      <c r="A23" t="str">
        <f>platemap!A23</f>
        <v>2023-01-24_131533_marisa_quantifiler.xls</v>
      </c>
      <c r="B23" t="str">
        <f>platemap!B23</f>
        <v>B10</v>
      </c>
      <c r="C23" s="4" t="str">
        <f>platemap!E23</f>
        <v>JUN</v>
      </c>
      <c r="D23" s="4" t="str">
        <f>platemap!F23</f>
        <v>ABY</v>
      </c>
      <c r="E23" s="4" t="str">
        <f>platemap!G23</f>
        <v>VIC</v>
      </c>
      <c r="F23" s="4" t="str">
        <f>platemap!H23</f>
        <v>IPC</v>
      </c>
      <c r="G23" s="4" t="str">
        <f>platemap!I23</f>
        <v>Large</v>
      </c>
      <c r="H23" s="4" t="str">
        <f>platemap!J23</f>
        <v>Small</v>
      </c>
      <c r="J23" t="str">
        <f>platemap!L23</f>
        <v>2023.01.24_7</v>
      </c>
      <c r="K23" t="str">
        <f>platemap!N23</f>
        <v>Standard 7</v>
      </c>
      <c r="L23" t="str">
        <f>platemap!P23</f>
        <v>None</v>
      </c>
      <c r="M23" t="str">
        <f>platemap!Q23</f>
        <v/>
      </c>
      <c r="N23" t="str">
        <f>platemap!R23</f>
        <v/>
      </c>
      <c r="O23" t="str">
        <f>platemap!S23</f>
        <v/>
      </c>
      <c r="P23" t="str">
        <f>platemap!T23</f>
        <v/>
      </c>
    </row>
    <row r="24" spans="1:16" x14ac:dyDescent="0.2">
      <c r="A24" t="str">
        <f>platemap!A24</f>
        <v>2023-01-24_131533_marisa_quantifiler.xls</v>
      </c>
      <c r="B24" t="str">
        <f>platemap!B24</f>
        <v>B11</v>
      </c>
      <c r="C24" s="4" t="str">
        <f>platemap!E24</f>
        <v>JUN</v>
      </c>
      <c r="D24" s="4" t="str">
        <f>platemap!F24</f>
        <v>ABY</v>
      </c>
      <c r="E24" s="4" t="str">
        <f>platemap!G24</f>
        <v>VIC</v>
      </c>
      <c r="F24" s="4" t="str">
        <f>platemap!H24</f>
        <v>IPC</v>
      </c>
      <c r="G24" s="4" t="str">
        <f>platemap!I24</f>
        <v>Large</v>
      </c>
      <c r="H24" s="4" t="str">
        <f>platemap!J24</f>
        <v>Small</v>
      </c>
      <c r="J24" t="str">
        <f>platemap!L24</f>
        <v>2023.01.24_7</v>
      </c>
      <c r="K24" t="str">
        <f>platemap!N24</f>
        <v>Standard 7</v>
      </c>
      <c r="L24" t="str">
        <f>platemap!P24</f>
        <v>None</v>
      </c>
      <c r="M24" t="str">
        <f>platemap!Q24</f>
        <v/>
      </c>
      <c r="N24" t="str">
        <f>platemap!R24</f>
        <v/>
      </c>
      <c r="O24" t="str">
        <f>platemap!S24</f>
        <v/>
      </c>
      <c r="P24" t="str">
        <f>platemap!T24</f>
        <v/>
      </c>
    </row>
    <row r="25" spans="1:16" x14ac:dyDescent="0.2">
      <c r="A25" t="str">
        <f>platemap!A25</f>
        <v>2023-01-24_131533_marisa_quantifiler.xls</v>
      </c>
      <c r="B25" t="str">
        <f>platemap!B25</f>
        <v>B12</v>
      </c>
      <c r="C25" s="4" t="str">
        <f>platemap!E25</f>
        <v>JUN</v>
      </c>
      <c r="D25" s="4" t="str">
        <f>platemap!F25</f>
        <v>ABY</v>
      </c>
      <c r="E25" s="4" t="str">
        <f>platemap!G25</f>
        <v>VIC</v>
      </c>
      <c r="F25" s="4" t="str">
        <f>platemap!H25</f>
        <v>IPC</v>
      </c>
      <c r="G25" s="4" t="str">
        <f>platemap!I25</f>
        <v>Large</v>
      </c>
      <c r="H25" s="4" t="str">
        <f>platemap!J25</f>
        <v>Small</v>
      </c>
      <c r="J25" t="str">
        <f>platemap!L25</f>
        <v>2023.01.24_7</v>
      </c>
      <c r="K25" t="str">
        <f>platemap!N25</f>
        <v>Standard 7</v>
      </c>
      <c r="L25" t="str">
        <f>platemap!P25</f>
        <v>None</v>
      </c>
      <c r="M25" t="str">
        <f>platemap!Q25</f>
        <v/>
      </c>
      <c r="N25" t="str">
        <f>platemap!R25</f>
        <v/>
      </c>
      <c r="O25" t="str">
        <f>platemap!S25</f>
        <v/>
      </c>
      <c r="P25" t="str">
        <f>platemap!T25</f>
        <v/>
      </c>
    </row>
    <row r="26" spans="1:16" x14ac:dyDescent="0.2">
      <c r="A26" t="str">
        <f>platemap!A26</f>
        <v>2023-01-24_131533_marisa_quantifiler.xls</v>
      </c>
      <c r="B26" t="str">
        <f>platemap!B26</f>
        <v>C01</v>
      </c>
      <c r="C26" s="4" t="str">
        <f>platemap!E26</f>
        <v>JUN</v>
      </c>
      <c r="D26" s="4" t="str">
        <f>platemap!F26</f>
        <v>ABY</v>
      </c>
      <c r="E26" s="4" t="str">
        <f>platemap!G26</f>
        <v>VIC</v>
      </c>
      <c r="F26" s="4" t="str">
        <f>platemap!H26</f>
        <v>IPC</v>
      </c>
      <c r="G26" s="4" t="str">
        <f>platemap!I26</f>
        <v>Large</v>
      </c>
      <c r="H26" s="4" t="str">
        <f>platemap!J26</f>
        <v>Small</v>
      </c>
      <c r="J26" t="str">
        <f>platemap!L26</f>
        <v>2023.01.24_8</v>
      </c>
      <c r="K26" t="str">
        <f>platemap!N26</f>
        <v>CSF 0019_Neat_QIAamp column</v>
      </c>
      <c r="L26" t="str">
        <f>platemap!P26</f>
        <v>CSF 0019</v>
      </c>
      <c r="M26" t="str">
        <f>platemap!Q26</f>
        <v>Neat</v>
      </c>
      <c r="N26" t="str">
        <f>platemap!R26</f>
        <v>QIAamp column</v>
      </c>
      <c r="O26">
        <f>platemap!S26</f>
        <v>90</v>
      </c>
      <c r="P26" t="str">
        <f>platemap!T26</f>
        <v/>
      </c>
    </row>
    <row r="27" spans="1:16" x14ac:dyDescent="0.2">
      <c r="A27" t="str">
        <f>platemap!A27</f>
        <v>2023-01-24_131533_marisa_quantifiler.xls</v>
      </c>
      <c r="B27" t="str">
        <f>platemap!B27</f>
        <v>C02</v>
      </c>
      <c r="C27" s="4" t="str">
        <f>platemap!E27</f>
        <v>JUN</v>
      </c>
      <c r="D27" s="4" t="str">
        <f>platemap!F27</f>
        <v>ABY</v>
      </c>
      <c r="E27" s="4" t="str">
        <f>platemap!G27</f>
        <v>VIC</v>
      </c>
      <c r="F27" s="4" t="str">
        <f>platemap!H27</f>
        <v>IPC</v>
      </c>
      <c r="G27" s="4" t="str">
        <f>platemap!I27</f>
        <v>Large</v>
      </c>
      <c r="H27" s="4" t="str">
        <f>platemap!J27</f>
        <v>Small</v>
      </c>
      <c r="J27" t="str">
        <f>platemap!L27</f>
        <v>2023.01.24_9</v>
      </c>
      <c r="K27" t="str">
        <f>platemap!N27</f>
        <v>CSF 0027_Neat_QIAamp column</v>
      </c>
      <c r="L27" t="str">
        <f>platemap!P27</f>
        <v>CSF 0027</v>
      </c>
      <c r="M27" t="str">
        <f>platemap!Q27</f>
        <v>Neat</v>
      </c>
      <c r="N27" t="str">
        <f>platemap!R27</f>
        <v>QIAamp column</v>
      </c>
      <c r="O27">
        <f>platemap!S27</f>
        <v>90</v>
      </c>
      <c r="P27" t="str">
        <f>platemap!T27</f>
        <v/>
      </c>
    </row>
    <row r="28" spans="1:16" x14ac:dyDescent="0.2">
      <c r="A28" t="str">
        <f>platemap!A28</f>
        <v>2023-01-24_131533_marisa_quantifiler.xls</v>
      </c>
      <c r="B28" t="str">
        <f>platemap!B28</f>
        <v>C03</v>
      </c>
      <c r="C28" s="4" t="str">
        <f>platemap!E28</f>
        <v>JUN</v>
      </c>
      <c r="D28" s="4" t="str">
        <f>platemap!F28</f>
        <v>ABY</v>
      </c>
      <c r="E28" s="4" t="str">
        <f>platemap!G28</f>
        <v>VIC</v>
      </c>
      <c r="F28" s="4" t="str">
        <f>platemap!H28</f>
        <v>IPC</v>
      </c>
      <c r="G28" s="4" t="str">
        <f>platemap!I28</f>
        <v>Large</v>
      </c>
      <c r="H28" s="4" t="str">
        <f>platemap!J28</f>
        <v>Small</v>
      </c>
      <c r="J28" t="str">
        <f>platemap!L28</f>
        <v>2023.01.24_10</v>
      </c>
      <c r="K28" t="str">
        <f>platemap!N28</f>
        <v>CSF_Neat_QIAamp column</v>
      </c>
      <c r="L28" t="str">
        <f>platemap!P28</f>
        <v>CSF</v>
      </c>
      <c r="M28" t="str">
        <f>platemap!Q28</f>
        <v>Neat</v>
      </c>
      <c r="N28" t="str">
        <f>platemap!R28</f>
        <v>QIAamp column</v>
      </c>
      <c r="O28">
        <f>platemap!S28</f>
        <v>65</v>
      </c>
      <c r="P28" t="str">
        <f>platemap!T28</f>
        <v/>
      </c>
    </row>
    <row r="29" spans="1:16" x14ac:dyDescent="0.2">
      <c r="A29" t="str">
        <f>platemap!A29</f>
        <v>2023-01-24_131533_marisa_quantifiler.xls</v>
      </c>
      <c r="B29" t="str">
        <f>platemap!B29</f>
        <v>C04</v>
      </c>
      <c r="C29" s="4" t="str">
        <f>platemap!E29</f>
        <v>JUN</v>
      </c>
      <c r="D29" s="4" t="str">
        <f>platemap!F29</f>
        <v>ABY</v>
      </c>
      <c r="E29" s="4" t="str">
        <f>platemap!G29</f>
        <v>VIC</v>
      </c>
      <c r="F29" s="4" t="str">
        <f>platemap!H29</f>
        <v>IPC</v>
      </c>
      <c r="G29" s="4" t="str">
        <f>platemap!I29</f>
        <v>Large</v>
      </c>
      <c r="H29" s="4" t="str">
        <f>platemap!J29</f>
        <v>Small</v>
      </c>
      <c r="J29" t="str">
        <f>platemap!L29</f>
        <v>2023.01.24_11</v>
      </c>
      <c r="K29" t="str">
        <f>platemap!N29</f>
        <v>Plasma_Neat_QIAamp column</v>
      </c>
      <c r="L29" t="str">
        <f>platemap!P29</f>
        <v>Plasma</v>
      </c>
      <c r="M29" t="str">
        <f>platemap!Q29</f>
        <v>Neat</v>
      </c>
      <c r="N29" t="str">
        <f>platemap!R29</f>
        <v>QIAamp column</v>
      </c>
      <c r="O29">
        <f>platemap!S29</f>
        <v>90</v>
      </c>
      <c r="P29" t="str">
        <f>platemap!T29</f>
        <v/>
      </c>
    </row>
    <row r="30" spans="1:16" x14ac:dyDescent="0.2">
      <c r="A30" t="str">
        <f>platemap!A30</f>
        <v>2023-01-24_131533_marisa_quantifiler.xls</v>
      </c>
      <c r="B30" t="str">
        <f>platemap!B30</f>
        <v>C05</v>
      </c>
      <c r="C30" s="4" t="str">
        <f>platemap!E30</f>
        <v>JUN</v>
      </c>
      <c r="D30" s="4" t="str">
        <f>platemap!F30</f>
        <v>ABY</v>
      </c>
      <c r="E30" s="4" t="str">
        <f>platemap!G30</f>
        <v>VIC</v>
      </c>
      <c r="F30" s="4" t="str">
        <f>platemap!H30</f>
        <v>IPC</v>
      </c>
      <c r="G30" s="4" t="str">
        <f>platemap!I30</f>
        <v>Large</v>
      </c>
      <c r="H30" s="4" t="str">
        <f>platemap!J30</f>
        <v>Small</v>
      </c>
      <c r="J30" t="str">
        <f>platemap!L30</f>
        <v>2023.01.24_12</v>
      </c>
      <c r="K30" t="str">
        <f>platemap!N30</f>
        <v>Conditioned media_Neat_QIAamp column</v>
      </c>
      <c r="L30" t="str">
        <f>platemap!P30</f>
        <v>Conditioned media</v>
      </c>
      <c r="M30" t="str">
        <f>platemap!Q30</f>
        <v>Neat</v>
      </c>
      <c r="N30" t="str">
        <f>platemap!R30</f>
        <v>QIAamp column</v>
      </c>
      <c r="O30">
        <f>platemap!S30</f>
        <v>90</v>
      </c>
      <c r="P30" t="str">
        <f>platemap!T30</f>
        <v/>
      </c>
    </row>
    <row r="31" spans="1:16" x14ac:dyDescent="0.2">
      <c r="A31" t="str">
        <f>platemap!A31</f>
        <v>2023-01-24_131533_marisa_quantifiler.xls</v>
      </c>
      <c r="B31" t="str">
        <f>platemap!B31</f>
        <v>C06</v>
      </c>
      <c r="C31" s="4" t="str">
        <f>platemap!E31</f>
        <v>JUN</v>
      </c>
      <c r="D31" s="4" t="str">
        <f>platemap!F31</f>
        <v>ABY</v>
      </c>
      <c r="E31" s="4" t="str">
        <f>platemap!G31</f>
        <v>VIC</v>
      </c>
      <c r="F31" s="4" t="str">
        <f>platemap!H31</f>
        <v>IPC</v>
      </c>
      <c r="G31" s="4" t="str">
        <f>platemap!I31</f>
        <v>Large</v>
      </c>
      <c r="H31" s="4" t="str">
        <f>platemap!J31</f>
        <v>Small</v>
      </c>
      <c r="J31" t="str">
        <f>platemap!L31</f>
        <v>2023.01.24_13</v>
      </c>
      <c r="K31" t="str">
        <f>platemap!N31</f>
        <v>CSF_UF10_QIAamp column</v>
      </c>
      <c r="L31" t="str">
        <f>platemap!P31</f>
        <v>CSF</v>
      </c>
      <c r="M31" t="str">
        <f>platemap!Q31</f>
        <v>UF10</v>
      </c>
      <c r="N31" t="str">
        <f>platemap!R31</f>
        <v>QIAamp column</v>
      </c>
      <c r="O31">
        <f>platemap!S31</f>
        <v>90</v>
      </c>
      <c r="P31" t="str">
        <f>platemap!T31</f>
        <v/>
      </c>
    </row>
    <row r="32" spans="1:16" x14ac:dyDescent="0.2">
      <c r="A32" t="str">
        <f>platemap!A32</f>
        <v>2023-01-24_131533_marisa_quantifiler.xls</v>
      </c>
      <c r="B32" t="str">
        <f>platemap!B32</f>
        <v>C07</v>
      </c>
      <c r="C32" s="4" t="str">
        <f>platemap!E32</f>
        <v>JUN</v>
      </c>
      <c r="D32" s="4" t="str">
        <f>platemap!F32</f>
        <v>ABY</v>
      </c>
      <c r="E32" s="4" t="str">
        <f>platemap!G32</f>
        <v>VIC</v>
      </c>
      <c r="F32" s="4" t="str">
        <f>platemap!H32</f>
        <v>IPC</v>
      </c>
      <c r="G32" s="4" t="str">
        <f>platemap!I32</f>
        <v>Large</v>
      </c>
      <c r="H32" s="4" t="str">
        <f>platemap!J32</f>
        <v>Small</v>
      </c>
      <c r="J32" t="str">
        <f>platemap!L32</f>
        <v>2023.01.24_14</v>
      </c>
      <c r="K32" t="str">
        <f>platemap!N32</f>
        <v>Plasma_UF10_QIAamp column</v>
      </c>
      <c r="L32" t="str">
        <f>platemap!P32</f>
        <v>Plasma</v>
      </c>
      <c r="M32" t="str">
        <f>platemap!Q32</f>
        <v>UF10</v>
      </c>
      <c r="N32" t="str">
        <f>platemap!R32</f>
        <v>QIAamp column</v>
      </c>
      <c r="O32">
        <f>platemap!S32</f>
        <v>90</v>
      </c>
      <c r="P32" t="str">
        <f>platemap!T32</f>
        <v/>
      </c>
    </row>
    <row r="33" spans="1:16" x14ac:dyDescent="0.2">
      <c r="A33" t="str">
        <f>platemap!A33</f>
        <v>2023-01-24_131533_marisa_quantifiler.xls</v>
      </c>
      <c r="B33" t="str">
        <f>platemap!B33</f>
        <v>C08</v>
      </c>
      <c r="C33" s="4" t="str">
        <f>platemap!E33</f>
        <v>JUN</v>
      </c>
      <c r="D33" s="4" t="str">
        <f>platemap!F33</f>
        <v>ABY</v>
      </c>
      <c r="E33" s="4" t="str">
        <f>platemap!G33</f>
        <v>VIC</v>
      </c>
      <c r="F33" s="4" t="str">
        <f>platemap!H33</f>
        <v>IPC</v>
      </c>
      <c r="G33" s="4" t="str">
        <f>platemap!I33</f>
        <v>Large</v>
      </c>
      <c r="H33" s="4" t="str">
        <f>platemap!J33</f>
        <v>Small</v>
      </c>
      <c r="J33" t="str">
        <f>platemap!L33</f>
        <v>2023.01.24_15</v>
      </c>
      <c r="K33" t="str">
        <f>platemap!N33</f>
        <v>Conditioned media_UF10_QIAamp column</v>
      </c>
      <c r="L33" t="str">
        <f>platemap!P33</f>
        <v>Conditioned media</v>
      </c>
      <c r="M33" t="str">
        <f>platemap!Q33</f>
        <v>UF10</v>
      </c>
      <c r="N33" t="str">
        <f>platemap!R33</f>
        <v>QIAamp column</v>
      </c>
      <c r="O33">
        <f>platemap!S33</f>
        <v>90</v>
      </c>
      <c r="P33" t="str">
        <f>platemap!T33</f>
        <v/>
      </c>
    </row>
    <row r="34" spans="1:16" x14ac:dyDescent="0.2">
      <c r="A34" t="str">
        <f>platemap!A34</f>
        <v>2023-01-24_131533_marisa_quantifiler.xls</v>
      </c>
      <c r="B34" t="str">
        <f>platemap!B34</f>
        <v>C09</v>
      </c>
      <c r="C34" s="4" t="str">
        <f>platemap!E34</f>
        <v>JUN</v>
      </c>
      <c r="D34" s="4" t="str">
        <f>platemap!F34</f>
        <v>ABY</v>
      </c>
      <c r="E34" s="4" t="str">
        <f>platemap!G34</f>
        <v>VIC</v>
      </c>
      <c r="F34" s="4" t="str">
        <f>platemap!H34</f>
        <v>IPC</v>
      </c>
      <c r="G34" s="4" t="str">
        <f>platemap!I34</f>
        <v>Large</v>
      </c>
      <c r="H34" s="4" t="str">
        <f>platemap!J34</f>
        <v>Small</v>
      </c>
      <c r="J34" t="str">
        <f>platemap!L34</f>
        <v>2023.01.24_16</v>
      </c>
      <c r="K34" t="str">
        <f>platemap!N34</f>
        <v>CSF_SEC + UF10_QIAamp column</v>
      </c>
      <c r="L34" t="str">
        <f>platemap!P34</f>
        <v>CSF</v>
      </c>
      <c r="M34" t="str">
        <f>platemap!Q34</f>
        <v>SEC + UF10</v>
      </c>
      <c r="N34" t="str">
        <f>platemap!R34</f>
        <v>QIAamp column</v>
      </c>
      <c r="O34">
        <f>platemap!S34</f>
        <v>90</v>
      </c>
      <c r="P34" t="str">
        <f>platemap!T34</f>
        <v/>
      </c>
    </row>
    <row r="35" spans="1:16" x14ac:dyDescent="0.2">
      <c r="A35" t="str">
        <f>platemap!A35</f>
        <v>2023-01-24_131533_marisa_quantifiler.xls</v>
      </c>
      <c r="B35" t="str">
        <f>platemap!B35</f>
        <v>C10</v>
      </c>
      <c r="C35" s="4" t="str">
        <f>platemap!E35</f>
        <v>JUN</v>
      </c>
      <c r="D35" s="4" t="str">
        <f>platemap!F35</f>
        <v>ABY</v>
      </c>
      <c r="E35" s="4" t="str">
        <f>platemap!G35</f>
        <v>VIC</v>
      </c>
      <c r="F35" s="4" t="str">
        <f>platemap!H35</f>
        <v>IPC</v>
      </c>
      <c r="G35" s="4" t="str">
        <f>platemap!I35</f>
        <v>Large</v>
      </c>
      <c r="H35" s="4" t="str">
        <f>platemap!J35</f>
        <v>Small</v>
      </c>
      <c r="J35" t="str">
        <f>platemap!L35</f>
        <v>2023.01.24_17</v>
      </c>
      <c r="K35" t="str">
        <f>platemap!N35</f>
        <v>Plasma_SEC + UF10_QIAamp column</v>
      </c>
      <c r="L35" t="str">
        <f>platemap!P35</f>
        <v>Plasma</v>
      </c>
      <c r="M35" t="str">
        <f>platemap!Q35</f>
        <v>SEC + UF10</v>
      </c>
      <c r="N35" t="str">
        <f>platemap!R35</f>
        <v>QIAamp column</v>
      </c>
      <c r="O35">
        <f>platemap!S35</f>
        <v>90</v>
      </c>
      <c r="P35" t="str">
        <f>platemap!T35</f>
        <v/>
      </c>
    </row>
    <row r="36" spans="1:16" x14ac:dyDescent="0.2">
      <c r="A36" t="str">
        <f>platemap!A36</f>
        <v>2023-01-24_131533_marisa_quantifiler.xls</v>
      </c>
      <c r="B36" t="str">
        <f>platemap!B36</f>
        <v>C11</v>
      </c>
      <c r="C36" s="4" t="str">
        <f>platemap!E36</f>
        <v>JUN</v>
      </c>
      <c r="D36" s="4" t="str">
        <f>platemap!F36</f>
        <v>ABY</v>
      </c>
      <c r="E36" s="4" t="str">
        <f>platemap!G36</f>
        <v>VIC</v>
      </c>
      <c r="F36" s="4" t="str">
        <f>platemap!H36</f>
        <v>IPC</v>
      </c>
      <c r="G36" s="4" t="str">
        <f>platemap!I36</f>
        <v>Large</v>
      </c>
      <c r="H36" s="4" t="str">
        <f>platemap!J36</f>
        <v>Small</v>
      </c>
      <c r="J36" t="str">
        <f>platemap!L36</f>
        <v>2023.01.24_18</v>
      </c>
      <c r="K36" t="str">
        <f>platemap!N36</f>
        <v>Conditioned media_SEC + UF10_QIAamp column</v>
      </c>
      <c r="L36" t="str">
        <f>platemap!P36</f>
        <v>Conditioned media</v>
      </c>
      <c r="M36" t="str">
        <f>platemap!Q36</f>
        <v>SEC + UF10</v>
      </c>
      <c r="N36" t="str">
        <f>platemap!R36</f>
        <v>QIAamp column</v>
      </c>
      <c r="O36">
        <f>platemap!S36</f>
        <v>90</v>
      </c>
      <c r="P36" t="str">
        <f>platemap!T36</f>
        <v/>
      </c>
    </row>
    <row r="37" spans="1:16" x14ac:dyDescent="0.2">
      <c r="A37" t="str">
        <f>platemap!A37</f>
        <v>2023-01-24_131533_marisa_quantifiler.xls</v>
      </c>
      <c r="B37" t="str">
        <f>platemap!B37</f>
        <v>C12</v>
      </c>
      <c r="C37" s="4" t="str">
        <f>platemap!E37</f>
        <v>JUN</v>
      </c>
      <c r="D37" s="4" t="str">
        <f>platemap!F37</f>
        <v>ABY</v>
      </c>
      <c r="E37" s="4" t="str">
        <f>platemap!G37</f>
        <v>VIC</v>
      </c>
      <c r="F37" s="4" t="str">
        <f>platemap!H37</f>
        <v>IPC</v>
      </c>
      <c r="G37" s="4" t="str">
        <f>platemap!I37</f>
        <v>Large</v>
      </c>
      <c r="H37" s="4" t="str">
        <f>platemap!J37</f>
        <v>Small</v>
      </c>
      <c r="J37" t="str">
        <f>platemap!L37</f>
        <v>2023.01.24_19</v>
      </c>
      <c r="K37" t="str">
        <f>platemap!N37</f>
        <v>Water_Neat_QIAamp column</v>
      </c>
      <c r="L37" t="str">
        <f>platemap!P37</f>
        <v>Water</v>
      </c>
      <c r="M37" t="str">
        <f>platemap!Q37</f>
        <v>Neat</v>
      </c>
      <c r="N37" t="str">
        <f>platemap!R37</f>
        <v>QIAamp column</v>
      </c>
      <c r="O37">
        <f>platemap!S37</f>
        <v>90</v>
      </c>
      <c r="P37" t="str">
        <f>platemap!T37</f>
        <v/>
      </c>
    </row>
    <row r="38" spans="1:16" x14ac:dyDescent="0.2">
      <c r="A38" t="str">
        <f>platemap!A38</f>
        <v>2023-01-24_131533_marisa_quantifiler.xls</v>
      </c>
      <c r="B38" t="str">
        <f>platemap!B38</f>
        <v>D01</v>
      </c>
      <c r="C38" s="4" t="str">
        <f>platemap!E38</f>
        <v>JUN</v>
      </c>
      <c r="D38" s="4" t="str">
        <f>platemap!F38</f>
        <v>ABY</v>
      </c>
      <c r="E38" s="4" t="str">
        <f>platemap!G38</f>
        <v>VIC</v>
      </c>
      <c r="F38" s="4" t="str">
        <f>platemap!H38</f>
        <v>IPC</v>
      </c>
      <c r="G38" s="4" t="str">
        <f>platemap!I38</f>
        <v>Large</v>
      </c>
      <c r="H38" s="4" t="str">
        <f>platemap!J38</f>
        <v>Small</v>
      </c>
      <c r="J38" t="str">
        <f>platemap!L38</f>
        <v>2023.01.24_8</v>
      </c>
      <c r="K38" t="str">
        <f>platemap!N38</f>
        <v>CSF 0019_Neat_QIAamp column</v>
      </c>
      <c r="L38" t="str">
        <f>platemap!P38</f>
        <v>CSF 0019</v>
      </c>
      <c r="M38" t="str">
        <f>platemap!Q38</f>
        <v>Neat</v>
      </c>
      <c r="N38" t="str">
        <f>platemap!R38</f>
        <v>QIAamp column</v>
      </c>
      <c r="O38">
        <f>platemap!S38</f>
        <v>90</v>
      </c>
      <c r="P38" t="str">
        <f>platemap!T38</f>
        <v/>
      </c>
    </row>
    <row r="39" spans="1:16" x14ac:dyDescent="0.2">
      <c r="A39" t="str">
        <f>platemap!A39</f>
        <v>2023-01-24_131533_marisa_quantifiler.xls</v>
      </c>
      <c r="B39" t="str">
        <f>platemap!B39</f>
        <v>D02</v>
      </c>
      <c r="C39" s="4" t="str">
        <f>platemap!E39</f>
        <v>JUN</v>
      </c>
      <c r="D39" s="4" t="str">
        <f>platemap!F39</f>
        <v>ABY</v>
      </c>
      <c r="E39" s="4" t="str">
        <f>platemap!G39</f>
        <v>VIC</v>
      </c>
      <c r="F39" s="4" t="str">
        <f>platemap!H39</f>
        <v>IPC</v>
      </c>
      <c r="G39" s="4" t="str">
        <f>platemap!I39</f>
        <v>Large</v>
      </c>
      <c r="H39" s="4" t="str">
        <f>platemap!J39</f>
        <v>Small</v>
      </c>
      <c r="J39" t="str">
        <f>platemap!L39</f>
        <v>2023.01.24_9</v>
      </c>
      <c r="K39" t="str">
        <f>platemap!N39</f>
        <v>CSF 0027_Neat_QIAamp column</v>
      </c>
      <c r="L39" t="str">
        <f>platemap!P39</f>
        <v>CSF 0027</v>
      </c>
      <c r="M39" t="str">
        <f>platemap!Q39</f>
        <v>Neat</v>
      </c>
      <c r="N39" t="str">
        <f>platemap!R39</f>
        <v>QIAamp column</v>
      </c>
      <c r="O39">
        <f>platemap!S39</f>
        <v>90</v>
      </c>
      <c r="P39" t="str">
        <f>platemap!T39</f>
        <v/>
      </c>
    </row>
    <row r="40" spans="1:16" x14ac:dyDescent="0.2">
      <c r="A40" t="str">
        <f>platemap!A40</f>
        <v>2023-01-24_131533_marisa_quantifiler.xls</v>
      </c>
      <c r="B40" t="str">
        <f>platemap!B40</f>
        <v>D03</v>
      </c>
      <c r="C40" s="4" t="str">
        <f>platemap!E40</f>
        <v>JUN</v>
      </c>
      <c r="D40" s="4" t="str">
        <f>platemap!F40</f>
        <v>ABY</v>
      </c>
      <c r="E40" s="4" t="str">
        <f>platemap!G40</f>
        <v>VIC</v>
      </c>
      <c r="F40" s="4" t="str">
        <f>platemap!H40</f>
        <v>IPC</v>
      </c>
      <c r="G40" s="4" t="str">
        <f>platemap!I40</f>
        <v>Large</v>
      </c>
      <c r="H40" s="4" t="str">
        <f>platemap!J40</f>
        <v>Small</v>
      </c>
      <c r="J40" t="str">
        <f>platemap!L40</f>
        <v>2023.01.24_10</v>
      </c>
      <c r="K40" t="str">
        <f>platemap!N40</f>
        <v>CSF_Neat_QIAamp column</v>
      </c>
      <c r="L40" t="str">
        <f>platemap!P40</f>
        <v>CSF</v>
      </c>
      <c r="M40" t="str">
        <f>platemap!Q40</f>
        <v>Neat</v>
      </c>
      <c r="N40" t="str">
        <f>platemap!R40</f>
        <v>QIAamp column</v>
      </c>
      <c r="O40">
        <f>platemap!S40</f>
        <v>65</v>
      </c>
      <c r="P40" t="str">
        <f>platemap!T40</f>
        <v/>
      </c>
    </row>
    <row r="41" spans="1:16" x14ac:dyDescent="0.2">
      <c r="A41" t="str">
        <f>platemap!A41</f>
        <v>2023-01-24_131533_marisa_quantifiler.xls</v>
      </c>
      <c r="B41" t="str">
        <f>platemap!B41</f>
        <v>D04</v>
      </c>
      <c r="C41" s="4" t="str">
        <f>platemap!E41</f>
        <v>JUN</v>
      </c>
      <c r="D41" s="4" t="str">
        <f>platemap!F41</f>
        <v>ABY</v>
      </c>
      <c r="E41" s="4" t="str">
        <f>platemap!G41</f>
        <v>VIC</v>
      </c>
      <c r="F41" s="4" t="str">
        <f>platemap!H41</f>
        <v>IPC</v>
      </c>
      <c r="G41" s="4" t="str">
        <f>platemap!I41</f>
        <v>Large</v>
      </c>
      <c r="H41" s="4" t="str">
        <f>platemap!J41</f>
        <v>Small</v>
      </c>
      <c r="J41" t="str">
        <f>platemap!L41</f>
        <v>2023.01.24_11</v>
      </c>
      <c r="K41" t="str">
        <f>platemap!N41</f>
        <v>Plasma_Neat_QIAamp column</v>
      </c>
      <c r="L41" t="str">
        <f>platemap!P41</f>
        <v>Plasma</v>
      </c>
      <c r="M41" t="str">
        <f>platemap!Q41</f>
        <v>Neat</v>
      </c>
      <c r="N41" t="str">
        <f>platemap!R41</f>
        <v>QIAamp column</v>
      </c>
      <c r="O41">
        <f>platemap!S41</f>
        <v>90</v>
      </c>
      <c r="P41" t="str">
        <f>platemap!T41</f>
        <v/>
      </c>
    </row>
    <row r="42" spans="1:16" x14ac:dyDescent="0.2">
      <c r="A42" t="str">
        <f>platemap!A42</f>
        <v>2023-01-24_131533_marisa_quantifiler.xls</v>
      </c>
      <c r="B42" t="str">
        <f>platemap!B42</f>
        <v>D05</v>
      </c>
      <c r="C42" s="4" t="str">
        <f>platemap!E42</f>
        <v>JUN</v>
      </c>
      <c r="D42" s="4" t="str">
        <f>platemap!F42</f>
        <v>ABY</v>
      </c>
      <c r="E42" s="4" t="str">
        <f>platemap!G42</f>
        <v>VIC</v>
      </c>
      <c r="F42" s="4" t="str">
        <f>platemap!H42</f>
        <v>IPC</v>
      </c>
      <c r="G42" s="4" t="str">
        <f>platemap!I42</f>
        <v>Large</v>
      </c>
      <c r="H42" s="4" t="str">
        <f>platemap!J42</f>
        <v>Small</v>
      </c>
      <c r="J42" t="str">
        <f>platemap!L42</f>
        <v>2023.01.24_12</v>
      </c>
      <c r="K42" t="str">
        <f>platemap!N42</f>
        <v>Conditioned media_Neat_QIAamp column</v>
      </c>
      <c r="L42" t="str">
        <f>platemap!P42</f>
        <v>Conditioned media</v>
      </c>
      <c r="M42" t="str">
        <f>platemap!Q42</f>
        <v>Neat</v>
      </c>
      <c r="N42" t="str">
        <f>platemap!R42</f>
        <v>QIAamp column</v>
      </c>
      <c r="O42">
        <f>platemap!S42</f>
        <v>90</v>
      </c>
      <c r="P42" t="str">
        <f>platemap!T42</f>
        <v/>
      </c>
    </row>
    <row r="43" spans="1:16" x14ac:dyDescent="0.2">
      <c r="A43" t="str">
        <f>platemap!A43</f>
        <v>2023-01-24_131533_marisa_quantifiler.xls</v>
      </c>
      <c r="B43" t="str">
        <f>platemap!B43</f>
        <v>D06</v>
      </c>
      <c r="C43" s="4" t="str">
        <f>platemap!E43</f>
        <v>JUN</v>
      </c>
      <c r="D43" s="4" t="str">
        <f>platemap!F43</f>
        <v>ABY</v>
      </c>
      <c r="E43" s="4" t="str">
        <f>platemap!G43</f>
        <v>VIC</v>
      </c>
      <c r="F43" s="4" t="str">
        <f>platemap!H43</f>
        <v>IPC</v>
      </c>
      <c r="G43" s="4" t="str">
        <f>platemap!I43</f>
        <v>Large</v>
      </c>
      <c r="H43" s="4" t="str">
        <f>platemap!J43</f>
        <v>Small</v>
      </c>
      <c r="J43" t="str">
        <f>platemap!L43</f>
        <v>2023.01.24_13</v>
      </c>
      <c r="K43" t="str">
        <f>platemap!N43</f>
        <v>CSF_UF10_QIAamp column</v>
      </c>
      <c r="L43" t="str">
        <f>platemap!P43</f>
        <v>CSF</v>
      </c>
      <c r="M43" t="str">
        <f>platemap!Q43</f>
        <v>UF10</v>
      </c>
      <c r="N43" t="str">
        <f>platemap!R43</f>
        <v>QIAamp column</v>
      </c>
      <c r="O43">
        <f>platemap!S43</f>
        <v>90</v>
      </c>
      <c r="P43" t="str">
        <f>platemap!T43</f>
        <v/>
      </c>
    </row>
    <row r="44" spans="1:16" x14ac:dyDescent="0.2">
      <c r="A44" t="str">
        <f>platemap!A44</f>
        <v>2023-01-24_131533_marisa_quantifiler.xls</v>
      </c>
      <c r="B44" t="str">
        <f>platemap!B44</f>
        <v>D07</v>
      </c>
      <c r="C44" s="4" t="str">
        <f>platemap!E44</f>
        <v>JUN</v>
      </c>
      <c r="D44" s="4" t="str">
        <f>platemap!F44</f>
        <v>ABY</v>
      </c>
      <c r="E44" s="4" t="str">
        <f>platemap!G44</f>
        <v>VIC</v>
      </c>
      <c r="F44" s="4" t="str">
        <f>platemap!H44</f>
        <v>IPC</v>
      </c>
      <c r="G44" s="4" t="str">
        <f>platemap!I44</f>
        <v>Large</v>
      </c>
      <c r="H44" s="4" t="str">
        <f>platemap!J44</f>
        <v>Small</v>
      </c>
      <c r="J44" t="str">
        <f>platemap!L44</f>
        <v>2023.01.24_14</v>
      </c>
      <c r="K44" t="str">
        <f>platemap!N44</f>
        <v>Plasma_UF10_QIAamp column</v>
      </c>
      <c r="L44" t="str">
        <f>platemap!P44</f>
        <v>Plasma</v>
      </c>
      <c r="M44" t="str">
        <f>platemap!Q44</f>
        <v>UF10</v>
      </c>
      <c r="N44" t="str">
        <f>platemap!R44</f>
        <v>QIAamp column</v>
      </c>
      <c r="O44">
        <f>platemap!S44</f>
        <v>90</v>
      </c>
      <c r="P44" t="str">
        <f>platemap!T44</f>
        <v/>
      </c>
    </row>
    <row r="45" spans="1:16" x14ac:dyDescent="0.2">
      <c r="A45" t="str">
        <f>platemap!A45</f>
        <v>2023-01-24_131533_marisa_quantifiler.xls</v>
      </c>
      <c r="B45" t="str">
        <f>platemap!B45</f>
        <v>D08</v>
      </c>
      <c r="C45" s="4" t="str">
        <f>platemap!E45</f>
        <v>JUN</v>
      </c>
      <c r="D45" s="4" t="str">
        <f>platemap!F45</f>
        <v>ABY</v>
      </c>
      <c r="E45" s="4" t="str">
        <f>platemap!G45</f>
        <v>VIC</v>
      </c>
      <c r="F45" s="4" t="str">
        <f>platemap!H45</f>
        <v>IPC</v>
      </c>
      <c r="G45" s="4" t="str">
        <f>platemap!I45</f>
        <v>Large</v>
      </c>
      <c r="H45" s="4" t="str">
        <f>platemap!J45</f>
        <v>Small</v>
      </c>
      <c r="J45" t="str">
        <f>platemap!L45</f>
        <v>2023.01.24_15</v>
      </c>
      <c r="K45" t="str">
        <f>platemap!N45</f>
        <v>Conditioned media_UF10_QIAamp column</v>
      </c>
      <c r="L45" t="str">
        <f>platemap!P45</f>
        <v>Conditioned media</v>
      </c>
      <c r="M45" t="str">
        <f>platemap!Q45</f>
        <v>UF10</v>
      </c>
      <c r="N45" t="str">
        <f>platemap!R45</f>
        <v>QIAamp column</v>
      </c>
      <c r="O45">
        <f>platemap!S45</f>
        <v>90</v>
      </c>
      <c r="P45" t="str">
        <f>platemap!T45</f>
        <v/>
      </c>
    </row>
    <row r="46" spans="1:16" x14ac:dyDescent="0.2">
      <c r="A46" t="str">
        <f>platemap!A46</f>
        <v>2023-01-24_131533_marisa_quantifiler.xls</v>
      </c>
      <c r="B46" t="str">
        <f>platemap!B46</f>
        <v>D09</v>
      </c>
      <c r="C46" s="4" t="str">
        <f>platemap!E46</f>
        <v>JUN</v>
      </c>
      <c r="D46" s="4" t="str">
        <f>platemap!F46</f>
        <v>ABY</v>
      </c>
      <c r="E46" s="4" t="str">
        <f>platemap!G46</f>
        <v>VIC</v>
      </c>
      <c r="F46" s="4" t="str">
        <f>platemap!H46</f>
        <v>IPC</v>
      </c>
      <c r="G46" s="4" t="str">
        <f>platemap!I46</f>
        <v>Large</v>
      </c>
      <c r="H46" s="4" t="str">
        <f>platemap!J46</f>
        <v>Small</v>
      </c>
      <c r="J46" t="str">
        <f>platemap!L46</f>
        <v>2023.01.24_16</v>
      </c>
      <c r="K46" t="str">
        <f>platemap!N46</f>
        <v>CSF_SEC + UF10_QIAamp column</v>
      </c>
      <c r="L46" t="str">
        <f>platemap!P46</f>
        <v>CSF</v>
      </c>
      <c r="M46" t="str">
        <f>platemap!Q46</f>
        <v>SEC + UF10</v>
      </c>
      <c r="N46" t="str">
        <f>platemap!R46</f>
        <v>QIAamp column</v>
      </c>
      <c r="O46">
        <f>platemap!S46</f>
        <v>90</v>
      </c>
      <c r="P46" t="str">
        <f>platemap!T46</f>
        <v/>
      </c>
    </row>
    <row r="47" spans="1:16" x14ac:dyDescent="0.2">
      <c r="A47" t="str">
        <f>platemap!A47</f>
        <v>2023-01-24_131533_marisa_quantifiler.xls</v>
      </c>
      <c r="B47" t="str">
        <f>platemap!B47</f>
        <v>D10</v>
      </c>
      <c r="C47" s="4" t="str">
        <f>platemap!E47</f>
        <v>JUN</v>
      </c>
      <c r="D47" s="4" t="str">
        <f>platemap!F47</f>
        <v>ABY</v>
      </c>
      <c r="E47" s="4" t="str">
        <f>platemap!G47</f>
        <v>VIC</v>
      </c>
      <c r="F47" s="4" t="str">
        <f>platemap!H47</f>
        <v>IPC</v>
      </c>
      <c r="G47" s="4" t="str">
        <f>platemap!I47</f>
        <v>Large</v>
      </c>
      <c r="H47" s="4" t="str">
        <f>platemap!J47</f>
        <v>Small</v>
      </c>
      <c r="J47" t="str">
        <f>platemap!L47</f>
        <v>2023.01.24_17</v>
      </c>
      <c r="K47" t="str">
        <f>platemap!N47</f>
        <v>Plasma_SEC + UF10_QIAamp column</v>
      </c>
      <c r="L47" t="str">
        <f>platemap!P47</f>
        <v>Plasma</v>
      </c>
      <c r="M47" t="str">
        <f>platemap!Q47</f>
        <v>SEC + UF10</v>
      </c>
      <c r="N47" t="str">
        <f>platemap!R47</f>
        <v>QIAamp column</v>
      </c>
      <c r="O47">
        <f>platemap!S47</f>
        <v>90</v>
      </c>
      <c r="P47" t="str">
        <f>platemap!T47</f>
        <v/>
      </c>
    </row>
    <row r="48" spans="1:16" x14ac:dyDescent="0.2">
      <c r="A48" t="str">
        <f>platemap!A48</f>
        <v>2023-01-24_131533_marisa_quantifiler.xls</v>
      </c>
      <c r="B48" t="str">
        <f>platemap!B48</f>
        <v>D11</v>
      </c>
      <c r="C48" s="4" t="str">
        <f>platemap!E48</f>
        <v>JUN</v>
      </c>
      <c r="D48" s="4" t="str">
        <f>platemap!F48</f>
        <v>ABY</v>
      </c>
      <c r="E48" s="4" t="str">
        <f>platemap!G48</f>
        <v>VIC</v>
      </c>
      <c r="F48" s="4" t="str">
        <f>platemap!H48</f>
        <v>IPC</v>
      </c>
      <c r="G48" s="4" t="str">
        <f>platemap!I48</f>
        <v>Large</v>
      </c>
      <c r="H48" s="4" t="str">
        <f>platemap!J48</f>
        <v>Small</v>
      </c>
      <c r="J48" t="str">
        <f>platemap!L48</f>
        <v>2023.01.24_18</v>
      </c>
      <c r="K48" t="str">
        <f>platemap!N48</f>
        <v>Conditioned media_SEC + UF10_QIAamp column</v>
      </c>
      <c r="L48" t="str">
        <f>platemap!P48</f>
        <v>Conditioned media</v>
      </c>
      <c r="M48" t="str">
        <f>platemap!Q48</f>
        <v>SEC + UF10</v>
      </c>
      <c r="N48" t="str">
        <f>platemap!R48</f>
        <v>QIAamp column</v>
      </c>
      <c r="O48">
        <f>platemap!S48</f>
        <v>90</v>
      </c>
      <c r="P48" t="str">
        <f>platemap!T48</f>
        <v/>
      </c>
    </row>
    <row r="49" spans="1:16" x14ac:dyDescent="0.2">
      <c r="A49" t="str">
        <f>platemap!A49</f>
        <v>2023-01-24_131533_marisa_quantifiler.xls</v>
      </c>
      <c r="B49" t="str">
        <f>platemap!B49</f>
        <v>D12</v>
      </c>
      <c r="C49" s="4" t="str">
        <f>platemap!E49</f>
        <v>JUN</v>
      </c>
      <c r="D49" s="4" t="str">
        <f>platemap!F49</f>
        <v>ABY</v>
      </c>
      <c r="E49" s="4" t="str">
        <f>platemap!G49</f>
        <v>VIC</v>
      </c>
      <c r="F49" s="4" t="str">
        <f>platemap!H49</f>
        <v>IPC</v>
      </c>
      <c r="G49" s="4" t="str">
        <f>platemap!I49</f>
        <v>Large</v>
      </c>
      <c r="H49" s="4" t="str">
        <f>platemap!J49</f>
        <v>Small</v>
      </c>
      <c r="J49" t="str">
        <f>platemap!L49</f>
        <v>2023.01.24_19</v>
      </c>
      <c r="K49" t="str">
        <f>platemap!N49</f>
        <v>Water_Neat_QIAamp column</v>
      </c>
      <c r="L49" t="str">
        <f>platemap!P49</f>
        <v>Water</v>
      </c>
      <c r="M49" t="str">
        <f>platemap!Q49</f>
        <v>Neat</v>
      </c>
      <c r="N49" t="str">
        <f>platemap!R49</f>
        <v>QIAamp column</v>
      </c>
      <c r="O49">
        <f>platemap!S49</f>
        <v>90</v>
      </c>
      <c r="P49" t="str">
        <f>platemap!T49</f>
        <v/>
      </c>
    </row>
    <row r="50" spans="1:16" x14ac:dyDescent="0.2">
      <c r="A50" t="str">
        <f>platemap!A50</f>
        <v>2023-01-24_131533_marisa_quantifiler.xls</v>
      </c>
      <c r="B50" t="str">
        <f>platemap!B50</f>
        <v>E01</v>
      </c>
      <c r="C50" s="4" t="str">
        <f>platemap!E50</f>
        <v>JUN</v>
      </c>
      <c r="D50" s="4" t="str">
        <f>platemap!F50</f>
        <v>ABY</v>
      </c>
      <c r="E50" s="4" t="str">
        <f>platemap!G50</f>
        <v>VIC</v>
      </c>
      <c r="F50" s="4" t="str">
        <f>platemap!H50</f>
        <v>IPC</v>
      </c>
      <c r="G50" s="4" t="str">
        <f>platemap!I50</f>
        <v>Large</v>
      </c>
      <c r="H50" s="4" t="str">
        <f>platemap!J50</f>
        <v>Small</v>
      </c>
      <c r="J50" t="str">
        <f>platemap!L50</f>
        <v>2023.01.24_8</v>
      </c>
      <c r="K50" t="str">
        <f>platemap!N50</f>
        <v>CSF 0019_Neat_QIAamp column</v>
      </c>
      <c r="L50" t="str">
        <f>platemap!P50</f>
        <v>CSF 0019</v>
      </c>
      <c r="M50" t="str">
        <f>platemap!Q50</f>
        <v>Neat</v>
      </c>
      <c r="N50" t="str">
        <f>platemap!R50</f>
        <v>QIAamp column</v>
      </c>
      <c r="O50">
        <f>platemap!S50</f>
        <v>90</v>
      </c>
      <c r="P50" t="str">
        <f>platemap!T50</f>
        <v/>
      </c>
    </row>
    <row r="51" spans="1:16" x14ac:dyDescent="0.2">
      <c r="A51" t="str">
        <f>platemap!A51</f>
        <v>2023-01-24_131533_marisa_quantifiler.xls</v>
      </c>
      <c r="B51" t="str">
        <f>platemap!B51</f>
        <v>E02</v>
      </c>
      <c r="C51" s="4" t="str">
        <f>platemap!E51</f>
        <v>JUN</v>
      </c>
      <c r="D51" s="4" t="str">
        <f>platemap!F51</f>
        <v>ABY</v>
      </c>
      <c r="E51" s="4" t="str">
        <f>platemap!G51</f>
        <v>VIC</v>
      </c>
      <c r="F51" s="4" t="str">
        <f>platemap!H51</f>
        <v>IPC</v>
      </c>
      <c r="G51" s="4" t="str">
        <f>platemap!I51</f>
        <v>Large</v>
      </c>
      <c r="H51" s="4" t="str">
        <f>platemap!J51</f>
        <v>Small</v>
      </c>
      <c r="J51" t="str">
        <f>platemap!L51</f>
        <v>2023.01.24_9</v>
      </c>
      <c r="K51" t="str">
        <f>platemap!N51</f>
        <v>CSF 0027_Neat_QIAamp column</v>
      </c>
      <c r="L51" t="str">
        <f>platemap!P51</f>
        <v>CSF 0027</v>
      </c>
      <c r="M51" t="str">
        <f>platemap!Q51</f>
        <v>Neat</v>
      </c>
      <c r="N51" t="str">
        <f>platemap!R51</f>
        <v>QIAamp column</v>
      </c>
      <c r="O51">
        <f>platemap!S51</f>
        <v>90</v>
      </c>
      <c r="P51" t="str">
        <f>platemap!T51</f>
        <v/>
      </c>
    </row>
    <row r="52" spans="1:16" x14ac:dyDescent="0.2">
      <c r="A52" t="str">
        <f>platemap!A52</f>
        <v>2023-01-24_131533_marisa_quantifiler.xls</v>
      </c>
      <c r="B52" t="str">
        <f>platemap!B52</f>
        <v>E03</v>
      </c>
      <c r="C52" s="4" t="str">
        <f>platemap!E52</f>
        <v>JUN</v>
      </c>
      <c r="D52" s="4" t="str">
        <f>platemap!F52</f>
        <v>ABY</v>
      </c>
      <c r="E52" s="4" t="str">
        <f>platemap!G52</f>
        <v>VIC</v>
      </c>
      <c r="F52" s="4" t="str">
        <f>platemap!H52</f>
        <v>IPC</v>
      </c>
      <c r="G52" s="4" t="str">
        <f>platemap!I52</f>
        <v>Large</v>
      </c>
      <c r="H52" s="4" t="str">
        <f>platemap!J52</f>
        <v>Small</v>
      </c>
      <c r="J52" t="str">
        <f>platemap!L52</f>
        <v>2023.01.24_10</v>
      </c>
      <c r="K52" t="str">
        <f>platemap!N52</f>
        <v>CSF_Neat_QIAamp column</v>
      </c>
      <c r="L52" t="str">
        <f>platemap!P52</f>
        <v>CSF</v>
      </c>
      <c r="M52" t="str">
        <f>platemap!Q52</f>
        <v>Neat</v>
      </c>
      <c r="N52" t="str">
        <f>platemap!R52</f>
        <v>QIAamp column</v>
      </c>
      <c r="O52">
        <f>platemap!S52</f>
        <v>65</v>
      </c>
      <c r="P52" t="str">
        <f>platemap!T52</f>
        <v/>
      </c>
    </row>
    <row r="53" spans="1:16" x14ac:dyDescent="0.2">
      <c r="A53" t="str">
        <f>platemap!A53</f>
        <v>2023-01-24_131533_marisa_quantifiler.xls</v>
      </c>
      <c r="B53" t="str">
        <f>platemap!B53</f>
        <v>E04</v>
      </c>
      <c r="C53" s="4" t="str">
        <f>platemap!E53</f>
        <v>JUN</v>
      </c>
      <c r="D53" s="4" t="str">
        <f>platemap!F53</f>
        <v>ABY</v>
      </c>
      <c r="E53" s="4" t="str">
        <f>platemap!G53</f>
        <v>VIC</v>
      </c>
      <c r="F53" s="4" t="str">
        <f>platemap!H53</f>
        <v>IPC</v>
      </c>
      <c r="G53" s="4" t="str">
        <f>platemap!I53</f>
        <v>Large</v>
      </c>
      <c r="H53" s="4" t="str">
        <f>platemap!J53</f>
        <v>Small</v>
      </c>
      <c r="J53" t="str">
        <f>platemap!L53</f>
        <v>2023.01.24_11</v>
      </c>
      <c r="K53" t="str">
        <f>platemap!N53</f>
        <v>Plasma_Neat_QIAamp column</v>
      </c>
      <c r="L53" t="str">
        <f>platemap!P53</f>
        <v>Plasma</v>
      </c>
      <c r="M53" t="str">
        <f>platemap!Q53</f>
        <v>Neat</v>
      </c>
      <c r="N53" t="str">
        <f>platemap!R53</f>
        <v>QIAamp column</v>
      </c>
      <c r="O53">
        <f>platemap!S53</f>
        <v>90</v>
      </c>
      <c r="P53" t="str">
        <f>platemap!T53</f>
        <v/>
      </c>
    </row>
    <row r="54" spans="1:16" x14ac:dyDescent="0.2">
      <c r="A54" t="str">
        <f>platemap!A54</f>
        <v>2023-01-24_131533_marisa_quantifiler.xls</v>
      </c>
      <c r="B54" t="str">
        <f>platemap!B54</f>
        <v>E05</v>
      </c>
      <c r="C54" s="4" t="str">
        <f>platemap!E54</f>
        <v>JUN</v>
      </c>
      <c r="D54" s="4" t="str">
        <f>platemap!F54</f>
        <v>ABY</v>
      </c>
      <c r="E54" s="4" t="str">
        <f>platemap!G54</f>
        <v>VIC</v>
      </c>
      <c r="F54" s="4" t="str">
        <f>platemap!H54</f>
        <v>IPC</v>
      </c>
      <c r="G54" s="4" t="str">
        <f>platemap!I54</f>
        <v>Large</v>
      </c>
      <c r="H54" s="4" t="str">
        <f>platemap!J54</f>
        <v>Small</v>
      </c>
      <c r="J54" t="str">
        <f>platemap!L54</f>
        <v>2023.01.24_12</v>
      </c>
      <c r="K54" t="str">
        <f>platemap!N54</f>
        <v>Conditioned media_Neat_QIAamp column</v>
      </c>
      <c r="L54" t="str">
        <f>platemap!P54</f>
        <v>Conditioned media</v>
      </c>
      <c r="M54" t="str">
        <f>platemap!Q54</f>
        <v>Neat</v>
      </c>
      <c r="N54" t="str">
        <f>platemap!R54</f>
        <v>QIAamp column</v>
      </c>
      <c r="O54">
        <f>platemap!S54</f>
        <v>90</v>
      </c>
      <c r="P54" t="str">
        <f>platemap!T54</f>
        <v/>
      </c>
    </row>
    <row r="55" spans="1:16" x14ac:dyDescent="0.2">
      <c r="A55" t="str">
        <f>platemap!A55</f>
        <v>2023-01-24_131533_marisa_quantifiler.xls</v>
      </c>
      <c r="B55" t="str">
        <f>platemap!B55</f>
        <v>E06</v>
      </c>
      <c r="C55" s="4" t="str">
        <f>platemap!E55</f>
        <v>JUN</v>
      </c>
      <c r="D55" s="4" t="str">
        <f>platemap!F55</f>
        <v>ABY</v>
      </c>
      <c r="E55" s="4" t="str">
        <f>platemap!G55</f>
        <v>VIC</v>
      </c>
      <c r="F55" s="4" t="str">
        <f>platemap!H55</f>
        <v>IPC</v>
      </c>
      <c r="G55" s="4" t="str">
        <f>platemap!I55</f>
        <v>Large</v>
      </c>
      <c r="H55" s="4" t="str">
        <f>platemap!J55</f>
        <v>Small</v>
      </c>
      <c r="J55" t="str">
        <f>platemap!L55</f>
        <v>2023.01.24_13</v>
      </c>
      <c r="K55" t="str">
        <f>platemap!N55</f>
        <v>CSF_UF10_QIAamp column</v>
      </c>
      <c r="L55" t="str">
        <f>platemap!P55</f>
        <v>CSF</v>
      </c>
      <c r="M55" t="str">
        <f>platemap!Q55</f>
        <v>UF10</v>
      </c>
      <c r="N55" t="str">
        <f>platemap!R55</f>
        <v>QIAamp column</v>
      </c>
      <c r="O55">
        <f>platemap!S55</f>
        <v>90</v>
      </c>
      <c r="P55" t="str">
        <f>platemap!T55</f>
        <v/>
      </c>
    </row>
    <row r="56" spans="1:16" x14ac:dyDescent="0.2">
      <c r="A56" t="str">
        <f>platemap!A56</f>
        <v>2023-01-24_131533_marisa_quantifiler.xls</v>
      </c>
      <c r="B56" t="str">
        <f>platemap!B56</f>
        <v>E07</v>
      </c>
      <c r="C56" s="4" t="str">
        <f>platemap!E56</f>
        <v>JUN</v>
      </c>
      <c r="D56" s="4" t="str">
        <f>platemap!F56</f>
        <v>ABY</v>
      </c>
      <c r="E56" s="4" t="str">
        <f>platemap!G56</f>
        <v>VIC</v>
      </c>
      <c r="F56" s="4" t="str">
        <f>platemap!H56</f>
        <v>IPC</v>
      </c>
      <c r="G56" s="4" t="str">
        <f>platemap!I56</f>
        <v>Large</v>
      </c>
      <c r="H56" s="4" t="str">
        <f>platemap!J56</f>
        <v>Small</v>
      </c>
      <c r="J56" t="str">
        <f>platemap!L56</f>
        <v>2023.01.24_14</v>
      </c>
      <c r="K56" t="str">
        <f>platemap!N56</f>
        <v>Plasma_UF10_QIAamp column</v>
      </c>
      <c r="L56" t="str">
        <f>platemap!P56</f>
        <v>Plasma</v>
      </c>
      <c r="M56" t="str">
        <f>platemap!Q56</f>
        <v>UF10</v>
      </c>
      <c r="N56" t="str">
        <f>platemap!R56</f>
        <v>QIAamp column</v>
      </c>
      <c r="O56">
        <f>platemap!S56</f>
        <v>90</v>
      </c>
      <c r="P56" t="str">
        <f>platemap!T56</f>
        <v/>
      </c>
    </row>
    <row r="57" spans="1:16" x14ac:dyDescent="0.2">
      <c r="A57" t="str">
        <f>platemap!A57</f>
        <v>2023-01-24_131533_marisa_quantifiler.xls</v>
      </c>
      <c r="B57" t="str">
        <f>platemap!B57</f>
        <v>E08</v>
      </c>
      <c r="C57" s="4" t="str">
        <f>platemap!E57</f>
        <v>JUN</v>
      </c>
      <c r="D57" s="4" t="str">
        <f>platemap!F57</f>
        <v>ABY</v>
      </c>
      <c r="E57" s="4" t="str">
        <f>platemap!G57</f>
        <v>VIC</v>
      </c>
      <c r="F57" s="4" t="str">
        <f>platemap!H57</f>
        <v>IPC</v>
      </c>
      <c r="G57" s="4" t="str">
        <f>platemap!I57</f>
        <v>Large</v>
      </c>
      <c r="H57" s="4" t="str">
        <f>platemap!J57</f>
        <v>Small</v>
      </c>
      <c r="J57" t="str">
        <f>platemap!L57</f>
        <v>2023.01.24_15</v>
      </c>
      <c r="K57" t="str">
        <f>platemap!N57</f>
        <v>Conditioned media_UF10_QIAamp column</v>
      </c>
      <c r="L57" t="str">
        <f>platemap!P57</f>
        <v>Conditioned media</v>
      </c>
      <c r="M57" t="str">
        <f>platemap!Q57</f>
        <v>UF10</v>
      </c>
      <c r="N57" t="str">
        <f>platemap!R57</f>
        <v>QIAamp column</v>
      </c>
      <c r="O57">
        <f>platemap!S57</f>
        <v>90</v>
      </c>
      <c r="P57" t="str">
        <f>platemap!T57</f>
        <v/>
      </c>
    </row>
    <row r="58" spans="1:16" x14ac:dyDescent="0.2">
      <c r="A58" t="str">
        <f>platemap!A58</f>
        <v>2023-01-24_131533_marisa_quantifiler.xls</v>
      </c>
      <c r="B58" t="str">
        <f>platemap!B58</f>
        <v>E09</v>
      </c>
      <c r="C58" s="4" t="str">
        <f>platemap!E58</f>
        <v>JUN</v>
      </c>
      <c r="D58" s="4" t="str">
        <f>platemap!F58</f>
        <v>ABY</v>
      </c>
      <c r="E58" s="4" t="str">
        <f>platemap!G58</f>
        <v>VIC</v>
      </c>
      <c r="F58" s="4" t="str">
        <f>platemap!H58</f>
        <v>IPC</v>
      </c>
      <c r="G58" s="4" t="str">
        <f>platemap!I58</f>
        <v>Large</v>
      </c>
      <c r="H58" s="4" t="str">
        <f>platemap!J58</f>
        <v>Small</v>
      </c>
      <c r="J58" t="str">
        <f>platemap!L58</f>
        <v>2023.01.24_16</v>
      </c>
      <c r="K58" t="str">
        <f>platemap!N58</f>
        <v>CSF_SEC + UF10_QIAamp column</v>
      </c>
      <c r="L58" t="str">
        <f>platemap!P58</f>
        <v>CSF</v>
      </c>
      <c r="M58" t="str">
        <f>platemap!Q58</f>
        <v>SEC + UF10</v>
      </c>
      <c r="N58" t="str">
        <f>platemap!R58</f>
        <v>QIAamp column</v>
      </c>
      <c r="O58">
        <f>platemap!S58</f>
        <v>90</v>
      </c>
      <c r="P58" t="str">
        <f>platemap!T58</f>
        <v/>
      </c>
    </row>
    <row r="59" spans="1:16" x14ac:dyDescent="0.2">
      <c r="A59" t="str">
        <f>platemap!A59</f>
        <v>2023-01-24_131533_marisa_quantifiler.xls</v>
      </c>
      <c r="B59" t="str">
        <f>platemap!B59</f>
        <v>E10</v>
      </c>
      <c r="C59" s="4" t="str">
        <f>platemap!E59</f>
        <v>JUN</v>
      </c>
      <c r="D59" s="4" t="str">
        <f>platemap!F59</f>
        <v>ABY</v>
      </c>
      <c r="E59" s="4" t="str">
        <f>platemap!G59</f>
        <v>VIC</v>
      </c>
      <c r="F59" s="4" t="str">
        <f>platemap!H59</f>
        <v>IPC</v>
      </c>
      <c r="G59" s="4" t="str">
        <f>platemap!I59</f>
        <v>Large</v>
      </c>
      <c r="H59" s="4" t="str">
        <f>platemap!J59</f>
        <v>Small</v>
      </c>
      <c r="J59" t="str">
        <f>platemap!L59</f>
        <v>2023.01.24_17</v>
      </c>
      <c r="K59" t="str">
        <f>platemap!N59</f>
        <v>Plasma_SEC + UF10_QIAamp column</v>
      </c>
      <c r="L59" t="str">
        <f>platemap!P59</f>
        <v>Plasma</v>
      </c>
      <c r="M59" t="str">
        <f>platemap!Q59</f>
        <v>SEC + UF10</v>
      </c>
      <c r="N59" t="str">
        <f>platemap!R59</f>
        <v>QIAamp column</v>
      </c>
      <c r="O59">
        <f>platemap!S59</f>
        <v>90</v>
      </c>
      <c r="P59" t="str">
        <f>platemap!T59</f>
        <v/>
      </c>
    </row>
    <row r="60" spans="1:16" x14ac:dyDescent="0.2">
      <c r="A60" t="str">
        <f>platemap!A60</f>
        <v>2023-01-24_131533_marisa_quantifiler.xls</v>
      </c>
      <c r="B60" t="str">
        <f>platemap!B60</f>
        <v>E11</v>
      </c>
      <c r="C60" s="4" t="str">
        <f>platemap!E60</f>
        <v>JUN</v>
      </c>
      <c r="D60" s="4" t="str">
        <f>platemap!F60</f>
        <v>ABY</v>
      </c>
      <c r="E60" s="4" t="str">
        <f>platemap!G60</f>
        <v>VIC</v>
      </c>
      <c r="F60" s="4" t="str">
        <f>platemap!H60</f>
        <v>IPC</v>
      </c>
      <c r="G60" s="4" t="str">
        <f>platemap!I60</f>
        <v>Large</v>
      </c>
      <c r="H60" s="4" t="str">
        <f>platemap!J60</f>
        <v>Small</v>
      </c>
      <c r="J60" t="str">
        <f>platemap!L60</f>
        <v>2023.01.24_18</v>
      </c>
      <c r="K60" t="str">
        <f>platemap!N60</f>
        <v>Conditioned media_SEC + UF10_QIAamp column</v>
      </c>
      <c r="L60" t="str">
        <f>platemap!P60</f>
        <v>Conditioned media</v>
      </c>
      <c r="M60" t="str">
        <f>platemap!Q60</f>
        <v>SEC + UF10</v>
      </c>
      <c r="N60" t="str">
        <f>platemap!R60</f>
        <v>QIAamp column</v>
      </c>
      <c r="O60">
        <f>platemap!S60</f>
        <v>90</v>
      </c>
      <c r="P60" t="str">
        <f>platemap!T60</f>
        <v/>
      </c>
    </row>
    <row r="61" spans="1:16" x14ac:dyDescent="0.2">
      <c r="A61" t="str">
        <f>platemap!A61</f>
        <v>2023-01-24_131533_marisa_quantifiler.xls</v>
      </c>
      <c r="B61" t="str">
        <f>platemap!B61</f>
        <v>E12</v>
      </c>
      <c r="C61" s="4" t="str">
        <f>platemap!E61</f>
        <v>JUN</v>
      </c>
      <c r="D61" s="4" t="str">
        <f>platemap!F61</f>
        <v>ABY</v>
      </c>
      <c r="E61" s="4" t="str">
        <f>platemap!G61</f>
        <v>VIC</v>
      </c>
      <c r="F61" s="4" t="str">
        <f>platemap!H61</f>
        <v>IPC</v>
      </c>
      <c r="G61" s="4" t="str">
        <f>platemap!I61</f>
        <v>Large</v>
      </c>
      <c r="H61" s="4" t="str">
        <f>platemap!J61</f>
        <v>Small</v>
      </c>
      <c r="J61" t="str">
        <f>platemap!L61</f>
        <v>2023.01.24_19</v>
      </c>
      <c r="K61" t="str">
        <f>platemap!N61</f>
        <v>Water_Neat_QIAamp column</v>
      </c>
      <c r="L61" t="str">
        <f>platemap!P61</f>
        <v>Water</v>
      </c>
      <c r="M61" t="str">
        <f>platemap!Q61</f>
        <v>Neat</v>
      </c>
      <c r="N61" t="str">
        <f>platemap!R61</f>
        <v>QIAamp column</v>
      </c>
      <c r="O61">
        <f>platemap!S61</f>
        <v>90</v>
      </c>
      <c r="P61" t="str">
        <f>platemap!T61</f>
        <v/>
      </c>
    </row>
    <row r="62" spans="1:16" x14ac:dyDescent="0.2">
      <c r="A62" t="str">
        <f>platemap!A62</f>
        <v>2023-01-24_131533_marisa_quantifiler.xls</v>
      </c>
      <c r="B62" t="str">
        <f>platemap!B62</f>
        <v>F01</v>
      </c>
      <c r="C62" s="4" t="str">
        <f>platemap!E62</f>
        <v>JUN</v>
      </c>
      <c r="D62" s="4" t="str">
        <f>platemap!F62</f>
        <v>ABY</v>
      </c>
      <c r="E62" s="4" t="str">
        <f>platemap!G62</f>
        <v>VIC</v>
      </c>
      <c r="F62" s="4" t="str">
        <f>platemap!H62</f>
        <v>IPC</v>
      </c>
      <c r="G62" s="4" t="str">
        <f>platemap!I62</f>
        <v>Large</v>
      </c>
      <c r="H62" s="4" t="str">
        <f>platemap!J62</f>
        <v>Small</v>
      </c>
      <c r="J62" t="str">
        <f>platemap!L62</f>
        <v>2023.01.24_20</v>
      </c>
      <c r="K62" t="str">
        <f>platemap!N62</f>
        <v>CSF 0019_Neat_XCF column</v>
      </c>
      <c r="L62" t="str">
        <f>platemap!P62</f>
        <v>CSF 0019</v>
      </c>
      <c r="M62" t="str">
        <f>platemap!Q62</f>
        <v>Neat</v>
      </c>
      <c r="N62" t="str">
        <f>platemap!R62</f>
        <v>XCF column</v>
      </c>
      <c r="O62">
        <f>platemap!S62</f>
        <v>50</v>
      </c>
      <c r="P62" t="str">
        <f>platemap!T62</f>
        <v/>
      </c>
    </row>
    <row r="63" spans="1:16" x14ac:dyDescent="0.2">
      <c r="A63" t="str">
        <f>platemap!A63</f>
        <v>2023-01-24_131533_marisa_quantifiler.xls</v>
      </c>
      <c r="B63" t="str">
        <f>platemap!B63</f>
        <v>F02</v>
      </c>
      <c r="C63" s="4" t="str">
        <f>platemap!E63</f>
        <v>JUN</v>
      </c>
      <c r="D63" s="4" t="str">
        <f>platemap!F63</f>
        <v>ABY</v>
      </c>
      <c r="E63" s="4" t="str">
        <f>platemap!G63</f>
        <v>VIC</v>
      </c>
      <c r="F63" s="4" t="str">
        <f>platemap!H63</f>
        <v>IPC</v>
      </c>
      <c r="G63" s="4" t="str">
        <f>platemap!I63</f>
        <v>Large</v>
      </c>
      <c r="H63" s="4" t="str">
        <f>platemap!J63</f>
        <v>Small</v>
      </c>
      <c r="J63" t="str">
        <f>platemap!L63</f>
        <v>2023.01.24_21</v>
      </c>
      <c r="K63" t="str">
        <f>platemap!N63</f>
        <v>CSF 0027_Neat_XCF column</v>
      </c>
      <c r="L63" t="str">
        <f>platemap!P63</f>
        <v>CSF 0027</v>
      </c>
      <c r="M63" t="str">
        <f>platemap!Q63</f>
        <v>Neat</v>
      </c>
      <c r="N63" t="str">
        <f>platemap!R63</f>
        <v>XCF column</v>
      </c>
      <c r="O63">
        <f>platemap!S63</f>
        <v>50</v>
      </c>
      <c r="P63" t="str">
        <f>platemap!T63</f>
        <v/>
      </c>
    </row>
    <row r="64" spans="1:16" x14ac:dyDescent="0.2">
      <c r="A64" t="str">
        <f>platemap!A64</f>
        <v>2023-01-24_131533_marisa_quantifiler.xls</v>
      </c>
      <c r="B64" t="str">
        <f>platemap!B64</f>
        <v>F03</v>
      </c>
      <c r="C64" s="4" t="str">
        <f>platemap!E64</f>
        <v>JUN</v>
      </c>
      <c r="D64" s="4" t="str">
        <f>platemap!F64</f>
        <v>ABY</v>
      </c>
      <c r="E64" s="4" t="str">
        <f>platemap!G64</f>
        <v>VIC</v>
      </c>
      <c r="F64" s="4" t="str">
        <f>platemap!H64</f>
        <v>IPC</v>
      </c>
      <c r="G64" s="4" t="str">
        <f>platemap!I64</f>
        <v>Large</v>
      </c>
      <c r="H64" s="4" t="str">
        <f>platemap!J64</f>
        <v>Small</v>
      </c>
      <c r="J64" t="str">
        <f>platemap!L64</f>
        <v>2023.01.24_22</v>
      </c>
      <c r="K64" t="str">
        <f>platemap!N64</f>
        <v>CSF_Neat_XCF column</v>
      </c>
      <c r="L64" t="str">
        <f>platemap!P64</f>
        <v>CSF</v>
      </c>
      <c r="M64" t="str">
        <f>platemap!Q64</f>
        <v>Neat</v>
      </c>
      <c r="N64" t="str">
        <f>platemap!R64</f>
        <v>XCF column</v>
      </c>
      <c r="O64">
        <f>platemap!S64</f>
        <v>50</v>
      </c>
      <c r="P64" t="str">
        <f>platemap!T64</f>
        <v/>
      </c>
    </row>
    <row r="65" spans="1:16" x14ac:dyDescent="0.2">
      <c r="A65" t="str">
        <f>platemap!A65</f>
        <v>2023-01-24_131533_marisa_quantifiler.xls</v>
      </c>
      <c r="B65" t="str">
        <f>platemap!B65</f>
        <v>F04</v>
      </c>
      <c r="C65" s="4" t="str">
        <f>platemap!E65</f>
        <v>JUN</v>
      </c>
      <c r="D65" s="4" t="str">
        <f>platemap!F65</f>
        <v>ABY</v>
      </c>
      <c r="E65" s="4" t="str">
        <f>platemap!G65</f>
        <v>VIC</v>
      </c>
      <c r="F65" s="4" t="str">
        <f>platemap!H65</f>
        <v>IPC</v>
      </c>
      <c r="G65" s="4" t="str">
        <f>platemap!I65</f>
        <v>Large</v>
      </c>
      <c r="H65" s="4" t="str">
        <f>platemap!J65</f>
        <v>Small</v>
      </c>
      <c r="J65" t="str">
        <f>platemap!L65</f>
        <v>2023.01.24_23</v>
      </c>
      <c r="K65" t="str">
        <f>platemap!N65</f>
        <v>Plasma_Neat_XCF column</v>
      </c>
      <c r="L65" t="str">
        <f>platemap!P65</f>
        <v>Plasma</v>
      </c>
      <c r="M65" t="str">
        <f>platemap!Q65</f>
        <v>Neat</v>
      </c>
      <c r="N65" t="str">
        <f>platemap!R65</f>
        <v>XCF column</v>
      </c>
      <c r="O65">
        <f>platemap!S65</f>
        <v>50</v>
      </c>
      <c r="P65" t="str">
        <f>platemap!T65</f>
        <v/>
      </c>
    </row>
    <row r="66" spans="1:16" x14ac:dyDescent="0.2">
      <c r="A66" t="str">
        <f>platemap!A66</f>
        <v>2023-01-24_131533_marisa_quantifiler.xls</v>
      </c>
      <c r="B66" t="str">
        <f>platemap!B66</f>
        <v>F05</v>
      </c>
      <c r="C66" s="4" t="str">
        <f>platemap!E66</f>
        <v>JUN</v>
      </c>
      <c r="D66" s="4" t="str">
        <f>platemap!F66</f>
        <v>ABY</v>
      </c>
      <c r="E66" s="4" t="str">
        <f>platemap!G66</f>
        <v>VIC</v>
      </c>
      <c r="F66" s="4" t="str">
        <f>platemap!H66</f>
        <v>IPC</v>
      </c>
      <c r="G66" s="4" t="str">
        <f>platemap!I66</f>
        <v>Large</v>
      </c>
      <c r="H66" s="4" t="str">
        <f>platemap!J66</f>
        <v>Small</v>
      </c>
      <c r="J66" t="str">
        <f>platemap!L66</f>
        <v>2023.01.24_24</v>
      </c>
      <c r="K66" t="str">
        <f>platemap!N66</f>
        <v>Conditioned media_Neat_XCF column</v>
      </c>
      <c r="L66" t="str">
        <f>platemap!P66</f>
        <v>Conditioned media</v>
      </c>
      <c r="M66" t="str">
        <f>platemap!Q66</f>
        <v>Neat</v>
      </c>
      <c r="N66" t="str">
        <f>platemap!R66</f>
        <v>XCF column</v>
      </c>
      <c r="O66">
        <f>platemap!S66</f>
        <v>50</v>
      </c>
      <c r="P66" t="str">
        <f>platemap!T66</f>
        <v/>
      </c>
    </row>
    <row r="67" spans="1:16" x14ac:dyDescent="0.2">
      <c r="A67" t="str">
        <f>platemap!A67</f>
        <v>2023-01-24_131533_marisa_quantifiler.xls</v>
      </c>
      <c r="B67" t="str">
        <f>platemap!B67</f>
        <v>F06</v>
      </c>
      <c r="C67" s="4" t="str">
        <f>platemap!E67</f>
        <v>JUN</v>
      </c>
      <c r="D67" s="4" t="str">
        <f>platemap!F67</f>
        <v>ABY</v>
      </c>
      <c r="E67" s="4" t="str">
        <f>platemap!G67</f>
        <v>VIC</v>
      </c>
      <c r="F67" s="4" t="str">
        <f>platemap!H67</f>
        <v>IPC</v>
      </c>
      <c r="G67" s="4" t="str">
        <f>platemap!I67</f>
        <v>Large</v>
      </c>
      <c r="H67" s="4" t="str">
        <f>platemap!J67</f>
        <v>Small</v>
      </c>
      <c r="J67" t="str">
        <f>platemap!L67</f>
        <v>2023.01.24_25</v>
      </c>
      <c r="K67" t="str">
        <f>platemap!N67</f>
        <v>CSF_UF10_XCF column</v>
      </c>
      <c r="L67" t="str">
        <f>platemap!P67</f>
        <v>CSF</v>
      </c>
      <c r="M67" t="str">
        <f>platemap!Q67</f>
        <v>UF10</v>
      </c>
      <c r="N67" t="str">
        <f>platemap!R67</f>
        <v>XCF column</v>
      </c>
      <c r="O67">
        <f>platemap!S67</f>
        <v>50</v>
      </c>
      <c r="P67" t="str">
        <f>platemap!T67</f>
        <v/>
      </c>
    </row>
    <row r="68" spans="1:16" x14ac:dyDescent="0.2">
      <c r="A68" t="str">
        <f>platemap!A68</f>
        <v>2023-01-24_131533_marisa_quantifiler.xls</v>
      </c>
      <c r="B68" t="str">
        <f>platemap!B68</f>
        <v>F07</v>
      </c>
      <c r="C68" s="4" t="str">
        <f>platemap!E68</f>
        <v>JUN</v>
      </c>
      <c r="D68" s="4" t="str">
        <f>platemap!F68</f>
        <v>ABY</v>
      </c>
      <c r="E68" s="4" t="str">
        <f>platemap!G68</f>
        <v>VIC</v>
      </c>
      <c r="F68" s="4" t="str">
        <f>platemap!H68</f>
        <v>IPC</v>
      </c>
      <c r="G68" s="4" t="str">
        <f>platemap!I68</f>
        <v>Large</v>
      </c>
      <c r="H68" s="4" t="str">
        <f>platemap!J68</f>
        <v>Small</v>
      </c>
      <c r="J68" t="str">
        <f>platemap!L68</f>
        <v>2023.01.24_26</v>
      </c>
      <c r="K68" t="str">
        <f>platemap!N68</f>
        <v>Plasma_UF10_XCF column</v>
      </c>
      <c r="L68" t="str">
        <f>platemap!P68</f>
        <v>Plasma</v>
      </c>
      <c r="M68" t="str">
        <f>platemap!Q68</f>
        <v>UF10</v>
      </c>
      <c r="N68" t="str">
        <f>platemap!R68</f>
        <v>XCF column</v>
      </c>
      <c r="O68">
        <f>platemap!S68</f>
        <v>50</v>
      </c>
      <c r="P68" t="str">
        <f>platemap!T68</f>
        <v/>
      </c>
    </row>
    <row r="69" spans="1:16" x14ac:dyDescent="0.2">
      <c r="A69" t="str">
        <f>platemap!A69</f>
        <v>2023-01-24_131533_marisa_quantifiler.xls</v>
      </c>
      <c r="B69" t="str">
        <f>platemap!B69</f>
        <v>F08</v>
      </c>
      <c r="C69" s="4" t="str">
        <f>platemap!E69</f>
        <v>JUN</v>
      </c>
      <c r="D69" s="4" t="str">
        <f>platemap!F69</f>
        <v>ABY</v>
      </c>
      <c r="E69" s="4" t="str">
        <f>platemap!G69</f>
        <v>VIC</v>
      </c>
      <c r="F69" s="4" t="str">
        <f>platemap!H69</f>
        <v>IPC</v>
      </c>
      <c r="G69" s="4" t="str">
        <f>platemap!I69</f>
        <v>Large</v>
      </c>
      <c r="H69" s="4" t="str">
        <f>platemap!J69</f>
        <v>Small</v>
      </c>
      <c r="J69" t="str">
        <f>platemap!L69</f>
        <v>2023.01.24_27</v>
      </c>
      <c r="K69" t="str">
        <f>platemap!N69</f>
        <v>Conditioned media_UF10_XCF column</v>
      </c>
      <c r="L69" t="str">
        <f>platemap!P69</f>
        <v>Conditioned media</v>
      </c>
      <c r="M69" t="str">
        <f>platemap!Q69</f>
        <v>UF10</v>
      </c>
      <c r="N69" t="str">
        <f>platemap!R69</f>
        <v>XCF column</v>
      </c>
      <c r="O69">
        <f>platemap!S69</f>
        <v>50</v>
      </c>
      <c r="P69" t="str">
        <f>platemap!T69</f>
        <v/>
      </c>
    </row>
    <row r="70" spans="1:16" x14ac:dyDescent="0.2">
      <c r="A70" t="str">
        <f>platemap!A70</f>
        <v>2023-01-24_131533_marisa_quantifiler.xls</v>
      </c>
      <c r="B70" t="str">
        <f>platemap!B70</f>
        <v>F09</v>
      </c>
      <c r="C70" s="4" t="str">
        <f>platemap!E70</f>
        <v>JUN</v>
      </c>
      <c r="D70" s="4" t="str">
        <f>platemap!F70</f>
        <v>ABY</v>
      </c>
      <c r="E70" s="4" t="str">
        <f>platemap!G70</f>
        <v>VIC</v>
      </c>
      <c r="F70" s="4" t="str">
        <f>platemap!H70</f>
        <v>IPC</v>
      </c>
      <c r="G70" s="4" t="str">
        <f>platemap!I70</f>
        <v>Large</v>
      </c>
      <c r="H70" s="4" t="str">
        <f>platemap!J70</f>
        <v>Small</v>
      </c>
      <c r="J70" t="str">
        <f>platemap!L70</f>
        <v>2023.01.24_28</v>
      </c>
      <c r="K70" t="str">
        <f>platemap!N70</f>
        <v>CSF_SEC + UF10_XCF column</v>
      </c>
      <c r="L70" t="str">
        <f>platemap!P70</f>
        <v>CSF</v>
      </c>
      <c r="M70" t="str">
        <f>platemap!Q70</f>
        <v>SEC + UF10</v>
      </c>
      <c r="N70" t="str">
        <f>platemap!R70</f>
        <v>XCF column</v>
      </c>
      <c r="O70">
        <f>platemap!S70</f>
        <v>50</v>
      </c>
      <c r="P70" t="str">
        <f>platemap!T70</f>
        <v/>
      </c>
    </row>
    <row r="71" spans="1:16" x14ac:dyDescent="0.2">
      <c r="A71" t="str">
        <f>platemap!A71</f>
        <v>2023-01-24_131533_marisa_quantifiler.xls</v>
      </c>
      <c r="B71" t="str">
        <f>platemap!B71</f>
        <v>F10</v>
      </c>
      <c r="C71" s="4" t="str">
        <f>platemap!E71</f>
        <v>JUN</v>
      </c>
      <c r="D71" s="4" t="str">
        <f>platemap!F71</f>
        <v>ABY</v>
      </c>
      <c r="E71" s="4" t="str">
        <f>platemap!G71</f>
        <v>VIC</v>
      </c>
      <c r="F71" s="4" t="str">
        <f>platemap!H71</f>
        <v>IPC</v>
      </c>
      <c r="G71" s="4" t="str">
        <f>platemap!I71</f>
        <v>Large</v>
      </c>
      <c r="H71" s="4" t="str">
        <f>platemap!J71</f>
        <v>Small</v>
      </c>
      <c r="J71" t="str">
        <f>platemap!L71</f>
        <v>2023.01.24_29</v>
      </c>
      <c r="K71" t="str">
        <f>platemap!N71</f>
        <v>Plasma_SEC + UF10_XCF column</v>
      </c>
      <c r="L71" t="str">
        <f>platemap!P71</f>
        <v>Plasma</v>
      </c>
      <c r="M71" t="str">
        <f>platemap!Q71</f>
        <v>SEC + UF10</v>
      </c>
      <c r="N71" t="str">
        <f>platemap!R71</f>
        <v>XCF column</v>
      </c>
      <c r="O71">
        <f>platemap!S71</f>
        <v>50</v>
      </c>
      <c r="P71" t="str">
        <f>platemap!T71</f>
        <v/>
      </c>
    </row>
    <row r="72" spans="1:16" x14ac:dyDescent="0.2">
      <c r="A72" t="str">
        <f>platemap!A72</f>
        <v>2023-01-24_131533_marisa_quantifiler.xls</v>
      </c>
      <c r="B72" t="str">
        <f>platemap!B72</f>
        <v>F11</v>
      </c>
      <c r="C72" s="4" t="str">
        <f>platemap!E72</f>
        <v>JUN</v>
      </c>
      <c r="D72" s="4" t="str">
        <f>platemap!F72</f>
        <v>ABY</v>
      </c>
      <c r="E72" s="4" t="str">
        <f>platemap!G72</f>
        <v>VIC</v>
      </c>
      <c r="F72" s="4" t="str">
        <f>platemap!H72</f>
        <v>IPC</v>
      </c>
      <c r="G72" s="4" t="str">
        <f>platemap!I72</f>
        <v>Large</v>
      </c>
      <c r="H72" s="4" t="str">
        <f>platemap!J72</f>
        <v>Small</v>
      </c>
      <c r="J72" t="str">
        <f>platemap!L72</f>
        <v>2023.01.24_30</v>
      </c>
      <c r="K72" t="str">
        <f>platemap!N72</f>
        <v>Conditioned media_SEC + UF10_XCF column</v>
      </c>
      <c r="L72" t="str">
        <f>platemap!P72</f>
        <v>Conditioned media</v>
      </c>
      <c r="M72" t="str">
        <f>platemap!Q72</f>
        <v>SEC + UF10</v>
      </c>
      <c r="N72" t="str">
        <f>platemap!R72</f>
        <v>XCF column</v>
      </c>
      <c r="O72">
        <f>platemap!S72</f>
        <v>65</v>
      </c>
      <c r="P72" t="str">
        <f>platemap!T72</f>
        <v/>
      </c>
    </row>
    <row r="73" spans="1:16" x14ac:dyDescent="0.2">
      <c r="A73" t="str">
        <f>platemap!A73</f>
        <v>2023-01-24_131533_marisa_quantifiler.xls</v>
      </c>
      <c r="B73" t="str">
        <f>platemap!B73</f>
        <v>F12</v>
      </c>
      <c r="C73" s="4" t="str">
        <f>platemap!E73</f>
        <v>JUN</v>
      </c>
      <c r="D73" s="4" t="str">
        <f>platemap!F73</f>
        <v>ABY</v>
      </c>
      <c r="E73" s="4" t="str">
        <f>platemap!G73</f>
        <v>VIC</v>
      </c>
      <c r="F73" s="4" t="str">
        <f>platemap!H73</f>
        <v>IPC</v>
      </c>
      <c r="G73" s="4" t="str">
        <f>platemap!I73</f>
        <v>Large</v>
      </c>
      <c r="H73" s="4" t="str">
        <f>platemap!J73</f>
        <v>Small</v>
      </c>
      <c r="J73" t="str">
        <f>platemap!L73</f>
        <v>2023.01.24_30</v>
      </c>
      <c r="K73" t="str">
        <f>platemap!N73</f>
        <v>Conditioned media_SEC + UF10_XCF column</v>
      </c>
      <c r="L73" t="str">
        <f>platemap!P73</f>
        <v>Conditioned media</v>
      </c>
      <c r="M73" t="str">
        <f>platemap!Q73</f>
        <v>SEC + UF10</v>
      </c>
      <c r="N73" t="str">
        <f>platemap!R73</f>
        <v>XCF column</v>
      </c>
      <c r="O73">
        <f>platemap!S73</f>
        <v>65</v>
      </c>
      <c r="P73" t="str">
        <f>platemap!T73</f>
        <v/>
      </c>
    </row>
    <row r="74" spans="1:16" x14ac:dyDescent="0.2">
      <c r="A74" t="str">
        <f>platemap!A74</f>
        <v>2023-01-24_131533_marisa_quantifiler.xls</v>
      </c>
      <c r="B74" t="str">
        <f>platemap!B74</f>
        <v>G01</v>
      </c>
      <c r="C74" s="4" t="str">
        <f>platemap!E74</f>
        <v>JUN</v>
      </c>
      <c r="D74" s="4" t="str">
        <f>platemap!F74</f>
        <v>ABY</v>
      </c>
      <c r="E74" s="4" t="str">
        <f>platemap!G74</f>
        <v>VIC</v>
      </c>
      <c r="F74" s="4" t="str">
        <f>platemap!H74</f>
        <v>IPC</v>
      </c>
      <c r="G74" s="4" t="str">
        <f>platemap!I74</f>
        <v>Large</v>
      </c>
      <c r="H74" s="4" t="str">
        <f>platemap!J74</f>
        <v>Small</v>
      </c>
      <c r="J74" t="str">
        <f>platemap!L74</f>
        <v>2023.01.24_20</v>
      </c>
      <c r="K74" t="str">
        <f>platemap!N74</f>
        <v>CSF 0019_Neat_XCF column</v>
      </c>
      <c r="L74" t="str">
        <f>platemap!P74</f>
        <v>CSF 0019</v>
      </c>
      <c r="M74" t="str">
        <f>platemap!Q74</f>
        <v>Neat</v>
      </c>
      <c r="N74" t="str">
        <f>platemap!R74</f>
        <v>XCF column</v>
      </c>
      <c r="O74">
        <f>platemap!S74</f>
        <v>50</v>
      </c>
      <c r="P74" t="str">
        <f>platemap!T74</f>
        <v/>
      </c>
    </row>
    <row r="75" spans="1:16" x14ac:dyDescent="0.2">
      <c r="A75" t="str">
        <f>platemap!A75</f>
        <v>2023-01-24_131533_marisa_quantifiler.xls</v>
      </c>
      <c r="B75" t="str">
        <f>platemap!B75</f>
        <v>G02</v>
      </c>
      <c r="C75" s="4" t="str">
        <f>platemap!E75</f>
        <v>JUN</v>
      </c>
      <c r="D75" s="4" t="str">
        <f>platemap!F75</f>
        <v>ABY</v>
      </c>
      <c r="E75" s="4" t="str">
        <f>platemap!G75</f>
        <v>VIC</v>
      </c>
      <c r="F75" s="4" t="str">
        <f>platemap!H75</f>
        <v>IPC</v>
      </c>
      <c r="G75" s="4" t="str">
        <f>platemap!I75</f>
        <v>Large</v>
      </c>
      <c r="H75" s="4" t="str">
        <f>platemap!J75</f>
        <v>Small</v>
      </c>
      <c r="J75" t="str">
        <f>platemap!L75</f>
        <v>2023.01.24_21</v>
      </c>
      <c r="K75" t="str">
        <f>platemap!N75</f>
        <v>CSF 0027_Neat_XCF column</v>
      </c>
      <c r="L75" t="str">
        <f>platemap!P75</f>
        <v>CSF 0027</v>
      </c>
      <c r="M75" t="str">
        <f>platemap!Q75</f>
        <v>Neat</v>
      </c>
      <c r="N75" t="str">
        <f>platemap!R75</f>
        <v>XCF column</v>
      </c>
      <c r="O75">
        <f>platemap!S75</f>
        <v>50</v>
      </c>
      <c r="P75" t="str">
        <f>platemap!T75</f>
        <v/>
      </c>
    </row>
    <row r="76" spans="1:16" x14ac:dyDescent="0.2">
      <c r="A76" t="str">
        <f>platemap!A76</f>
        <v>2023-01-24_131533_marisa_quantifiler.xls</v>
      </c>
      <c r="B76" t="str">
        <f>platemap!B76</f>
        <v>G03</v>
      </c>
      <c r="C76" s="4" t="str">
        <f>platemap!E76</f>
        <v>JUN</v>
      </c>
      <c r="D76" s="4" t="str">
        <f>platemap!F76</f>
        <v>ABY</v>
      </c>
      <c r="E76" s="4" t="str">
        <f>platemap!G76</f>
        <v>VIC</v>
      </c>
      <c r="F76" s="4" t="str">
        <f>platemap!H76</f>
        <v>IPC</v>
      </c>
      <c r="G76" s="4" t="str">
        <f>platemap!I76</f>
        <v>Large</v>
      </c>
      <c r="H76" s="4" t="str">
        <f>platemap!J76</f>
        <v>Small</v>
      </c>
      <c r="J76" t="str">
        <f>platemap!L76</f>
        <v>2023.01.24_22</v>
      </c>
      <c r="K76" t="str">
        <f>platemap!N76</f>
        <v>CSF_Neat_XCF column</v>
      </c>
      <c r="L76" t="str">
        <f>platemap!P76</f>
        <v>CSF</v>
      </c>
      <c r="M76" t="str">
        <f>platemap!Q76</f>
        <v>Neat</v>
      </c>
      <c r="N76" t="str">
        <f>platemap!R76</f>
        <v>XCF column</v>
      </c>
      <c r="O76">
        <f>platemap!S76</f>
        <v>50</v>
      </c>
      <c r="P76" t="str">
        <f>platemap!T76</f>
        <v/>
      </c>
    </row>
    <row r="77" spans="1:16" x14ac:dyDescent="0.2">
      <c r="A77" t="str">
        <f>platemap!A77</f>
        <v>2023-01-24_131533_marisa_quantifiler.xls</v>
      </c>
      <c r="B77" t="str">
        <f>platemap!B77</f>
        <v>G04</v>
      </c>
      <c r="C77" s="4" t="str">
        <f>platemap!E77</f>
        <v>JUN</v>
      </c>
      <c r="D77" s="4" t="str">
        <f>platemap!F77</f>
        <v>ABY</v>
      </c>
      <c r="E77" s="4" t="str">
        <f>platemap!G77</f>
        <v>VIC</v>
      </c>
      <c r="F77" s="4" t="str">
        <f>platemap!H77</f>
        <v>IPC</v>
      </c>
      <c r="G77" s="4" t="str">
        <f>platemap!I77</f>
        <v>Large</v>
      </c>
      <c r="H77" s="4" t="str">
        <f>platemap!J77</f>
        <v>Small</v>
      </c>
      <c r="J77" t="str">
        <f>platemap!L77</f>
        <v>2023.01.24_23</v>
      </c>
      <c r="K77" t="str">
        <f>platemap!N77</f>
        <v>Plasma_Neat_XCF column</v>
      </c>
      <c r="L77" t="str">
        <f>platemap!P77</f>
        <v>Plasma</v>
      </c>
      <c r="M77" t="str">
        <f>platemap!Q77</f>
        <v>Neat</v>
      </c>
      <c r="N77" t="str">
        <f>platemap!R77</f>
        <v>XCF column</v>
      </c>
      <c r="O77">
        <f>platemap!S77</f>
        <v>50</v>
      </c>
      <c r="P77" t="str">
        <f>platemap!T77</f>
        <v/>
      </c>
    </row>
    <row r="78" spans="1:16" x14ac:dyDescent="0.2">
      <c r="A78" t="str">
        <f>platemap!A78</f>
        <v>2023-01-24_131533_marisa_quantifiler.xls</v>
      </c>
      <c r="B78" t="str">
        <f>platemap!B78</f>
        <v>G05</v>
      </c>
      <c r="C78" s="4" t="str">
        <f>platemap!E78</f>
        <v>JUN</v>
      </c>
      <c r="D78" s="4" t="str">
        <f>platemap!F78</f>
        <v>ABY</v>
      </c>
      <c r="E78" s="4" t="str">
        <f>platemap!G78</f>
        <v>VIC</v>
      </c>
      <c r="F78" s="4" t="str">
        <f>platemap!H78</f>
        <v>IPC</v>
      </c>
      <c r="G78" s="4" t="str">
        <f>platemap!I78</f>
        <v>Large</v>
      </c>
      <c r="H78" s="4" t="str">
        <f>platemap!J78</f>
        <v>Small</v>
      </c>
      <c r="J78" t="str">
        <f>platemap!L78</f>
        <v>2023.01.24_24</v>
      </c>
      <c r="K78" t="str">
        <f>platemap!N78</f>
        <v>Conditioned media_Neat_XCF column</v>
      </c>
      <c r="L78" t="str">
        <f>platemap!P78</f>
        <v>Conditioned media</v>
      </c>
      <c r="M78" t="str">
        <f>platemap!Q78</f>
        <v>Neat</v>
      </c>
      <c r="N78" t="str">
        <f>platemap!R78</f>
        <v>XCF column</v>
      </c>
      <c r="O78">
        <f>platemap!S78</f>
        <v>50</v>
      </c>
      <c r="P78" t="str">
        <f>platemap!T78</f>
        <v/>
      </c>
    </row>
    <row r="79" spans="1:16" x14ac:dyDescent="0.2">
      <c r="A79" t="str">
        <f>platemap!A79</f>
        <v>2023-01-24_131533_marisa_quantifiler.xls</v>
      </c>
      <c r="B79" t="str">
        <f>platemap!B79</f>
        <v>G06</v>
      </c>
      <c r="C79" s="4" t="str">
        <f>platemap!E79</f>
        <v>JUN</v>
      </c>
      <c r="D79" s="4" t="str">
        <f>platemap!F79</f>
        <v>ABY</v>
      </c>
      <c r="E79" s="4" t="str">
        <f>platemap!G79</f>
        <v>VIC</v>
      </c>
      <c r="F79" s="4" t="str">
        <f>platemap!H79</f>
        <v>IPC</v>
      </c>
      <c r="G79" s="4" t="str">
        <f>platemap!I79</f>
        <v>Large</v>
      </c>
      <c r="H79" s="4" t="str">
        <f>platemap!J79</f>
        <v>Small</v>
      </c>
      <c r="J79" t="str">
        <f>platemap!L79</f>
        <v>2023.01.24_25</v>
      </c>
      <c r="K79" t="str">
        <f>platemap!N79</f>
        <v>CSF_UF10_XCF column</v>
      </c>
      <c r="L79" t="str">
        <f>platemap!P79</f>
        <v>CSF</v>
      </c>
      <c r="M79" t="str">
        <f>platemap!Q79</f>
        <v>UF10</v>
      </c>
      <c r="N79" t="str">
        <f>platemap!R79</f>
        <v>XCF column</v>
      </c>
      <c r="O79">
        <f>platemap!S79</f>
        <v>50</v>
      </c>
      <c r="P79" t="str">
        <f>platemap!T79</f>
        <v/>
      </c>
    </row>
    <row r="80" spans="1:16" x14ac:dyDescent="0.2">
      <c r="A80" t="str">
        <f>platemap!A80</f>
        <v>2023-01-24_131533_marisa_quantifiler.xls</v>
      </c>
      <c r="B80" t="str">
        <f>platemap!B80</f>
        <v>G07</v>
      </c>
      <c r="C80" s="4" t="str">
        <f>platemap!E80</f>
        <v>JUN</v>
      </c>
      <c r="D80" s="4" t="str">
        <f>platemap!F80</f>
        <v>ABY</v>
      </c>
      <c r="E80" s="4" t="str">
        <f>platemap!G80</f>
        <v>VIC</v>
      </c>
      <c r="F80" s="4" t="str">
        <f>platemap!H80</f>
        <v>IPC</v>
      </c>
      <c r="G80" s="4" t="str">
        <f>platemap!I80</f>
        <v>Large</v>
      </c>
      <c r="H80" s="4" t="str">
        <f>platemap!J80</f>
        <v>Small</v>
      </c>
      <c r="J80" t="str">
        <f>platemap!L80</f>
        <v>2023.01.24_26</v>
      </c>
      <c r="K80" t="str">
        <f>platemap!N80</f>
        <v>Plasma_UF10_XCF column</v>
      </c>
      <c r="L80" t="str">
        <f>platemap!P80</f>
        <v>Plasma</v>
      </c>
      <c r="M80" t="str">
        <f>platemap!Q80</f>
        <v>UF10</v>
      </c>
      <c r="N80" t="str">
        <f>platemap!R80</f>
        <v>XCF column</v>
      </c>
      <c r="O80">
        <f>platemap!S80</f>
        <v>50</v>
      </c>
      <c r="P80" t="str">
        <f>platemap!T80</f>
        <v/>
      </c>
    </row>
    <row r="81" spans="1:16" x14ac:dyDescent="0.2">
      <c r="A81" t="str">
        <f>platemap!A81</f>
        <v>2023-01-24_131533_marisa_quantifiler.xls</v>
      </c>
      <c r="B81" t="str">
        <f>platemap!B81</f>
        <v>G08</v>
      </c>
      <c r="C81" s="4" t="str">
        <f>platemap!E81</f>
        <v>JUN</v>
      </c>
      <c r="D81" s="4" t="str">
        <f>platemap!F81</f>
        <v>ABY</v>
      </c>
      <c r="E81" s="4" t="str">
        <f>platemap!G81</f>
        <v>VIC</v>
      </c>
      <c r="F81" s="4" t="str">
        <f>platemap!H81</f>
        <v>IPC</v>
      </c>
      <c r="G81" s="4" t="str">
        <f>platemap!I81</f>
        <v>Large</v>
      </c>
      <c r="H81" s="4" t="str">
        <f>platemap!J81</f>
        <v>Small</v>
      </c>
      <c r="J81" t="str">
        <f>platemap!L81</f>
        <v>2023.01.24_27</v>
      </c>
      <c r="K81" t="str">
        <f>platemap!N81</f>
        <v>Conditioned media_UF10_XCF column</v>
      </c>
      <c r="L81" t="str">
        <f>platemap!P81</f>
        <v>Conditioned media</v>
      </c>
      <c r="M81" t="str">
        <f>platemap!Q81</f>
        <v>UF10</v>
      </c>
      <c r="N81" t="str">
        <f>platemap!R81</f>
        <v>XCF column</v>
      </c>
      <c r="O81">
        <f>platemap!S81</f>
        <v>50</v>
      </c>
      <c r="P81" t="str">
        <f>platemap!T81</f>
        <v/>
      </c>
    </row>
    <row r="82" spans="1:16" x14ac:dyDescent="0.2">
      <c r="A82" t="str">
        <f>platemap!A82</f>
        <v>2023-01-24_131533_marisa_quantifiler.xls</v>
      </c>
      <c r="B82" t="str">
        <f>platemap!B82</f>
        <v>G09</v>
      </c>
      <c r="C82" s="4" t="str">
        <f>platemap!E82</f>
        <v>JUN</v>
      </c>
      <c r="D82" s="4" t="str">
        <f>platemap!F82</f>
        <v>ABY</v>
      </c>
      <c r="E82" s="4" t="str">
        <f>platemap!G82</f>
        <v>VIC</v>
      </c>
      <c r="F82" s="4" t="str">
        <f>platemap!H82</f>
        <v>IPC</v>
      </c>
      <c r="G82" s="4" t="str">
        <f>platemap!I82</f>
        <v>Large</v>
      </c>
      <c r="H82" s="4" t="str">
        <f>platemap!J82</f>
        <v>Small</v>
      </c>
      <c r="J82" t="str">
        <f>platemap!L82</f>
        <v>2023.01.24_28</v>
      </c>
      <c r="K82" t="str">
        <f>platemap!N82</f>
        <v>CSF_SEC + UF10_XCF column</v>
      </c>
      <c r="L82" t="str">
        <f>platemap!P82</f>
        <v>CSF</v>
      </c>
      <c r="M82" t="str">
        <f>platemap!Q82</f>
        <v>SEC + UF10</v>
      </c>
      <c r="N82" t="str">
        <f>platemap!R82</f>
        <v>XCF column</v>
      </c>
      <c r="O82">
        <f>platemap!S82</f>
        <v>50</v>
      </c>
      <c r="P82" t="str">
        <f>platemap!T82</f>
        <v/>
      </c>
    </row>
    <row r="83" spans="1:16" x14ac:dyDescent="0.2">
      <c r="A83" t="str">
        <f>platemap!A83</f>
        <v>2023-01-24_131533_marisa_quantifiler.xls</v>
      </c>
      <c r="B83" t="str">
        <f>platemap!B83</f>
        <v>G10</v>
      </c>
      <c r="C83" s="4" t="str">
        <f>platemap!E83</f>
        <v>JUN</v>
      </c>
      <c r="D83" s="4" t="str">
        <f>platemap!F83</f>
        <v>ABY</v>
      </c>
      <c r="E83" s="4" t="str">
        <f>platemap!G83</f>
        <v>VIC</v>
      </c>
      <c r="F83" s="4" t="str">
        <f>platemap!H83</f>
        <v>IPC</v>
      </c>
      <c r="G83" s="4" t="str">
        <f>platemap!I83</f>
        <v>Large</v>
      </c>
      <c r="H83" s="4" t="str">
        <f>platemap!J83</f>
        <v>Small</v>
      </c>
      <c r="J83" t="str">
        <f>platemap!L83</f>
        <v>2023.01.24_29</v>
      </c>
      <c r="K83" t="str">
        <f>platemap!N83</f>
        <v>Plasma_SEC + UF10_XCF column</v>
      </c>
      <c r="L83" t="str">
        <f>platemap!P83</f>
        <v>Plasma</v>
      </c>
      <c r="M83" t="str">
        <f>platemap!Q83</f>
        <v>SEC + UF10</v>
      </c>
      <c r="N83" t="str">
        <f>platemap!R83</f>
        <v>XCF column</v>
      </c>
      <c r="O83">
        <f>platemap!S83</f>
        <v>50</v>
      </c>
      <c r="P83" t="str">
        <f>platemap!T83</f>
        <v/>
      </c>
    </row>
    <row r="84" spans="1:16" x14ac:dyDescent="0.2">
      <c r="A84" t="str">
        <f>platemap!A84</f>
        <v>2023-01-24_131533_marisa_quantifiler.xls</v>
      </c>
      <c r="B84" t="str">
        <f>platemap!B84</f>
        <v>G11</v>
      </c>
      <c r="C84" s="4" t="str">
        <f>platemap!E84</f>
        <v>JUN</v>
      </c>
      <c r="D84" s="4" t="str">
        <f>platemap!F84</f>
        <v>ABY</v>
      </c>
      <c r="E84" s="4" t="str">
        <f>platemap!G84</f>
        <v>VIC</v>
      </c>
      <c r="F84" s="4" t="str">
        <f>platemap!H84</f>
        <v>IPC</v>
      </c>
      <c r="G84" s="4" t="str">
        <f>platemap!I84</f>
        <v>Large</v>
      </c>
      <c r="H84" s="4" t="str">
        <f>platemap!J84</f>
        <v>Small</v>
      </c>
      <c r="J84" t="str">
        <f>platemap!L84</f>
        <v>2023.01.24_30</v>
      </c>
      <c r="K84" t="str">
        <f>platemap!N84</f>
        <v>Conditioned media_SEC + UF10_XCF column</v>
      </c>
      <c r="L84" t="str">
        <f>platemap!P84</f>
        <v>Conditioned media</v>
      </c>
      <c r="M84" t="str">
        <f>platemap!Q84</f>
        <v>SEC + UF10</v>
      </c>
      <c r="N84" t="str">
        <f>platemap!R84</f>
        <v>XCF column</v>
      </c>
      <c r="O84">
        <f>platemap!S84</f>
        <v>65</v>
      </c>
      <c r="P84" t="str">
        <f>platemap!T84</f>
        <v/>
      </c>
    </row>
    <row r="85" spans="1:16" x14ac:dyDescent="0.2">
      <c r="A85" t="str">
        <f>platemap!A85</f>
        <v>2023-01-24_131533_marisa_quantifiler.xls</v>
      </c>
      <c r="B85" t="str">
        <f>platemap!B85</f>
        <v>G12</v>
      </c>
      <c r="C85" s="4" t="str">
        <f>platemap!E85</f>
        <v>JUN</v>
      </c>
      <c r="D85" s="4" t="str">
        <f>platemap!F85</f>
        <v>ABY</v>
      </c>
      <c r="E85" s="4" t="str">
        <f>platemap!G85</f>
        <v>VIC</v>
      </c>
      <c r="F85" s="4" t="str">
        <f>platemap!H85</f>
        <v>IPC</v>
      </c>
      <c r="G85" s="4" t="str">
        <f>platemap!I85</f>
        <v>Large</v>
      </c>
      <c r="H85" s="4" t="str">
        <f>platemap!J85</f>
        <v>Small</v>
      </c>
      <c r="J85" t="str">
        <f>platemap!L85</f>
        <v>2023.01.24_30</v>
      </c>
      <c r="K85" t="str">
        <f>platemap!N85</f>
        <v>Conditioned media_SEC + UF10_XCF column</v>
      </c>
      <c r="L85" t="str">
        <f>platemap!P85</f>
        <v>Conditioned media</v>
      </c>
      <c r="M85" t="str">
        <f>platemap!Q85</f>
        <v>SEC + UF10</v>
      </c>
      <c r="N85" t="str">
        <f>platemap!R85</f>
        <v>XCF column</v>
      </c>
      <c r="O85">
        <f>platemap!S85</f>
        <v>65</v>
      </c>
      <c r="P85" t="str">
        <f>platemap!T85</f>
        <v/>
      </c>
    </row>
    <row r="86" spans="1:16" x14ac:dyDescent="0.2">
      <c r="A86" t="str">
        <f>platemap!A86</f>
        <v>2023-01-24_131533_marisa_quantifiler.xls</v>
      </c>
      <c r="B86" t="str">
        <f>platemap!B86</f>
        <v>H01</v>
      </c>
      <c r="C86" s="4" t="str">
        <f>platemap!E86</f>
        <v>JUN</v>
      </c>
      <c r="D86" s="4" t="str">
        <f>platemap!F86</f>
        <v>ABY</v>
      </c>
      <c r="E86" s="4" t="str">
        <f>platemap!G86</f>
        <v>VIC</v>
      </c>
      <c r="F86" s="4" t="str">
        <f>platemap!H86</f>
        <v>IPC</v>
      </c>
      <c r="G86" s="4" t="str">
        <f>platemap!I86</f>
        <v>Large</v>
      </c>
      <c r="H86" s="4" t="str">
        <f>platemap!J86</f>
        <v>Small</v>
      </c>
      <c r="J86" t="str">
        <f>platemap!L86</f>
        <v>2023.01.24_20</v>
      </c>
      <c r="K86" t="str">
        <f>platemap!N86</f>
        <v>CSF 0019_Neat_XCF column</v>
      </c>
      <c r="L86" t="str">
        <f>platemap!P86</f>
        <v>CSF 0019</v>
      </c>
      <c r="M86" t="str">
        <f>platemap!Q86</f>
        <v>Neat</v>
      </c>
      <c r="N86" t="str">
        <f>platemap!R86</f>
        <v>XCF column</v>
      </c>
      <c r="O86">
        <f>platemap!S86</f>
        <v>50</v>
      </c>
      <c r="P86" t="str">
        <f>platemap!T86</f>
        <v/>
      </c>
    </row>
    <row r="87" spans="1:16" x14ac:dyDescent="0.2">
      <c r="A87" t="str">
        <f>platemap!A87</f>
        <v>2023-01-24_131533_marisa_quantifiler.xls</v>
      </c>
      <c r="B87" t="str">
        <f>platemap!B87</f>
        <v>H02</v>
      </c>
      <c r="C87" s="4" t="str">
        <f>platemap!E87</f>
        <v>JUN</v>
      </c>
      <c r="D87" s="4" t="str">
        <f>platemap!F87</f>
        <v>ABY</v>
      </c>
      <c r="E87" s="4" t="str">
        <f>platemap!G87</f>
        <v>VIC</v>
      </c>
      <c r="F87" s="4" t="str">
        <f>platemap!H87</f>
        <v>IPC</v>
      </c>
      <c r="G87" s="4" t="str">
        <f>platemap!I87</f>
        <v>Large</v>
      </c>
      <c r="H87" s="4" t="str">
        <f>platemap!J87</f>
        <v>Small</v>
      </c>
      <c r="J87" t="str">
        <f>platemap!L87</f>
        <v>2023.01.24_21</v>
      </c>
      <c r="K87" t="str">
        <f>platemap!N87</f>
        <v>CSF 0027_Neat_XCF column</v>
      </c>
      <c r="L87" t="str">
        <f>platemap!P87</f>
        <v>CSF 0027</v>
      </c>
      <c r="M87" t="str">
        <f>platemap!Q87</f>
        <v>Neat</v>
      </c>
      <c r="N87" t="str">
        <f>platemap!R87</f>
        <v>XCF column</v>
      </c>
      <c r="O87">
        <f>platemap!S87</f>
        <v>50</v>
      </c>
      <c r="P87" t="str">
        <f>platemap!T87</f>
        <v/>
      </c>
    </row>
    <row r="88" spans="1:16" x14ac:dyDescent="0.2">
      <c r="A88" t="str">
        <f>platemap!A88</f>
        <v>2023-01-24_131533_marisa_quantifiler.xls</v>
      </c>
      <c r="B88" t="str">
        <f>platemap!B88</f>
        <v>H03</v>
      </c>
      <c r="C88" s="4" t="str">
        <f>platemap!E88</f>
        <v>JUN</v>
      </c>
      <c r="D88" s="4" t="str">
        <f>platemap!F88</f>
        <v>ABY</v>
      </c>
      <c r="E88" s="4" t="str">
        <f>platemap!G88</f>
        <v>VIC</v>
      </c>
      <c r="F88" s="4" t="str">
        <f>platemap!H88</f>
        <v>IPC</v>
      </c>
      <c r="G88" s="4" t="str">
        <f>platemap!I88</f>
        <v>Large</v>
      </c>
      <c r="H88" s="4" t="str">
        <f>platemap!J88</f>
        <v>Small</v>
      </c>
      <c r="J88" t="str">
        <f>platemap!L88</f>
        <v>2023.01.24_22</v>
      </c>
      <c r="K88" t="str">
        <f>platemap!N88</f>
        <v>CSF_Neat_XCF column</v>
      </c>
      <c r="L88" t="str">
        <f>platemap!P88</f>
        <v>CSF</v>
      </c>
      <c r="M88" t="str">
        <f>platemap!Q88</f>
        <v>Neat</v>
      </c>
      <c r="N88" t="str">
        <f>platemap!R88</f>
        <v>XCF column</v>
      </c>
      <c r="O88">
        <f>platemap!S88</f>
        <v>50</v>
      </c>
      <c r="P88" t="str">
        <f>platemap!T88</f>
        <v/>
      </c>
    </row>
    <row r="89" spans="1:16" x14ac:dyDescent="0.2">
      <c r="A89" t="str">
        <f>platemap!A89</f>
        <v>2023-01-24_131533_marisa_quantifiler.xls</v>
      </c>
      <c r="B89" t="str">
        <f>platemap!B89</f>
        <v>H04</v>
      </c>
      <c r="C89" s="4" t="str">
        <f>platemap!E89</f>
        <v>JUN</v>
      </c>
      <c r="D89" s="4" t="str">
        <f>platemap!F89</f>
        <v>ABY</v>
      </c>
      <c r="E89" s="4" t="str">
        <f>platemap!G89</f>
        <v>VIC</v>
      </c>
      <c r="F89" s="4" t="str">
        <f>platemap!H89</f>
        <v>IPC</v>
      </c>
      <c r="G89" s="4" t="str">
        <f>platemap!I89</f>
        <v>Large</v>
      </c>
      <c r="H89" s="4" t="str">
        <f>platemap!J89</f>
        <v>Small</v>
      </c>
      <c r="J89" t="str">
        <f>platemap!L89</f>
        <v>2023.01.24_23</v>
      </c>
      <c r="K89" t="str">
        <f>platemap!N89</f>
        <v>Plasma_Neat_XCF column</v>
      </c>
      <c r="L89" t="str">
        <f>platemap!P89</f>
        <v>Plasma</v>
      </c>
      <c r="M89" t="str">
        <f>platemap!Q89</f>
        <v>Neat</v>
      </c>
      <c r="N89" t="str">
        <f>platemap!R89</f>
        <v>XCF column</v>
      </c>
      <c r="O89">
        <f>platemap!S89</f>
        <v>50</v>
      </c>
      <c r="P89" t="str">
        <f>platemap!T89</f>
        <v/>
      </c>
    </row>
    <row r="90" spans="1:16" x14ac:dyDescent="0.2">
      <c r="A90" t="str">
        <f>platemap!A90</f>
        <v>2023-01-24_131533_marisa_quantifiler.xls</v>
      </c>
      <c r="B90" t="str">
        <f>platemap!B90</f>
        <v>H05</v>
      </c>
      <c r="C90" s="4" t="str">
        <f>platemap!E90</f>
        <v>JUN</v>
      </c>
      <c r="D90" s="4" t="str">
        <f>platemap!F90</f>
        <v>ABY</v>
      </c>
      <c r="E90" s="4" t="str">
        <f>platemap!G90</f>
        <v>VIC</v>
      </c>
      <c r="F90" s="4" t="str">
        <f>platemap!H90</f>
        <v>IPC</v>
      </c>
      <c r="G90" s="4" t="str">
        <f>platemap!I90</f>
        <v>Large</v>
      </c>
      <c r="H90" s="4" t="str">
        <f>platemap!J90</f>
        <v>Small</v>
      </c>
      <c r="J90" t="str">
        <f>platemap!L90</f>
        <v>2023.01.24_24</v>
      </c>
      <c r="K90" t="str">
        <f>platemap!N90</f>
        <v>Conditioned media_Neat_XCF column</v>
      </c>
      <c r="L90" t="str">
        <f>platemap!P90</f>
        <v>Conditioned media</v>
      </c>
      <c r="M90" t="str">
        <f>platemap!Q90</f>
        <v>Neat</v>
      </c>
      <c r="N90" t="str">
        <f>platemap!R90</f>
        <v>XCF column</v>
      </c>
      <c r="O90">
        <f>platemap!S90</f>
        <v>50</v>
      </c>
      <c r="P90" t="str">
        <f>platemap!T90</f>
        <v/>
      </c>
    </row>
    <row r="91" spans="1:16" x14ac:dyDescent="0.2">
      <c r="A91" t="str">
        <f>platemap!A91</f>
        <v>2023-01-24_131533_marisa_quantifiler.xls</v>
      </c>
      <c r="B91" t="str">
        <f>platemap!B91</f>
        <v>H06</v>
      </c>
      <c r="C91" s="4" t="str">
        <f>platemap!E91</f>
        <v>JUN</v>
      </c>
      <c r="D91" s="4" t="str">
        <f>platemap!F91</f>
        <v>ABY</v>
      </c>
      <c r="E91" s="4" t="str">
        <f>platemap!G91</f>
        <v>VIC</v>
      </c>
      <c r="F91" s="4" t="str">
        <f>platemap!H91</f>
        <v>IPC</v>
      </c>
      <c r="G91" s="4" t="str">
        <f>platemap!I91</f>
        <v>Large</v>
      </c>
      <c r="H91" s="4" t="str">
        <f>platemap!J91</f>
        <v>Small</v>
      </c>
      <c r="J91" t="str">
        <f>platemap!L91</f>
        <v>2023.01.24_25</v>
      </c>
      <c r="K91" t="str">
        <f>platemap!N91</f>
        <v>CSF_UF10_XCF column</v>
      </c>
      <c r="L91" t="str">
        <f>platemap!P91</f>
        <v>CSF</v>
      </c>
      <c r="M91" t="str">
        <f>platemap!Q91</f>
        <v>UF10</v>
      </c>
      <c r="N91" t="str">
        <f>platemap!R91</f>
        <v>XCF column</v>
      </c>
      <c r="O91">
        <f>platemap!S91</f>
        <v>50</v>
      </c>
      <c r="P91" t="str">
        <f>platemap!T91</f>
        <v/>
      </c>
    </row>
    <row r="92" spans="1:16" x14ac:dyDescent="0.2">
      <c r="A92" t="str">
        <f>platemap!A92</f>
        <v>2023-01-24_131533_marisa_quantifiler.xls</v>
      </c>
      <c r="B92" t="str">
        <f>platemap!B92</f>
        <v>H07</v>
      </c>
      <c r="C92" s="4" t="str">
        <f>platemap!E92</f>
        <v>JUN</v>
      </c>
      <c r="D92" s="4" t="str">
        <f>platemap!F92</f>
        <v>ABY</v>
      </c>
      <c r="E92" s="4" t="str">
        <f>platemap!G92</f>
        <v>VIC</v>
      </c>
      <c r="F92" s="4" t="str">
        <f>platemap!H92</f>
        <v>IPC</v>
      </c>
      <c r="G92" s="4" t="str">
        <f>platemap!I92</f>
        <v>Large</v>
      </c>
      <c r="H92" s="4" t="str">
        <f>platemap!J92</f>
        <v>Small</v>
      </c>
      <c r="J92" t="str">
        <f>platemap!L92</f>
        <v>2023.01.24_26</v>
      </c>
      <c r="K92" t="str">
        <f>platemap!N92</f>
        <v>Plasma_UF10_XCF column</v>
      </c>
      <c r="L92" t="str">
        <f>platemap!P92</f>
        <v>Plasma</v>
      </c>
      <c r="M92" t="str">
        <f>platemap!Q92</f>
        <v>UF10</v>
      </c>
      <c r="N92" t="str">
        <f>platemap!R92</f>
        <v>XCF column</v>
      </c>
      <c r="O92">
        <f>platemap!S92</f>
        <v>50</v>
      </c>
      <c r="P92" t="str">
        <f>platemap!T92</f>
        <v/>
      </c>
    </row>
    <row r="93" spans="1:16" x14ac:dyDescent="0.2">
      <c r="A93" t="str">
        <f>platemap!A93</f>
        <v>2023-01-24_131533_marisa_quantifiler.xls</v>
      </c>
      <c r="B93" t="str">
        <f>platemap!B93</f>
        <v>H08</v>
      </c>
      <c r="C93" s="4" t="str">
        <f>platemap!E93</f>
        <v>JUN</v>
      </c>
      <c r="D93" s="4" t="str">
        <f>platemap!F93</f>
        <v>ABY</v>
      </c>
      <c r="E93" s="4" t="str">
        <f>platemap!G93</f>
        <v>VIC</v>
      </c>
      <c r="F93" s="4" t="str">
        <f>platemap!H93</f>
        <v>IPC</v>
      </c>
      <c r="G93" s="4" t="str">
        <f>platemap!I93</f>
        <v>Large</v>
      </c>
      <c r="H93" s="4" t="str">
        <f>platemap!J93</f>
        <v>Small</v>
      </c>
      <c r="J93" t="str">
        <f>platemap!L93</f>
        <v>2023.01.24_27</v>
      </c>
      <c r="K93" t="str">
        <f>platemap!N93</f>
        <v>Conditioned media_UF10_XCF column</v>
      </c>
      <c r="L93" t="str">
        <f>platemap!P93</f>
        <v>Conditioned media</v>
      </c>
      <c r="M93" t="str">
        <f>platemap!Q93</f>
        <v>UF10</v>
      </c>
      <c r="N93" t="str">
        <f>platemap!R93</f>
        <v>XCF column</v>
      </c>
      <c r="O93">
        <f>platemap!S93</f>
        <v>50</v>
      </c>
      <c r="P93" t="str">
        <f>platemap!T93</f>
        <v/>
      </c>
    </row>
    <row r="94" spans="1:16" x14ac:dyDescent="0.2">
      <c r="A94" t="str">
        <f>platemap!A94</f>
        <v>2023-01-24_131533_marisa_quantifiler.xls</v>
      </c>
      <c r="B94" t="str">
        <f>platemap!B94</f>
        <v>H09</v>
      </c>
      <c r="C94" s="4" t="str">
        <f>platemap!E94</f>
        <v>JUN</v>
      </c>
      <c r="D94" s="4" t="str">
        <f>platemap!F94</f>
        <v>ABY</v>
      </c>
      <c r="E94" s="4" t="str">
        <f>platemap!G94</f>
        <v>VIC</v>
      </c>
      <c r="F94" s="4" t="str">
        <f>platemap!H94</f>
        <v>IPC</v>
      </c>
      <c r="G94" s="4" t="str">
        <f>platemap!I94</f>
        <v>Large</v>
      </c>
      <c r="H94" s="4" t="str">
        <f>platemap!J94</f>
        <v>Small</v>
      </c>
      <c r="J94" t="str">
        <f>platemap!L94</f>
        <v>2023.01.24_28</v>
      </c>
      <c r="K94" t="str">
        <f>platemap!N94</f>
        <v>CSF_SEC + UF10_XCF column</v>
      </c>
      <c r="L94" t="str">
        <f>platemap!P94</f>
        <v>CSF</v>
      </c>
      <c r="M94" t="str">
        <f>platemap!Q94</f>
        <v>SEC + UF10</v>
      </c>
      <c r="N94" t="str">
        <f>platemap!R94</f>
        <v>XCF column</v>
      </c>
      <c r="O94">
        <f>platemap!S94</f>
        <v>50</v>
      </c>
      <c r="P94" t="str">
        <f>platemap!T94</f>
        <v/>
      </c>
    </row>
    <row r="95" spans="1:16" x14ac:dyDescent="0.2">
      <c r="A95" t="str">
        <f>platemap!A95</f>
        <v>2023-01-24_131533_marisa_quantifiler.xls</v>
      </c>
      <c r="B95" t="str">
        <f>platemap!B95</f>
        <v>H10</v>
      </c>
      <c r="C95" s="4" t="str">
        <f>platemap!E95</f>
        <v>JUN</v>
      </c>
      <c r="D95" s="4" t="str">
        <f>platemap!F95</f>
        <v>ABY</v>
      </c>
      <c r="E95" s="4" t="str">
        <f>platemap!G95</f>
        <v>VIC</v>
      </c>
      <c r="F95" s="4" t="str">
        <f>platemap!H95</f>
        <v>IPC</v>
      </c>
      <c r="G95" s="4" t="str">
        <f>platemap!I95</f>
        <v>Large</v>
      </c>
      <c r="H95" s="4" t="str">
        <f>platemap!J95</f>
        <v>Small</v>
      </c>
      <c r="J95" t="str">
        <f>platemap!L95</f>
        <v>2023.01.24_29</v>
      </c>
      <c r="K95" t="str">
        <f>platemap!N95</f>
        <v>Plasma_SEC + UF10_XCF column</v>
      </c>
      <c r="L95" t="str">
        <f>platemap!P95</f>
        <v>Plasma</v>
      </c>
      <c r="M95" t="str">
        <f>platemap!Q95</f>
        <v>SEC + UF10</v>
      </c>
      <c r="N95" t="str">
        <f>platemap!R95</f>
        <v>XCF column</v>
      </c>
      <c r="O95">
        <f>platemap!S95</f>
        <v>50</v>
      </c>
      <c r="P95" t="str">
        <f>platemap!T95</f>
        <v/>
      </c>
    </row>
    <row r="96" spans="1:16" x14ac:dyDescent="0.2">
      <c r="A96" t="str">
        <f>platemap!A96</f>
        <v>2023-01-24_131533_marisa_quantifiler.xls</v>
      </c>
      <c r="B96" t="str">
        <f>platemap!B96</f>
        <v>H11</v>
      </c>
      <c r="C96" s="4" t="str">
        <f>platemap!E96</f>
        <v>JUN</v>
      </c>
      <c r="D96" s="4" t="str">
        <f>platemap!F96</f>
        <v>ABY</v>
      </c>
      <c r="E96" s="4" t="str">
        <f>platemap!G96</f>
        <v>VIC</v>
      </c>
      <c r="F96" s="4" t="str">
        <f>platemap!H96</f>
        <v>IPC</v>
      </c>
      <c r="G96" s="4" t="str">
        <f>platemap!I96</f>
        <v>Large</v>
      </c>
      <c r="H96" s="4" t="str">
        <f>platemap!J96</f>
        <v>Small</v>
      </c>
      <c r="J96" t="str">
        <f>platemap!L96</f>
        <v>2023.01.24_30</v>
      </c>
      <c r="K96" t="str">
        <f>platemap!N96</f>
        <v>Conditioned media_SEC + UF10_XCF column</v>
      </c>
      <c r="L96" t="str">
        <f>platemap!P96</f>
        <v>Conditioned media</v>
      </c>
      <c r="M96" t="str">
        <f>platemap!Q96</f>
        <v>SEC + UF10</v>
      </c>
      <c r="N96" t="str">
        <f>platemap!R96</f>
        <v>XCF column</v>
      </c>
      <c r="O96">
        <f>platemap!S96</f>
        <v>65</v>
      </c>
      <c r="P96" t="str">
        <f>platemap!T96</f>
        <v/>
      </c>
    </row>
    <row r="97" spans="1:16" x14ac:dyDescent="0.2">
      <c r="A97" t="str">
        <f>platemap!A97</f>
        <v>2023-01-24_131533_marisa_quantifiler.xls</v>
      </c>
      <c r="B97" t="str">
        <f>platemap!B97</f>
        <v>H12</v>
      </c>
      <c r="C97" s="4" t="str">
        <f>platemap!E97</f>
        <v>JUN</v>
      </c>
      <c r="D97" s="4" t="str">
        <f>platemap!F97</f>
        <v>ABY</v>
      </c>
      <c r="E97" s="4" t="str">
        <f>platemap!G97</f>
        <v>VIC</v>
      </c>
      <c r="F97" s="4" t="str">
        <f>platemap!H97</f>
        <v>IPC</v>
      </c>
      <c r="G97" s="4" t="str">
        <f>platemap!I97</f>
        <v>Large</v>
      </c>
      <c r="H97" s="4" t="str">
        <f>platemap!J97</f>
        <v>Small</v>
      </c>
      <c r="J97" t="str">
        <f>platemap!L97</f>
        <v>2023.01.24_30</v>
      </c>
      <c r="K97" t="str">
        <f>platemap!N97</f>
        <v>Conditioned media_SEC + UF10_XCF column</v>
      </c>
      <c r="L97" t="str">
        <f>platemap!P97</f>
        <v>Conditioned media</v>
      </c>
      <c r="M97" t="str">
        <f>platemap!Q97</f>
        <v>SEC + UF10</v>
      </c>
      <c r="N97" t="str">
        <f>platemap!R97</f>
        <v>XCF column</v>
      </c>
      <c r="O97">
        <f>platemap!S97</f>
        <v>65</v>
      </c>
      <c r="P97" t="str">
        <f>platemap!T97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</vt:lpstr>
      <vt:lpstr>platemap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2023-01-24T22:21:37Z</dcterms:created>
  <dcterms:modified xsi:type="dcterms:W3CDTF">2023-03-04T13:40:26Z</dcterms:modified>
</cp:coreProperties>
</file>