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7395" windowHeight="179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D15" i="1" l="1"/>
  <c r="AD13" i="1"/>
  <c r="AD11" i="1"/>
  <c r="AB15" i="1"/>
  <c r="AB13" i="1"/>
  <c r="AB11" i="1"/>
  <c r="AD9" i="1"/>
  <c r="AB9" i="1"/>
  <c r="W75" i="1"/>
  <c r="U75" i="1"/>
  <c r="S75" i="1"/>
  <c r="S45" i="1" l="1"/>
  <c r="W11" i="1"/>
  <c r="W13" i="1"/>
  <c r="W15" i="1"/>
  <c r="W17" i="1"/>
  <c r="W19" i="1"/>
  <c r="W21" i="1"/>
  <c r="W23" i="1"/>
  <c r="W25" i="1"/>
  <c r="W27" i="1"/>
  <c r="W29" i="1"/>
  <c r="W31" i="1"/>
  <c r="W33" i="1"/>
  <c r="W35" i="1"/>
  <c r="W37" i="1"/>
  <c r="W39" i="1"/>
  <c r="W41" i="1"/>
  <c r="W43" i="1"/>
  <c r="W45" i="1"/>
  <c r="W47" i="1"/>
  <c r="W49" i="1"/>
  <c r="W51" i="1"/>
  <c r="W53" i="1"/>
  <c r="W55" i="1"/>
  <c r="W57" i="1"/>
  <c r="W59" i="1"/>
  <c r="W61" i="1"/>
  <c r="W63" i="1"/>
  <c r="W65" i="1"/>
  <c r="W67" i="1"/>
  <c r="W69" i="1"/>
  <c r="W71" i="1"/>
  <c r="W73" i="1"/>
  <c r="W9" i="1"/>
  <c r="U11" i="1"/>
  <c r="U13" i="1"/>
  <c r="U15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9" i="1"/>
  <c r="S25" i="1"/>
  <c r="S27" i="1"/>
  <c r="S29" i="1"/>
  <c r="S31" i="1"/>
  <c r="S33" i="1"/>
  <c r="S35" i="1"/>
  <c r="S37" i="1"/>
  <c r="S39" i="1"/>
  <c r="S41" i="1"/>
  <c r="S43" i="1"/>
  <c r="S47" i="1"/>
  <c r="S49" i="1"/>
  <c r="S51" i="1"/>
  <c r="S53" i="1"/>
  <c r="S55" i="1"/>
  <c r="S57" i="1"/>
  <c r="S59" i="1"/>
  <c r="S61" i="1"/>
  <c r="S63" i="1"/>
  <c r="S65" i="1"/>
  <c r="S67" i="1"/>
  <c r="S69" i="1"/>
  <c r="S71" i="1"/>
  <c r="S73" i="1"/>
  <c r="S9" i="1"/>
  <c r="S11" i="1"/>
  <c r="S13" i="1"/>
  <c r="S15" i="1"/>
  <c r="S17" i="1"/>
  <c r="S19" i="1"/>
  <c r="S21" i="1"/>
  <c r="S23" i="1"/>
</calcChain>
</file>

<file path=xl/sharedStrings.xml><?xml version="1.0" encoding="utf-8"?>
<sst xmlns="http://schemas.openxmlformats.org/spreadsheetml/2006/main" count="82" uniqueCount="82">
  <si>
    <t>Product</t>
  </si>
  <si>
    <t>SRN6045-2R2YCT-ND</t>
  </si>
  <si>
    <t>Designation</t>
  </si>
  <si>
    <t>L1</t>
  </si>
  <si>
    <t>Quantity</t>
  </si>
  <si>
    <t>IC</t>
  </si>
  <si>
    <t>1488-1071-1-ND</t>
  </si>
  <si>
    <t>785-1352-1-ND</t>
  </si>
  <si>
    <t>RB051L-40TE25CT-ND</t>
  </si>
  <si>
    <t>1N4148XTPMSCT-ND</t>
  </si>
  <si>
    <t>609-4616-1-ND</t>
  </si>
  <si>
    <t>MMBT3906LT1GOSCT-ND</t>
  </si>
  <si>
    <t>Q1</t>
  </si>
  <si>
    <t>D1</t>
  </si>
  <si>
    <t>D2</t>
  </si>
  <si>
    <t>USB1</t>
  </si>
  <si>
    <t>Q3</t>
  </si>
  <si>
    <t>*More than 500 units may have lower pricing options</t>
  </si>
  <si>
    <t>C2, C5, C13, C14</t>
  </si>
  <si>
    <t>490-6516-1-ND</t>
  </si>
  <si>
    <t>490-1805-1-ND</t>
  </si>
  <si>
    <t>490-1532-1-ND</t>
  </si>
  <si>
    <t>399-11132-1-ND</t>
  </si>
  <si>
    <t>399-9092-1-ND</t>
  </si>
  <si>
    <t>445-5958-1-ND</t>
  </si>
  <si>
    <t>490-10477-1-ND</t>
  </si>
  <si>
    <t>311-750HRCT-ND</t>
  </si>
  <si>
    <t>CSR1206FT50L0CT-ND</t>
  </si>
  <si>
    <t>311-43.2KDCT-ND</t>
  </si>
  <si>
    <t>C3</t>
  </si>
  <si>
    <t>C4</t>
  </si>
  <si>
    <t>C6</t>
  </si>
  <si>
    <t>C7</t>
  </si>
  <si>
    <t>C8, C11, C12</t>
  </si>
  <si>
    <t>C16</t>
  </si>
  <si>
    <t>R1</t>
  </si>
  <si>
    <t>R2, R2A</t>
  </si>
  <si>
    <t>R4, R15</t>
  </si>
  <si>
    <t>ED2989-ND</t>
  </si>
  <si>
    <t>311-10KGRCT-ND</t>
  </si>
  <si>
    <t>311-60.4KHRCT-ND</t>
  </si>
  <si>
    <t>311-25.5KHRCT-ND</t>
  </si>
  <si>
    <t>311-80.6KHRCT-ND</t>
  </si>
  <si>
    <t>RL12S.47FCT-ND</t>
  </si>
  <si>
    <t>311-2.7ERCT-ND</t>
  </si>
  <si>
    <t>USB2</t>
  </si>
  <si>
    <t>R6</t>
  </si>
  <si>
    <t>R7</t>
  </si>
  <si>
    <t>R5</t>
  </si>
  <si>
    <t>R8</t>
  </si>
  <si>
    <t>R9</t>
  </si>
  <si>
    <t>R10</t>
  </si>
  <si>
    <t>311-200KGRCT-ND</t>
  </si>
  <si>
    <t>311-715KHRCT-ND</t>
  </si>
  <si>
    <t>311-75KGRCT-ND</t>
  </si>
  <si>
    <t>311-100KGRCT-ND</t>
  </si>
  <si>
    <t>311-2.2GRCT-ND</t>
  </si>
  <si>
    <t>311-100HRCT-ND</t>
  </si>
  <si>
    <t>160-1827-1-ND</t>
  </si>
  <si>
    <t>CKN9087CT-ND</t>
  </si>
  <si>
    <t>311-93.1KHRCT-ND</t>
  </si>
  <si>
    <t>R11</t>
  </si>
  <si>
    <t>R12, R13</t>
  </si>
  <si>
    <t>R17</t>
  </si>
  <si>
    <t>R18, R20</t>
  </si>
  <si>
    <t>R21</t>
  </si>
  <si>
    <t>R23</t>
  </si>
  <si>
    <t>LED 1-4</t>
  </si>
  <si>
    <t>SW1</t>
  </si>
  <si>
    <t>R3</t>
  </si>
  <si>
    <t>individual components:</t>
  </si>
  <si>
    <t>10 of each:</t>
  </si>
  <si>
    <t>USD</t>
  </si>
  <si>
    <t>100 of each:</t>
  </si>
  <si>
    <t>500 of each:</t>
  </si>
  <si>
    <t>Lot</t>
  </si>
  <si>
    <t>Unit Extended pricing</t>
  </si>
  <si>
    <t>Multiple unit price</t>
  </si>
  <si>
    <t>Component cost per unit</t>
  </si>
  <si>
    <t>*All products supplied by Digikey with hyperlinks</t>
  </si>
  <si>
    <t>RMCF0603FT49K9CT-ND</t>
  </si>
  <si>
    <t>R14,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</si>
</sst>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0" fillId="0" borderId="3" xfId="0" applyNumberFormat="1" applyBorder="1"/>
    <xf numFmtId="0" fontId="1" fillId="0" borderId="0" xfId="1" applyBorder="1"/>
    <xf numFmtId="2" fontId="0" fillId="0" borderId="0" xfId="0" applyNumberFormat="1" applyBorder="1"/>
    <xf numFmtId="0" fontId="0" fillId="0" borderId="7" xfId="0" applyBorder="1"/>
    <xf numFmtId="0" fontId="1" fillId="0" borderId="1" xfId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3" xfId="0" applyFont="1" applyBorder="1"/>
    <xf numFmtId="2" fontId="0" fillId="0" borderId="1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0" fontId="2" fillId="0" borderId="2" xfId="0" applyFont="1" applyBorder="1"/>
    <xf numFmtId="0" fontId="0" fillId="0" borderId="14" xfId="0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5" xfId="0" applyNumberFormat="1" applyFill="1" applyBorder="1"/>
    <xf numFmtId="1" fontId="0" fillId="0" borderId="0" xfId="0" applyNumberFormat="1" applyFill="1" applyBorder="1"/>
    <xf numFmtId="1" fontId="0" fillId="0" borderId="6" xfId="0" applyNumberFormat="1" applyFill="1" applyBorder="1"/>
    <xf numFmtId="2" fontId="0" fillId="0" borderId="9" xfId="0" applyNumberFormat="1" applyBorder="1"/>
    <xf numFmtId="2" fontId="0" fillId="0" borderId="1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scripts/DkSearch/dksus.dll?Detail&amp;itemSeq=203574127&amp;uq=636059224772904886" TargetMode="External"/><Relationship Id="rId13" Type="http://schemas.openxmlformats.org/officeDocument/2006/relationships/hyperlink" Target="http://www.digikey.com/scripts/DkSearch/dksus.dll?Detail&amp;itemSeq=203574950&amp;uq=636059224772924890" TargetMode="External"/><Relationship Id="rId18" Type="http://schemas.openxmlformats.org/officeDocument/2006/relationships/hyperlink" Target="http://www.digikey.com/scripts/DkSearch/dksus.dll?Detail&amp;itemSeq=203576565&amp;uq=636059224772934892" TargetMode="External"/><Relationship Id="rId26" Type="http://schemas.openxmlformats.org/officeDocument/2006/relationships/hyperlink" Target="http://www.digikey.com/scripts/DkSearch/dksus.dll?Detail&amp;itemSeq=203577924&amp;uq=636059224772964898" TargetMode="External"/><Relationship Id="rId3" Type="http://schemas.openxmlformats.org/officeDocument/2006/relationships/hyperlink" Target="http://www.digikey.com/scripts/DkSearch/dksus.dll?Detail&amp;itemSeq=203336045&amp;uq=636059224772884882" TargetMode="External"/><Relationship Id="rId21" Type="http://schemas.openxmlformats.org/officeDocument/2006/relationships/hyperlink" Target="http://www.digikey.com/scripts/DkSearch/dksus.dll?Detail&amp;itemSeq=203577366&amp;uq=636059224772944894" TargetMode="External"/><Relationship Id="rId34" Type="http://schemas.openxmlformats.org/officeDocument/2006/relationships/hyperlink" Target="http://www.digikey.com/scripts/DkSearch/dksus.dll?Detail&amp;itemSeq=203925878&amp;uq=636061586134967377" TargetMode="External"/><Relationship Id="rId7" Type="http://schemas.openxmlformats.org/officeDocument/2006/relationships/hyperlink" Target="http://www.digikey.com/scripts/DkSearch/dksus.dll?Detail&amp;itemSeq=203337221&amp;uq=636059224772904886" TargetMode="External"/><Relationship Id="rId12" Type="http://schemas.openxmlformats.org/officeDocument/2006/relationships/hyperlink" Target="http://www.digikey.com/scripts/DkSearch/dksus.dll?Detail&amp;itemSeq=203574848&amp;uq=636059224772914888" TargetMode="External"/><Relationship Id="rId17" Type="http://schemas.openxmlformats.org/officeDocument/2006/relationships/hyperlink" Target="http://www.digikey.com/scripts/DkSearch/dksus.dll?Detail&amp;itemSeq=203575517&amp;uq=636059224772934892" TargetMode="External"/><Relationship Id="rId25" Type="http://schemas.openxmlformats.org/officeDocument/2006/relationships/hyperlink" Target="http://www.digikey.com/scripts/DkSearch/dksus.dll?Detail&amp;itemSeq=203577746&amp;uq=636059224772964898" TargetMode="External"/><Relationship Id="rId33" Type="http://schemas.openxmlformats.org/officeDocument/2006/relationships/hyperlink" Target="http://www.digikey.com/scripts/DkSearch/dksus.dll?Detail&amp;itemSeq=203635239&amp;uq=636059224772984902" TargetMode="External"/><Relationship Id="rId2" Type="http://schemas.openxmlformats.org/officeDocument/2006/relationships/hyperlink" Target="http://www.digikey.com/scripts/DkSearch/dksus.dll?Detail&amp;itemSeq=203334334&amp;uq=636059224772884882" TargetMode="External"/><Relationship Id="rId16" Type="http://schemas.openxmlformats.org/officeDocument/2006/relationships/hyperlink" Target="http://www.digikey.com/scripts/DkSearch/dksus.dll?Detail&amp;itemSeq=203575391&amp;uq=636059224772934892" TargetMode="External"/><Relationship Id="rId20" Type="http://schemas.openxmlformats.org/officeDocument/2006/relationships/hyperlink" Target="http://www.digikey.com/scripts/DkSearch/dksus.dll?Detail&amp;itemSeq=203577327&amp;uq=636059224772944894" TargetMode="External"/><Relationship Id="rId29" Type="http://schemas.openxmlformats.org/officeDocument/2006/relationships/hyperlink" Target="http://www.digikey.com/scripts/DkSearch/dksus.dll?Detail&amp;itemSeq=203578131&amp;uq=636059224772974900" TargetMode="External"/><Relationship Id="rId1" Type="http://schemas.openxmlformats.org/officeDocument/2006/relationships/hyperlink" Target="http://www.digikey.com/scripts/DkSearch/dksus.dll?Detail&amp;itemSeq=203333177&amp;uq=636059224772874880" TargetMode="External"/><Relationship Id="rId6" Type="http://schemas.openxmlformats.org/officeDocument/2006/relationships/hyperlink" Target="http://www.digikey.com/scripts/DkSearch/dksus.dll?Detail&amp;itemSeq=203336768&amp;uq=636059224772894884" TargetMode="External"/><Relationship Id="rId11" Type="http://schemas.openxmlformats.org/officeDocument/2006/relationships/hyperlink" Target="http://www.digikey.com/scripts/DkSearch/dksus.dll?Detail&amp;itemSeq=203574764&amp;uq=636059224772914888" TargetMode="External"/><Relationship Id="rId24" Type="http://schemas.openxmlformats.org/officeDocument/2006/relationships/hyperlink" Target="http://www.digikey.com/scripts/DkSearch/dksus.dll?Detail&amp;itemSeq=203577616&amp;uq=636059224772954896" TargetMode="External"/><Relationship Id="rId32" Type="http://schemas.openxmlformats.org/officeDocument/2006/relationships/hyperlink" Target="http://www.digikey.com/scripts/DkSearch/dksus.dll?Detail&amp;itemSeq=203579042&amp;uq=636059224772984902" TargetMode="External"/><Relationship Id="rId5" Type="http://schemas.openxmlformats.org/officeDocument/2006/relationships/hyperlink" Target="http://www.digikey.com/scripts/DkSearch/dksus.dll?Detail&amp;itemSeq=203336669&amp;uq=636059224772894884" TargetMode="External"/><Relationship Id="rId15" Type="http://schemas.openxmlformats.org/officeDocument/2006/relationships/hyperlink" Target="http://www.digikey.com/scripts/DkSearch/dksus.dll?Detail&amp;itemSeq=203575322&amp;uq=636059224772924890" TargetMode="External"/><Relationship Id="rId23" Type="http://schemas.openxmlformats.org/officeDocument/2006/relationships/hyperlink" Target="http://www.digikey.com/scripts/DkSearch/dksus.dll?Detail&amp;itemSeq=203577573&amp;uq=636059224772954896" TargetMode="External"/><Relationship Id="rId28" Type="http://schemas.openxmlformats.org/officeDocument/2006/relationships/hyperlink" Target="http://www.digikey.com/scripts/DkSearch/dksus.dll?Detail&amp;itemSeq=203578108&amp;uq=636059224772974900" TargetMode="External"/><Relationship Id="rId10" Type="http://schemas.openxmlformats.org/officeDocument/2006/relationships/hyperlink" Target="http://www.digikey.com/scripts/DkSearch/dksus.dll?Detail&amp;itemSeq=203574375&amp;uq=636059224772914888" TargetMode="External"/><Relationship Id="rId19" Type="http://schemas.openxmlformats.org/officeDocument/2006/relationships/hyperlink" Target="http://www.digikey.com/scripts/DkSearch/dksus.dll?Detail&amp;itemSeq=203577262&amp;uq=636059224772944894" TargetMode="External"/><Relationship Id="rId31" Type="http://schemas.openxmlformats.org/officeDocument/2006/relationships/hyperlink" Target="http://www.digikey.com/scripts/DkSearch/dksus.dll?Detail&amp;itemSeq=203578595&amp;uq=636059224772984902" TargetMode="External"/><Relationship Id="rId4" Type="http://schemas.openxmlformats.org/officeDocument/2006/relationships/hyperlink" Target="http://www.digikey.com/scripts/DkSearch/dksus.dll?Detail&amp;itemSeq=203336600&amp;uq=636059224772884882" TargetMode="External"/><Relationship Id="rId9" Type="http://schemas.openxmlformats.org/officeDocument/2006/relationships/hyperlink" Target="http://www.digikey.com/scripts/DkSearch/dksus.dll?Detail&amp;itemSeq=203574223&amp;uq=636059224772904886" TargetMode="External"/><Relationship Id="rId14" Type="http://schemas.openxmlformats.org/officeDocument/2006/relationships/hyperlink" Target="http://www.digikey.com/scripts/DkSearch/dksus.dll?Detail&amp;itemSeq=203575003&amp;uq=636059224772924890" TargetMode="External"/><Relationship Id="rId22" Type="http://schemas.openxmlformats.org/officeDocument/2006/relationships/hyperlink" Target="http://www.digikey.com/scripts/DkSearch/dksus.dll?Detail&amp;itemSeq=203577391&amp;uq=636059224772954896" TargetMode="External"/><Relationship Id="rId27" Type="http://schemas.openxmlformats.org/officeDocument/2006/relationships/hyperlink" Target="http://www.digikey.com/scripts/DkSearch/dksus.dll?Detail&amp;itemSeq=203578084&amp;uq=636059224772964898" TargetMode="External"/><Relationship Id="rId30" Type="http://schemas.openxmlformats.org/officeDocument/2006/relationships/hyperlink" Target="http://www.digikey.com/scripts/DkSearch/dksus.dll?Detail&amp;itemSeq=203578433&amp;uq=636059224772974900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75"/>
  <sheetViews>
    <sheetView tabSelected="1" topLeftCell="A22" workbookViewId="0">
      <selection activeCell="S77" sqref="S77"/>
    </sheetView>
  </sheetViews>
  <sheetFormatPr defaultRowHeight="15" x14ac:dyDescent="0.25"/>
  <cols>
    <col min="30" max="30" width="9.5703125" bestFit="1" customWidth="1"/>
  </cols>
  <sheetData>
    <row r="2" spans="2:32" x14ac:dyDescent="0.25">
      <c r="B2" t="s">
        <v>79</v>
      </c>
    </row>
    <row r="3" spans="2:32" x14ac:dyDescent="0.25">
      <c r="B3" t="s">
        <v>17</v>
      </c>
    </row>
    <row r="4" spans="2:32" ht="15.75" thickBot="1" x14ac:dyDescent="0.3"/>
    <row r="5" spans="2:32" ht="15.75" thickBot="1" x14ac:dyDescent="0.3">
      <c r="L5" s="2"/>
      <c r="M5" s="3"/>
      <c r="N5" s="19" t="s">
        <v>76</v>
      </c>
      <c r="O5" s="19"/>
      <c r="P5" s="19"/>
      <c r="Q5" s="3"/>
      <c r="R5" s="4"/>
      <c r="S5" s="2"/>
      <c r="T5" s="19" t="s">
        <v>77</v>
      </c>
      <c r="U5" s="19"/>
      <c r="V5" s="3"/>
      <c r="W5" s="4"/>
    </row>
    <row r="6" spans="2:32" ht="15.75" thickBot="1" x14ac:dyDescent="0.3">
      <c r="B6" s="6"/>
      <c r="C6" s="2"/>
      <c r="D6" s="3"/>
      <c r="E6" s="18"/>
      <c r="F6" s="3"/>
      <c r="G6" s="3"/>
      <c r="H6" s="3"/>
      <c r="I6" s="14"/>
      <c r="J6" s="3"/>
      <c r="K6" s="4"/>
      <c r="L6" s="5"/>
      <c r="M6" s="6"/>
      <c r="N6" s="6"/>
      <c r="O6" s="6"/>
      <c r="P6" s="6"/>
      <c r="Q6" s="6"/>
      <c r="R6" s="7"/>
      <c r="S6" s="5"/>
      <c r="T6" s="6"/>
      <c r="U6" s="6"/>
      <c r="V6" s="6"/>
      <c r="W6" s="7"/>
    </row>
    <row r="7" spans="2:32" ht="15.75" thickBot="1" x14ac:dyDescent="0.3">
      <c r="B7" s="6"/>
      <c r="C7" s="5" t="s">
        <v>2</v>
      </c>
      <c r="D7" s="6"/>
      <c r="E7" s="28"/>
      <c r="F7" s="6" t="s">
        <v>0</v>
      </c>
      <c r="G7" s="6"/>
      <c r="H7" s="6"/>
      <c r="I7" s="15"/>
      <c r="J7" s="6" t="s">
        <v>4</v>
      </c>
      <c r="K7" s="7"/>
      <c r="L7" s="29">
        <v>1</v>
      </c>
      <c r="M7" s="30"/>
      <c r="N7" s="30">
        <v>10</v>
      </c>
      <c r="O7" s="30"/>
      <c r="P7" s="30">
        <v>100</v>
      </c>
      <c r="Q7" s="30"/>
      <c r="R7" s="31">
        <v>500</v>
      </c>
      <c r="S7" s="32">
        <v>10</v>
      </c>
      <c r="T7" s="6"/>
      <c r="U7" s="33">
        <v>100</v>
      </c>
      <c r="V7" s="6"/>
      <c r="W7" s="34">
        <v>500</v>
      </c>
      <c r="Y7" s="27" t="s">
        <v>75</v>
      </c>
      <c r="Z7" s="19"/>
      <c r="AA7" s="14"/>
      <c r="AB7" s="19" t="s">
        <v>72</v>
      </c>
      <c r="AC7" s="14"/>
      <c r="AD7" s="19" t="s">
        <v>78</v>
      </c>
      <c r="AE7" s="3"/>
      <c r="AF7" s="4"/>
    </row>
    <row r="8" spans="2:32" x14ac:dyDescent="0.25">
      <c r="C8" s="2"/>
      <c r="D8" s="3"/>
      <c r="E8" s="18"/>
      <c r="F8" s="3"/>
      <c r="G8" s="3"/>
      <c r="H8" s="3"/>
      <c r="I8" s="14"/>
      <c r="J8" s="3"/>
      <c r="K8" s="14"/>
      <c r="L8" s="8"/>
      <c r="M8" s="8"/>
      <c r="N8" s="8"/>
      <c r="O8" s="8"/>
      <c r="P8" s="8"/>
      <c r="Q8" s="8"/>
      <c r="R8" s="35"/>
      <c r="S8" s="21"/>
      <c r="T8" s="21"/>
      <c r="U8" s="21"/>
      <c r="V8" s="21"/>
      <c r="W8" s="22"/>
      <c r="Y8" s="5"/>
      <c r="Z8" s="6"/>
      <c r="AA8" s="15"/>
      <c r="AB8" s="6"/>
      <c r="AC8" s="15"/>
      <c r="AD8" s="6"/>
      <c r="AE8" s="6"/>
      <c r="AF8" s="7"/>
    </row>
    <row r="9" spans="2:32" x14ac:dyDescent="0.25">
      <c r="C9" s="5" t="s">
        <v>3</v>
      </c>
      <c r="D9" s="6"/>
      <c r="E9" s="28"/>
      <c r="F9" s="9" t="s">
        <v>1</v>
      </c>
      <c r="G9" s="6"/>
      <c r="H9" s="6"/>
      <c r="I9" s="15"/>
      <c r="J9" s="6">
        <v>1</v>
      </c>
      <c r="K9" s="15"/>
      <c r="L9" s="10">
        <v>0.43</v>
      </c>
      <c r="M9" s="10"/>
      <c r="N9" s="10">
        <v>3.84</v>
      </c>
      <c r="O9" s="10"/>
      <c r="P9" s="10">
        <v>100</v>
      </c>
      <c r="Q9" s="10"/>
      <c r="R9" s="36">
        <v>124.8</v>
      </c>
      <c r="S9" s="23">
        <f t="shared" ref="S9:S71" si="0">(N9/10)*J9</f>
        <v>0.38400000000000001</v>
      </c>
      <c r="T9" s="23"/>
      <c r="U9" s="23">
        <f>(P9/100)*J9</f>
        <v>1</v>
      </c>
      <c r="V9" s="23"/>
      <c r="W9" s="24">
        <f>(R9/500)*J9</f>
        <v>0.24959999999999999</v>
      </c>
      <c r="Y9" s="5" t="s">
        <v>70</v>
      </c>
      <c r="Z9" s="6"/>
      <c r="AA9" s="15"/>
      <c r="AB9" s="6">
        <f>SUM(L9:L21)+(J23*L23)+SUM(L25:L31)+(L33*J33)+SUM(L35:L37)+(J39*L39)+L41+(J43*L43)+SUM(L45:L59)+(J61*L61)+L63+(L65*J65)+L67+L69+(L71*J71)+(L73)+(L75*J75)</f>
        <v>13.989999999999998</v>
      </c>
      <c r="AC9" s="15"/>
      <c r="AD9" s="6">
        <f>AB9</f>
        <v>13.989999999999998</v>
      </c>
      <c r="AE9" s="6"/>
      <c r="AF9" s="7"/>
    </row>
    <row r="10" spans="2:32" x14ac:dyDescent="0.25">
      <c r="C10" s="5"/>
      <c r="D10" s="6"/>
      <c r="E10" s="28"/>
      <c r="F10" s="6"/>
      <c r="G10" s="6"/>
      <c r="H10" s="6"/>
      <c r="I10" s="15"/>
      <c r="J10" s="6"/>
      <c r="K10" s="15"/>
      <c r="L10" s="10"/>
      <c r="M10" s="10"/>
      <c r="N10" s="10"/>
      <c r="O10" s="10"/>
      <c r="P10" s="10"/>
      <c r="Q10" s="10"/>
      <c r="R10" s="36"/>
      <c r="S10" s="23"/>
      <c r="T10" s="23"/>
      <c r="U10" s="23"/>
      <c r="V10" s="23"/>
      <c r="W10" s="24"/>
      <c r="Y10" s="5"/>
      <c r="Z10" s="6"/>
      <c r="AA10" s="15"/>
      <c r="AB10" s="6"/>
      <c r="AC10" s="15"/>
      <c r="AD10" s="6"/>
      <c r="AE10" s="6"/>
      <c r="AF10" s="7"/>
    </row>
    <row r="11" spans="2:32" x14ac:dyDescent="0.25">
      <c r="C11" s="5" t="s">
        <v>5</v>
      </c>
      <c r="D11" s="6"/>
      <c r="E11" s="28"/>
      <c r="F11" s="9" t="s">
        <v>6</v>
      </c>
      <c r="G11" s="6"/>
      <c r="H11" s="6"/>
      <c r="I11" s="15"/>
      <c r="J11" s="6">
        <v>1</v>
      </c>
      <c r="K11" s="15"/>
      <c r="L11" s="10">
        <v>2.08</v>
      </c>
      <c r="M11" s="10"/>
      <c r="N11" s="10">
        <v>18.75</v>
      </c>
      <c r="O11" s="10"/>
      <c r="P11" s="10">
        <v>150.63999999999999</v>
      </c>
      <c r="Q11" s="10"/>
      <c r="R11" s="36">
        <v>585.80999999999995</v>
      </c>
      <c r="S11" s="23">
        <f t="shared" si="0"/>
        <v>1.875</v>
      </c>
      <c r="T11" s="23"/>
      <c r="U11" s="23">
        <f t="shared" ref="U11:U74" si="1">(P11/100)*J11</f>
        <v>1.5064</v>
      </c>
      <c r="V11" s="23"/>
      <c r="W11" s="24">
        <f t="shared" ref="W11:W74" si="2">(R11/500)*J11</f>
        <v>1.1716199999999999</v>
      </c>
      <c r="Y11" s="5" t="s">
        <v>71</v>
      </c>
      <c r="Z11" s="6"/>
      <c r="AA11" s="15"/>
      <c r="AB11" s="10">
        <f>SUM(N9:N75)</f>
        <v>69.72999999999999</v>
      </c>
      <c r="AC11" s="15"/>
      <c r="AD11" s="10">
        <f>SUM(S9:S75)</f>
        <v>10.272999999999994</v>
      </c>
      <c r="AE11" s="6"/>
      <c r="AF11" s="7"/>
    </row>
    <row r="12" spans="2:32" x14ac:dyDescent="0.25">
      <c r="C12" s="5"/>
      <c r="D12" s="6"/>
      <c r="E12" s="28"/>
      <c r="F12" s="6"/>
      <c r="G12" s="6"/>
      <c r="H12" s="6"/>
      <c r="I12" s="15"/>
      <c r="J12" s="6"/>
      <c r="K12" s="15"/>
      <c r="L12" s="10"/>
      <c r="M12" s="10"/>
      <c r="N12" s="10"/>
      <c r="O12" s="10"/>
      <c r="P12" s="10"/>
      <c r="Q12" s="10"/>
      <c r="R12" s="36"/>
      <c r="S12" s="23"/>
      <c r="T12" s="23"/>
      <c r="U12" s="23"/>
      <c r="V12" s="23"/>
      <c r="W12" s="24"/>
      <c r="Y12" s="5"/>
      <c r="Z12" s="6"/>
      <c r="AA12" s="15"/>
      <c r="AB12" s="6"/>
      <c r="AC12" s="15"/>
      <c r="AD12" s="6"/>
      <c r="AE12" s="6"/>
      <c r="AF12" s="7"/>
    </row>
    <row r="13" spans="2:32" x14ac:dyDescent="0.25">
      <c r="C13" s="5" t="s">
        <v>12</v>
      </c>
      <c r="D13" s="6"/>
      <c r="E13" s="28"/>
      <c r="F13" s="9" t="s">
        <v>7</v>
      </c>
      <c r="G13" s="6"/>
      <c r="H13" s="6"/>
      <c r="I13" s="15"/>
      <c r="J13" s="6">
        <v>1</v>
      </c>
      <c r="K13" s="15"/>
      <c r="L13" s="10">
        <v>0.62</v>
      </c>
      <c r="M13" s="10"/>
      <c r="N13" s="10">
        <v>5.41</v>
      </c>
      <c r="O13" s="10"/>
      <c r="P13" s="10">
        <v>41.72</v>
      </c>
      <c r="Q13" s="10"/>
      <c r="R13" s="36">
        <v>154.5</v>
      </c>
      <c r="S13" s="23">
        <f t="shared" si="0"/>
        <v>0.54100000000000004</v>
      </c>
      <c r="T13" s="23"/>
      <c r="U13" s="23">
        <f t="shared" si="1"/>
        <v>0.41720000000000002</v>
      </c>
      <c r="V13" s="23"/>
      <c r="W13" s="24">
        <f t="shared" si="2"/>
        <v>0.309</v>
      </c>
      <c r="Y13" s="5" t="s">
        <v>73</v>
      </c>
      <c r="Z13" s="6"/>
      <c r="AA13" s="15"/>
      <c r="AB13" s="10">
        <f>SUM(P9:P75)</f>
        <v>527.8399999999998</v>
      </c>
      <c r="AC13" s="15"/>
      <c r="AD13" s="10">
        <f>SUM(U9:U75)</f>
        <v>6.8805000000000005</v>
      </c>
      <c r="AE13" s="6"/>
      <c r="AF13" s="7"/>
    </row>
    <row r="14" spans="2:32" x14ac:dyDescent="0.25">
      <c r="C14" s="5"/>
      <c r="D14" s="6"/>
      <c r="E14" s="28"/>
      <c r="F14" s="6"/>
      <c r="G14" s="6"/>
      <c r="H14" s="6"/>
      <c r="I14" s="15"/>
      <c r="J14" s="6"/>
      <c r="K14" s="15"/>
      <c r="L14" s="10"/>
      <c r="M14" s="10"/>
      <c r="N14" s="10"/>
      <c r="O14" s="10"/>
      <c r="P14" s="10"/>
      <c r="Q14" s="10"/>
      <c r="R14" s="36"/>
      <c r="S14" s="23"/>
      <c r="T14" s="23"/>
      <c r="U14" s="23"/>
      <c r="V14" s="23"/>
      <c r="W14" s="24"/>
      <c r="Y14" s="5"/>
      <c r="Z14" s="6"/>
      <c r="AA14" s="15"/>
      <c r="AB14" s="6"/>
      <c r="AC14" s="15"/>
      <c r="AD14" s="6"/>
      <c r="AE14" s="6"/>
      <c r="AF14" s="7"/>
    </row>
    <row r="15" spans="2:32" ht="15.75" thickBot="1" x14ac:dyDescent="0.3">
      <c r="C15" s="5" t="s">
        <v>13</v>
      </c>
      <c r="D15" s="6"/>
      <c r="E15" s="28"/>
      <c r="F15" s="9" t="s">
        <v>8</v>
      </c>
      <c r="G15" s="6"/>
      <c r="H15" s="6"/>
      <c r="I15" s="15"/>
      <c r="J15" s="6">
        <v>1</v>
      </c>
      <c r="K15" s="15"/>
      <c r="L15" s="10">
        <v>0.47</v>
      </c>
      <c r="M15" s="10"/>
      <c r="N15" s="10">
        <v>3.55</v>
      </c>
      <c r="O15" s="10"/>
      <c r="P15" s="10">
        <v>22.11</v>
      </c>
      <c r="Q15" s="10"/>
      <c r="R15" s="36">
        <v>75.58</v>
      </c>
      <c r="S15" s="23">
        <f t="shared" si="0"/>
        <v>0.35499999999999998</v>
      </c>
      <c r="T15" s="23"/>
      <c r="U15" s="23">
        <f t="shared" si="1"/>
        <v>0.22109999999999999</v>
      </c>
      <c r="V15" s="23"/>
      <c r="W15" s="24">
        <f t="shared" si="2"/>
        <v>0.15115999999999999</v>
      </c>
      <c r="Y15" s="11" t="s">
        <v>74</v>
      </c>
      <c r="Z15" s="1"/>
      <c r="AA15" s="16"/>
      <c r="AB15" s="20">
        <f>SUM(R9:R75)</f>
        <v>1739.2199999999993</v>
      </c>
      <c r="AC15" s="16"/>
      <c r="AD15" s="20">
        <f>SUM(W9:W75)</f>
        <v>4.5752799999999993</v>
      </c>
      <c r="AE15" s="1"/>
      <c r="AF15" s="13"/>
    </row>
    <row r="16" spans="2:32" x14ac:dyDescent="0.25">
      <c r="C16" s="5"/>
      <c r="D16" s="6"/>
      <c r="E16" s="28"/>
      <c r="F16" s="6"/>
      <c r="G16" s="6"/>
      <c r="H16" s="6"/>
      <c r="I16" s="15"/>
      <c r="J16" s="6"/>
      <c r="K16" s="15"/>
      <c r="L16" s="10"/>
      <c r="M16" s="10"/>
      <c r="N16" s="10"/>
      <c r="O16" s="10"/>
      <c r="P16" s="10"/>
      <c r="Q16" s="10"/>
      <c r="R16" s="36"/>
      <c r="S16" s="23"/>
      <c r="T16" s="23"/>
      <c r="U16" s="23"/>
      <c r="V16" s="23"/>
      <c r="W16" s="24"/>
    </row>
    <row r="17" spans="3:23" x14ac:dyDescent="0.25">
      <c r="C17" s="5" t="s">
        <v>14</v>
      </c>
      <c r="D17" s="6"/>
      <c r="E17" s="28"/>
      <c r="F17" s="9" t="s">
        <v>9</v>
      </c>
      <c r="G17" s="6"/>
      <c r="H17" s="6"/>
      <c r="I17" s="15"/>
      <c r="J17" s="6">
        <v>1</v>
      </c>
      <c r="K17" s="15"/>
      <c r="L17" s="10">
        <v>0.14000000000000001</v>
      </c>
      <c r="M17" s="10"/>
      <c r="N17" s="10">
        <v>1.25</v>
      </c>
      <c r="O17" s="10"/>
      <c r="P17" s="10">
        <v>8.15</v>
      </c>
      <c r="Q17" s="10"/>
      <c r="R17" s="36">
        <v>19.93</v>
      </c>
      <c r="S17" s="23">
        <f t="shared" si="0"/>
        <v>0.125</v>
      </c>
      <c r="T17" s="23"/>
      <c r="U17" s="23">
        <f t="shared" si="1"/>
        <v>8.1500000000000003E-2</v>
      </c>
      <c r="V17" s="23"/>
      <c r="W17" s="24">
        <f t="shared" si="2"/>
        <v>3.986E-2</v>
      </c>
    </row>
    <row r="18" spans="3:23" x14ac:dyDescent="0.25">
      <c r="C18" s="5"/>
      <c r="D18" s="6"/>
      <c r="E18" s="28"/>
      <c r="F18" s="6"/>
      <c r="G18" s="6"/>
      <c r="H18" s="6"/>
      <c r="I18" s="15"/>
      <c r="J18" s="6"/>
      <c r="K18" s="15"/>
      <c r="L18" s="10"/>
      <c r="M18" s="10"/>
      <c r="N18" s="10"/>
      <c r="O18" s="10"/>
      <c r="P18" s="10"/>
      <c r="Q18" s="10"/>
      <c r="R18" s="36"/>
      <c r="S18" s="23"/>
      <c r="T18" s="23"/>
      <c r="U18" s="23"/>
      <c r="V18" s="23"/>
      <c r="W18" s="24"/>
    </row>
    <row r="19" spans="3:23" x14ac:dyDescent="0.25">
      <c r="C19" s="5" t="s">
        <v>15</v>
      </c>
      <c r="D19" s="6"/>
      <c r="E19" s="28"/>
      <c r="F19" s="9" t="s">
        <v>10</v>
      </c>
      <c r="G19" s="6"/>
      <c r="H19" s="6"/>
      <c r="I19" s="15"/>
      <c r="J19" s="6">
        <v>1</v>
      </c>
      <c r="K19" s="15"/>
      <c r="L19" s="10">
        <v>0.46</v>
      </c>
      <c r="M19" s="10"/>
      <c r="N19" s="10">
        <v>4.37</v>
      </c>
      <c r="O19" s="10"/>
      <c r="P19" s="10">
        <v>30.56</v>
      </c>
      <c r="Q19" s="10"/>
      <c r="R19" s="36">
        <v>130.97999999999999</v>
      </c>
      <c r="S19" s="23">
        <f t="shared" si="0"/>
        <v>0.437</v>
      </c>
      <c r="T19" s="23"/>
      <c r="U19" s="23">
        <f t="shared" si="1"/>
        <v>0.30559999999999998</v>
      </c>
      <c r="V19" s="23"/>
      <c r="W19" s="24">
        <f t="shared" si="2"/>
        <v>0.26195999999999997</v>
      </c>
    </row>
    <row r="20" spans="3:23" x14ac:dyDescent="0.25">
      <c r="C20" s="5"/>
      <c r="D20" s="6"/>
      <c r="E20" s="28"/>
      <c r="F20" s="6"/>
      <c r="G20" s="6"/>
      <c r="H20" s="6"/>
      <c r="I20" s="15"/>
      <c r="J20" s="6"/>
      <c r="K20" s="15"/>
      <c r="L20" s="10"/>
      <c r="M20" s="10"/>
      <c r="N20" s="10"/>
      <c r="O20" s="10"/>
      <c r="P20" s="10"/>
      <c r="Q20" s="10"/>
      <c r="R20" s="36"/>
      <c r="S20" s="23"/>
      <c r="T20" s="23"/>
      <c r="U20" s="23"/>
      <c r="V20" s="23"/>
      <c r="W20" s="24"/>
    </row>
    <row r="21" spans="3:23" x14ac:dyDescent="0.25">
      <c r="C21" s="5" t="s">
        <v>16</v>
      </c>
      <c r="D21" s="6"/>
      <c r="E21" s="28"/>
      <c r="F21" s="9" t="s">
        <v>11</v>
      </c>
      <c r="G21" s="6"/>
      <c r="H21" s="6"/>
      <c r="I21" s="15"/>
      <c r="J21" s="6">
        <v>1</v>
      </c>
      <c r="K21" s="15"/>
      <c r="L21" s="10">
        <v>0.11</v>
      </c>
      <c r="M21" s="10"/>
      <c r="N21" s="10">
        <v>0.97</v>
      </c>
      <c r="O21" s="10"/>
      <c r="P21" s="10">
        <v>5.31</v>
      </c>
      <c r="Q21" s="10"/>
      <c r="R21" s="36">
        <v>16.309999999999999</v>
      </c>
      <c r="S21" s="23">
        <f t="shared" si="0"/>
        <v>9.7000000000000003E-2</v>
      </c>
      <c r="T21" s="23"/>
      <c r="U21" s="23">
        <f t="shared" si="1"/>
        <v>5.3099999999999994E-2</v>
      </c>
      <c r="V21" s="23"/>
      <c r="W21" s="24">
        <f t="shared" si="2"/>
        <v>3.2619999999999996E-2</v>
      </c>
    </row>
    <row r="22" spans="3:23" x14ac:dyDescent="0.25">
      <c r="C22" s="5"/>
      <c r="D22" s="6"/>
      <c r="E22" s="28"/>
      <c r="F22" s="6"/>
      <c r="G22" s="6"/>
      <c r="H22" s="6"/>
      <c r="I22" s="15"/>
      <c r="J22" s="6"/>
      <c r="K22" s="15"/>
      <c r="L22" s="10"/>
      <c r="M22" s="10"/>
      <c r="N22" s="10"/>
      <c r="O22" s="10"/>
      <c r="P22" s="10"/>
      <c r="Q22" s="10"/>
      <c r="R22" s="36"/>
      <c r="S22" s="23"/>
      <c r="T22" s="23"/>
      <c r="U22" s="23"/>
      <c r="V22" s="23"/>
      <c r="W22" s="24"/>
    </row>
    <row r="23" spans="3:23" x14ac:dyDescent="0.25">
      <c r="C23" s="5" t="s">
        <v>18</v>
      </c>
      <c r="D23" s="6"/>
      <c r="E23" s="28"/>
      <c r="F23" s="9" t="s">
        <v>19</v>
      </c>
      <c r="G23" s="6"/>
      <c r="H23" s="6"/>
      <c r="I23" s="15"/>
      <c r="J23" s="6">
        <v>4</v>
      </c>
      <c r="K23" s="15"/>
      <c r="L23" s="10">
        <v>0.51</v>
      </c>
      <c r="M23" s="10"/>
      <c r="N23" s="10">
        <v>4.4800000000000004</v>
      </c>
      <c r="O23" s="10"/>
      <c r="P23" s="10">
        <v>22.4</v>
      </c>
      <c r="Q23" s="10"/>
      <c r="R23" s="36">
        <v>81.599999999999994</v>
      </c>
      <c r="S23" s="23">
        <f>(N23/10)*J23</f>
        <v>1.7920000000000003</v>
      </c>
      <c r="T23" s="23"/>
      <c r="U23" s="23">
        <f t="shared" si="1"/>
        <v>0.89599999999999991</v>
      </c>
      <c r="V23" s="23"/>
      <c r="W23" s="24">
        <f t="shared" si="2"/>
        <v>0.65279999999999994</v>
      </c>
    </row>
    <row r="24" spans="3:23" x14ac:dyDescent="0.25">
      <c r="C24" s="5"/>
      <c r="D24" s="6"/>
      <c r="E24" s="28"/>
      <c r="F24" s="6"/>
      <c r="G24" s="6"/>
      <c r="H24" s="6"/>
      <c r="I24" s="15"/>
      <c r="J24" s="6"/>
      <c r="K24" s="15"/>
      <c r="L24" s="10"/>
      <c r="M24" s="10"/>
      <c r="N24" s="10"/>
      <c r="O24" s="10"/>
      <c r="P24" s="10"/>
      <c r="Q24" s="10"/>
      <c r="R24" s="36"/>
      <c r="S24" s="23"/>
      <c r="T24" s="23"/>
      <c r="U24" s="23"/>
      <c r="V24" s="23"/>
      <c r="W24" s="24"/>
    </row>
    <row r="25" spans="3:23" x14ac:dyDescent="0.25">
      <c r="C25" s="5" t="s">
        <v>29</v>
      </c>
      <c r="D25" s="6"/>
      <c r="E25" s="28"/>
      <c r="F25" s="9" t="s">
        <v>20</v>
      </c>
      <c r="G25" s="6"/>
      <c r="H25" s="6"/>
      <c r="I25" s="15"/>
      <c r="J25" s="6">
        <v>1</v>
      </c>
      <c r="K25" s="15"/>
      <c r="L25" s="10">
        <v>0.24</v>
      </c>
      <c r="M25" s="10"/>
      <c r="N25" s="10">
        <v>1.65</v>
      </c>
      <c r="O25" s="10"/>
      <c r="P25" s="10">
        <v>8.4</v>
      </c>
      <c r="Q25" s="10"/>
      <c r="R25" s="36">
        <v>30</v>
      </c>
      <c r="S25" s="23">
        <f t="shared" si="0"/>
        <v>0.16499999999999998</v>
      </c>
      <c r="T25" s="23"/>
      <c r="U25" s="23">
        <f t="shared" si="1"/>
        <v>8.4000000000000005E-2</v>
      </c>
      <c r="V25" s="23"/>
      <c r="W25" s="24">
        <f t="shared" si="2"/>
        <v>0.06</v>
      </c>
    </row>
    <row r="26" spans="3:23" x14ac:dyDescent="0.25">
      <c r="C26" s="5"/>
      <c r="D26" s="6"/>
      <c r="E26" s="28"/>
      <c r="F26" s="6"/>
      <c r="G26" s="6"/>
      <c r="H26" s="6"/>
      <c r="I26" s="15"/>
      <c r="J26" s="6"/>
      <c r="K26" s="15"/>
      <c r="L26" s="10"/>
      <c r="M26" s="10"/>
      <c r="N26" s="10"/>
      <c r="O26" s="10"/>
      <c r="P26" s="10"/>
      <c r="Q26" s="10"/>
      <c r="R26" s="36"/>
      <c r="S26" s="23"/>
      <c r="T26" s="23"/>
      <c r="U26" s="23"/>
      <c r="V26" s="23"/>
      <c r="W26" s="24"/>
    </row>
    <row r="27" spans="3:23" x14ac:dyDescent="0.25">
      <c r="C27" s="5" t="s">
        <v>30</v>
      </c>
      <c r="D27" s="6"/>
      <c r="E27" s="28"/>
      <c r="F27" s="9" t="s">
        <v>21</v>
      </c>
      <c r="G27" s="6"/>
      <c r="H27" s="6"/>
      <c r="I27" s="15"/>
      <c r="J27" s="6">
        <v>1</v>
      </c>
      <c r="K27" s="15"/>
      <c r="L27" s="10">
        <v>0.1</v>
      </c>
      <c r="M27" s="10"/>
      <c r="N27" s="10">
        <v>0.19</v>
      </c>
      <c r="O27" s="10"/>
      <c r="P27" s="10">
        <v>0.86</v>
      </c>
      <c r="Q27" s="10"/>
      <c r="R27" s="36">
        <v>3</v>
      </c>
      <c r="S27" s="23">
        <f t="shared" si="0"/>
        <v>1.9E-2</v>
      </c>
      <c r="T27" s="23"/>
      <c r="U27" s="23">
        <f t="shared" si="1"/>
        <v>8.6E-3</v>
      </c>
      <c r="V27" s="23"/>
      <c r="W27" s="24">
        <f t="shared" si="2"/>
        <v>6.0000000000000001E-3</v>
      </c>
    </row>
    <row r="28" spans="3:23" x14ac:dyDescent="0.25">
      <c r="C28" s="5"/>
      <c r="D28" s="6"/>
      <c r="E28" s="28"/>
      <c r="F28" s="6"/>
      <c r="G28" s="6"/>
      <c r="H28" s="6"/>
      <c r="I28" s="15"/>
      <c r="J28" s="6"/>
      <c r="K28" s="15"/>
      <c r="L28" s="10"/>
      <c r="M28" s="10"/>
      <c r="N28" s="10"/>
      <c r="O28" s="10"/>
      <c r="P28" s="10"/>
      <c r="Q28" s="10"/>
      <c r="R28" s="36"/>
      <c r="S28" s="23"/>
      <c r="T28" s="23"/>
      <c r="U28" s="23"/>
      <c r="V28" s="23"/>
      <c r="W28" s="24"/>
    </row>
    <row r="29" spans="3:23" x14ac:dyDescent="0.25">
      <c r="C29" s="5" t="s">
        <v>31</v>
      </c>
      <c r="D29" s="6"/>
      <c r="E29" s="28"/>
      <c r="F29" s="9" t="s">
        <v>22</v>
      </c>
      <c r="G29" s="6"/>
      <c r="H29" s="6"/>
      <c r="I29" s="15"/>
      <c r="J29" s="6">
        <v>1</v>
      </c>
      <c r="K29" s="15"/>
      <c r="L29" s="10">
        <v>0.25</v>
      </c>
      <c r="M29" s="10"/>
      <c r="N29" s="10">
        <v>1.73</v>
      </c>
      <c r="O29" s="10"/>
      <c r="P29" s="10">
        <v>8.82</v>
      </c>
      <c r="Q29" s="10"/>
      <c r="R29" s="36">
        <v>31.5</v>
      </c>
      <c r="S29" s="23">
        <f t="shared" si="0"/>
        <v>0.17299999999999999</v>
      </c>
      <c r="T29" s="23"/>
      <c r="U29" s="23">
        <f t="shared" si="1"/>
        <v>8.8200000000000001E-2</v>
      </c>
      <c r="V29" s="23"/>
      <c r="W29" s="24">
        <f t="shared" si="2"/>
        <v>6.3E-2</v>
      </c>
    </row>
    <row r="30" spans="3:23" x14ac:dyDescent="0.25">
      <c r="C30" s="5"/>
      <c r="D30" s="6"/>
      <c r="E30" s="28"/>
      <c r="F30" s="6"/>
      <c r="G30" s="6"/>
      <c r="H30" s="6"/>
      <c r="I30" s="15"/>
      <c r="J30" s="6"/>
      <c r="K30" s="15"/>
      <c r="L30" s="10"/>
      <c r="M30" s="10"/>
      <c r="N30" s="10"/>
      <c r="O30" s="10"/>
      <c r="P30" s="10"/>
      <c r="Q30" s="10"/>
      <c r="R30" s="36"/>
      <c r="S30" s="23"/>
      <c r="T30" s="23"/>
      <c r="U30" s="23"/>
      <c r="V30" s="23"/>
      <c r="W30" s="24"/>
    </row>
    <row r="31" spans="3:23" x14ac:dyDescent="0.25">
      <c r="C31" s="5" t="s">
        <v>32</v>
      </c>
      <c r="D31" s="6"/>
      <c r="E31" s="28"/>
      <c r="F31" s="9" t="s">
        <v>23</v>
      </c>
      <c r="G31" s="6"/>
      <c r="H31" s="6"/>
      <c r="I31" s="15"/>
      <c r="J31" s="6">
        <v>1</v>
      </c>
      <c r="K31" s="15"/>
      <c r="L31" s="10">
        <v>0.1</v>
      </c>
      <c r="M31" s="10"/>
      <c r="N31" s="10">
        <v>0.42</v>
      </c>
      <c r="O31" s="10"/>
      <c r="P31" s="10">
        <v>1.86</v>
      </c>
      <c r="Q31" s="10"/>
      <c r="R31" s="36">
        <v>6.65</v>
      </c>
      <c r="S31" s="23">
        <f t="shared" si="0"/>
        <v>4.1999999999999996E-2</v>
      </c>
      <c r="T31" s="23"/>
      <c r="U31" s="23">
        <f t="shared" si="1"/>
        <v>1.8600000000000002E-2</v>
      </c>
      <c r="V31" s="23"/>
      <c r="W31" s="24">
        <f t="shared" si="2"/>
        <v>1.3300000000000001E-2</v>
      </c>
    </row>
    <row r="32" spans="3:23" x14ac:dyDescent="0.25">
      <c r="C32" s="5"/>
      <c r="D32" s="6"/>
      <c r="E32" s="28"/>
      <c r="F32" s="6"/>
      <c r="G32" s="6"/>
      <c r="H32" s="6"/>
      <c r="I32" s="15"/>
      <c r="J32" s="6"/>
      <c r="K32" s="15"/>
      <c r="L32" s="10"/>
      <c r="M32" s="10"/>
      <c r="N32" s="10"/>
      <c r="O32" s="10"/>
      <c r="P32" s="10"/>
      <c r="Q32" s="10"/>
      <c r="R32" s="36"/>
      <c r="S32" s="23"/>
      <c r="T32" s="23"/>
      <c r="U32" s="23"/>
      <c r="V32" s="23"/>
      <c r="W32" s="24"/>
    </row>
    <row r="33" spans="3:23" x14ac:dyDescent="0.25">
      <c r="C33" s="5" t="s">
        <v>33</v>
      </c>
      <c r="D33" s="6"/>
      <c r="E33" s="28"/>
      <c r="F33" s="9" t="s">
        <v>24</v>
      </c>
      <c r="G33" s="6"/>
      <c r="H33" s="6"/>
      <c r="I33" s="15"/>
      <c r="J33" s="6">
        <v>3</v>
      </c>
      <c r="K33" s="15"/>
      <c r="L33" s="10">
        <v>0.25</v>
      </c>
      <c r="M33" s="10"/>
      <c r="N33" s="10">
        <v>1.7</v>
      </c>
      <c r="O33" s="10"/>
      <c r="P33" s="10">
        <v>8.86</v>
      </c>
      <c r="Q33" s="10"/>
      <c r="R33" s="36">
        <v>30.99</v>
      </c>
      <c r="S33" s="23">
        <f t="shared" si="0"/>
        <v>0.51</v>
      </c>
      <c r="T33" s="23"/>
      <c r="U33" s="23">
        <f t="shared" si="1"/>
        <v>0.26579999999999998</v>
      </c>
      <c r="V33" s="23"/>
      <c r="W33" s="24">
        <f t="shared" si="2"/>
        <v>0.18593999999999999</v>
      </c>
    </row>
    <row r="34" spans="3:23" x14ac:dyDescent="0.25">
      <c r="C34" s="5"/>
      <c r="D34" s="6"/>
      <c r="E34" s="28"/>
      <c r="F34" s="6"/>
      <c r="G34" s="6"/>
      <c r="H34" s="6"/>
      <c r="I34" s="15"/>
      <c r="J34" s="6"/>
      <c r="K34" s="15"/>
      <c r="L34" s="10"/>
      <c r="M34" s="10"/>
      <c r="N34" s="10"/>
      <c r="O34" s="10"/>
      <c r="P34" s="10"/>
      <c r="Q34" s="10"/>
      <c r="R34" s="36"/>
      <c r="S34" s="23"/>
      <c r="T34" s="23"/>
      <c r="U34" s="23"/>
      <c r="V34" s="23"/>
      <c r="W34" s="24"/>
    </row>
    <row r="35" spans="3:23" x14ac:dyDescent="0.25">
      <c r="C35" s="5" t="s">
        <v>34</v>
      </c>
      <c r="D35" s="6"/>
      <c r="E35" s="28"/>
      <c r="F35" s="9" t="s">
        <v>25</v>
      </c>
      <c r="G35" s="6"/>
      <c r="H35" s="6"/>
      <c r="I35" s="15"/>
      <c r="J35" s="6">
        <v>1</v>
      </c>
      <c r="K35" s="15"/>
      <c r="L35" s="10">
        <v>0.13</v>
      </c>
      <c r="M35" s="10"/>
      <c r="N35" s="10">
        <v>0.9</v>
      </c>
      <c r="O35" s="10"/>
      <c r="P35" s="10">
        <v>4.28</v>
      </c>
      <c r="Q35" s="10"/>
      <c r="R35" s="36">
        <v>15.08</v>
      </c>
      <c r="S35" s="23">
        <f t="shared" si="0"/>
        <v>0.09</v>
      </c>
      <c r="T35" s="23"/>
      <c r="U35" s="23">
        <f t="shared" si="1"/>
        <v>4.2800000000000005E-2</v>
      </c>
      <c r="V35" s="23"/>
      <c r="W35" s="24">
        <f t="shared" si="2"/>
        <v>3.0159999999999999E-2</v>
      </c>
    </row>
    <row r="36" spans="3:23" x14ac:dyDescent="0.25">
      <c r="C36" s="5"/>
      <c r="D36" s="6"/>
      <c r="E36" s="28"/>
      <c r="F36" s="6"/>
      <c r="G36" s="6"/>
      <c r="H36" s="6"/>
      <c r="I36" s="15"/>
      <c r="J36" s="6"/>
      <c r="K36" s="15"/>
      <c r="L36" s="10"/>
      <c r="M36" s="10"/>
      <c r="N36" s="10"/>
      <c r="O36" s="10"/>
      <c r="P36" s="10"/>
      <c r="Q36" s="10"/>
      <c r="R36" s="36"/>
      <c r="S36" s="23"/>
      <c r="T36" s="23"/>
      <c r="U36" s="23"/>
      <c r="V36" s="23"/>
      <c r="W36" s="24"/>
    </row>
    <row r="37" spans="3:23" x14ac:dyDescent="0.25">
      <c r="C37" s="5" t="s">
        <v>35</v>
      </c>
      <c r="D37" s="6"/>
      <c r="E37" s="28"/>
      <c r="F37" s="9" t="s">
        <v>26</v>
      </c>
      <c r="G37" s="6"/>
      <c r="H37" s="6"/>
      <c r="I37" s="15"/>
      <c r="J37" s="6">
        <v>1</v>
      </c>
      <c r="K37" s="15"/>
      <c r="L37" s="10">
        <v>0.1</v>
      </c>
      <c r="M37" s="10"/>
      <c r="N37" s="10">
        <v>0.14000000000000001</v>
      </c>
      <c r="O37" s="10"/>
      <c r="P37" s="10">
        <v>0.56999999999999995</v>
      </c>
      <c r="Q37" s="10"/>
      <c r="R37" s="36">
        <v>1.74</v>
      </c>
      <c r="S37" s="23">
        <f t="shared" si="0"/>
        <v>1.4000000000000002E-2</v>
      </c>
      <c r="T37" s="23"/>
      <c r="U37" s="23">
        <f t="shared" si="1"/>
        <v>5.6999999999999993E-3</v>
      </c>
      <c r="V37" s="23"/>
      <c r="W37" s="24">
        <f t="shared" si="2"/>
        <v>3.48E-3</v>
      </c>
    </row>
    <row r="38" spans="3:23" x14ac:dyDescent="0.25">
      <c r="C38" s="5"/>
      <c r="D38" s="6"/>
      <c r="E38" s="28"/>
      <c r="F38" s="6"/>
      <c r="G38" s="6"/>
      <c r="H38" s="6"/>
      <c r="I38" s="15"/>
      <c r="J38" s="6"/>
      <c r="K38" s="15"/>
      <c r="L38" s="10"/>
      <c r="M38" s="10"/>
      <c r="N38" s="10"/>
      <c r="O38" s="10"/>
      <c r="P38" s="10"/>
      <c r="Q38" s="10"/>
      <c r="R38" s="36"/>
      <c r="S38" s="23"/>
      <c r="T38" s="23"/>
      <c r="U38" s="23"/>
      <c r="V38" s="23"/>
      <c r="W38" s="24"/>
    </row>
    <row r="39" spans="3:23" x14ac:dyDescent="0.25">
      <c r="C39" s="5" t="s">
        <v>36</v>
      </c>
      <c r="D39" s="6"/>
      <c r="E39" s="28"/>
      <c r="F39" s="9" t="s">
        <v>27</v>
      </c>
      <c r="G39" s="6"/>
      <c r="H39" s="6"/>
      <c r="I39" s="15"/>
      <c r="J39" s="6">
        <v>2</v>
      </c>
      <c r="K39" s="15"/>
      <c r="L39" s="10">
        <v>0.5</v>
      </c>
      <c r="M39" s="10"/>
      <c r="N39" s="10">
        <v>3.8</v>
      </c>
      <c r="O39" s="10"/>
      <c r="P39" s="10">
        <v>15.95</v>
      </c>
      <c r="Q39" s="10"/>
      <c r="R39" s="36">
        <v>57.75</v>
      </c>
      <c r="S39" s="23">
        <f t="shared" si="0"/>
        <v>0.76</v>
      </c>
      <c r="T39" s="23"/>
      <c r="U39" s="23">
        <f t="shared" si="1"/>
        <v>0.31900000000000001</v>
      </c>
      <c r="V39" s="23"/>
      <c r="W39" s="24">
        <f t="shared" si="2"/>
        <v>0.23100000000000001</v>
      </c>
    </row>
    <row r="40" spans="3:23" x14ac:dyDescent="0.25">
      <c r="C40" s="5"/>
      <c r="D40" s="6"/>
      <c r="E40" s="28"/>
      <c r="F40" s="6"/>
      <c r="G40" s="6"/>
      <c r="H40" s="6"/>
      <c r="I40" s="15"/>
      <c r="J40" s="6"/>
      <c r="K40" s="15"/>
      <c r="L40" s="10"/>
      <c r="M40" s="10"/>
      <c r="N40" s="10"/>
      <c r="O40" s="10"/>
      <c r="P40" s="10"/>
      <c r="Q40" s="10"/>
      <c r="R40" s="36"/>
      <c r="S40" s="23"/>
      <c r="T40" s="23"/>
      <c r="U40" s="23"/>
      <c r="V40" s="23"/>
      <c r="W40" s="24"/>
    </row>
    <row r="41" spans="3:23" x14ac:dyDescent="0.25">
      <c r="C41" s="5" t="s">
        <v>69</v>
      </c>
      <c r="D41" s="6"/>
      <c r="E41" s="28"/>
      <c r="F41" s="9" t="s">
        <v>60</v>
      </c>
      <c r="G41" s="6"/>
      <c r="H41" s="6"/>
      <c r="I41" s="15"/>
      <c r="J41" s="6">
        <v>1</v>
      </c>
      <c r="K41" s="15"/>
      <c r="L41" s="6">
        <v>0.1</v>
      </c>
      <c r="M41" s="6"/>
      <c r="N41" s="6">
        <v>0.14000000000000001</v>
      </c>
      <c r="O41" s="6"/>
      <c r="P41" s="6">
        <v>0.56999999999999995</v>
      </c>
      <c r="Q41" s="6"/>
      <c r="R41" s="15">
        <v>1.74</v>
      </c>
      <c r="S41" s="23">
        <f t="shared" si="0"/>
        <v>1.4000000000000002E-2</v>
      </c>
      <c r="T41" s="23"/>
      <c r="U41" s="23">
        <f t="shared" si="1"/>
        <v>5.6999999999999993E-3</v>
      </c>
      <c r="V41" s="23"/>
      <c r="W41" s="24">
        <f t="shared" si="2"/>
        <v>3.48E-3</v>
      </c>
    </row>
    <row r="42" spans="3:23" x14ac:dyDescent="0.25">
      <c r="C42" s="5"/>
      <c r="D42" s="6"/>
      <c r="E42" s="28"/>
      <c r="F42" s="6"/>
      <c r="G42" s="6"/>
      <c r="H42" s="6"/>
      <c r="I42" s="15"/>
      <c r="J42" s="6"/>
      <c r="K42" s="15"/>
      <c r="L42" s="6"/>
      <c r="M42" s="6"/>
      <c r="N42" s="6"/>
      <c r="O42" s="6"/>
      <c r="P42" s="6"/>
      <c r="Q42" s="6"/>
      <c r="R42" s="15"/>
      <c r="S42" s="23"/>
      <c r="T42" s="23"/>
      <c r="U42" s="23"/>
      <c r="V42" s="23"/>
      <c r="W42" s="24"/>
    </row>
    <row r="43" spans="3:23" x14ac:dyDescent="0.25">
      <c r="C43" s="5" t="s">
        <v>37</v>
      </c>
      <c r="D43" s="6"/>
      <c r="E43" s="28"/>
      <c r="F43" s="9" t="s">
        <v>28</v>
      </c>
      <c r="G43" s="6"/>
      <c r="H43" s="6"/>
      <c r="I43" s="15"/>
      <c r="J43" s="6">
        <v>2</v>
      </c>
      <c r="K43" s="15"/>
      <c r="L43" s="10">
        <v>0.22</v>
      </c>
      <c r="M43" s="10"/>
      <c r="N43" s="10">
        <v>1.84</v>
      </c>
      <c r="O43" s="10"/>
      <c r="P43" s="10">
        <v>7.21</v>
      </c>
      <c r="Q43" s="10"/>
      <c r="R43" s="36">
        <v>21.79</v>
      </c>
      <c r="S43" s="23">
        <f t="shared" si="0"/>
        <v>0.36799999999999999</v>
      </c>
      <c r="T43" s="23"/>
      <c r="U43" s="23">
        <f t="shared" si="1"/>
        <v>0.14419999999999999</v>
      </c>
      <c r="V43" s="23"/>
      <c r="W43" s="24">
        <f t="shared" si="2"/>
        <v>8.7160000000000001E-2</v>
      </c>
    </row>
    <row r="44" spans="3:23" x14ac:dyDescent="0.25">
      <c r="C44" s="5"/>
      <c r="D44" s="6"/>
      <c r="E44" s="28"/>
      <c r="F44" s="6"/>
      <c r="G44" s="6"/>
      <c r="H44" s="6"/>
      <c r="I44" s="15"/>
      <c r="J44" s="6"/>
      <c r="K44" s="15"/>
      <c r="L44" s="6"/>
      <c r="M44" s="6"/>
      <c r="N44" s="6"/>
      <c r="O44" s="6"/>
      <c r="P44" s="6"/>
      <c r="Q44" s="6"/>
      <c r="R44" s="15"/>
      <c r="S44" s="23"/>
      <c r="T44" s="23"/>
      <c r="U44" s="23"/>
      <c r="V44" s="23"/>
      <c r="W44" s="24"/>
    </row>
    <row r="45" spans="3:23" x14ac:dyDescent="0.25">
      <c r="C45" s="5" t="s">
        <v>45</v>
      </c>
      <c r="D45" s="6"/>
      <c r="E45" s="28"/>
      <c r="F45" s="9" t="s">
        <v>38</v>
      </c>
      <c r="G45" s="6"/>
      <c r="H45" s="6"/>
      <c r="I45" s="15"/>
      <c r="J45" s="6">
        <v>1</v>
      </c>
      <c r="K45" s="15"/>
      <c r="L45" s="6">
        <v>0.48</v>
      </c>
      <c r="M45" s="6"/>
      <c r="N45" s="6">
        <v>4.5</v>
      </c>
      <c r="O45" s="6"/>
      <c r="P45" s="6">
        <v>34.5</v>
      </c>
      <c r="Q45" s="6"/>
      <c r="R45" s="15">
        <v>150</v>
      </c>
      <c r="S45" s="23">
        <f t="shared" si="0"/>
        <v>0.45</v>
      </c>
      <c r="T45" s="23"/>
      <c r="U45" s="23">
        <f t="shared" si="1"/>
        <v>0.34499999999999997</v>
      </c>
      <c r="V45" s="23"/>
      <c r="W45" s="24">
        <f t="shared" si="2"/>
        <v>0.3</v>
      </c>
    </row>
    <row r="46" spans="3:23" x14ac:dyDescent="0.25">
      <c r="C46" s="5"/>
      <c r="D46" s="6"/>
      <c r="E46" s="28"/>
      <c r="F46" s="6"/>
      <c r="G46" s="6"/>
      <c r="H46" s="6"/>
      <c r="I46" s="15"/>
      <c r="J46" s="6"/>
      <c r="K46" s="15"/>
      <c r="L46" s="6"/>
      <c r="M46" s="6"/>
      <c r="N46" s="6"/>
      <c r="O46" s="6"/>
      <c r="P46" s="6"/>
      <c r="Q46" s="6"/>
      <c r="R46" s="15"/>
      <c r="S46" s="23"/>
      <c r="T46" s="23"/>
      <c r="U46" s="23"/>
      <c r="V46" s="23"/>
      <c r="W46" s="24"/>
    </row>
    <row r="47" spans="3:23" x14ac:dyDescent="0.25">
      <c r="C47" s="5" t="s">
        <v>46</v>
      </c>
      <c r="D47" s="6"/>
      <c r="E47" s="28"/>
      <c r="F47" s="9" t="s">
        <v>39</v>
      </c>
      <c r="G47" s="6"/>
      <c r="H47" s="6"/>
      <c r="I47" s="15"/>
      <c r="J47" s="6">
        <v>1</v>
      </c>
      <c r="K47" s="15"/>
      <c r="L47" s="6">
        <v>0.1</v>
      </c>
      <c r="M47" s="6"/>
      <c r="N47" s="6">
        <v>0.11</v>
      </c>
      <c r="O47" s="6"/>
      <c r="P47" s="6">
        <v>0.44</v>
      </c>
      <c r="Q47" s="6"/>
      <c r="R47" s="15">
        <v>1.35</v>
      </c>
      <c r="S47" s="23">
        <f t="shared" si="0"/>
        <v>1.0999999999999999E-2</v>
      </c>
      <c r="T47" s="23"/>
      <c r="U47" s="23">
        <f t="shared" si="1"/>
        <v>4.4000000000000003E-3</v>
      </c>
      <c r="V47" s="23"/>
      <c r="W47" s="24">
        <f t="shared" si="2"/>
        <v>2.7000000000000001E-3</v>
      </c>
    </row>
    <row r="48" spans="3:23" x14ac:dyDescent="0.25">
      <c r="C48" s="5"/>
      <c r="D48" s="6"/>
      <c r="E48" s="28"/>
      <c r="F48" s="6"/>
      <c r="G48" s="6"/>
      <c r="H48" s="6"/>
      <c r="I48" s="15"/>
      <c r="J48" s="6"/>
      <c r="K48" s="15"/>
      <c r="L48" s="6"/>
      <c r="M48" s="6"/>
      <c r="N48" s="6"/>
      <c r="O48" s="6"/>
      <c r="P48" s="6"/>
      <c r="Q48" s="6"/>
      <c r="R48" s="15"/>
      <c r="S48" s="23"/>
      <c r="T48" s="23"/>
      <c r="U48" s="23"/>
      <c r="V48" s="23"/>
      <c r="W48" s="24"/>
    </row>
    <row r="49" spans="3:23" x14ac:dyDescent="0.25">
      <c r="C49" s="5" t="s">
        <v>47</v>
      </c>
      <c r="D49" s="6"/>
      <c r="E49" s="28"/>
      <c r="F49" s="9" t="s">
        <v>40</v>
      </c>
      <c r="G49" s="6"/>
      <c r="H49" s="6"/>
      <c r="I49" s="15"/>
      <c r="J49" s="6">
        <v>1</v>
      </c>
      <c r="K49" s="15"/>
      <c r="L49" s="6">
        <v>0.1</v>
      </c>
      <c r="M49" s="6"/>
      <c r="N49" s="6">
        <v>0.14000000000000001</v>
      </c>
      <c r="O49" s="6"/>
      <c r="P49" s="6">
        <v>0.56999999999999995</v>
      </c>
      <c r="Q49" s="6"/>
      <c r="R49" s="15">
        <v>1.74</v>
      </c>
      <c r="S49" s="23">
        <f t="shared" si="0"/>
        <v>1.4000000000000002E-2</v>
      </c>
      <c r="T49" s="23"/>
      <c r="U49" s="23">
        <f t="shared" si="1"/>
        <v>5.6999999999999993E-3</v>
      </c>
      <c r="V49" s="23"/>
      <c r="W49" s="24">
        <f t="shared" si="2"/>
        <v>3.48E-3</v>
      </c>
    </row>
    <row r="50" spans="3:23" x14ac:dyDescent="0.25">
      <c r="C50" s="5"/>
      <c r="D50" s="6"/>
      <c r="E50" s="28"/>
      <c r="F50" s="6"/>
      <c r="G50" s="6"/>
      <c r="H50" s="6"/>
      <c r="I50" s="15"/>
      <c r="J50" s="6"/>
      <c r="K50" s="15"/>
      <c r="L50" s="6"/>
      <c r="M50" s="6"/>
      <c r="N50" s="6"/>
      <c r="O50" s="6"/>
      <c r="P50" s="6"/>
      <c r="Q50" s="6"/>
      <c r="R50" s="15"/>
      <c r="S50" s="23"/>
      <c r="T50" s="23"/>
      <c r="U50" s="23"/>
      <c r="V50" s="23"/>
      <c r="W50" s="24"/>
    </row>
    <row r="51" spans="3:23" x14ac:dyDescent="0.25">
      <c r="C51" s="5" t="s">
        <v>48</v>
      </c>
      <c r="D51" s="6"/>
      <c r="E51" s="28"/>
      <c r="F51" s="9" t="s">
        <v>41</v>
      </c>
      <c r="G51" s="6"/>
      <c r="H51" s="6"/>
      <c r="I51" s="15"/>
      <c r="J51" s="6">
        <v>1</v>
      </c>
      <c r="K51" s="15"/>
      <c r="L51" s="6">
        <v>0.1</v>
      </c>
      <c r="M51" s="6"/>
      <c r="N51" s="6">
        <v>0.14000000000000001</v>
      </c>
      <c r="O51" s="6"/>
      <c r="P51" s="6">
        <v>0.56999999999999995</v>
      </c>
      <c r="Q51" s="6"/>
      <c r="R51" s="15">
        <v>1.74</v>
      </c>
      <c r="S51" s="23">
        <f t="shared" si="0"/>
        <v>1.4000000000000002E-2</v>
      </c>
      <c r="T51" s="23"/>
      <c r="U51" s="23">
        <f t="shared" si="1"/>
        <v>5.6999999999999993E-3</v>
      </c>
      <c r="V51" s="23"/>
      <c r="W51" s="24">
        <f t="shared" si="2"/>
        <v>3.48E-3</v>
      </c>
    </row>
    <row r="52" spans="3:23" x14ac:dyDescent="0.25">
      <c r="C52" s="5"/>
      <c r="D52" s="6"/>
      <c r="E52" s="28"/>
      <c r="F52" s="6"/>
      <c r="G52" s="6"/>
      <c r="H52" s="6"/>
      <c r="I52" s="15"/>
      <c r="J52" s="6"/>
      <c r="K52" s="15"/>
      <c r="L52" s="6"/>
      <c r="M52" s="6"/>
      <c r="N52" s="6"/>
      <c r="O52" s="6"/>
      <c r="P52" s="6"/>
      <c r="Q52" s="6"/>
      <c r="R52" s="15"/>
      <c r="S52" s="23"/>
      <c r="T52" s="23"/>
      <c r="U52" s="23"/>
      <c r="V52" s="23"/>
      <c r="W52" s="24"/>
    </row>
    <row r="53" spans="3:23" x14ac:dyDescent="0.25">
      <c r="C53" s="5" t="s">
        <v>49</v>
      </c>
      <c r="D53" s="6"/>
      <c r="E53" s="28"/>
      <c r="F53" s="9" t="s">
        <v>42</v>
      </c>
      <c r="G53" s="6"/>
      <c r="H53" s="6"/>
      <c r="I53" s="15"/>
      <c r="J53" s="6">
        <v>1</v>
      </c>
      <c r="K53" s="15"/>
      <c r="L53" s="6">
        <v>0.1</v>
      </c>
      <c r="M53" s="6"/>
      <c r="N53" s="6">
        <v>0.14000000000000001</v>
      </c>
      <c r="O53" s="6"/>
      <c r="P53" s="6">
        <v>0.56999999999999995</v>
      </c>
      <c r="Q53" s="6"/>
      <c r="R53" s="15">
        <v>1.74</v>
      </c>
      <c r="S53" s="23">
        <f t="shared" si="0"/>
        <v>1.4000000000000002E-2</v>
      </c>
      <c r="T53" s="23"/>
      <c r="U53" s="23">
        <f t="shared" si="1"/>
        <v>5.6999999999999993E-3</v>
      </c>
      <c r="V53" s="23"/>
      <c r="W53" s="24">
        <f t="shared" si="2"/>
        <v>3.48E-3</v>
      </c>
    </row>
    <row r="54" spans="3:23" x14ac:dyDescent="0.25">
      <c r="C54" s="5"/>
      <c r="D54" s="6"/>
      <c r="E54" s="28"/>
      <c r="F54" s="6"/>
      <c r="G54" s="6"/>
      <c r="H54" s="6"/>
      <c r="I54" s="15"/>
      <c r="J54" s="6"/>
      <c r="K54" s="15"/>
      <c r="L54" s="6"/>
      <c r="M54" s="6"/>
      <c r="N54" s="6"/>
      <c r="O54" s="6"/>
      <c r="P54" s="6"/>
      <c r="Q54" s="6"/>
      <c r="R54" s="15"/>
      <c r="S54" s="23"/>
      <c r="T54" s="23"/>
      <c r="U54" s="23"/>
      <c r="V54" s="23"/>
      <c r="W54" s="24"/>
    </row>
    <row r="55" spans="3:23" x14ac:dyDescent="0.25">
      <c r="C55" s="5" t="s">
        <v>50</v>
      </c>
      <c r="D55" s="6"/>
      <c r="E55" s="28"/>
      <c r="F55" s="9" t="s">
        <v>43</v>
      </c>
      <c r="G55" s="6"/>
      <c r="H55" s="6"/>
      <c r="I55" s="15"/>
      <c r="J55" s="6">
        <v>1</v>
      </c>
      <c r="K55" s="15"/>
      <c r="L55" s="6">
        <v>0.32</v>
      </c>
      <c r="M55" s="6"/>
      <c r="N55" s="6">
        <v>2.67</v>
      </c>
      <c r="O55" s="6"/>
      <c r="P55" s="6">
        <v>10.43</v>
      </c>
      <c r="Q55" s="6"/>
      <c r="R55" s="15">
        <v>31.54</v>
      </c>
      <c r="S55" s="23">
        <f t="shared" si="0"/>
        <v>0.26700000000000002</v>
      </c>
      <c r="T55" s="23"/>
      <c r="U55" s="23">
        <f t="shared" si="1"/>
        <v>0.1043</v>
      </c>
      <c r="V55" s="23"/>
      <c r="W55" s="24">
        <f t="shared" si="2"/>
        <v>6.3079999999999997E-2</v>
      </c>
    </row>
    <row r="56" spans="3:23" x14ac:dyDescent="0.25">
      <c r="C56" s="5"/>
      <c r="D56" s="6"/>
      <c r="E56" s="28"/>
      <c r="F56" s="6"/>
      <c r="G56" s="6"/>
      <c r="H56" s="6"/>
      <c r="I56" s="15"/>
      <c r="J56" s="6"/>
      <c r="K56" s="15"/>
      <c r="L56" s="6"/>
      <c r="M56" s="6"/>
      <c r="N56" s="6"/>
      <c r="O56" s="6"/>
      <c r="P56" s="6"/>
      <c r="Q56" s="6"/>
      <c r="R56" s="15"/>
      <c r="S56" s="23"/>
      <c r="T56" s="23"/>
      <c r="U56" s="23"/>
      <c r="V56" s="23"/>
      <c r="W56" s="24"/>
    </row>
    <row r="57" spans="3:23" x14ac:dyDescent="0.25">
      <c r="C57" s="5" t="s">
        <v>51</v>
      </c>
      <c r="D57" s="6"/>
      <c r="E57" s="28"/>
      <c r="F57" s="9" t="s">
        <v>44</v>
      </c>
      <c r="G57" s="6"/>
      <c r="H57" s="6"/>
      <c r="I57" s="15"/>
      <c r="J57" s="6">
        <v>1</v>
      </c>
      <c r="K57" s="15"/>
      <c r="L57" s="6">
        <v>0.1</v>
      </c>
      <c r="M57" s="6"/>
      <c r="N57" s="6">
        <v>0.24</v>
      </c>
      <c r="O57" s="6"/>
      <c r="P57" s="6">
        <v>0.99</v>
      </c>
      <c r="Q57" s="6"/>
      <c r="R57" s="15">
        <v>3.01</v>
      </c>
      <c r="S57" s="23">
        <f t="shared" si="0"/>
        <v>2.4E-2</v>
      </c>
      <c r="T57" s="23"/>
      <c r="U57" s="23">
        <f t="shared" si="1"/>
        <v>9.8999999999999991E-3</v>
      </c>
      <c r="V57" s="23"/>
      <c r="W57" s="24">
        <f t="shared" si="2"/>
        <v>6.0199999999999993E-3</v>
      </c>
    </row>
    <row r="58" spans="3:23" x14ac:dyDescent="0.25">
      <c r="C58" s="5"/>
      <c r="D58" s="6"/>
      <c r="E58" s="28"/>
      <c r="F58" s="6"/>
      <c r="G58" s="6"/>
      <c r="H58" s="6"/>
      <c r="I58" s="15"/>
      <c r="J58" s="6"/>
      <c r="K58" s="15"/>
      <c r="L58" s="6"/>
      <c r="M58" s="6"/>
      <c r="N58" s="6"/>
      <c r="O58" s="6"/>
      <c r="P58" s="6"/>
      <c r="Q58" s="6"/>
      <c r="R58" s="15"/>
      <c r="S58" s="23"/>
      <c r="T58" s="23"/>
      <c r="U58" s="23"/>
      <c r="V58" s="23"/>
      <c r="W58" s="24"/>
    </row>
    <row r="59" spans="3:23" x14ac:dyDescent="0.25">
      <c r="C59" s="5" t="s">
        <v>61</v>
      </c>
      <c r="D59" s="6"/>
      <c r="E59" s="28"/>
      <c r="F59" s="9" t="s">
        <v>52</v>
      </c>
      <c r="G59" s="6"/>
      <c r="H59" s="6"/>
      <c r="I59" s="15"/>
      <c r="J59" s="6">
        <v>1</v>
      </c>
      <c r="K59" s="15"/>
      <c r="L59" s="6">
        <v>0.1</v>
      </c>
      <c r="M59" s="6"/>
      <c r="N59" s="6">
        <v>0.11</v>
      </c>
      <c r="O59" s="6"/>
      <c r="P59" s="6">
        <v>0.44</v>
      </c>
      <c r="Q59" s="6"/>
      <c r="R59" s="15">
        <v>1.35</v>
      </c>
      <c r="S59" s="23">
        <f t="shared" si="0"/>
        <v>1.0999999999999999E-2</v>
      </c>
      <c r="T59" s="23"/>
      <c r="U59" s="23">
        <f t="shared" si="1"/>
        <v>4.4000000000000003E-3</v>
      </c>
      <c r="V59" s="23"/>
      <c r="W59" s="24">
        <f t="shared" si="2"/>
        <v>2.7000000000000001E-3</v>
      </c>
    </row>
    <row r="60" spans="3:23" x14ac:dyDescent="0.25">
      <c r="C60" s="5"/>
      <c r="D60" s="6"/>
      <c r="E60" s="28"/>
      <c r="F60" s="6"/>
      <c r="G60" s="6"/>
      <c r="H60" s="6"/>
      <c r="I60" s="15"/>
      <c r="J60" s="6"/>
      <c r="K60" s="15"/>
      <c r="L60" s="6"/>
      <c r="M60" s="6"/>
      <c r="N60" s="6"/>
      <c r="O60" s="6"/>
      <c r="P60" s="6"/>
      <c r="Q60" s="6"/>
      <c r="R60" s="15"/>
      <c r="S60" s="23"/>
      <c r="T60" s="23"/>
      <c r="U60" s="23"/>
      <c r="V60" s="23"/>
      <c r="W60" s="24"/>
    </row>
    <row r="61" spans="3:23" x14ac:dyDescent="0.25">
      <c r="C61" s="5" t="s">
        <v>62</v>
      </c>
      <c r="D61" s="6"/>
      <c r="E61" s="28"/>
      <c r="F61" s="9" t="s">
        <v>53</v>
      </c>
      <c r="G61" s="6"/>
      <c r="H61" s="6"/>
      <c r="I61" s="15"/>
      <c r="J61" s="6">
        <v>2</v>
      </c>
      <c r="K61" s="15"/>
      <c r="L61" s="6">
        <v>0.1</v>
      </c>
      <c r="M61" s="6"/>
      <c r="N61" s="6">
        <v>0.14000000000000001</v>
      </c>
      <c r="O61" s="6"/>
      <c r="P61" s="6">
        <v>0.56999999999999995</v>
      </c>
      <c r="Q61" s="6"/>
      <c r="R61" s="15">
        <v>1.74</v>
      </c>
      <c r="S61" s="23">
        <f t="shared" si="0"/>
        <v>2.8000000000000004E-2</v>
      </c>
      <c r="T61" s="23"/>
      <c r="U61" s="23">
        <f t="shared" si="1"/>
        <v>1.1399999999999999E-2</v>
      </c>
      <c r="V61" s="23"/>
      <c r="W61" s="24">
        <f t="shared" si="2"/>
        <v>6.96E-3</v>
      </c>
    </row>
    <row r="62" spans="3:23" x14ac:dyDescent="0.25">
      <c r="C62" s="5"/>
      <c r="D62" s="6"/>
      <c r="E62" s="28"/>
      <c r="F62" s="6"/>
      <c r="G62" s="6"/>
      <c r="H62" s="6"/>
      <c r="I62" s="15"/>
      <c r="J62" s="6"/>
      <c r="K62" s="15"/>
      <c r="L62" s="6"/>
      <c r="M62" s="6"/>
      <c r="N62" s="6"/>
      <c r="O62" s="6"/>
      <c r="P62" s="6"/>
      <c r="Q62" s="6"/>
      <c r="R62" s="15"/>
      <c r="S62" s="23"/>
      <c r="T62" s="23"/>
      <c r="U62" s="23"/>
      <c r="V62" s="23"/>
      <c r="W62" s="24"/>
    </row>
    <row r="63" spans="3:23" x14ac:dyDescent="0.25">
      <c r="C63" s="5" t="s">
        <v>63</v>
      </c>
      <c r="D63" s="6"/>
      <c r="E63" s="28"/>
      <c r="F63" s="9" t="s">
        <v>54</v>
      </c>
      <c r="G63" s="6"/>
      <c r="H63" s="6"/>
      <c r="I63" s="15"/>
      <c r="J63" s="6">
        <v>1</v>
      </c>
      <c r="K63" s="15"/>
      <c r="L63" s="6">
        <v>0.1</v>
      </c>
      <c r="M63" s="6"/>
      <c r="N63" s="6">
        <v>0.11</v>
      </c>
      <c r="O63" s="6"/>
      <c r="P63" s="6">
        <v>0.44</v>
      </c>
      <c r="Q63" s="6"/>
      <c r="R63" s="15">
        <v>1.35</v>
      </c>
      <c r="S63" s="23">
        <f t="shared" si="0"/>
        <v>1.0999999999999999E-2</v>
      </c>
      <c r="T63" s="23"/>
      <c r="U63" s="23">
        <f t="shared" si="1"/>
        <v>4.4000000000000003E-3</v>
      </c>
      <c r="V63" s="23"/>
      <c r="W63" s="24">
        <f t="shared" si="2"/>
        <v>2.7000000000000001E-3</v>
      </c>
    </row>
    <row r="64" spans="3:23" x14ac:dyDescent="0.25">
      <c r="C64" s="5"/>
      <c r="D64" s="6"/>
      <c r="E64" s="28"/>
      <c r="F64" s="6"/>
      <c r="G64" s="6"/>
      <c r="H64" s="6"/>
      <c r="I64" s="15"/>
      <c r="J64" s="6"/>
      <c r="K64" s="15"/>
      <c r="L64" s="6"/>
      <c r="M64" s="6"/>
      <c r="N64" s="6"/>
      <c r="O64" s="6"/>
      <c r="P64" s="6"/>
      <c r="Q64" s="6"/>
      <c r="R64" s="15"/>
      <c r="S64" s="23"/>
      <c r="T64" s="23"/>
      <c r="U64" s="23"/>
      <c r="V64" s="23"/>
      <c r="W64" s="24"/>
    </row>
    <row r="65" spans="3:23" x14ac:dyDescent="0.25">
      <c r="C65" s="5" t="s">
        <v>64</v>
      </c>
      <c r="D65" s="6"/>
      <c r="E65" s="28"/>
      <c r="F65" s="9" t="s">
        <v>55</v>
      </c>
      <c r="G65" s="6"/>
      <c r="H65" s="6"/>
      <c r="I65" s="15"/>
      <c r="J65" s="6">
        <v>2</v>
      </c>
      <c r="K65" s="15"/>
      <c r="L65" s="6">
        <v>0.1</v>
      </c>
      <c r="M65" s="6"/>
      <c r="N65" s="6">
        <v>0.11</v>
      </c>
      <c r="O65" s="6"/>
      <c r="P65" s="6">
        <v>0.44</v>
      </c>
      <c r="Q65" s="6"/>
      <c r="R65" s="15">
        <v>1.35</v>
      </c>
      <c r="S65" s="23">
        <f t="shared" si="0"/>
        <v>2.1999999999999999E-2</v>
      </c>
      <c r="T65" s="23"/>
      <c r="U65" s="23">
        <f t="shared" si="1"/>
        <v>8.8000000000000005E-3</v>
      </c>
      <c r="V65" s="23"/>
      <c r="W65" s="24">
        <f t="shared" si="2"/>
        <v>5.4000000000000003E-3</v>
      </c>
    </row>
    <row r="66" spans="3:23" x14ac:dyDescent="0.25">
      <c r="C66" s="5"/>
      <c r="D66" s="6"/>
      <c r="E66" s="28"/>
      <c r="F66" s="6"/>
      <c r="G66" s="6"/>
      <c r="H66" s="6"/>
      <c r="I66" s="15"/>
      <c r="J66" s="6"/>
      <c r="K66" s="15"/>
      <c r="L66" s="6"/>
      <c r="M66" s="6"/>
      <c r="N66" s="6"/>
      <c r="O66" s="6"/>
      <c r="P66" s="6"/>
      <c r="Q66" s="6"/>
      <c r="R66" s="15"/>
      <c r="S66" s="23"/>
      <c r="T66" s="23"/>
      <c r="U66" s="23"/>
      <c r="V66" s="23"/>
      <c r="W66" s="24"/>
    </row>
    <row r="67" spans="3:23" x14ac:dyDescent="0.25">
      <c r="C67" s="5" t="s">
        <v>65</v>
      </c>
      <c r="D67" s="6"/>
      <c r="E67" s="28"/>
      <c r="F67" s="9" t="s">
        <v>56</v>
      </c>
      <c r="G67" s="6"/>
      <c r="H67" s="6"/>
      <c r="I67" s="15"/>
      <c r="J67" s="6">
        <v>1</v>
      </c>
      <c r="K67" s="15"/>
      <c r="L67" s="6">
        <v>0.1</v>
      </c>
      <c r="M67" s="6"/>
      <c r="N67" s="6">
        <v>0.11</v>
      </c>
      <c r="O67" s="6"/>
      <c r="P67" s="6">
        <v>0.44</v>
      </c>
      <c r="Q67" s="6"/>
      <c r="R67" s="15">
        <v>1.35</v>
      </c>
      <c r="S67" s="23">
        <f t="shared" si="0"/>
        <v>1.0999999999999999E-2</v>
      </c>
      <c r="T67" s="23"/>
      <c r="U67" s="23">
        <f t="shared" si="1"/>
        <v>4.4000000000000003E-3</v>
      </c>
      <c r="V67" s="23"/>
      <c r="W67" s="24">
        <f t="shared" si="2"/>
        <v>2.7000000000000001E-3</v>
      </c>
    </row>
    <row r="68" spans="3:23" x14ac:dyDescent="0.25">
      <c r="C68" s="5"/>
      <c r="D68" s="6"/>
      <c r="E68" s="28"/>
      <c r="F68" s="6"/>
      <c r="G68" s="6"/>
      <c r="H68" s="6"/>
      <c r="I68" s="15"/>
      <c r="J68" s="6"/>
      <c r="K68" s="15"/>
      <c r="L68" s="6"/>
      <c r="M68" s="6"/>
      <c r="N68" s="6"/>
      <c r="O68" s="6"/>
      <c r="P68" s="6"/>
      <c r="Q68" s="6"/>
      <c r="R68" s="15"/>
      <c r="S68" s="23"/>
      <c r="T68" s="23"/>
      <c r="U68" s="23"/>
      <c r="V68" s="23"/>
      <c r="W68" s="24"/>
    </row>
    <row r="69" spans="3:23" x14ac:dyDescent="0.25">
      <c r="C69" s="5" t="s">
        <v>66</v>
      </c>
      <c r="D69" s="6"/>
      <c r="E69" s="28"/>
      <c r="F69" s="9" t="s">
        <v>57</v>
      </c>
      <c r="G69" s="6"/>
      <c r="H69" s="6"/>
      <c r="I69" s="15"/>
      <c r="J69" s="6">
        <v>1</v>
      </c>
      <c r="K69" s="15"/>
      <c r="L69" s="6">
        <v>0.1</v>
      </c>
      <c r="M69" s="6"/>
      <c r="N69" s="6">
        <v>0.14000000000000001</v>
      </c>
      <c r="O69" s="6"/>
      <c r="P69" s="6">
        <v>0.56999999999999995</v>
      </c>
      <c r="Q69" s="6"/>
      <c r="R69" s="15">
        <v>1.74</v>
      </c>
      <c r="S69" s="23">
        <f t="shared" si="0"/>
        <v>1.4000000000000002E-2</v>
      </c>
      <c r="T69" s="23"/>
      <c r="U69" s="23">
        <f t="shared" si="1"/>
        <v>5.6999999999999993E-3</v>
      </c>
      <c r="V69" s="23"/>
      <c r="W69" s="24">
        <f t="shared" si="2"/>
        <v>3.48E-3</v>
      </c>
    </row>
    <row r="70" spans="3:23" x14ac:dyDescent="0.25">
      <c r="C70" s="5"/>
      <c r="D70" s="6"/>
      <c r="E70" s="28"/>
      <c r="F70" s="6"/>
      <c r="G70" s="6"/>
      <c r="H70" s="6"/>
      <c r="I70" s="15"/>
      <c r="J70" s="6"/>
      <c r="K70" s="15"/>
      <c r="L70" s="6"/>
      <c r="M70" s="6"/>
      <c r="N70" s="6"/>
      <c r="O70" s="6"/>
      <c r="P70" s="6"/>
      <c r="Q70" s="6"/>
      <c r="R70" s="15"/>
      <c r="S70" s="23"/>
      <c r="T70" s="23"/>
      <c r="U70" s="23"/>
      <c r="V70" s="23"/>
      <c r="W70" s="24"/>
    </row>
    <row r="71" spans="3:23" x14ac:dyDescent="0.25">
      <c r="C71" s="5" t="s">
        <v>67</v>
      </c>
      <c r="D71" s="6"/>
      <c r="E71" s="28"/>
      <c r="F71" s="9" t="s">
        <v>58</v>
      </c>
      <c r="G71" s="6"/>
      <c r="H71" s="6"/>
      <c r="I71" s="15"/>
      <c r="J71" s="6">
        <v>4</v>
      </c>
      <c r="K71" s="15"/>
      <c r="L71" s="6">
        <v>0.47</v>
      </c>
      <c r="M71" s="6"/>
      <c r="N71" s="6">
        <v>3.36</v>
      </c>
      <c r="O71" s="6"/>
      <c r="P71" s="6">
        <v>16.78</v>
      </c>
      <c r="Q71" s="6"/>
      <c r="R71" s="15">
        <v>52.21</v>
      </c>
      <c r="S71" s="23">
        <f t="shared" si="0"/>
        <v>1.3439999999999999</v>
      </c>
      <c r="T71" s="23"/>
      <c r="U71" s="23">
        <f t="shared" si="1"/>
        <v>0.67120000000000002</v>
      </c>
      <c r="V71" s="23"/>
      <c r="W71" s="24">
        <f t="shared" si="2"/>
        <v>0.41768</v>
      </c>
    </row>
    <row r="72" spans="3:23" x14ac:dyDescent="0.25">
      <c r="C72" s="5"/>
      <c r="D72" s="6"/>
      <c r="E72" s="28"/>
      <c r="F72" s="6"/>
      <c r="G72" s="6"/>
      <c r="H72" s="6"/>
      <c r="I72" s="15"/>
      <c r="J72" s="6"/>
      <c r="K72" s="15"/>
      <c r="L72" s="6"/>
      <c r="M72" s="6"/>
      <c r="N72" s="6"/>
      <c r="O72" s="6"/>
      <c r="P72" s="6"/>
      <c r="Q72" s="6"/>
      <c r="R72" s="15"/>
      <c r="S72" s="23"/>
      <c r="T72" s="23"/>
      <c r="U72" s="23"/>
      <c r="V72" s="23"/>
      <c r="W72" s="24"/>
    </row>
    <row r="73" spans="3:23" x14ac:dyDescent="0.25">
      <c r="C73" s="5" t="s">
        <v>68</v>
      </c>
      <c r="D73" s="6"/>
      <c r="E73" s="28"/>
      <c r="F73" s="9" t="s">
        <v>59</v>
      </c>
      <c r="G73" s="6"/>
      <c r="H73" s="6"/>
      <c r="I73" s="15"/>
      <c r="J73" s="6">
        <v>1</v>
      </c>
      <c r="K73" s="15"/>
      <c r="L73" s="6">
        <v>0.25</v>
      </c>
      <c r="M73" s="6"/>
      <c r="N73" s="6">
        <v>2.39</v>
      </c>
      <c r="O73" s="6"/>
      <c r="P73" s="6">
        <v>21.04</v>
      </c>
      <c r="Q73" s="6"/>
      <c r="R73" s="15">
        <v>94.88</v>
      </c>
      <c r="S73" s="23">
        <f t="shared" ref="S73:S75" si="3">(N73/10)*J73</f>
        <v>0.23900000000000002</v>
      </c>
      <c r="T73" s="23"/>
      <c r="U73" s="23">
        <f t="shared" si="1"/>
        <v>0.2104</v>
      </c>
      <c r="V73" s="23"/>
      <c r="W73" s="24">
        <f t="shared" si="2"/>
        <v>0.18975999999999998</v>
      </c>
    </row>
    <row r="74" spans="3:23" x14ac:dyDescent="0.25">
      <c r="C74" s="5"/>
      <c r="D74" s="6"/>
      <c r="E74" s="28"/>
      <c r="F74" s="6"/>
      <c r="G74" s="6"/>
      <c r="H74" s="6"/>
      <c r="I74" s="15"/>
      <c r="J74" s="6"/>
      <c r="K74" s="15"/>
      <c r="L74" s="6"/>
      <c r="M74" s="6"/>
      <c r="N74" s="6"/>
      <c r="O74" s="6"/>
      <c r="P74" s="6"/>
      <c r="Q74" s="6"/>
      <c r="R74" s="15"/>
      <c r="S74" s="23"/>
      <c r="T74" s="6"/>
      <c r="U74" s="23"/>
      <c r="V74" s="6"/>
      <c r="W74" s="24"/>
    </row>
    <row r="75" spans="3:23" ht="15.75" thickBot="1" x14ac:dyDescent="0.3">
      <c r="C75" s="11" t="s">
        <v>81</v>
      </c>
      <c r="D75" s="1"/>
      <c r="E75" s="17"/>
      <c r="F75" s="12" t="s">
        <v>80</v>
      </c>
      <c r="G75" s="1"/>
      <c r="H75" s="1"/>
      <c r="I75" s="16"/>
      <c r="J75" s="1">
        <v>2</v>
      </c>
      <c r="K75" s="16"/>
      <c r="L75" s="20">
        <v>0.1</v>
      </c>
      <c r="M75" s="1"/>
      <c r="N75" s="1">
        <v>0.19</v>
      </c>
      <c r="O75" s="1"/>
      <c r="P75" s="1">
        <v>0.78</v>
      </c>
      <c r="Q75" s="1"/>
      <c r="R75" s="16">
        <v>2.38</v>
      </c>
      <c r="S75" s="25">
        <f t="shared" si="3"/>
        <v>3.7999999999999999E-2</v>
      </c>
      <c r="T75" s="1"/>
      <c r="U75" s="25">
        <f t="shared" ref="U75" si="4">(P75/100)*J75</f>
        <v>1.5600000000000001E-2</v>
      </c>
      <c r="V75" s="1"/>
      <c r="W75" s="26">
        <f t="shared" ref="W75" si="5">(R75/500)*J75</f>
        <v>9.5199999999999989E-3</v>
      </c>
    </row>
  </sheetData>
  <hyperlinks>
    <hyperlink ref="F9" r:id="rId1" display="http://www.digikey.com/scripts/DkSearch/dksus.dll?Detail&amp;itemSeq=203333177&amp;uq=636059224772874880"/>
    <hyperlink ref="F11" r:id="rId2" display="http://www.digikey.com/scripts/DkSearch/dksus.dll?Detail&amp;itemSeq=203334334&amp;uq=636059224772884882"/>
    <hyperlink ref="F13" r:id="rId3" display="http://www.digikey.com/scripts/DkSearch/dksus.dll?Detail&amp;itemSeq=203336045&amp;uq=636059224772884882"/>
    <hyperlink ref="F15" r:id="rId4" display="http://www.digikey.com/scripts/DkSearch/dksus.dll?Detail&amp;itemSeq=203336600&amp;uq=636059224772884882"/>
    <hyperlink ref="F17" r:id="rId5" display="http://www.digikey.com/scripts/DkSearch/dksus.dll?Detail&amp;itemSeq=203336669&amp;uq=636059224772894884"/>
    <hyperlink ref="F19" r:id="rId6" display="http://www.digikey.com/scripts/DkSearch/dksus.dll?Detail&amp;itemSeq=203336768&amp;uq=636059224772894884"/>
    <hyperlink ref="F21" r:id="rId7" display="http://www.digikey.com/scripts/DkSearch/dksus.dll?Detail&amp;itemSeq=203337221&amp;uq=636059224772904886"/>
    <hyperlink ref="F23" r:id="rId8" display="http://www.digikey.com/scripts/DkSearch/dksus.dll?Detail&amp;itemSeq=203574127&amp;uq=636059224772904886"/>
    <hyperlink ref="F25" r:id="rId9" display="http://www.digikey.com/scripts/DkSearch/dksus.dll?Detail&amp;itemSeq=203574223&amp;uq=636059224772904886"/>
    <hyperlink ref="F27" r:id="rId10" display="http://www.digikey.com/scripts/DkSearch/dksus.dll?Detail&amp;itemSeq=203574375&amp;uq=636059224772914888"/>
    <hyperlink ref="F29" r:id="rId11" display="http://www.digikey.com/scripts/DkSearch/dksus.dll?Detail&amp;itemSeq=203574764&amp;uq=636059224772914888"/>
    <hyperlink ref="F31" r:id="rId12" display="http://www.digikey.com/scripts/DkSearch/dksus.dll?Detail&amp;itemSeq=203574848&amp;uq=636059224772914888"/>
    <hyperlink ref="F33" r:id="rId13" display="http://www.digikey.com/scripts/DkSearch/dksus.dll?Detail&amp;itemSeq=203574950&amp;uq=636059224772924890"/>
    <hyperlink ref="F35" r:id="rId14" display="http://www.digikey.com/scripts/DkSearch/dksus.dll?Detail&amp;itemSeq=203575003&amp;uq=636059224772924890"/>
    <hyperlink ref="F37" r:id="rId15" display="http://www.digikey.com/scripts/DkSearch/dksus.dll?Detail&amp;itemSeq=203575322&amp;uq=636059224772924890"/>
    <hyperlink ref="F39" r:id="rId16" display="http://www.digikey.com/scripts/DkSearch/dksus.dll?Detail&amp;itemSeq=203575391&amp;uq=636059224772934892"/>
    <hyperlink ref="F43" r:id="rId17" display="http://www.digikey.com/scripts/DkSearch/dksus.dll?Detail&amp;itemSeq=203575517&amp;uq=636059224772934892"/>
    <hyperlink ref="F45" r:id="rId18" display="http://www.digikey.com/scripts/DkSearch/dksus.dll?Detail&amp;itemSeq=203576565&amp;uq=636059224772934892"/>
    <hyperlink ref="F47" r:id="rId19" display="http://www.digikey.com/scripts/DkSearch/dksus.dll?Detail&amp;itemSeq=203577262&amp;uq=636059224772944894"/>
    <hyperlink ref="F49" r:id="rId20" display="http://www.digikey.com/scripts/DkSearch/dksus.dll?Detail&amp;itemSeq=203577327&amp;uq=636059224772944894"/>
    <hyperlink ref="F51" r:id="rId21" display="http://www.digikey.com/scripts/DkSearch/dksus.dll?Detail&amp;itemSeq=203577366&amp;uq=636059224772944894"/>
    <hyperlink ref="F53" r:id="rId22" display="http://www.digikey.com/scripts/DkSearch/dksus.dll?Detail&amp;itemSeq=203577391&amp;uq=636059224772954896"/>
    <hyperlink ref="F55" r:id="rId23" display="http://www.digikey.com/scripts/DkSearch/dksus.dll?Detail&amp;itemSeq=203577573&amp;uq=636059224772954896"/>
    <hyperlink ref="F57" r:id="rId24" display="http://www.digikey.com/scripts/DkSearch/dksus.dll?Detail&amp;itemSeq=203577616&amp;uq=636059224772954896"/>
    <hyperlink ref="F59" r:id="rId25" display="http://www.digikey.com/scripts/DkSearch/dksus.dll?Detail&amp;itemSeq=203577746&amp;uq=636059224772964898"/>
    <hyperlink ref="F61" r:id="rId26" display="http://www.digikey.com/scripts/DkSearch/dksus.dll?Detail&amp;itemSeq=203577924&amp;uq=636059224772964898"/>
    <hyperlink ref="F63" r:id="rId27" display="http://www.digikey.com/scripts/DkSearch/dksus.dll?Detail&amp;itemSeq=203578084&amp;uq=636059224772964898"/>
    <hyperlink ref="F65" r:id="rId28" display="http://www.digikey.com/scripts/DkSearch/dksus.dll?Detail&amp;itemSeq=203578108&amp;uq=636059224772974900"/>
    <hyperlink ref="F67" r:id="rId29" display="http://www.digikey.com/scripts/DkSearch/dksus.dll?Detail&amp;itemSeq=203578131&amp;uq=636059224772974900"/>
    <hyperlink ref="F69" r:id="rId30" display="http://www.digikey.com/scripts/DkSearch/dksus.dll?Detail&amp;itemSeq=203578433&amp;uq=636059224772974900"/>
    <hyperlink ref="F71" r:id="rId31" display="http://www.digikey.com/scripts/DkSearch/dksus.dll?Detail&amp;itemSeq=203578595&amp;uq=636059224772984902"/>
    <hyperlink ref="F73" r:id="rId32" display="http://www.digikey.com/scripts/DkSearch/dksus.dll?Detail&amp;itemSeq=203579042&amp;uq=636059224772984902"/>
    <hyperlink ref="F41" r:id="rId33" display="http://www.digikey.com/scripts/DkSearch/dksus.dll?Detail&amp;itemSeq=203635239&amp;uq=636059224772984902"/>
    <hyperlink ref="F75" r:id="rId34" display="http://www.digikey.com/scripts/DkSearch/dksus.dll?Detail&amp;itemSeq=203925878&amp;uq=636061586134967377"/>
  </hyperlinks>
  <pageMargins left="0.7" right="0.7" top="0.75" bottom="0.75" header="0.3" footer="0.3"/>
  <pageSetup orientation="portrait" horizontalDpi="4294967293" verticalDpi="0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Desktop</dc:creator>
  <cp:lastModifiedBy>Mike Desktop</cp:lastModifiedBy>
  <dcterms:created xsi:type="dcterms:W3CDTF">2016-08-04T20:55:49Z</dcterms:created>
  <dcterms:modified xsi:type="dcterms:W3CDTF">2016-08-07T14:39:21Z</dcterms:modified>
</cp:coreProperties>
</file>