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H:\CPR Template\Utilization Forms\"/>
    </mc:Choice>
  </mc:AlternateContent>
  <workbookProtection workbookPassword="D470" lockStructure="1"/>
  <bookViews>
    <workbookView xWindow="0" yWindow="0" windowWidth="28800" windowHeight="12435" activeTab="1"/>
  </bookViews>
  <sheets>
    <sheet name="DIRECTIONS" sheetId="2" r:id="rId1"/>
    <sheet name="MEUR SUMMARY" sheetId="1" r:id="rId2"/>
    <sheet name="MEUR Entry Pg-1" sheetId="4" r:id="rId3"/>
    <sheet name="MEUR Entry Pg-2" sheetId="5" r:id="rId4"/>
    <sheet name="MEUR Entry Pg-3" sheetId="6" r:id="rId5"/>
    <sheet name="MEUR Entry Pg-4" sheetId="7" r:id="rId6"/>
  </sheets>
  <definedNames>
    <definedName name="_xlnm.Print_Area" localSheetId="1">'MEUR SUMMARY'!$A$1:$AJ$47</definedName>
  </definedNames>
  <calcPr calcId="152511"/>
</workbook>
</file>

<file path=xl/calcChain.xml><?xml version="1.0" encoding="utf-8"?>
<calcChain xmlns="http://schemas.openxmlformats.org/spreadsheetml/2006/main">
  <c r="X45" i="7" l="1"/>
  <c r="V45" i="7"/>
  <c r="X44" i="7"/>
  <c r="V44" i="7"/>
  <c r="X41" i="7"/>
  <c r="V41" i="7"/>
  <c r="X38" i="7"/>
  <c r="V38" i="7"/>
  <c r="X35" i="7"/>
  <c r="V35" i="7"/>
  <c r="X32" i="7"/>
  <c r="V32" i="7"/>
  <c r="X45" i="6"/>
  <c r="V45" i="6"/>
  <c r="X44" i="6"/>
  <c r="V44" i="6"/>
  <c r="X41" i="6"/>
  <c r="V41" i="6"/>
  <c r="X38" i="6"/>
  <c r="V38" i="6"/>
  <c r="X35" i="6"/>
  <c r="V35" i="6"/>
  <c r="X32" i="6"/>
  <c r="V32" i="6"/>
  <c r="X45" i="5"/>
  <c r="V45" i="5"/>
  <c r="X44" i="5"/>
  <c r="V44" i="5"/>
  <c r="X41" i="5"/>
  <c r="V41" i="5"/>
  <c r="X38" i="5"/>
  <c r="V38" i="5"/>
  <c r="X32" i="5"/>
  <c r="V32" i="5"/>
  <c r="AD16" i="7" l="1"/>
  <c r="AD16" i="6"/>
  <c r="AD16" i="5"/>
  <c r="AD16" i="4"/>
  <c r="B3" i="1" l="1"/>
  <c r="B2" i="5" s="1"/>
  <c r="B2" i="1"/>
  <c r="B1" i="4" s="1"/>
  <c r="B1" i="6"/>
  <c r="B1" i="7"/>
  <c r="B2" i="4" l="1"/>
  <c r="B1" i="5"/>
  <c r="B2" i="6"/>
  <c r="B2" i="7"/>
  <c r="D15" i="7" l="1"/>
  <c r="D15" i="6"/>
  <c r="D15" i="5"/>
  <c r="D15" i="4"/>
  <c r="V12" i="7" l="1"/>
  <c r="V12" i="6"/>
  <c r="V12" i="5"/>
  <c r="J29" i="1"/>
  <c r="AF33" i="1"/>
  <c r="AD33" i="1"/>
  <c r="AA33" i="1"/>
  <c r="Y33" i="1"/>
  <c r="M33" i="1"/>
  <c r="R33" i="1"/>
  <c r="Q33" i="1"/>
  <c r="P33" i="1"/>
  <c r="O33" i="1"/>
  <c r="L33" i="1"/>
  <c r="K33" i="1"/>
  <c r="J33" i="1"/>
  <c r="H33" i="1"/>
  <c r="G33" i="1"/>
  <c r="AD38" i="7"/>
  <c r="AF30" i="1"/>
  <c r="AD30" i="1"/>
  <c r="AA30" i="1"/>
  <c r="Y30" i="1"/>
  <c r="R30" i="1"/>
  <c r="Q30" i="1"/>
  <c r="P30" i="1"/>
  <c r="O30" i="1"/>
  <c r="M30" i="1"/>
  <c r="L30" i="1"/>
  <c r="K30" i="1"/>
  <c r="J30" i="1"/>
  <c r="H30" i="1"/>
  <c r="G30" i="1"/>
  <c r="AF29" i="1"/>
  <c r="AD29" i="1"/>
  <c r="AA29" i="1"/>
  <c r="I30" i="1" l="1"/>
  <c r="S30" i="1"/>
  <c r="Y29" i="1"/>
  <c r="M29" i="1"/>
  <c r="M41" i="7"/>
  <c r="M38" i="7"/>
  <c r="M35" i="7"/>
  <c r="M32" i="7"/>
  <c r="M41" i="6"/>
  <c r="M38" i="6"/>
  <c r="M35" i="6"/>
  <c r="M32" i="6"/>
  <c r="M41" i="5"/>
  <c r="M38" i="5"/>
  <c r="M35" i="5"/>
  <c r="M32" i="5"/>
  <c r="R44" i="7"/>
  <c r="R41" i="7"/>
  <c r="R38" i="7"/>
  <c r="R35" i="7"/>
  <c r="R32" i="7"/>
  <c r="P44" i="7"/>
  <c r="P41" i="7"/>
  <c r="P38" i="7"/>
  <c r="P35" i="7"/>
  <c r="P32" i="7"/>
  <c r="K44" i="7"/>
  <c r="K41" i="7"/>
  <c r="K38" i="7"/>
  <c r="K35" i="7"/>
  <c r="K32" i="7"/>
  <c r="R44" i="6"/>
  <c r="R41" i="6"/>
  <c r="R38" i="6"/>
  <c r="R35" i="6"/>
  <c r="R32" i="6"/>
  <c r="P44" i="6"/>
  <c r="P41" i="6"/>
  <c r="P38" i="6"/>
  <c r="P35" i="6"/>
  <c r="P32" i="6"/>
  <c r="K44" i="6"/>
  <c r="K41" i="6"/>
  <c r="K38" i="6"/>
  <c r="K35" i="6"/>
  <c r="K32" i="6"/>
  <c r="R44" i="5"/>
  <c r="R41" i="5"/>
  <c r="R38" i="5"/>
  <c r="R35" i="5"/>
  <c r="R32" i="5"/>
  <c r="P44" i="5"/>
  <c r="P41" i="5"/>
  <c r="P38" i="5"/>
  <c r="P35" i="5"/>
  <c r="P32" i="5"/>
  <c r="K44" i="5"/>
  <c r="K41" i="5"/>
  <c r="K38" i="5"/>
  <c r="K35" i="5"/>
  <c r="K32" i="5"/>
  <c r="R41" i="4"/>
  <c r="R38" i="4"/>
  <c r="R35" i="4"/>
  <c r="R32" i="4"/>
  <c r="P41" i="4"/>
  <c r="P38" i="4"/>
  <c r="P35" i="4"/>
  <c r="P32" i="4"/>
  <c r="M32" i="4"/>
  <c r="M35" i="4"/>
  <c r="M38" i="4"/>
  <c r="M41" i="4"/>
  <c r="M44" i="4"/>
  <c r="P44" i="4"/>
  <c r="K44" i="4"/>
  <c r="K41" i="4"/>
  <c r="K38" i="4"/>
  <c r="K35" i="4"/>
  <c r="K32" i="4"/>
  <c r="Q44" i="7"/>
  <c r="Q41" i="7"/>
  <c r="Q38" i="7"/>
  <c r="Q35" i="7"/>
  <c r="Q32" i="7"/>
  <c r="O44" i="7"/>
  <c r="O41" i="7"/>
  <c r="O38" i="7"/>
  <c r="O35" i="7"/>
  <c r="O32" i="7"/>
  <c r="L44" i="7"/>
  <c r="L41" i="7"/>
  <c r="L38" i="7"/>
  <c r="L35" i="7"/>
  <c r="L32" i="7"/>
  <c r="Q44" i="6"/>
  <c r="Q41" i="6"/>
  <c r="Q38" i="6"/>
  <c r="Q35" i="6"/>
  <c r="Q32" i="6"/>
  <c r="O44" i="6"/>
  <c r="O41" i="6"/>
  <c r="O38" i="6"/>
  <c r="O35" i="6"/>
  <c r="O32" i="6"/>
  <c r="L44" i="6"/>
  <c r="L41" i="6"/>
  <c r="L38" i="6"/>
  <c r="L35" i="6"/>
  <c r="L32" i="6"/>
  <c r="Q44" i="5"/>
  <c r="Q41" i="5"/>
  <c r="Q38" i="5"/>
  <c r="Q35" i="5"/>
  <c r="Q32" i="5"/>
  <c r="S32" i="5" s="1"/>
  <c r="O44" i="5"/>
  <c r="O41" i="5"/>
  <c r="O38" i="5"/>
  <c r="O35" i="5"/>
  <c r="O32" i="5"/>
  <c r="L44" i="5"/>
  <c r="L41" i="5"/>
  <c r="L38" i="5"/>
  <c r="L35" i="5"/>
  <c r="L32" i="5"/>
  <c r="Q44" i="4"/>
  <c r="Q41" i="4"/>
  <c r="Q38" i="4"/>
  <c r="Q35" i="4"/>
  <c r="Q32" i="4"/>
  <c r="O44" i="4"/>
  <c r="O41" i="4"/>
  <c r="O38" i="4"/>
  <c r="O35" i="4"/>
  <c r="O32" i="4"/>
  <c r="L44" i="4"/>
  <c r="L41" i="4"/>
  <c r="L38" i="4"/>
  <c r="L35" i="4"/>
  <c r="L32" i="4"/>
  <c r="R29" i="1"/>
  <c r="Q29" i="1"/>
  <c r="P29" i="1"/>
  <c r="O29" i="1"/>
  <c r="L29" i="1"/>
  <c r="K29" i="1"/>
  <c r="J44" i="7"/>
  <c r="J41" i="7"/>
  <c r="J38" i="7"/>
  <c r="J35" i="7"/>
  <c r="J32" i="7"/>
  <c r="J44" i="6"/>
  <c r="J41" i="6"/>
  <c r="J38" i="6"/>
  <c r="J35" i="6"/>
  <c r="S35" i="6" s="1"/>
  <c r="J32" i="6"/>
  <c r="J44" i="5"/>
  <c r="J41" i="5"/>
  <c r="J38" i="5"/>
  <c r="S38" i="5" s="1"/>
  <c r="J35" i="5"/>
  <c r="J32" i="5"/>
  <c r="H29" i="1"/>
  <c r="G29" i="1"/>
  <c r="BG45" i="7"/>
  <c r="BF45" i="7"/>
  <c r="BD45" i="7"/>
  <c r="BC45" i="7"/>
  <c r="AZ45" i="7"/>
  <c r="AY45" i="7"/>
  <c r="AX45" i="7"/>
  <c r="AW45" i="7"/>
  <c r="AT45" i="7"/>
  <c r="AS45" i="7"/>
  <c r="AR45" i="7"/>
  <c r="AQ45" i="7"/>
  <c r="AO45" i="7"/>
  <c r="AN45" i="7"/>
  <c r="AL45" i="7"/>
  <c r="AK45" i="7"/>
  <c r="S45" i="7"/>
  <c r="I45" i="7"/>
  <c r="AF44" i="7"/>
  <c r="AD44" i="7"/>
  <c r="AA44" i="7"/>
  <c r="Y44" i="7"/>
  <c r="M44" i="7"/>
  <c r="H44" i="7"/>
  <c r="G44" i="7"/>
  <c r="BG43" i="7"/>
  <c r="BF43" i="7"/>
  <c r="BD43" i="7"/>
  <c r="BC43" i="7"/>
  <c r="AZ43" i="7"/>
  <c r="AY43" i="7"/>
  <c r="AX43" i="7"/>
  <c r="AW43" i="7"/>
  <c r="AT43" i="7"/>
  <c r="AS43" i="7"/>
  <c r="AR43" i="7"/>
  <c r="AQ43" i="7"/>
  <c r="AO43" i="7"/>
  <c r="AN43" i="7"/>
  <c r="AL43" i="7"/>
  <c r="AK43" i="7"/>
  <c r="S43" i="7"/>
  <c r="I43" i="7"/>
  <c r="BG42" i="7"/>
  <c r="BF42" i="7"/>
  <c r="BD42" i="7"/>
  <c r="BC42" i="7"/>
  <c r="AZ42" i="7"/>
  <c r="AY42" i="7"/>
  <c r="AX42" i="7"/>
  <c r="AW42" i="7"/>
  <c r="AT42" i="7"/>
  <c r="AS42" i="7"/>
  <c r="AR42" i="7"/>
  <c r="AQ42" i="7"/>
  <c r="AO42" i="7"/>
  <c r="AN42" i="7"/>
  <c r="AL42" i="7"/>
  <c r="AK42" i="7"/>
  <c r="S42" i="7"/>
  <c r="I42" i="7"/>
  <c r="AF41" i="7"/>
  <c r="AD41" i="7"/>
  <c r="AA41" i="7"/>
  <c r="Y41" i="7"/>
  <c r="H41" i="7"/>
  <c r="G41" i="7"/>
  <c r="BG40" i="7"/>
  <c r="BF40" i="7"/>
  <c r="BD40" i="7"/>
  <c r="BC40" i="7"/>
  <c r="AZ40" i="7"/>
  <c r="AY40" i="7"/>
  <c r="AX40" i="7"/>
  <c r="AW40" i="7"/>
  <c r="AT40" i="7"/>
  <c r="AS40" i="7"/>
  <c r="AR40" i="7"/>
  <c r="AQ40" i="7"/>
  <c r="AO40" i="7"/>
  <c r="AN40" i="7"/>
  <c r="AL40" i="7"/>
  <c r="AK40" i="7"/>
  <c r="S40" i="7"/>
  <c r="I40" i="7"/>
  <c r="BG39" i="7"/>
  <c r="BF39" i="7"/>
  <c r="BD39" i="7"/>
  <c r="BC39" i="7"/>
  <c r="AZ39" i="7"/>
  <c r="AY39" i="7"/>
  <c r="AX39" i="7"/>
  <c r="AW39" i="7"/>
  <c r="AT39" i="7"/>
  <c r="AS39" i="7"/>
  <c r="AR39" i="7"/>
  <c r="AQ39" i="7"/>
  <c r="AO39" i="7"/>
  <c r="AN39" i="7"/>
  <c r="AL39" i="7"/>
  <c r="AK39" i="7"/>
  <c r="S39" i="7"/>
  <c r="I39" i="7"/>
  <c r="AF38" i="7"/>
  <c r="AA38" i="7"/>
  <c r="Y38" i="7"/>
  <c r="H38" i="7"/>
  <c r="G38" i="7"/>
  <c r="BG37" i="7"/>
  <c r="BF37" i="7"/>
  <c r="BD37" i="7"/>
  <c r="BC37" i="7"/>
  <c r="AZ37" i="7"/>
  <c r="AY37" i="7"/>
  <c r="AX37" i="7"/>
  <c r="AW37" i="7"/>
  <c r="AT37" i="7"/>
  <c r="AS37" i="7"/>
  <c r="AR37" i="7"/>
  <c r="AQ37" i="7"/>
  <c r="AO37" i="7"/>
  <c r="AN37" i="7"/>
  <c r="AL37" i="7"/>
  <c r="AK37" i="7"/>
  <c r="S37" i="7"/>
  <c r="I37" i="7"/>
  <c r="BG36" i="7"/>
  <c r="BF36" i="7"/>
  <c r="BD36" i="7"/>
  <c r="BC36" i="7"/>
  <c r="AZ36" i="7"/>
  <c r="AY36" i="7"/>
  <c r="AX36" i="7"/>
  <c r="AW36" i="7"/>
  <c r="AT36" i="7"/>
  <c r="AS36" i="7"/>
  <c r="AR36" i="7"/>
  <c r="AQ36" i="7"/>
  <c r="AO36" i="7"/>
  <c r="AN36" i="7"/>
  <c r="AL36" i="7"/>
  <c r="AK36" i="7"/>
  <c r="S36" i="7"/>
  <c r="I36" i="7"/>
  <c r="AF35" i="7"/>
  <c r="AD35" i="7"/>
  <c r="AA35" i="7"/>
  <c r="Y35" i="7"/>
  <c r="H35" i="7"/>
  <c r="G35" i="7"/>
  <c r="BG34" i="7"/>
  <c r="BF34" i="7"/>
  <c r="BD34" i="7"/>
  <c r="BC34" i="7"/>
  <c r="AZ34" i="7"/>
  <c r="AY34" i="7"/>
  <c r="AX34" i="7"/>
  <c r="AW34" i="7"/>
  <c r="AT34" i="7"/>
  <c r="AS34" i="7"/>
  <c r="AR34" i="7"/>
  <c r="AQ34" i="7"/>
  <c r="AO34" i="7"/>
  <c r="AN34" i="7"/>
  <c r="AL34" i="7"/>
  <c r="AK34" i="7"/>
  <c r="S34" i="7"/>
  <c r="I34" i="7"/>
  <c r="BG33" i="7"/>
  <c r="BF33" i="7"/>
  <c r="BD33" i="7"/>
  <c r="BC33" i="7"/>
  <c r="AZ33" i="7"/>
  <c r="AY33" i="7"/>
  <c r="AX33" i="7"/>
  <c r="AW33" i="7"/>
  <c r="AT33" i="7"/>
  <c r="AS33" i="7"/>
  <c r="AR33" i="7"/>
  <c r="AQ33" i="7"/>
  <c r="AO33" i="7"/>
  <c r="AN33" i="7"/>
  <c r="AL33" i="7"/>
  <c r="AK33" i="7"/>
  <c r="S33" i="7"/>
  <c r="I33" i="7"/>
  <c r="AF32" i="7"/>
  <c r="AD32" i="7"/>
  <c r="AA32" i="7"/>
  <c r="Y32" i="7"/>
  <c r="H32" i="7"/>
  <c r="G32" i="7"/>
  <c r="BG31" i="7"/>
  <c r="BF31" i="7"/>
  <c r="BD31" i="7"/>
  <c r="BC31" i="7"/>
  <c r="AZ31" i="7"/>
  <c r="AY31" i="7"/>
  <c r="AX31" i="7"/>
  <c r="AW31" i="7"/>
  <c r="AT31" i="7"/>
  <c r="AS31" i="7"/>
  <c r="AR31" i="7"/>
  <c r="AQ31" i="7"/>
  <c r="AO31" i="7"/>
  <c r="AN31" i="7"/>
  <c r="AL31" i="7"/>
  <c r="AK31" i="7"/>
  <c r="S31" i="7"/>
  <c r="I31" i="7"/>
  <c r="BG30" i="7"/>
  <c r="BF30" i="7"/>
  <c r="BD30" i="7"/>
  <c r="BC30" i="7"/>
  <c r="AZ30" i="7"/>
  <c r="AY30" i="7"/>
  <c r="AX30" i="7"/>
  <c r="AW30" i="7"/>
  <c r="AT30" i="7"/>
  <c r="AS30" i="7"/>
  <c r="AR30" i="7"/>
  <c r="AQ30" i="7"/>
  <c r="AO30" i="7"/>
  <c r="AN30" i="7"/>
  <c r="AL30" i="7"/>
  <c r="AK30" i="7"/>
  <c r="S30" i="7"/>
  <c r="I30" i="7"/>
  <c r="BG45" i="6"/>
  <c r="BF45" i="6"/>
  <c r="BD45" i="6"/>
  <c r="BC45" i="6"/>
  <c r="AZ45" i="6"/>
  <c r="AY45" i="6"/>
  <c r="AX45" i="6"/>
  <c r="AW45" i="6"/>
  <c r="AT45" i="6"/>
  <c r="AS45" i="6"/>
  <c r="AR45" i="6"/>
  <c r="AQ45" i="6"/>
  <c r="AO45" i="6"/>
  <c r="AN45" i="6"/>
  <c r="AL45" i="6"/>
  <c r="AK45" i="6"/>
  <c r="S45" i="6"/>
  <c r="I45" i="6"/>
  <c r="AF44" i="6"/>
  <c r="AD44" i="6"/>
  <c r="AA44" i="6"/>
  <c r="Y44" i="6"/>
  <c r="M44" i="6"/>
  <c r="H44" i="6"/>
  <c r="G44" i="6"/>
  <c r="BG43" i="6"/>
  <c r="BF43" i="6"/>
  <c r="BD43" i="6"/>
  <c r="BC43" i="6"/>
  <c r="AZ43" i="6"/>
  <c r="AY43" i="6"/>
  <c r="AX43" i="6"/>
  <c r="AW43" i="6"/>
  <c r="AT43" i="6"/>
  <c r="AS43" i="6"/>
  <c r="AR43" i="6"/>
  <c r="AQ43" i="6"/>
  <c r="AO43" i="6"/>
  <c r="AN43" i="6"/>
  <c r="AL43" i="6"/>
  <c r="AK43" i="6"/>
  <c r="S43" i="6"/>
  <c r="I43" i="6"/>
  <c r="BG42" i="6"/>
  <c r="BF42" i="6"/>
  <c r="BD42" i="6"/>
  <c r="BC42" i="6"/>
  <c r="AZ42" i="6"/>
  <c r="AY42" i="6"/>
  <c r="AX42" i="6"/>
  <c r="AW42" i="6"/>
  <c r="AT42" i="6"/>
  <c r="AS42" i="6"/>
  <c r="AR42" i="6"/>
  <c r="AQ42" i="6"/>
  <c r="AO42" i="6"/>
  <c r="AN42" i="6"/>
  <c r="AL42" i="6"/>
  <c r="AK42" i="6"/>
  <c r="S42" i="6"/>
  <c r="I42" i="6"/>
  <c r="AF41" i="6"/>
  <c r="AD41" i="6"/>
  <c r="AA41" i="6"/>
  <c r="Y41" i="6"/>
  <c r="H41" i="6"/>
  <c r="G41" i="6"/>
  <c r="BG40" i="6"/>
  <c r="BF40" i="6"/>
  <c r="BD40" i="6"/>
  <c r="BC40" i="6"/>
  <c r="AZ40" i="6"/>
  <c r="AY40" i="6"/>
  <c r="AX40" i="6"/>
  <c r="AW40" i="6"/>
  <c r="AT40" i="6"/>
  <c r="AS40" i="6"/>
  <c r="AR40" i="6"/>
  <c r="AQ40" i="6"/>
  <c r="AO40" i="6"/>
  <c r="AN40" i="6"/>
  <c r="AL40" i="6"/>
  <c r="AK40" i="6"/>
  <c r="S40" i="6"/>
  <c r="I40" i="6"/>
  <c r="BG39" i="6"/>
  <c r="BF39" i="6"/>
  <c r="BD39" i="6"/>
  <c r="BC39" i="6"/>
  <c r="AZ39" i="6"/>
  <c r="AY39" i="6"/>
  <c r="AX39" i="6"/>
  <c r="AW39" i="6"/>
  <c r="AT39" i="6"/>
  <c r="AS39" i="6"/>
  <c r="AR39" i="6"/>
  <c r="AQ39" i="6"/>
  <c r="AO39" i="6"/>
  <c r="AN39" i="6"/>
  <c r="AL39" i="6"/>
  <c r="AK39" i="6"/>
  <c r="S39" i="6"/>
  <c r="I39" i="6"/>
  <c r="AF38" i="6"/>
  <c r="AD38" i="6"/>
  <c r="AA38" i="6"/>
  <c r="Y38" i="6"/>
  <c r="S38" i="6"/>
  <c r="H38" i="6"/>
  <c r="G38" i="6"/>
  <c r="BG37" i="6"/>
  <c r="BF37" i="6"/>
  <c r="BD37" i="6"/>
  <c r="BC37" i="6"/>
  <c r="AZ37" i="6"/>
  <c r="AY37" i="6"/>
  <c r="AX37" i="6"/>
  <c r="AW37" i="6"/>
  <c r="AT37" i="6"/>
  <c r="AS37" i="6"/>
  <c r="AR37" i="6"/>
  <c r="AQ37" i="6"/>
  <c r="AO37" i="6"/>
  <c r="AN37" i="6"/>
  <c r="AL37" i="6"/>
  <c r="AK37" i="6"/>
  <c r="S37" i="6"/>
  <c r="I37" i="6"/>
  <c r="BG36" i="6"/>
  <c r="BF36" i="6"/>
  <c r="BD36" i="6"/>
  <c r="BC36" i="6"/>
  <c r="AZ36" i="6"/>
  <c r="AY36" i="6"/>
  <c r="AX36" i="6"/>
  <c r="AW36" i="6"/>
  <c r="AT36" i="6"/>
  <c r="AS36" i="6"/>
  <c r="AR36" i="6"/>
  <c r="AQ36" i="6"/>
  <c r="AO36" i="6"/>
  <c r="AN36" i="6"/>
  <c r="AL36" i="6"/>
  <c r="AK36" i="6"/>
  <c r="S36" i="6"/>
  <c r="I36" i="6"/>
  <c r="AF35" i="6"/>
  <c r="AD35" i="6"/>
  <c r="AA35" i="6"/>
  <c r="Y35" i="6"/>
  <c r="H35" i="6"/>
  <c r="G35" i="6"/>
  <c r="BG34" i="6"/>
  <c r="BF34" i="6"/>
  <c r="BD34" i="6"/>
  <c r="BC34" i="6"/>
  <c r="AZ34" i="6"/>
  <c r="AY34" i="6"/>
  <c r="AX34" i="6"/>
  <c r="AW34" i="6"/>
  <c r="AT34" i="6"/>
  <c r="AS34" i="6"/>
  <c r="AR34" i="6"/>
  <c r="AQ34" i="6"/>
  <c r="AO34" i="6"/>
  <c r="AN34" i="6"/>
  <c r="AL34" i="6"/>
  <c r="AK34" i="6"/>
  <c r="S34" i="6"/>
  <c r="I34" i="6"/>
  <c r="BG33" i="6"/>
  <c r="BF33" i="6"/>
  <c r="BD33" i="6"/>
  <c r="BC33" i="6"/>
  <c r="AZ33" i="6"/>
  <c r="AY33" i="6"/>
  <c r="AX33" i="6"/>
  <c r="AW33" i="6"/>
  <c r="AT33" i="6"/>
  <c r="AS33" i="6"/>
  <c r="AR33" i="6"/>
  <c r="AQ33" i="6"/>
  <c r="AO33" i="6"/>
  <c r="AN33" i="6"/>
  <c r="AL33" i="6"/>
  <c r="AK33" i="6"/>
  <c r="S33" i="6"/>
  <c r="I33" i="6"/>
  <c r="AF32" i="6"/>
  <c r="AD32" i="6"/>
  <c r="AA32" i="6"/>
  <c r="Y32" i="6"/>
  <c r="H32" i="6"/>
  <c r="G32" i="6"/>
  <c r="BG31" i="6"/>
  <c r="BF31" i="6"/>
  <c r="BD31" i="6"/>
  <c r="BC31" i="6"/>
  <c r="AZ31" i="6"/>
  <c r="AY31" i="6"/>
  <c r="AX31" i="6"/>
  <c r="AW31" i="6"/>
  <c r="AT31" i="6"/>
  <c r="AS31" i="6"/>
  <c r="AR31" i="6"/>
  <c r="AQ31" i="6"/>
  <c r="AO31" i="6"/>
  <c r="AN31" i="6"/>
  <c r="AL31" i="6"/>
  <c r="AK31" i="6"/>
  <c r="S31" i="6"/>
  <c r="I31" i="6"/>
  <c r="BG30" i="6"/>
  <c r="BF30" i="6"/>
  <c r="BD30" i="6"/>
  <c r="BC30" i="6"/>
  <c r="AZ30" i="6"/>
  <c r="AY30" i="6"/>
  <c r="AX30" i="6"/>
  <c r="AW30" i="6"/>
  <c r="AT30" i="6"/>
  <c r="AS30" i="6"/>
  <c r="AR30" i="6"/>
  <c r="AQ30" i="6"/>
  <c r="AO30" i="6"/>
  <c r="AN30" i="6"/>
  <c r="AL30" i="6"/>
  <c r="AK30" i="6"/>
  <c r="S30" i="6"/>
  <c r="I30" i="6"/>
  <c r="BG45" i="5"/>
  <c r="BF45" i="5"/>
  <c r="BD45" i="5"/>
  <c r="BC45" i="5"/>
  <c r="AZ45" i="5"/>
  <c r="AY45" i="5"/>
  <c r="AX45" i="5"/>
  <c r="AW45" i="5"/>
  <c r="AT45" i="5"/>
  <c r="AS45" i="5"/>
  <c r="AR45" i="5"/>
  <c r="AQ45" i="5"/>
  <c r="AO45" i="5"/>
  <c r="AN45" i="5"/>
  <c r="AL45" i="5"/>
  <c r="AK45" i="5"/>
  <c r="S45" i="5"/>
  <c r="I45" i="5"/>
  <c r="AF44" i="5"/>
  <c r="AD44" i="5"/>
  <c r="AA44" i="5"/>
  <c r="Y44" i="5"/>
  <c r="M44" i="5"/>
  <c r="H44" i="5"/>
  <c r="G44" i="5"/>
  <c r="BG43" i="5"/>
  <c r="BF43" i="5"/>
  <c r="BD43" i="5"/>
  <c r="BC43" i="5"/>
  <c r="AZ43" i="5"/>
  <c r="AY43" i="5"/>
  <c r="AX43" i="5"/>
  <c r="AW43" i="5"/>
  <c r="AT43" i="5"/>
  <c r="AS43" i="5"/>
  <c r="AR43" i="5"/>
  <c r="AQ43" i="5"/>
  <c r="AO43" i="5"/>
  <c r="AN43" i="5"/>
  <c r="AL43" i="5"/>
  <c r="AK43" i="5"/>
  <c r="S43" i="5"/>
  <c r="I43" i="5"/>
  <c r="BG42" i="5"/>
  <c r="BF42" i="5"/>
  <c r="BD42" i="5"/>
  <c r="BC42" i="5"/>
  <c r="AZ42" i="5"/>
  <c r="AY42" i="5"/>
  <c r="AX42" i="5"/>
  <c r="AW42" i="5"/>
  <c r="AT42" i="5"/>
  <c r="AS42" i="5"/>
  <c r="AR42" i="5"/>
  <c r="AQ42" i="5"/>
  <c r="AO42" i="5"/>
  <c r="AN42" i="5"/>
  <c r="AL42" i="5"/>
  <c r="AK42" i="5"/>
  <c r="S42" i="5"/>
  <c r="I42" i="5"/>
  <c r="AF41" i="5"/>
  <c r="AD41" i="5"/>
  <c r="AA41" i="5"/>
  <c r="Y41" i="5"/>
  <c r="H41" i="5"/>
  <c r="G41" i="5"/>
  <c r="BG40" i="5"/>
  <c r="BF40" i="5"/>
  <c r="BD40" i="5"/>
  <c r="BC40" i="5"/>
  <c r="AZ40" i="5"/>
  <c r="AY40" i="5"/>
  <c r="AX40" i="5"/>
  <c r="AW40" i="5"/>
  <c r="AT40" i="5"/>
  <c r="AS40" i="5"/>
  <c r="AR40" i="5"/>
  <c r="AQ40" i="5"/>
  <c r="AO40" i="5"/>
  <c r="AN40" i="5"/>
  <c r="AL40" i="5"/>
  <c r="AK40" i="5"/>
  <c r="S40" i="5"/>
  <c r="I40" i="5"/>
  <c r="BG39" i="5"/>
  <c r="BF39" i="5"/>
  <c r="BD39" i="5"/>
  <c r="BC39" i="5"/>
  <c r="AZ39" i="5"/>
  <c r="AY39" i="5"/>
  <c r="AX39" i="5"/>
  <c r="AW39" i="5"/>
  <c r="AT39" i="5"/>
  <c r="AS39" i="5"/>
  <c r="AR39" i="5"/>
  <c r="AQ39" i="5"/>
  <c r="AO39" i="5"/>
  <c r="AN39" i="5"/>
  <c r="AL39" i="5"/>
  <c r="AK39" i="5"/>
  <c r="S39" i="5"/>
  <c r="I39" i="5"/>
  <c r="AF38" i="5"/>
  <c r="AD38" i="5"/>
  <c r="AA38" i="5"/>
  <c r="Y38" i="5"/>
  <c r="H38" i="5"/>
  <c r="G38" i="5"/>
  <c r="BG37" i="5"/>
  <c r="BF37" i="5"/>
  <c r="BD37" i="5"/>
  <c r="BC37" i="5"/>
  <c r="AZ37" i="5"/>
  <c r="AY37" i="5"/>
  <c r="AX37" i="5"/>
  <c r="AW37" i="5"/>
  <c r="AT37" i="5"/>
  <c r="AS37" i="5"/>
  <c r="AR37" i="5"/>
  <c r="AQ37" i="5"/>
  <c r="AO37" i="5"/>
  <c r="AN37" i="5"/>
  <c r="AL37" i="5"/>
  <c r="AK37" i="5"/>
  <c r="S37" i="5"/>
  <c r="I37" i="5"/>
  <c r="BG36" i="5"/>
  <c r="BF36" i="5"/>
  <c r="BD36" i="5"/>
  <c r="BC36" i="5"/>
  <c r="AZ36" i="5"/>
  <c r="AY36" i="5"/>
  <c r="AX36" i="5"/>
  <c r="AW36" i="5"/>
  <c r="AT36" i="5"/>
  <c r="AS36" i="5"/>
  <c r="AR36" i="5"/>
  <c r="AQ36" i="5"/>
  <c r="AO36" i="5"/>
  <c r="AN36" i="5"/>
  <c r="AL36" i="5"/>
  <c r="AK36" i="5"/>
  <c r="S36" i="5"/>
  <c r="I36" i="5"/>
  <c r="AF35" i="5"/>
  <c r="AD35" i="5"/>
  <c r="AA35" i="5"/>
  <c r="Y35" i="5"/>
  <c r="H35" i="5"/>
  <c r="G35" i="5"/>
  <c r="BG34" i="5"/>
  <c r="BF34" i="5"/>
  <c r="BD34" i="5"/>
  <c r="BC34" i="5"/>
  <c r="AZ34" i="5"/>
  <c r="AY34" i="5"/>
  <c r="AX34" i="5"/>
  <c r="AW34" i="5"/>
  <c r="AT34" i="5"/>
  <c r="AS34" i="5"/>
  <c r="AR34" i="5"/>
  <c r="AQ34" i="5"/>
  <c r="AO34" i="5"/>
  <c r="AN34" i="5"/>
  <c r="AL34" i="5"/>
  <c r="AK34" i="5"/>
  <c r="S34" i="5"/>
  <c r="I34" i="5"/>
  <c r="BG33" i="5"/>
  <c r="BF33" i="5"/>
  <c r="BD33" i="5"/>
  <c r="BC33" i="5"/>
  <c r="AZ33" i="5"/>
  <c r="AY33" i="5"/>
  <c r="AX33" i="5"/>
  <c r="AW33" i="5"/>
  <c r="AT33" i="5"/>
  <c r="AS33" i="5"/>
  <c r="AR33" i="5"/>
  <c r="AQ33" i="5"/>
  <c r="AO33" i="5"/>
  <c r="AN33" i="5"/>
  <c r="AL33" i="5"/>
  <c r="AK33" i="5"/>
  <c r="S33" i="5"/>
  <c r="I33" i="5"/>
  <c r="AF32" i="5"/>
  <c r="AD32" i="5"/>
  <c r="AA32" i="5"/>
  <c r="Y32" i="5"/>
  <c r="H32" i="5"/>
  <c r="G32" i="5"/>
  <c r="BG31" i="5"/>
  <c r="BF31" i="5"/>
  <c r="BD31" i="5"/>
  <c r="BC31" i="5"/>
  <c r="AZ31" i="5"/>
  <c r="AY31" i="5"/>
  <c r="AX31" i="5"/>
  <c r="AW31" i="5"/>
  <c r="AT31" i="5"/>
  <c r="AS31" i="5"/>
  <c r="AR31" i="5"/>
  <c r="AQ31" i="5"/>
  <c r="AO31" i="5"/>
  <c r="AN31" i="5"/>
  <c r="AL31" i="5"/>
  <c r="AK31" i="5"/>
  <c r="S31" i="5"/>
  <c r="I31" i="5"/>
  <c r="BG30" i="5"/>
  <c r="BF30" i="5"/>
  <c r="BD30" i="5"/>
  <c r="BC30" i="5"/>
  <c r="AZ30" i="5"/>
  <c r="AY30" i="5"/>
  <c r="AX30" i="5"/>
  <c r="AW30" i="5"/>
  <c r="AT30" i="5"/>
  <c r="AS30" i="5"/>
  <c r="AR30" i="5"/>
  <c r="AQ30" i="5"/>
  <c r="AO30" i="5"/>
  <c r="AN30" i="5"/>
  <c r="AL30" i="5"/>
  <c r="AK30" i="5"/>
  <c r="S30" i="5"/>
  <c r="I30" i="5"/>
  <c r="BG45" i="4"/>
  <c r="BF45" i="4"/>
  <c r="BD45" i="4"/>
  <c r="BC45" i="4"/>
  <c r="BG43" i="4"/>
  <c r="BF43" i="4"/>
  <c r="BD43" i="4"/>
  <c r="BC43" i="4"/>
  <c r="BG42" i="4"/>
  <c r="BF42" i="4"/>
  <c r="BD42" i="4"/>
  <c r="BC42" i="4"/>
  <c r="BG40" i="4"/>
  <c r="BF40" i="4"/>
  <c r="BD40" i="4"/>
  <c r="BC40" i="4"/>
  <c r="BG39" i="4"/>
  <c r="BF39" i="4"/>
  <c r="BD39" i="4"/>
  <c r="BC39" i="4"/>
  <c r="BG37" i="4"/>
  <c r="BF37" i="4"/>
  <c r="BD37" i="4"/>
  <c r="BC37" i="4"/>
  <c r="BG36" i="4"/>
  <c r="BF36" i="4"/>
  <c r="BD36" i="4"/>
  <c r="BC36" i="4"/>
  <c r="BG34" i="4"/>
  <c r="BF34" i="4"/>
  <c r="BD34" i="4"/>
  <c r="BC34" i="4"/>
  <c r="BG33" i="4"/>
  <c r="BF33" i="4"/>
  <c r="BD33" i="4"/>
  <c r="BC33" i="4"/>
  <c r="BG31" i="4"/>
  <c r="BF31" i="4"/>
  <c r="BD31" i="4"/>
  <c r="BC31" i="4"/>
  <c r="BG30" i="4"/>
  <c r="BF30" i="4"/>
  <c r="BD30" i="4"/>
  <c r="BC30" i="4"/>
  <c r="BC17" i="4"/>
  <c r="V12" i="4"/>
  <c r="AZ45" i="4"/>
  <c r="AY45" i="4"/>
  <c r="AX45" i="4"/>
  <c r="AW45" i="4"/>
  <c r="AT45" i="4"/>
  <c r="AS45" i="4"/>
  <c r="AR45" i="4"/>
  <c r="AQ45" i="4"/>
  <c r="AZ43" i="4"/>
  <c r="AY43" i="4"/>
  <c r="AX43" i="4"/>
  <c r="AW43" i="4"/>
  <c r="AT43" i="4"/>
  <c r="AS43" i="4"/>
  <c r="AR43" i="4"/>
  <c r="AQ43" i="4"/>
  <c r="AZ42" i="4"/>
  <c r="AY42" i="4"/>
  <c r="AX42" i="4"/>
  <c r="AW42" i="4"/>
  <c r="AT42" i="4"/>
  <c r="AS42" i="4"/>
  <c r="AR42" i="4"/>
  <c r="AQ42" i="4"/>
  <c r="AZ40" i="4"/>
  <c r="AY40" i="4"/>
  <c r="AX40" i="4"/>
  <c r="AW40" i="4"/>
  <c r="AT40" i="4"/>
  <c r="AS40" i="4"/>
  <c r="AR40" i="4"/>
  <c r="AQ40" i="4"/>
  <c r="AZ39" i="4"/>
  <c r="AY39" i="4"/>
  <c r="AX39" i="4"/>
  <c r="AW39" i="4"/>
  <c r="AT39" i="4"/>
  <c r="AS39" i="4"/>
  <c r="AR39" i="4"/>
  <c r="AQ39" i="4"/>
  <c r="AZ37" i="4"/>
  <c r="AY37" i="4"/>
  <c r="AX37" i="4"/>
  <c r="AW37" i="4"/>
  <c r="AT37" i="4"/>
  <c r="AS37" i="4"/>
  <c r="AR37" i="4"/>
  <c r="AQ37" i="4"/>
  <c r="AZ36" i="4"/>
  <c r="AY36" i="4"/>
  <c r="AX36" i="4"/>
  <c r="AW36" i="4"/>
  <c r="AT36" i="4"/>
  <c r="AS36" i="4"/>
  <c r="AR36" i="4"/>
  <c r="AQ36" i="4"/>
  <c r="AZ34" i="4"/>
  <c r="AY34" i="4"/>
  <c r="AX34" i="4"/>
  <c r="AW34" i="4"/>
  <c r="AT34" i="4"/>
  <c r="AS34" i="4"/>
  <c r="AR34" i="4"/>
  <c r="AQ34" i="4"/>
  <c r="AZ33" i="4"/>
  <c r="AY33" i="4"/>
  <c r="AX33" i="4"/>
  <c r="AW33" i="4"/>
  <c r="AT33" i="4"/>
  <c r="AS33" i="4"/>
  <c r="AR33" i="4"/>
  <c r="AQ33" i="4"/>
  <c r="AZ31" i="4"/>
  <c r="AY31" i="4"/>
  <c r="AX31" i="4"/>
  <c r="AW31" i="4"/>
  <c r="AT31" i="4"/>
  <c r="AS31" i="4"/>
  <c r="AR31" i="4"/>
  <c r="AQ31" i="4"/>
  <c r="AZ30" i="4"/>
  <c r="AY30" i="4"/>
  <c r="AX30" i="4"/>
  <c r="AW30" i="4"/>
  <c r="AS30" i="4"/>
  <c r="AR30" i="4"/>
  <c r="AQ30" i="4"/>
  <c r="AT30" i="4"/>
  <c r="AO45" i="4"/>
  <c r="AN45" i="4"/>
  <c r="AL45" i="4"/>
  <c r="AK45" i="4"/>
  <c r="AO43" i="4"/>
  <c r="AN43" i="4"/>
  <c r="AL43" i="4"/>
  <c r="AK43" i="4"/>
  <c r="AO42" i="4"/>
  <c r="AN42" i="4"/>
  <c r="AL42" i="4"/>
  <c r="AK42" i="4"/>
  <c r="AO40" i="4"/>
  <c r="AN40" i="4"/>
  <c r="AL40" i="4"/>
  <c r="AK40" i="4"/>
  <c r="AO39" i="4"/>
  <c r="AN39" i="4"/>
  <c r="AL39" i="4"/>
  <c r="AK39" i="4"/>
  <c r="AO37" i="4"/>
  <c r="AN37" i="4"/>
  <c r="AL37" i="4"/>
  <c r="AK37" i="4"/>
  <c r="AO36" i="4"/>
  <c r="AN36" i="4"/>
  <c r="AL36" i="4"/>
  <c r="AK36" i="4"/>
  <c r="AO34" i="4"/>
  <c r="AN34" i="4"/>
  <c r="AL34" i="4"/>
  <c r="AK34" i="4"/>
  <c r="AO33" i="4"/>
  <c r="AN33" i="4"/>
  <c r="AL33" i="4"/>
  <c r="AK33" i="4"/>
  <c r="AO31" i="4"/>
  <c r="AN31" i="4"/>
  <c r="AL31" i="4"/>
  <c r="AK31" i="4"/>
  <c r="AO30" i="4"/>
  <c r="AN30" i="4"/>
  <c r="AL30" i="4"/>
  <c r="AK30" i="4"/>
  <c r="AA44" i="4"/>
  <c r="Y44" i="4"/>
  <c r="AA41" i="4"/>
  <c r="Y41" i="4"/>
  <c r="AA38" i="4"/>
  <c r="Y38" i="4"/>
  <c r="AA35" i="4"/>
  <c r="Y35" i="4"/>
  <c r="AF32" i="4"/>
  <c r="AD32" i="4"/>
  <c r="AA32" i="4"/>
  <c r="Y32" i="4"/>
  <c r="H44" i="4"/>
  <c r="G44" i="4"/>
  <c r="H41" i="4"/>
  <c r="G41" i="4"/>
  <c r="H38" i="4"/>
  <c r="G38" i="4"/>
  <c r="H35" i="4"/>
  <c r="G35" i="4"/>
  <c r="H32" i="4"/>
  <c r="G32" i="4"/>
  <c r="S35" i="5" l="1"/>
  <c r="S35" i="7"/>
  <c r="S38" i="7"/>
  <c r="AU39" i="7"/>
  <c r="AU30" i="5"/>
  <c r="AU43" i="7"/>
  <c r="BA42" i="7"/>
  <c r="AU30" i="7"/>
  <c r="AU40" i="6"/>
  <c r="AU30" i="6"/>
  <c r="AU45" i="7"/>
  <c r="BA45" i="7"/>
  <c r="AU45" i="6"/>
  <c r="BA45" i="6"/>
  <c r="I35" i="7"/>
  <c r="I35" i="5"/>
  <c r="X35" i="5" s="1"/>
  <c r="AU45" i="5"/>
  <c r="BA45" i="5"/>
  <c r="AU43" i="5"/>
  <c r="AU40" i="5"/>
  <c r="AU34" i="5"/>
  <c r="S32" i="6"/>
  <c r="S32" i="7"/>
  <c r="S44" i="7"/>
  <c r="BA30" i="6"/>
  <c r="S44" i="6"/>
  <c r="BA42" i="6"/>
  <c r="S44" i="5"/>
  <c r="I32" i="6"/>
  <c r="BA37" i="7"/>
  <c r="BA40" i="7"/>
  <c r="BA30" i="7"/>
  <c r="BA33" i="7"/>
  <c r="BA31" i="7"/>
  <c r="BA36" i="7"/>
  <c r="BA43" i="7"/>
  <c r="BA34" i="7"/>
  <c r="BA39" i="7"/>
  <c r="BA31" i="6"/>
  <c r="BA34" i="6"/>
  <c r="BA37" i="6"/>
  <c r="BA40" i="6"/>
  <c r="BA36" i="6"/>
  <c r="BA43" i="6"/>
  <c r="BA33" i="6"/>
  <c r="BA39" i="6"/>
  <c r="BA30" i="5"/>
  <c r="BA39" i="5"/>
  <c r="BA34" i="5"/>
  <c r="BA37" i="5"/>
  <c r="BA42" i="5"/>
  <c r="BA43" i="5"/>
  <c r="BA31" i="5"/>
  <c r="BA36" i="5"/>
  <c r="BA33" i="5"/>
  <c r="BA40" i="5"/>
  <c r="BA34" i="4"/>
  <c r="BA36" i="4"/>
  <c r="BA37" i="4"/>
  <c r="BA43" i="4"/>
  <c r="AU33" i="7"/>
  <c r="AU34" i="7"/>
  <c r="AU37" i="7"/>
  <c r="AU40" i="7"/>
  <c r="AU42" i="7"/>
  <c r="AU31" i="7"/>
  <c r="AU36" i="7"/>
  <c r="AU36" i="6"/>
  <c r="AU31" i="6"/>
  <c r="AU34" i="6"/>
  <c r="AU42" i="6"/>
  <c r="AU39" i="6"/>
  <c r="AU43" i="6"/>
  <c r="AU33" i="6"/>
  <c r="AU37" i="6"/>
  <c r="AU31" i="5"/>
  <c r="AU42" i="5"/>
  <c r="AU39" i="5"/>
  <c r="AU36" i="5"/>
  <c r="AU33" i="5"/>
  <c r="AU37" i="5"/>
  <c r="AU33" i="4"/>
  <c r="AU36" i="4"/>
  <c r="I44" i="7"/>
  <c r="I41" i="7"/>
  <c r="I38" i="7"/>
  <c r="I32" i="7"/>
  <c r="I44" i="6"/>
  <c r="I41" i="6"/>
  <c r="I38" i="6"/>
  <c r="I35" i="6"/>
  <c r="I44" i="5"/>
  <c r="I41" i="5"/>
  <c r="I38" i="5"/>
  <c r="I32" i="5"/>
  <c r="S41" i="7"/>
  <c r="S41" i="6"/>
  <c r="S41" i="5"/>
  <c r="AU45" i="4"/>
  <c r="BA45" i="4"/>
  <c r="AU42" i="4"/>
  <c r="BA42" i="4"/>
  <c r="AU43" i="4"/>
  <c r="AU37" i="4"/>
  <c r="BA33" i="4"/>
  <c r="AU39" i="4"/>
  <c r="BA39" i="4"/>
  <c r="AU40" i="4"/>
  <c r="BA40" i="4"/>
  <c r="AU34" i="4"/>
  <c r="BA31" i="4"/>
  <c r="AU31" i="4"/>
  <c r="BA30" i="4"/>
  <c r="AU30" i="4"/>
  <c r="I35" i="4"/>
  <c r="X35" i="4" s="1"/>
  <c r="I41" i="4"/>
  <c r="I38" i="4"/>
  <c r="I44" i="4"/>
  <c r="X44" i="4" s="1"/>
  <c r="I32" i="4"/>
  <c r="V41" i="4" l="1"/>
  <c r="X41" i="4"/>
  <c r="X38" i="4"/>
  <c r="X32" i="4"/>
  <c r="V35" i="5"/>
  <c r="K11" i="4"/>
  <c r="V11" i="7"/>
  <c r="V11" i="6"/>
  <c r="V11" i="5"/>
  <c r="V11" i="4"/>
  <c r="AD20" i="7" l="1"/>
  <c r="V20" i="7"/>
  <c r="L20" i="7"/>
  <c r="I20" i="7"/>
  <c r="C20" i="7"/>
  <c r="I18" i="7"/>
  <c r="V17" i="7"/>
  <c r="I17" i="7"/>
  <c r="C17" i="7"/>
  <c r="V16" i="7"/>
  <c r="I16" i="7"/>
  <c r="I15" i="7"/>
  <c r="C14" i="7"/>
  <c r="I14" i="7"/>
  <c r="K11" i="7"/>
  <c r="AD20" i="6"/>
  <c r="V20" i="6"/>
  <c r="L20" i="6"/>
  <c r="I20" i="6"/>
  <c r="C20" i="6"/>
  <c r="I18" i="6"/>
  <c r="V17" i="6"/>
  <c r="I17" i="6"/>
  <c r="C17" i="6"/>
  <c r="V16" i="6"/>
  <c r="I16" i="6"/>
  <c r="I15" i="6"/>
  <c r="C14" i="6"/>
  <c r="I14" i="6"/>
  <c r="K11" i="6"/>
  <c r="AD20" i="5"/>
  <c r="V20" i="5"/>
  <c r="L20" i="5"/>
  <c r="I20" i="5"/>
  <c r="C20" i="5"/>
  <c r="I18" i="5"/>
  <c r="V17" i="5"/>
  <c r="I17" i="5"/>
  <c r="C17" i="5"/>
  <c r="V16" i="5"/>
  <c r="I16" i="5"/>
  <c r="I15" i="5"/>
  <c r="C14" i="5"/>
  <c r="I14" i="5"/>
  <c r="K11" i="5"/>
  <c r="I36" i="1"/>
  <c r="I35" i="1"/>
  <c r="AD20" i="4"/>
  <c r="I40" i="4"/>
  <c r="AF44" i="4"/>
  <c r="AD44" i="4"/>
  <c r="R44" i="4"/>
  <c r="J44" i="4"/>
  <c r="S43" i="4"/>
  <c r="I43" i="4"/>
  <c r="S42" i="4"/>
  <c r="I42" i="4"/>
  <c r="S40" i="4"/>
  <c r="S39" i="4"/>
  <c r="I39" i="4"/>
  <c r="S44" i="4" l="1"/>
  <c r="V44" i="4" s="1"/>
  <c r="AN12" i="1"/>
  <c r="AM12" i="1"/>
  <c r="AL12" i="1"/>
  <c r="S45" i="4"/>
  <c r="I14" i="4"/>
  <c r="I15" i="4"/>
  <c r="I16" i="4"/>
  <c r="I17" i="4"/>
  <c r="I18" i="4"/>
  <c r="I20" i="4"/>
  <c r="L20" i="4"/>
  <c r="C17" i="4"/>
  <c r="C20" i="4"/>
  <c r="V16" i="4"/>
  <c r="V20" i="4"/>
  <c r="V17" i="4"/>
  <c r="C14" i="4"/>
  <c r="I45" i="4"/>
  <c r="AF41" i="4"/>
  <c r="AD41" i="4"/>
  <c r="J41" i="4"/>
  <c r="AF38" i="4"/>
  <c r="AD38" i="4"/>
  <c r="J38" i="4"/>
  <c r="S37" i="4"/>
  <c r="I37" i="4"/>
  <c r="S36" i="4"/>
  <c r="I36" i="4"/>
  <c r="AF35" i="4"/>
  <c r="AD35" i="4"/>
  <c r="J35" i="4"/>
  <c r="S34" i="4"/>
  <c r="I34" i="4"/>
  <c r="S33" i="4"/>
  <c r="I33" i="4"/>
  <c r="J32" i="4"/>
  <c r="S31" i="4"/>
  <c r="I31" i="4"/>
  <c r="S30" i="4"/>
  <c r="I30" i="4"/>
  <c r="AD31" i="1"/>
  <c r="M31" i="1"/>
  <c r="M39" i="1" s="1"/>
  <c r="G40" i="1"/>
  <c r="H40" i="1"/>
  <c r="J40" i="1"/>
  <c r="K40" i="1"/>
  <c r="L40" i="1"/>
  <c r="M40" i="1"/>
  <c r="O40" i="1"/>
  <c r="P40" i="1"/>
  <c r="Q40" i="1"/>
  <c r="R40" i="1"/>
  <c r="V45" i="4" l="1"/>
  <c r="X45" i="4"/>
  <c r="S41" i="4"/>
  <c r="S38" i="4"/>
  <c r="V38" i="4" s="1"/>
  <c r="S35" i="4"/>
  <c r="V35" i="4" s="1"/>
  <c r="S32" i="4"/>
  <c r="V32" i="4" s="1"/>
  <c r="AN13" i="1"/>
  <c r="AM13" i="1"/>
  <c r="AK12" i="1"/>
  <c r="AK13" i="1" s="1"/>
  <c r="AD12" i="4" s="1"/>
  <c r="D2" i="4" s="1"/>
  <c r="AL13" i="1"/>
  <c r="Y31" i="1"/>
  <c r="P31" i="1"/>
  <c r="P39" i="1" s="1"/>
  <c r="AF31" i="1"/>
  <c r="AA31" i="1"/>
  <c r="R31" i="1"/>
  <c r="R39" i="1" s="1"/>
  <c r="I33" i="1"/>
  <c r="H31" i="1"/>
  <c r="H39" i="1" s="1"/>
  <c r="S36" i="1"/>
  <c r="S35" i="1"/>
  <c r="S33" i="1"/>
  <c r="O31" i="1"/>
  <c r="O39" i="1" s="1"/>
  <c r="Q31" i="1"/>
  <c r="Q39" i="1" s="1"/>
  <c r="S40" i="1"/>
  <c r="I40" i="1"/>
  <c r="K31" i="1"/>
  <c r="K39" i="1" s="1"/>
  <c r="L31" i="1"/>
  <c r="L39" i="1" s="1"/>
  <c r="G31" i="1"/>
  <c r="G39" i="1" s="1"/>
  <c r="J31" i="1"/>
  <c r="J39" i="1" s="1"/>
  <c r="X40" i="1" l="1"/>
  <c r="AG44" i="1" s="1"/>
  <c r="V40" i="1"/>
  <c r="V33" i="1"/>
  <c r="X33" i="1"/>
  <c r="AD12" i="5"/>
  <c r="G2" i="5" s="1"/>
  <c r="AE11" i="1"/>
  <c r="I39" i="1"/>
  <c r="S29" i="1"/>
  <c r="I29" i="1"/>
  <c r="S39" i="1"/>
  <c r="I31" i="1"/>
  <c r="S31" i="1"/>
  <c r="X31" i="1" l="1"/>
  <c r="V31" i="1"/>
  <c r="X39" i="1"/>
  <c r="AG41" i="1" s="1"/>
  <c r="V39" i="1"/>
  <c r="AC41" i="1" s="1"/>
  <c r="AD44" i="1"/>
  <c r="AC44" i="1"/>
  <c r="AF44" i="1"/>
  <c r="AD12" i="6"/>
  <c r="G2" i="6" s="1"/>
  <c r="AD7" i="5"/>
  <c r="AG12" i="5"/>
  <c r="AF7" i="5"/>
  <c r="AD41" i="1" l="1"/>
  <c r="AF41" i="1"/>
  <c r="AD12" i="7"/>
  <c r="G2" i="7" s="1"/>
  <c r="AG12" i="6"/>
  <c r="AF7" i="4"/>
  <c r="AD7" i="4"/>
  <c r="AG12" i="4"/>
  <c r="AD7" i="6"/>
  <c r="AF7" i="6"/>
  <c r="AG12" i="7" l="1"/>
  <c r="AF7" i="7"/>
  <c r="AD7" i="7"/>
</calcChain>
</file>

<file path=xl/sharedStrings.xml><?xml version="1.0" encoding="utf-8"?>
<sst xmlns="http://schemas.openxmlformats.org/spreadsheetml/2006/main" count="685" uniqueCount="244">
  <si>
    <t>M</t>
  </si>
  <si>
    <t>F</t>
  </si>
  <si>
    <t>Yes</t>
  </si>
  <si>
    <t>No</t>
  </si>
  <si>
    <t>Date</t>
  </si>
  <si>
    <t>OF</t>
  </si>
  <si>
    <t xml:space="preserve">   PAGE</t>
  </si>
  <si>
    <t>FEMALE</t>
  </si>
  <si>
    <t>MINORITY</t>
  </si>
  <si>
    <t>REPORTING  PERIOD</t>
  </si>
  <si>
    <t xml:space="preserve">  For  R.E.  Office  Use  Only</t>
  </si>
  <si>
    <t xml:space="preserve">Address </t>
  </si>
  <si>
    <t xml:space="preserve">Phone </t>
  </si>
  <si>
    <t xml:space="preserve">Prepared By </t>
  </si>
  <si>
    <t xml:space="preserve">Contractor Name </t>
  </si>
  <si>
    <t>PRIME  CONTRACTOR  INFORMATION</t>
  </si>
  <si>
    <t>From Date:</t>
  </si>
  <si>
    <t>APPRENTICE</t>
  </si>
  <si>
    <t xml:space="preserve"> JOURNEY WORKER</t>
  </si>
  <si>
    <t>LABORERS</t>
  </si>
  <si>
    <t>DATE SIGNED</t>
  </si>
  <si>
    <t xml:space="preserve">Reviewed By </t>
  </si>
  <si>
    <t xml:space="preserve">Date Received </t>
  </si>
  <si>
    <t xml:space="preserve">Contract No. / TAA No  </t>
  </si>
  <si>
    <t xml:space="preserve">Project Title  </t>
  </si>
  <si>
    <t xml:space="preserve">Location  </t>
  </si>
  <si>
    <t xml:space="preserve">     THIS FORM SUBMITTED WITH PAYMENT </t>
  </si>
  <si>
    <t xml:space="preserve">     APPLICATION NUMBER - </t>
  </si>
  <si>
    <t>S U B T O T A L</t>
  </si>
  <si>
    <t>4.</t>
  </si>
  <si>
    <t>3.</t>
  </si>
  <si>
    <t>2.</t>
  </si>
  <si>
    <t>1.</t>
  </si>
  <si>
    <t xml:space="preserve">FILING MONTHLY EMPLOYMENT UTILIZATION REPORT </t>
  </si>
  <si>
    <t>INSTRUCTIONS</t>
  </si>
  <si>
    <t xml:space="preserve">COLUMN ENTRIES: </t>
  </si>
  <si>
    <t xml:space="preserve">1. Construction Trade </t>
  </si>
  <si>
    <t xml:space="preserve">List only those construction crafts utilized for this contract. </t>
  </si>
  <si>
    <t xml:space="preserve">2. Classification </t>
  </si>
  <si>
    <t xml:space="preserve">3. Total All Employees </t>
  </si>
  <si>
    <t xml:space="preserve">4. Sum Hours </t>
  </si>
  <si>
    <t xml:space="preserve">9. Total Minority Hours </t>
  </si>
  <si>
    <t xml:space="preserve">10. % Minority Hours </t>
  </si>
  <si>
    <t xml:space="preserve">11. % Female Hours </t>
  </si>
  <si>
    <t xml:space="preserve">12. Total # Employees </t>
  </si>
  <si>
    <t xml:space="preserve">Total number of male and female employees on the payroll working in each classification during the reporting period. </t>
  </si>
  <si>
    <t xml:space="preserve">13. Total # Minorities </t>
  </si>
  <si>
    <t xml:space="preserve">Total number of male and female minority employees on the payroll working in each classification during the reporting period. </t>
  </si>
  <si>
    <t xml:space="preserve">MINORITY: </t>
  </si>
  <si>
    <t>Percentage of Job Completed:</t>
  </si>
  <si>
    <t>Work Hours of Employment:</t>
  </si>
  <si>
    <t>DEFINITIONS:</t>
  </si>
  <si>
    <t xml:space="preserve">Reporting Period: </t>
  </si>
  <si>
    <t xml:space="preserve"> MONTHLY  EMPLOYMENT  UTILIZATION  REPORT</t>
  </si>
  <si>
    <t xml:space="preserve">5. Thru  8.                 Specified Minority </t>
  </si>
  <si>
    <t>USER INSTRUCTIONS for electronic MEUR Form</t>
  </si>
  <si>
    <t>W O R K      H O U R S    OF    E M P L O Y E E S</t>
  </si>
  <si>
    <t>Superintendent hours should not be included on this form.</t>
  </si>
  <si>
    <t>Note: The MEUR must be submitted within 5 business days of month's end.</t>
  </si>
  <si>
    <t xml:space="preserve">Completed  </t>
  </si>
  <si>
    <t xml:space="preserve">      Percentage of Job     </t>
  </si>
  <si>
    <t xml:space="preserve"> 3                                          Total of All           Employee Hours</t>
  </si>
  <si>
    <t xml:space="preserve"> 2                                                                          Classification</t>
  </si>
  <si>
    <t xml:space="preserve"> 4                                      Sum of All         Employee Hours</t>
  </si>
  <si>
    <t xml:space="preserve"> 5                                         Black</t>
  </si>
  <si>
    <t xml:space="preserve"> 6                                            Hispanic</t>
  </si>
  <si>
    <t xml:space="preserve"> 7                                         Asian</t>
  </si>
  <si>
    <t xml:space="preserve"> 8                                       Native American</t>
  </si>
  <si>
    <t xml:space="preserve"> 9                           Total  Minority Hours</t>
  </si>
  <si>
    <t>10                               % Minority                Hours</t>
  </si>
  <si>
    <t xml:space="preserve"> 11                               %  Female                   Hours</t>
  </si>
  <si>
    <t>12                                     Total  Number of  Employees</t>
  </si>
  <si>
    <t>13                                    Total  Number of Minority Employees</t>
  </si>
  <si>
    <t>9  Div 4</t>
  </si>
  <si>
    <t>Add  5  thru  8</t>
  </si>
  <si>
    <t>3 M  +  3 F</t>
  </si>
  <si>
    <t>9  Div  4</t>
  </si>
  <si>
    <t>Add  5 thru  8</t>
  </si>
  <si>
    <t>Page 2</t>
  </si>
  <si>
    <t>Page 3</t>
  </si>
  <si>
    <t>Page 4</t>
  </si>
  <si>
    <t>Page 5</t>
  </si>
  <si>
    <t>Page A</t>
  </si>
  <si>
    <t>Page B</t>
  </si>
  <si>
    <t>Page C</t>
  </si>
  <si>
    <t>Page D</t>
  </si>
  <si>
    <t>T H I S   M O N T H</t>
  </si>
  <si>
    <t xml:space="preserve">LIST SUBCONTRACTORS INCLUDED IN THIS REPORT ON THIS PAGE (IF ANY) </t>
  </si>
  <si>
    <t xml:space="preserve">  SUMMARY OF</t>
  </si>
  <si>
    <t xml:space="preserve">OF </t>
  </si>
  <si>
    <r>
      <t xml:space="preserve"> </t>
    </r>
    <r>
      <rPr>
        <b/>
        <sz val="10"/>
        <rFont val="Arial"/>
        <family val="2"/>
      </rPr>
      <t>1</t>
    </r>
    <r>
      <rPr>
        <sz val="10"/>
        <rFont val="Arial"/>
        <family val="2"/>
      </rPr>
      <t xml:space="preserve">                                                      Enter  Trades  Below</t>
    </r>
  </si>
  <si>
    <r>
      <t xml:space="preserve"> </t>
    </r>
    <r>
      <rPr>
        <b/>
        <sz val="10"/>
        <rFont val="Arial"/>
        <family val="2"/>
      </rPr>
      <t>2</t>
    </r>
    <r>
      <rPr>
        <sz val="10"/>
        <rFont val="Arial"/>
        <family val="2"/>
      </rPr>
      <t xml:space="preserve">                                                                          Classification</t>
    </r>
  </si>
  <si>
    <r>
      <rPr>
        <b/>
        <sz val="10"/>
        <rFont val="Arial"/>
        <family val="2"/>
      </rPr>
      <t>5</t>
    </r>
    <r>
      <rPr>
        <sz val="10"/>
        <rFont val="Arial"/>
        <family val="2"/>
      </rPr>
      <t xml:space="preserve">                                                                                                             Black</t>
    </r>
  </si>
  <si>
    <r>
      <rPr>
        <b/>
        <sz val="10"/>
        <rFont val="Arial"/>
        <family val="2"/>
      </rPr>
      <t>6</t>
    </r>
    <r>
      <rPr>
        <sz val="10"/>
        <rFont val="Arial"/>
        <family val="2"/>
      </rPr>
      <t xml:space="preserve">                                            Hispanic</t>
    </r>
  </si>
  <si>
    <r>
      <rPr>
        <b/>
        <sz val="10"/>
        <rFont val="Arial"/>
        <family val="2"/>
      </rPr>
      <t>7</t>
    </r>
    <r>
      <rPr>
        <sz val="10"/>
        <rFont val="Arial"/>
        <family val="2"/>
      </rPr>
      <t xml:space="preserve">                                         Asian</t>
    </r>
  </si>
  <si>
    <t xml:space="preserve">            M.E.U.R.  Entry Form          </t>
  </si>
  <si>
    <t>3 F  Div  4</t>
  </si>
  <si>
    <t xml:space="preserve"> 3 F  Div  4</t>
  </si>
  <si>
    <t>SKILLED</t>
  </si>
  <si>
    <t>LABOR</t>
  </si>
  <si>
    <t xml:space="preserve">Contract  / TAA No  </t>
  </si>
  <si>
    <t xml:space="preserve">LIST  BELOW,  NAMES OF SUBCONTRACTORS   SUMMARIZED ON THIS PAGE  </t>
  </si>
  <si>
    <t xml:space="preserve">ARE  GOALS  BEING  MET?  </t>
  </si>
  <si>
    <t xml:space="preserve">LABOR  </t>
  </si>
  <si>
    <t xml:space="preserve">SKILLED  </t>
  </si>
  <si>
    <t>START</t>
  </si>
  <si>
    <t>COMPLETION</t>
  </si>
  <si>
    <t xml:space="preserve">  INITIALS:</t>
  </si>
  <si>
    <t>CONTRACT  DATES</t>
  </si>
  <si>
    <r>
      <t xml:space="preserve">   </t>
    </r>
    <r>
      <rPr>
        <b/>
        <sz val="9"/>
        <color theme="1"/>
        <rFont val="Arial"/>
        <family val="2"/>
      </rPr>
      <t>%</t>
    </r>
    <r>
      <rPr>
        <b/>
        <sz val="8"/>
        <color theme="1"/>
        <rFont val="Arial"/>
        <family val="2"/>
      </rPr>
      <t xml:space="preserve">    T O T A L S    </t>
    </r>
    <r>
      <rPr>
        <b/>
        <sz val="9"/>
        <color theme="1"/>
        <rFont val="Arial"/>
        <family val="2"/>
      </rPr>
      <t>%</t>
    </r>
  </si>
  <si>
    <t xml:space="preserve">S K I L L E D    T R A D E S  </t>
  </si>
  <si>
    <t xml:space="preserve">L A B O R E R S  </t>
  </si>
  <si>
    <r>
      <rPr>
        <b/>
        <sz val="10"/>
        <rFont val="Arial Narrow"/>
        <family val="2"/>
      </rPr>
      <t>10</t>
    </r>
    <r>
      <rPr>
        <sz val="10"/>
        <rFont val="Arial Narrow"/>
        <family val="2"/>
      </rPr>
      <t xml:space="preserve">                               % Minority                Hours</t>
    </r>
  </si>
  <si>
    <r>
      <rPr>
        <b/>
        <sz val="10"/>
        <rFont val="Arial Narrow"/>
        <family val="2"/>
      </rPr>
      <t>11</t>
    </r>
    <r>
      <rPr>
        <sz val="10"/>
        <rFont val="Arial Narrow"/>
        <family val="2"/>
      </rPr>
      <t xml:space="preserve">                               %  Female                   Hours</t>
    </r>
  </si>
  <si>
    <t>T O T A L     S K I L L E D    T R A D E S</t>
  </si>
  <si>
    <r>
      <t xml:space="preserve">3M  </t>
    </r>
    <r>
      <rPr>
        <i/>
        <sz val="10"/>
        <rFont val="Arial Narrow"/>
        <family val="2"/>
      </rPr>
      <t>+</t>
    </r>
    <r>
      <rPr>
        <i/>
        <sz val="8"/>
        <rFont val="Arial Narrow"/>
        <family val="2"/>
      </rPr>
      <t xml:space="preserve"> 3F</t>
    </r>
  </si>
  <si>
    <t>Pages</t>
  </si>
  <si>
    <t>Page number</t>
  </si>
  <si>
    <t>Checks For Male  Minority</t>
  </si>
  <si>
    <t>Checks For Female  Minority</t>
  </si>
  <si>
    <t>First Check</t>
  </si>
  <si>
    <t>Second Check</t>
  </si>
  <si>
    <t>Ensure Minorty When Needed</t>
  </si>
  <si>
    <t>Ensure Non Minority</t>
  </si>
  <si>
    <t>G R A N D    T O T A L              T O    D A T E</t>
  </si>
  <si>
    <t xml:space="preserve">M.E.U.R.    SUMMARY </t>
  </si>
  <si>
    <t>Black</t>
  </si>
  <si>
    <t>Hispanic</t>
  </si>
  <si>
    <t>Asian</t>
  </si>
  <si>
    <t>Native Amer</t>
  </si>
  <si>
    <t>MALES</t>
  </si>
  <si>
    <t>Minimum  Minority Males</t>
  </si>
  <si>
    <t>FEMALES</t>
  </si>
  <si>
    <t>Minimum  Minority Females</t>
  </si>
  <si>
    <t xml:space="preserve">TOTAL    LABORERS </t>
  </si>
  <si>
    <r>
      <t xml:space="preserve">Complete all applicable information. Entries are made in White boxes only! You do not have access to color or shaded boxes, except when a cell turns </t>
    </r>
    <r>
      <rPr>
        <b/>
        <sz val="8"/>
        <color rgb="FFFF0000"/>
        <rFont val="Arial Narrow"/>
        <family val="2"/>
      </rPr>
      <t>Red</t>
    </r>
    <r>
      <rPr>
        <sz val="8"/>
        <rFont val="Arial Narrow"/>
        <family val="2"/>
      </rPr>
      <t xml:space="preserve">, indicating an entry is either </t>
    </r>
    <r>
      <rPr>
        <i/>
        <sz val="8"/>
        <color rgb="FFFF0000"/>
        <rFont val="Arial Narrow"/>
        <family val="2"/>
      </rPr>
      <t>incorrect</t>
    </r>
    <r>
      <rPr>
        <sz val="8"/>
        <rFont val="Arial Narrow"/>
        <family val="2"/>
      </rPr>
      <t xml:space="preserve"> or </t>
    </r>
    <r>
      <rPr>
        <i/>
        <sz val="8"/>
        <color rgb="FFFF0000"/>
        <rFont val="Arial Narrow"/>
        <family val="2"/>
      </rPr>
      <t>required</t>
    </r>
    <r>
      <rPr>
        <sz val="8"/>
        <rFont val="Arial Narrow"/>
        <family val="2"/>
      </rPr>
      <t>.</t>
    </r>
  </si>
  <si>
    <r>
      <t xml:space="preserve">Please read instructions located on the </t>
    </r>
    <r>
      <rPr>
        <b/>
        <sz val="8"/>
        <rFont val="Arial Narrow"/>
        <family val="2"/>
      </rPr>
      <t>Directions Tab</t>
    </r>
    <r>
      <rPr>
        <sz val="8"/>
        <rFont val="Arial Narrow"/>
        <family val="2"/>
      </rPr>
      <t xml:space="preserve">, accessed by clicking the TAB located at the lower left corner of this screen titled, </t>
    </r>
    <r>
      <rPr>
        <b/>
        <sz val="8"/>
        <rFont val="Arial Narrow"/>
        <family val="2"/>
      </rPr>
      <t xml:space="preserve">DIRECTIONS </t>
    </r>
    <r>
      <rPr>
        <sz val="8"/>
        <rFont val="Arial Narrow"/>
        <family val="2"/>
      </rPr>
      <t>.</t>
    </r>
  </si>
  <si>
    <r>
      <t xml:space="preserve">Please read instructions located on the </t>
    </r>
    <r>
      <rPr>
        <b/>
        <sz val="8"/>
        <rFont val="Arial Narrow"/>
        <family val="2"/>
      </rPr>
      <t>Directions</t>
    </r>
    <r>
      <rPr>
        <sz val="8"/>
        <rFont val="Arial Narrow"/>
        <family val="2"/>
      </rPr>
      <t xml:space="preserve"> </t>
    </r>
    <r>
      <rPr>
        <b/>
        <sz val="8"/>
        <rFont val="Arial Narrow"/>
        <family val="2"/>
      </rPr>
      <t>Tab,</t>
    </r>
    <r>
      <rPr>
        <sz val="8"/>
        <rFont val="Arial Narrow"/>
        <family val="2"/>
      </rPr>
      <t xml:space="preserve"> accessed by clicking the TAB located at the lower left corner of this screen titled, </t>
    </r>
    <r>
      <rPr>
        <b/>
        <sz val="8"/>
        <rFont val="Arial Narrow"/>
        <family val="2"/>
      </rPr>
      <t>DIRECTIONS.</t>
    </r>
  </si>
  <si>
    <r>
      <t>Please read instructions located on the</t>
    </r>
    <r>
      <rPr>
        <b/>
        <sz val="8"/>
        <rFont val="Arial Narrow"/>
        <family val="2"/>
      </rPr>
      <t xml:space="preserve"> Directions Tab, </t>
    </r>
    <r>
      <rPr>
        <sz val="8"/>
        <rFont val="Arial Narrow"/>
        <family val="2"/>
      </rPr>
      <t xml:space="preserve">accessed by clicking the TAB located at the lower left corner of this screen titled </t>
    </r>
    <r>
      <rPr>
        <b/>
        <sz val="8"/>
        <rFont val="Arial Narrow"/>
        <family val="2"/>
      </rPr>
      <t>DIRECTIONS</t>
    </r>
    <r>
      <rPr>
        <sz val="8"/>
        <rFont val="Arial Narrow"/>
        <family val="2"/>
      </rPr>
      <t xml:space="preserve"> .</t>
    </r>
  </si>
  <si>
    <r>
      <t xml:space="preserve">Entries are made in White boxes only! You do not have access to color or shaded cells, except when a cell turns </t>
    </r>
    <r>
      <rPr>
        <b/>
        <sz val="8"/>
        <color rgb="FFFF0000"/>
        <rFont val="Arial Narrow"/>
        <family val="2"/>
      </rPr>
      <t>Red</t>
    </r>
    <r>
      <rPr>
        <sz val="8"/>
        <rFont val="Arial Narrow"/>
        <family val="2"/>
      </rPr>
      <t xml:space="preserve">, indicating an </t>
    </r>
    <r>
      <rPr>
        <sz val="8"/>
        <color rgb="FFFF0000"/>
        <rFont val="Arial Narrow"/>
        <family val="2"/>
      </rPr>
      <t>incorrect</t>
    </r>
    <r>
      <rPr>
        <sz val="8"/>
        <rFont val="Arial Narrow"/>
        <family val="2"/>
      </rPr>
      <t xml:space="preserve"> or</t>
    </r>
    <r>
      <rPr>
        <sz val="8"/>
        <color rgb="FFFF0000"/>
        <rFont val="Arial Narrow"/>
        <family val="2"/>
      </rPr>
      <t xml:space="preserve"> required </t>
    </r>
    <r>
      <rPr>
        <sz val="8"/>
        <rFont val="Arial Narrow"/>
        <family val="2"/>
      </rPr>
      <t>entry.</t>
    </r>
  </si>
  <si>
    <t xml:space="preserve">Information entered here will be summarized on the Summary Page. </t>
  </si>
  <si>
    <t>TOTAL OF PREVIOUS  MONTH'S  REPORTING</t>
  </si>
  <si>
    <t>G R A N D       T  O  T  A  L       T  O        D A T E</t>
  </si>
  <si>
    <t xml:space="preserve">All entries made on MEUR Entry Pg-1 Thru Pg-4  are summarized here. </t>
  </si>
  <si>
    <r>
      <rPr>
        <b/>
        <sz val="8"/>
        <rFont val="Arial Narrow"/>
        <family val="2"/>
      </rPr>
      <t>PRIMES PLEASE NOTE:</t>
    </r>
    <r>
      <rPr>
        <sz val="8"/>
        <rFont val="Arial Narrow"/>
        <family val="2"/>
      </rPr>
      <t xml:space="preserve"> This summary must reflect an aggregate of your work force and that of your subcontractors. To do so requires that you transfer the "GrandTotals" from your previous report into the "Totals of Previous Month's Reporting" so that the information is brought up to date. </t>
    </r>
  </si>
  <si>
    <r>
      <t xml:space="preserve">BLACK - </t>
    </r>
    <r>
      <rPr>
        <sz val="9"/>
        <rFont val="Arial"/>
        <family val="2"/>
      </rPr>
      <t xml:space="preserve"> persons having origins in any of the Black African racial groups, not of Hispanic origin.</t>
    </r>
  </si>
  <si>
    <r>
      <t xml:space="preserve">HISPANIC -  </t>
    </r>
    <r>
      <rPr>
        <sz val="9"/>
        <rFont val="Arial"/>
        <family val="2"/>
      </rPr>
      <t xml:space="preserve">persons of Puerto Rican, Mexican, Dominican, Cuban, Central, or South American culture or origin, regardless of race.  </t>
    </r>
    <r>
      <rPr>
        <b/>
        <sz val="9"/>
        <rFont val="Arial"/>
        <family val="2"/>
      </rPr>
      <t>Please note:</t>
    </r>
    <r>
      <rPr>
        <sz val="9"/>
        <rFont val="Arial"/>
        <family val="2"/>
      </rPr>
      <t xml:space="preserve"> Hispanic does not include Portuguese, a person of Portuguese, Brazilian or other Portuguese culture or origin.</t>
    </r>
  </si>
  <si>
    <t xml:space="preserve">Percent of project work completed by the contractor or subcontractors as of the end of the reporting period. </t>
  </si>
  <si>
    <t xml:space="preserve">The number of hours worked by employees in the designated classification for each construction trade, the totals for the current month and the totals to date.  </t>
  </si>
  <si>
    <t xml:space="preserve">The total number of male hours and the total number of female hours worked by employees in each               classification. </t>
  </si>
  <si>
    <t xml:space="preserve">The total number of male hours and the total number of female hours worked by each specified                                     group of minority employees (Black, Hispanic, Asian, Native American) in each classification. </t>
  </si>
  <si>
    <t xml:space="preserve">The total number of male hours and the total number of female hours worked by minority employees in each classification (add columns #5 thru #8). If using the electronic form this will be done for you automatically.  </t>
  </si>
  <si>
    <t xml:space="preserve">Add columns #3  Male hours and #3 Female hours. If using the electronic form this will be done for you automatically.  </t>
  </si>
  <si>
    <t xml:space="preserve">The percentage of total minority work-hours of all work-hours in each classification (column #9 divided by column #4). If using the electronic form this will be done for you automatically. </t>
  </si>
  <si>
    <t xml:space="preserve">  Percentage of Job     </t>
  </si>
  <si>
    <t xml:space="preserve"> M.E.U.R.   GOALS</t>
  </si>
  <si>
    <r>
      <rPr>
        <u/>
        <sz val="8"/>
        <rFont val="Arial"/>
        <family val="2"/>
      </rPr>
      <t>MINORITY</t>
    </r>
    <r>
      <rPr>
        <sz val="8"/>
        <rFont val="Arial"/>
        <family val="2"/>
      </rPr>
      <t xml:space="preserve">        </t>
    </r>
    <r>
      <rPr>
        <u/>
        <sz val="8"/>
        <rFont val="Arial"/>
        <family val="2"/>
      </rPr>
      <t>FEMALE</t>
    </r>
  </si>
  <si>
    <t>Thru Date:</t>
  </si>
  <si>
    <t>Thru  Date:</t>
  </si>
  <si>
    <r>
      <t xml:space="preserve">NATIVE AMERICAN or ALASKAN -  </t>
    </r>
    <r>
      <rPr>
        <sz val="9"/>
        <rFont val="Arial"/>
        <family val="2"/>
      </rPr>
      <t>native persons having origins in any of the original peoples of North America and maintaining identifiable tribal affiliations through membership and participation or community identification.</t>
    </r>
  </si>
  <si>
    <t xml:space="preserve">The status of the worker in the trade (Journey Worker, Apprentice, Laborer,) Please note:  Only working                              foreman’s hours should be included. Superintendent's hours should not be included. </t>
  </si>
  <si>
    <t xml:space="preserve">The percentage of female work-hours of all work hours in each classification (column #3 Female divided by column #4) If using the electronic form this will be done for you automatically. </t>
  </si>
  <si>
    <r>
      <t xml:space="preserve">To access the electronic MEUR Forms, start by selecting the MEUR SUMMARY Tab located lower left just to the right of the DIRECTIONS Tab. </t>
    </r>
    <r>
      <rPr>
        <sz val="10"/>
        <rFont val="Arial Narrow"/>
        <family val="2"/>
      </rPr>
      <t xml:space="preserve">Here you will enter general contract information such as Contract Number, Title, the location of the work being performed, your Company Name &amp; Address, the Start and Completion Date of the job. </t>
    </r>
    <r>
      <rPr>
        <u/>
        <sz val="10"/>
        <rFont val="Arial Narrow"/>
        <family val="2"/>
      </rPr>
      <t>Each month you must update the dates for the period being reported</t>
    </r>
    <r>
      <rPr>
        <sz val="10"/>
        <rFont val="Arial Narrow"/>
        <family val="2"/>
      </rPr>
      <t xml:space="preserve">. The entries made here will carry forth throughout            all </t>
    </r>
    <r>
      <rPr>
        <i/>
        <sz val="10"/>
        <rFont val="Arial Narrow"/>
        <family val="2"/>
      </rPr>
      <t xml:space="preserve">MEUR Entry Pages 1Thru 4, </t>
    </r>
    <r>
      <rPr>
        <sz val="10"/>
        <rFont val="Arial Narrow"/>
        <family val="2"/>
      </rPr>
      <t xml:space="preserve">where your entries consisting of the number of employees and the number of hours worked will be made.                                                                                                                      The </t>
    </r>
    <r>
      <rPr>
        <i/>
        <sz val="10"/>
        <rFont val="Arial Narrow"/>
        <family val="2"/>
      </rPr>
      <t xml:space="preserve">MEUR Summary </t>
    </r>
    <r>
      <rPr>
        <sz val="10"/>
        <rFont val="Arial Narrow"/>
        <family val="2"/>
      </rPr>
      <t>page is to display an aggregate of all information to date. To do this, each month you are required to transfer the information appearing           in the "</t>
    </r>
    <r>
      <rPr>
        <b/>
        <i/>
        <sz val="10"/>
        <rFont val="Arial Narrow"/>
        <family val="2"/>
      </rPr>
      <t>GRAND TOTAL TO DATE"</t>
    </r>
    <r>
      <rPr>
        <sz val="10"/>
        <rFont val="Arial Narrow"/>
        <family val="2"/>
      </rPr>
      <t xml:space="preserve"> from your previous month's </t>
    </r>
    <r>
      <rPr>
        <i/>
        <sz val="10"/>
        <rFont val="Arial Narrow"/>
        <family val="2"/>
      </rPr>
      <t>MEUR Summary</t>
    </r>
    <r>
      <rPr>
        <sz val="10"/>
        <rFont val="Arial Narrow"/>
        <family val="2"/>
      </rPr>
      <t xml:space="preserve"> into the </t>
    </r>
    <r>
      <rPr>
        <b/>
        <i/>
        <sz val="10"/>
        <rFont val="Arial Narrow"/>
        <family val="2"/>
      </rPr>
      <t>"TOTAL OF PREVIOUS MONTH'S REPORTING"</t>
    </r>
    <r>
      <rPr>
        <sz val="10"/>
        <rFont val="Arial Narrow"/>
        <family val="2"/>
      </rPr>
      <t xml:space="preserve"> of the current month's </t>
    </r>
    <r>
      <rPr>
        <i/>
        <sz val="10"/>
        <rFont val="Arial Narrow"/>
        <family val="2"/>
      </rPr>
      <t>MEUR Summary</t>
    </r>
    <r>
      <rPr>
        <sz val="10"/>
        <rFont val="Arial Narrow"/>
        <family val="2"/>
      </rPr>
      <t xml:space="preserve">  so that when summed  with the current month's information, the aggregate is provided. </t>
    </r>
  </si>
  <si>
    <r>
      <t>ASIAN and PACIFIC ISLANDER</t>
    </r>
    <r>
      <rPr>
        <sz val="9"/>
        <rFont val="Arial"/>
        <family val="2"/>
      </rPr>
      <t xml:space="preserve"> - persons having origins in any of the original peoples of the Far East, Southeast Asia, the Indian Subcontinent or the Pacific Islands.</t>
    </r>
  </si>
  <si>
    <t>Checks Hours  are Entered For Male  Minority</t>
  </si>
  <si>
    <t>Checks Hours  are Entered For Female  Minority</t>
  </si>
  <si>
    <t xml:space="preserve">Ensures Hours  Are Checked Against Total  Employess </t>
  </si>
  <si>
    <t xml:space="preserve"> Received </t>
  </si>
  <si>
    <t>Checks  Number of Male  Minority</t>
  </si>
  <si>
    <t>Checks  Number of Female  Minority</t>
  </si>
  <si>
    <t xml:space="preserve">Ensures Number of Employess  Are checked </t>
  </si>
  <si>
    <r>
      <rPr>
        <u/>
        <sz val="8"/>
        <rFont val="Arial"/>
        <family val="2"/>
      </rPr>
      <t xml:space="preserve"> MINORITY</t>
    </r>
    <r>
      <rPr>
        <sz val="8"/>
        <rFont val="Arial"/>
        <family val="2"/>
      </rPr>
      <t xml:space="preserve">           </t>
    </r>
    <r>
      <rPr>
        <u/>
        <sz val="8"/>
        <rFont val="Arial"/>
        <family val="2"/>
      </rPr>
      <t>FEMALE</t>
    </r>
  </si>
  <si>
    <t>Entry Form(s) Attached</t>
  </si>
  <si>
    <t xml:space="preserve">as a template.  </t>
  </si>
  <si>
    <t>If you are performing work under a Work Order agreement, please be sure to enter the Work Order number just beneath the Contract number.</t>
  </si>
  <si>
    <t>Since MEUR reporting is based on aggregate totals, the white cells located on Rows 35 and 36 need to be populated with the grand totals from</t>
  </si>
  <si>
    <t>The MEUR Entry Pg-A thru B</t>
  </si>
  <si>
    <t xml:space="preserve">and a cell turns red, it simply means that the colored cell requires a value too.  You may very well intend on entering a value in that cell and just </t>
  </si>
  <si>
    <t xml:space="preserve">the odds are good that something is missing. </t>
  </si>
  <si>
    <r>
      <t>The MEUR SUMMARY</t>
    </r>
    <r>
      <rPr>
        <sz val="9"/>
        <rFont val="Arial Narrow"/>
        <family val="2"/>
      </rPr>
      <t xml:space="preserve"> page</t>
    </r>
  </si>
  <si>
    <r>
      <t xml:space="preserve">Pressing the TAB immediately to the right of the </t>
    </r>
    <r>
      <rPr>
        <b/>
        <i/>
        <sz val="9"/>
        <rFont val="Arial Narrow"/>
        <family val="2"/>
      </rPr>
      <t xml:space="preserve">INSTRUCTION </t>
    </r>
    <r>
      <rPr>
        <sz val="10"/>
        <rFont val="Arial Narrow"/>
        <family val="2"/>
      </rPr>
      <t xml:space="preserve">TAB below accesses the </t>
    </r>
    <r>
      <rPr>
        <b/>
        <i/>
        <sz val="9"/>
        <rFont val="Arial Narrow"/>
        <family val="2"/>
      </rPr>
      <t>MEUR SUMMARY</t>
    </r>
    <r>
      <rPr>
        <sz val="10"/>
        <rFont val="Arial Narrow"/>
        <family val="2"/>
      </rPr>
      <t xml:space="preserve"> page. </t>
    </r>
  </si>
  <si>
    <r>
      <t xml:space="preserve">The WHITE cells at the top of the </t>
    </r>
    <r>
      <rPr>
        <b/>
        <i/>
        <sz val="9"/>
        <rFont val="Arial Narrow"/>
        <family val="2"/>
      </rPr>
      <t>MEUR SUMMARY</t>
    </r>
    <r>
      <rPr>
        <sz val="10"/>
        <rFont val="Arial Narrow"/>
        <family val="2"/>
      </rPr>
      <t xml:space="preserve"> page are to be filled out completely. Their labels are straight forward and self explanatory. </t>
    </r>
  </si>
  <si>
    <r>
      <t>With exception to the afore mentioned, all entries are to be made on</t>
    </r>
    <r>
      <rPr>
        <b/>
        <sz val="9"/>
        <rFont val="Arial Narrow"/>
        <family val="2"/>
      </rPr>
      <t xml:space="preserve"> </t>
    </r>
    <r>
      <rPr>
        <b/>
        <i/>
        <sz val="9"/>
        <rFont val="Arial Narrow"/>
        <family val="2"/>
      </rPr>
      <t>MEUR Entry Pg-A</t>
    </r>
    <r>
      <rPr>
        <sz val="10"/>
        <rFont val="Arial Narrow"/>
        <family val="2"/>
      </rPr>
      <t xml:space="preserve"> through </t>
    </r>
    <r>
      <rPr>
        <b/>
        <i/>
        <sz val="9"/>
        <rFont val="Arial Narrow"/>
        <family val="2"/>
      </rPr>
      <t>MEUR Entry Pg-C</t>
    </r>
  </si>
  <si>
    <r>
      <t xml:space="preserve">Like the </t>
    </r>
    <r>
      <rPr>
        <b/>
        <i/>
        <sz val="9"/>
        <rFont val="Arial Narrow"/>
        <family val="2"/>
      </rPr>
      <t>MEUR SUMMARY</t>
    </r>
    <r>
      <rPr>
        <sz val="10"/>
        <rFont val="Arial Narrow"/>
        <family val="2"/>
      </rPr>
      <t xml:space="preserve"> page entries are made into white cells only. The top section of the form is almost entirely filled out with information</t>
    </r>
  </si>
  <si>
    <r>
      <t xml:space="preserve">carried over from the </t>
    </r>
    <r>
      <rPr>
        <b/>
        <i/>
        <sz val="9"/>
        <rFont val="Arial Narrow"/>
        <family val="2"/>
      </rPr>
      <t>MEUR Summary</t>
    </r>
    <r>
      <rPr>
        <sz val="10"/>
        <rFont val="Arial Narrow"/>
        <family val="2"/>
      </rPr>
      <t xml:space="preserve"> page. If you are the GC you'll need to enter names of the subs for whom the hours are being reported. </t>
    </r>
  </si>
  <si>
    <r>
      <t xml:space="preserve">In addition, each </t>
    </r>
    <r>
      <rPr>
        <b/>
        <i/>
        <sz val="9"/>
        <rFont val="Arial Narrow"/>
        <family val="2"/>
      </rPr>
      <t xml:space="preserve">MEUR Entry Pg </t>
    </r>
    <r>
      <rPr>
        <sz val="10"/>
        <rFont val="Arial Narrow"/>
        <family val="2"/>
      </rPr>
      <t xml:space="preserve">permits hours to be recorded for Laborers. </t>
    </r>
  </si>
  <si>
    <r>
      <t xml:space="preserve">Regardless of the entered Trade, all Journey Worker and Apprentice hours are summed into the </t>
    </r>
    <r>
      <rPr>
        <b/>
        <i/>
        <sz val="9"/>
        <rFont val="Arial Narrow"/>
        <family val="2"/>
      </rPr>
      <t>MEUR SUMMARY</t>
    </r>
    <r>
      <rPr>
        <sz val="10"/>
        <rFont val="Arial Narrow"/>
        <family val="2"/>
      </rPr>
      <t xml:space="preserve"> page, and will appear on</t>
    </r>
  </si>
  <si>
    <r>
      <t>one of two lines, the</t>
    </r>
    <r>
      <rPr>
        <i/>
        <sz val="10"/>
        <color rgb="FF0070C0"/>
        <rFont val="Arial Narrow"/>
        <family val="2"/>
      </rPr>
      <t xml:space="preserve"> "</t>
    </r>
    <r>
      <rPr>
        <i/>
        <sz val="8"/>
        <color rgb="FF0070C0"/>
        <rFont val="Arial Narrow"/>
        <family val="2"/>
      </rPr>
      <t>TOTAL JOURNEY WORKER</t>
    </r>
    <r>
      <rPr>
        <i/>
        <sz val="10"/>
        <color rgb="FF0070C0"/>
        <rFont val="Arial Narrow"/>
        <family val="2"/>
      </rPr>
      <t>"</t>
    </r>
    <r>
      <rPr>
        <sz val="10"/>
        <rFont val="Arial Narrow"/>
        <family val="2"/>
      </rPr>
      <t xml:space="preserve"> or the</t>
    </r>
    <r>
      <rPr>
        <sz val="10"/>
        <color rgb="FF0070C0"/>
        <rFont val="Arial Narrow"/>
        <family val="2"/>
      </rPr>
      <t xml:space="preserve"> "</t>
    </r>
    <r>
      <rPr>
        <i/>
        <sz val="8"/>
        <color rgb="FF0070C0"/>
        <rFont val="Arial Narrow"/>
        <family val="2"/>
      </rPr>
      <t>TOTAL APPRENTICE</t>
    </r>
    <r>
      <rPr>
        <sz val="10"/>
        <color rgb="FF0070C0"/>
        <rFont val="Arial Narrow"/>
        <family val="2"/>
      </rPr>
      <t xml:space="preserve">" </t>
    </r>
    <r>
      <rPr>
        <sz val="10"/>
        <rFont val="Arial Narrow"/>
        <family val="2"/>
      </rPr>
      <t>line item respectively.</t>
    </r>
  </si>
  <si>
    <r>
      <t xml:space="preserve">Also, each </t>
    </r>
    <r>
      <rPr>
        <b/>
        <i/>
        <sz val="9"/>
        <rFont val="Arial Narrow"/>
        <family val="2"/>
      </rPr>
      <t xml:space="preserve">MEUR Entry Pg </t>
    </r>
    <r>
      <rPr>
        <sz val="10"/>
        <rFont val="Arial Narrow"/>
        <family val="2"/>
      </rPr>
      <t xml:space="preserve">contains a line item titled  </t>
    </r>
    <r>
      <rPr>
        <sz val="10"/>
        <color rgb="FF0070C0"/>
        <rFont val="Arial Narrow"/>
        <family val="2"/>
      </rPr>
      <t>"</t>
    </r>
    <r>
      <rPr>
        <i/>
        <sz val="8"/>
        <color rgb="FF0070C0"/>
        <rFont val="Arial Narrow"/>
        <family val="2"/>
      </rPr>
      <t>LABORER"</t>
    </r>
    <r>
      <rPr>
        <sz val="10"/>
        <rFont val="Arial Narrow"/>
        <family val="2"/>
      </rPr>
      <t xml:space="preserve"> for capturing laborer hours. Obviously then, hours entered in this line item </t>
    </r>
  </si>
  <si>
    <r>
      <t>are summed into the</t>
    </r>
    <r>
      <rPr>
        <i/>
        <sz val="9"/>
        <color rgb="FF0070C0"/>
        <rFont val="Arial Narrow"/>
        <family val="2"/>
      </rPr>
      <t xml:space="preserve"> "TOTAL LABORERS"</t>
    </r>
    <r>
      <rPr>
        <sz val="10"/>
        <rFont val="Arial Narrow"/>
        <family val="2"/>
      </rPr>
      <t xml:space="preserve"> line Item on </t>
    </r>
    <r>
      <rPr>
        <b/>
        <i/>
        <sz val="9"/>
        <rFont val="Arial Narrow"/>
        <family val="2"/>
      </rPr>
      <t>MEUR SUMMARY</t>
    </r>
    <r>
      <rPr>
        <sz val="10"/>
        <rFont val="Arial Narrow"/>
        <family val="2"/>
      </rPr>
      <t xml:space="preserve"> page </t>
    </r>
  </si>
  <si>
    <r>
      <rPr>
        <sz val="10"/>
        <rFont val="Arial Narrow"/>
        <family val="2"/>
      </rPr>
      <t xml:space="preserve">either  </t>
    </r>
    <r>
      <rPr>
        <i/>
        <sz val="10"/>
        <color rgb="FF0070C0"/>
        <rFont val="Arial Narrow"/>
        <family val="2"/>
      </rPr>
      <t xml:space="preserve">"Skilled Trades </t>
    </r>
    <r>
      <rPr>
        <sz val="10"/>
        <rFont val="Arial Narrow"/>
        <family val="2"/>
      </rPr>
      <t xml:space="preserve">or  </t>
    </r>
    <r>
      <rPr>
        <i/>
        <sz val="10"/>
        <color rgb="FF0070C0"/>
        <rFont val="Arial Narrow"/>
        <family val="2"/>
      </rPr>
      <t>Laborers".</t>
    </r>
  </si>
  <si>
    <r>
      <t xml:space="preserve">didn't get around to it yet. So you may need to ignore those changes for a time. However, if you've completed you entries and a cell is still </t>
    </r>
    <r>
      <rPr>
        <sz val="10"/>
        <color rgb="FFC00000"/>
        <rFont val="Arial Narrow"/>
        <family val="2"/>
      </rPr>
      <t xml:space="preserve">Red, </t>
    </r>
  </si>
  <si>
    <t>DIRECTIONS FOR USE</t>
  </si>
  <si>
    <t>Work Order No.</t>
  </si>
  <si>
    <r>
      <rPr>
        <b/>
        <sz val="10"/>
        <rFont val="Arial Narrow"/>
        <family val="2"/>
      </rPr>
      <t>12</t>
    </r>
    <r>
      <rPr>
        <sz val="10"/>
        <rFont val="Arial Narrow"/>
        <family val="2"/>
      </rPr>
      <t xml:space="preserve">                                     Total count of </t>
    </r>
    <r>
      <rPr>
        <b/>
        <sz val="10"/>
        <color rgb="FF0070C0"/>
        <rFont val="Arial Narrow"/>
        <family val="2"/>
      </rPr>
      <t xml:space="preserve"> All</t>
    </r>
    <r>
      <rPr>
        <sz val="10"/>
        <rFont val="Arial Narrow"/>
        <family val="2"/>
      </rPr>
      <t xml:space="preserve"> Employees</t>
    </r>
  </si>
  <si>
    <r>
      <rPr>
        <b/>
        <sz val="10"/>
        <rFont val="Arial Narrow"/>
        <family val="2"/>
      </rPr>
      <t>13</t>
    </r>
    <r>
      <rPr>
        <sz val="10"/>
        <rFont val="Arial Narrow"/>
        <family val="2"/>
      </rPr>
      <t xml:space="preserve">                                    Total count of </t>
    </r>
    <r>
      <rPr>
        <sz val="10"/>
        <color rgb="FF0070C0"/>
        <rFont val="Arial Narrow"/>
        <family val="2"/>
      </rPr>
      <t xml:space="preserve"> </t>
    </r>
    <r>
      <rPr>
        <b/>
        <sz val="10"/>
        <color rgb="FF0070C0"/>
        <rFont val="Arial Narrow"/>
        <family val="2"/>
      </rPr>
      <t>Minority</t>
    </r>
    <r>
      <rPr>
        <sz val="10"/>
        <rFont val="Arial Narrow"/>
        <family val="2"/>
      </rPr>
      <t xml:space="preserve"> Employees</t>
    </r>
  </si>
  <si>
    <r>
      <rPr>
        <b/>
        <sz val="10"/>
        <rFont val="Arial Narrow"/>
        <family val="2"/>
      </rPr>
      <t>3</t>
    </r>
    <r>
      <rPr>
        <sz val="10"/>
        <rFont val="Arial Narrow"/>
        <family val="2"/>
      </rPr>
      <t xml:space="preserve">                                           </t>
    </r>
    <r>
      <rPr>
        <sz val="10"/>
        <color rgb="FF0070C0"/>
        <rFont val="Arial Narrow"/>
        <family val="2"/>
      </rPr>
      <t xml:space="preserve"> </t>
    </r>
    <r>
      <rPr>
        <b/>
        <sz val="10"/>
        <color rgb="FF0070C0"/>
        <rFont val="Arial Narrow"/>
        <family val="2"/>
      </rPr>
      <t>Hours</t>
    </r>
    <r>
      <rPr>
        <sz val="10"/>
        <rFont val="Arial Narrow"/>
        <family val="2"/>
      </rPr>
      <t xml:space="preserve"> Worked by            </t>
    </r>
    <r>
      <rPr>
        <b/>
        <sz val="10"/>
        <color rgb="FF0070C0"/>
        <rFont val="Arial Narrow"/>
        <family val="2"/>
      </rPr>
      <t>All</t>
    </r>
    <r>
      <rPr>
        <sz val="10"/>
        <rFont val="Arial Narrow"/>
        <family val="2"/>
      </rPr>
      <t xml:space="preserve">  Employees </t>
    </r>
  </si>
  <si>
    <r>
      <rPr>
        <b/>
        <sz val="10"/>
        <rFont val="Arial Narrow"/>
        <family val="2"/>
      </rPr>
      <t>4</t>
    </r>
    <r>
      <rPr>
        <sz val="10"/>
        <rFont val="Arial Narrow"/>
        <family val="2"/>
      </rPr>
      <t xml:space="preserve">                                      Sum of </t>
    </r>
    <r>
      <rPr>
        <b/>
        <sz val="10"/>
        <color rgb="FF0070C0"/>
        <rFont val="Arial Narrow"/>
        <family val="2"/>
      </rPr>
      <t>Hours</t>
    </r>
    <r>
      <rPr>
        <sz val="10"/>
        <rFont val="Arial Narrow"/>
        <family val="2"/>
      </rPr>
      <t xml:space="preserve"> Worked by </t>
    </r>
    <r>
      <rPr>
        <b/>
        <sz val="10"/>
        <color rgb="FF0070C0"/>
        <rFont val="Arial Narrow"/>
        <family val="2"/>
      </rPr>
      <t xml:space="preserve">All </t>
    </r>
    <r>
      <rPr>
        <sz val="10"/>
        <rFont val="Arial Narrow"/>
        <family val="2"/>
      </rPr>
      <t xml:space="preserve">        Employees</t>
    </r>
  </si>
  <si>
    <r>
      <rPr>
        <b/>
        <sz val="10"/>
        <rFont val="Arial Narrow"/>
        <family val="2"/>
      </rPr>
      <t>9</t>
    </r>
    <r>
      <rPr>
        <sz val="10"/>
        <rFont val="Arial Narrow"/>
        <family val="2"/>
      </rPr>
      <t xml:space="preserve">                           Total </t>
    </r>
    <r>
      <rPr>
        <b/>
        <sz val="10"/>
        <color rgb="FF0070C0"/>
        <rFont val="Arial Narrow"/>
        <family val="2"/>
      </rPr>
      <t>Hours</t>
    </r>
    <r>
      <rPr>
        <sz val="10"/>
        <rFont val="Arial Narrow"/>
        <family val="2"/>
      </rPr>
      <t xml:space="preserve"> Worked By Minorities</t>
    </r>
  </si>
  <si>
    <r>
      <rPr>
        <b/>
        <sz val="10"/>
        <rFont val="Arial"/>
        <family val="2"/>
      </rPr>
      <t>8</t>
    </r>
    <r>
      <rPr>
        <sz val="10"/>
        <rFont val="Arial"/>
        <family val="2"/>
      </rPr>
      <t xml:space="preserve">                                       Native American - Alaskan</t>
    </r>
  </si>
  <si>
    <t xml:space="preserve">E M P L O Y E E     C O U N T  </t>
  </si>
  <si>
    <t xml:space="preserve">  SKILLED   TRADES </t>
  </si>
  <si>
    <t xml:space="preserve">   LABORERS </t>
  </si>
  <si>
    <t xml:space="preserve">TOTAL   JOURNEY  WORKER </t>
  </si>
  <si>
    <t xml:space="preserve">TOTAL    APPRENTICE </t>
  </si>
  <si>
    <r>
      <t xml:space="preserve">Please read instructions located on the </t>
    </r>
    <r>
      <rPr>
        <b/>
        <sz val="8"/>
        <rFont val="Arial Narrow"/>
        <family val="2"/>
      </rPr>
      <t>Directions Tab</t>
    </r>
    <r>
      <rPr>
        <sz val="8"/>
        <rFont val="Arial Narrow"/>
        <family val="2"/>
      </rPr>
      <t xml:space="preserve">, accessed by clicking its </t>
    </r>
    <r>
      <rPr>
        <b/>
        <sz val="8"/>
        <rFont val="Arial Narrow"/>
        <family val="2"/>
      </rPr>
      <t xml:space="preserve">TAB </t>
    </r>
    <r>
      <rPr>
        <sz val="8"/>
        <rFont val="Arial Narrow"/>
        <family val="2"/>
      </rPr>
      <t>located at the lower left corner of this screen</t>
    </r>
    <r>
      <rPr>
        <b/>
        <sz val="8"/>
        <rFont val="Arial Narrow"/>
        <family val="2"/>
      </rPr>
      <t>.</t>
    </r>
    <r>
      <rPr>
        <sz val="8"/>
        <rFont val="Arial Narrow"/>
        <family val="2"/>
      </rPr>
      <t xml:space="preserve">  </t>
    </r>
  </si>
  <si>
    <t>the properties and intelligence of the source cell. Therefore, copy and paste is defeated.</t>
  </si>
  <si>
    <t>Only White Cells or White Cells that have turned Red accept entries. All other cells contain formulas and will populate automatically.</t>
  </si>
  <si>
    <t>Forms require that you use Entry Pg-1 before Entry Pg-2, Entry Pg-2 before Entry Pg-3 etc… Please use them in the order as intended.</t>
  </si>
  <si>
    <t>Press  &lt;CTRL&gt; while rolling mouse wheel to change display size</t>
  </si>
  <si>
    <t>PA 3647</t>
  </si>
  <si>
    <t xml:space="preserve">Before moving forward, your first step should be to make a copy of this file and protect it by marking it Read Only. You'll want  to use it  </t>
  </si>
  <si>
    <r>
      <t xml:space="preserve">It is advisable to copy this template and name it </t>
    </r>
    <r>
      <rPr>
        <b/>
        <sz val="10"/>
        <color theme="5" tint="-0.249977111117893"/>
        <rFont val="Arial Narrow"/>
        <family val="2"/>
      </rPr>
      <t>"</t>
    </r>
    <r>
      <rPr>
        <i/>
        <sz val="10"/>
        <color theme="5" tint="-0.249977111117893"/>
        <rFont val="Arial Narrow"/>
        <family val="2"/>
      </rPr>
      <t>MEUR 08-31-2015 Company Name</t>
    </r>
    <r>
      <rPr>
        <b/>
        <sz val="10"/>
        <color theme="5" tint="-0.249977111117893"/>
        <rFont val="Arial Narrow"/>
        <family val="2"/>
      </rPr>
      <t>",</t>
    </r>
    <r>
      <rPr>
        <b/>
        <sz val="10"/>
        <rFont val="Arial Narrow"/>
        <family val="2"/>
      </rPr>
      <t xml:space="preserve">  </t>
    </r>
    <r>
      <rPr>
        <sz val="10"/>
        <rFont val="Arial Narrow"/>
        <family val="2"/>
      </rPr>
      <t xml:space="preserve">where </t>
    </r>
    <r>
      <rPr>
        <i/>
        <sz val="10"/>
        <rFont val="Arial Narrow"/>
        <family val="2"/>
      </rPr>
      <t xml:space="preserve">08-31-2015 </t>
    </r>
    <r>
      <rPr>
        <sz val="10"/>
        <rFont val="Arial Narrow"/>
        <family val="2"/>
      </rPr>
      <t>is the reporting period and</t>
    </r>
  </si>
  <si>
    <r>
      <rPr>
        <i/>
        <sz val="10"/>
        <rFont val="Arial Narrow"/>
        <family val="2"/>
      </rPr>
      <t>Company name</t>
    </r>
    <r>
      <rPr>
        <sz val="10"/>
        <rFont val="Arial Narrow"/>
        <family val="2"/>
      </rPr>
      <t xml:space="preserve"> identifies the contractor / subcontractor for whom the hours are being reported. If your subs are Excel literate, it is</t>
    </r>
  </si>
  <si>
    <r>
      <t xml:space="preserve">transferring the information from their previous month's </t>
    </r>
    <r>
      <rPr>
        <i/>
        <sz val="9"/>
        <rFont val="Arial Narrow"/>
        <family val="2"/>
      </rPr>
      <t xml:space="preserve">"Grand Total To Date" </t>
    </r>
    <r>
      <rPr>
        <sz val="10"/>
        <rFont val="Arial Narrow"/>
        <family val="2"/>
      </rPr>
      <t>and placing  it into the</t>
    </r>
    <r>
      <rPr>
        <sz val="9"/>
        <rFont val="Arial Narrow"/>
        <family val="2"/>
      </rPr>
      <t xml:space="preserve"> </t>
    </r>
    <r>
      <rPr>
        <i/>
        <sz val="9"/>
        <color rgb="FF0070C0"/>
        <rFont val="Arial Narrow"/>
        <family val="2"/>
      </rPr>
      <t xml:space="preserve">"Total of Previous Months Reporting" </t>
    </r>
    <r>
      <rPr>
        <sz val="10"/>
        <rFont val="Arial Narrow"/>
        <family val="2"/>
      </rPr>
      <t/>
    </r>
  </si>
  <si>
    <t>GENERAL USE</t>
  </si>
  <si>
    <t>METHODS</t>
  </si>
  <si>
    <t>Holding down  the &lt;CTRL&gt; key while rolling your mouse wheel Forward and Back will cause your display to Zoom In and Zoom Out respectively.</t>
  </si>
  <si>
    <t>While it is advisable to press &lt;ENTER&gt; after each entry, you may elect to use the TAB key or the ARROW keys to leave a cell as well.</t>
  </si>
  <si>
    <t xml:space="preserve">Copy and Paste is not permitted within these forms. Each cell contains intelligence specific to that cell. If information is copied from one cell and </t>
  </si>
  <si>
    <t>pasted into another, the destination cell's intelligence would be jeopardized and would no longer function as intended. In fact, it would take on</t>
  </si>
  <si>
    <r>
      <t xml:space="preserve">Each </t>
    </r>
    <r>
      <rPr>
        <b/>
        <i/>
        <sz val="9"/>
        <rFont val="Arial Narrow"/>
        <family val="2"/>
      </rPr>
      <t xml:space="preserve">MEUR Entry Pg </t>
    </r>
    <r>
      <rPr>
        <sz val="10"/>
        <rFont val="Arial Narrow"/>
        <family val="2"/>
      </rPr>
      <t xml:space="preserve">permits up to five(5) separate Trades with each Trade allowing hours to be recorded for Journey Workers and Apprentices </t>
    </r>
  </si>
  <si>
    <t xml:space="preserve">recommend that a copy be created for them using this same naming convention. You as the GC may want to prepare their  file by </t>
  </si>
  <si>
    <r>
      <rPr>
        <sz val="10"/>
        <rFont val="Arial Narrow"/>
        <family val="2"/>
      </rPr>
      <t xml:space="preserve">for </t>
    </r>
    <r>
      <rPr>
        <i/>
        <sz val="9"/>
        <color rgb="FF0070C0"/>
        <rFont val="Arial Narrow"/>
        <family val="2"/>
      </rPr>
      <t xml:space="preserve">"Skilled Trades </t>
    </r>
    <r>
      <rPr>
        <sz val="10"/>
        <rFont val="Arial Narrow"/>
        <family val="2"/>
      </rPr>
      <t xml:space="preserve">and for </t>
    </r>
    <r>
      <rPr>
        <i/>
        <sz val="9"/>
        <color rgb="FF0070C0"/>
        <rFont val="Arial Narrow"/>
        <family val="2"/>
      </rPr>
      <t>Laborers".</t>
    </r>
    <r>
      <rPr>
        <sz val="10"/>
        <rFont val="Arial Narrow"/>
        <family val="2"/>
      </rPr>
      <t xml:space="preserve"> This practice may assist you in keeping your reported hours straight and on track.</t>
    </r>
  </si>
  <si>
    <r>
      <t xml:space="preserve">Eventually, all entries are summed into the  </t>
    </r>
    <r>
      <rPr>
        <b/>
        <i/>
        <sz val="9"/>
        <rFont val="Arial Narrow"/>
        <family val="2"/>
      </rPr>
      <t>MEUR SUMMARY</t>
    </r>
    <r>
      <rPr>
        <sz val="10"/>
        <rFont val="Arial Narrow"/>
        <family val="2"/>
      </rPr>
      <t xml:space="preserve"> page, and compressed into  two line items under the</t>
    </r>
    <r>
      <rPr>
        <b/>
        <i/>
        <sz val="10"/>
        <color rgb="FF0070C0"/>
        <rFont val="Arial Narrow"/>
        <family val="2"/>
      </rPr>
      <t xml:space="preserve"> "</t>
    </r>
    <r>
      <rPr>
        <i/>
        <sz val="10"/>
        <color rgb="FF0070C0"/>
        <rFont val="Arial Narrow"/>
        <family val="2"/>
      </rPr>
      <t>Grand Total To Date",</t>
    </r>
  </si>
  <si>
    <r>
      <t xml:space="preserve">The </t>
    </r>
    <r>
      <rPr>
        <b/>
        <i/>
        <sz val="9"/>
        <rFont val="Arial Narrow"/>
        <family val="2"/>
      </rPr>
      <t xml:space="preserve">MEUR Entry Pg </t>
    </r>
    <r>
      <rPr>
        <sz val="10"/>
        <rFont val="Arial Narrow"/>
        <family val="2"/>
      </rPr>
      <t xml:space="preserve">contains a bit of </t>
    </r>
    <r>
      <rPr>
        <i/>
        <sz val="10"/>
        <rFont val="Arial Narrow"/>
        <family val="2"/>
      </rPr>
      <t>intelligence</t>
    </r>
    <r>
      <rPr>
        <sz val="10"/>
        <rFont val="Arial Narrow"/>
        <family val="2"/>
      </rPr>
      <t xml:space="preserve"> to guide you thru an entries. This is achieved thru changing the color of a cell.  If you make an </t>
    </r>
  </si>
  <si>
    <r>
      <t>the previous month's reporting. Only then can the "</t>
    </r>
    <r>
      <rPr>
        <i/>
        <sz val="9"/>
        <color rgb="FF0070C0"/>
        <rFont val="Arial Narrow"/>
        <family val="2"/>
      </rPr>
      <t>Grand Total To Date</t>
    </r>
    <r>
      <rPr>
        <sz val="10"/>
        <rFont val="Arial Narrow"/>
        <family val="2"/>
      </rPr>
      <t xml:space="preserve">" accurately reflect the labor force in use. </t>
    </r>
  </si>
  <si>
    <t xml:space="preserve">PA 3647 </t>
  </si>
  <si>
    <t xml:space="preserve"> From the First to the End of each Month. Example: 1/1/2018 until 1/31/2018 </t>
  </si>
  <si>
    <r>
      <t>The Monthly Employment Utilization Report (MEUR)</t>
    </r>
    <r>
      <rPr>
        <sz val="10"/>
        <rFont val="Arial"/>
        <family val="2"/>
      </rPr>
      <t xml:space="preserve"> is to be completed by each contractor and </t>
    </r>
    <r>
      <rPr>
        <b/>
        <sz val="10"/>
        <rFont val="Arial"/>
        <family val="2"/>
      </rPr>
      <t>signed by an Officer of the company</t>
    </r>
    <r>
      <rPr>
        <sz val="10"/>
        <rFont val="Arial"/>
        <family val="2"/>
      </rPr>
      <t xml:space="preserve">. </t>
    </r>
    <r>
      <rPr>
        <u/>
        <sz val="10"/>
        <rFont val="Arial"/>
        <family val="2"/>
      </rPr>
      <t xml:space="preserve">The report is to be submitted by the </t>
    </r>
    <r>
      <rPr>
        <b/>
        <u/>
        <sz val="10"/>
        <rFont val="Arial"/>
        <family val="2"/>
      </rPr>
      <t>5th day</t>
    </r>
    <r>
      <rPr>
        <u/>
        <sz val="10"/>
        <rFont val="Arial"/>
        <family val="2"/>
      </rPr>
      <t xml:space="preserve"> of each month during the term of the contract</t>
    </r>
    <r>
      <rPr>
        <sz val="10"/>
        <rFont val="Arial"/>
        <family val="2"/>
      </rPr>
      <t xml:space="preserve">, and it shall include the total work hours for each employee classification in each trade for the current monthly reporting period. The Prime contractor is responsible for submitting the MEUR, which is to be an aggregates its own workforce and that of the  subcontractor’s.  </t>
    </r>
  </si>
  <si>
    <t>COMPANY OFFICER'S SIGNATURE AND TITLE</t>
  </si>
  <si>
    <r>
      <t xml:space="preserve"> </t>
    </r>
    <r>
      <rPr>
        <b/>
        <sz val="10"/>
        <rFont val="Arial"/>
        <family val="2"/>
      </rPr>
      <t xml:space="preserve">Copy the totals recorded in </t>
    </r>
    <r>
      <rPr>
        <b/>
        <sz val="10"/>
        <color theme="8" tint="-0.249977111117893"/>
        <rFont val="Arial"/>
        <family val="2"/>
      </rPr>
      <t xml:space="preserve">"GRAND TOTAL TO DATE"                                   </t>
    </r>
    <r>
      <rPr>
        <b/>
        <sz val="10"/>
        <color rgb="FFC00000"/>
        <rFont val="Arial"/>
        <family val="2"/>
      </rPr>
      <t xml:space="preserve"> from the previous Report       </t>
    </r>
    <r>
      <rPr>
        <b/>
        <sz val="10"/>
        <rFont val="Arial"/>
        <family val="2"/>
      </rPr>
      <t>and</t>
    </r>
    <r>
      <rPr>
        <b/>
        <sz val="10"/>
        <color rgb="FFC00000"/>
        <rFont val="Arial"/>
        <family val="2"/>
      </rPr>
      <t xml:space="preserve"> e</t>
    </r>
    <r>
      <rPr>
        <b/>
        <sz val="11"/>
        <color rgb="FFC00000"/>
        <rFont val="Arial"/>
        <family val="2"/>
      </rPr>
      <t>nter them here</t>
    </r>
  </si>
  <si>
    <t>01-19</t>
  </si>
  <si>
    <t>JFK-154-024</t>
  </si>
  <si>
    <t>Infinity Contracting Services, Corp</t>
  </si>
  <si>
    <t>112-20 14th Avenue, College Point NY 11356</t>
  </si>
  <si>
    <t>718-762-3200</t>
  </si>
  <si>
    <t>Heidi Yim</t>
  </si>
  <si>
    <t>JFK Airport-Backflow Devices installation and water meter upgrades-Phase IV</t>
  </si>
  <si>
    <t>Steamfitter</t>
  </si>
  <si>
    <t>John F, Kennedy International Airport, New York</t>
  </si>
  <si>
    <t>Plumber</t>
  </si>
  <si>
    <t>Carpenter</t>
  </si>
  <si>
    <t>Insulator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</si>
</sst>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
    <numFmt numFmtId="165" formatCode="0.0%"/>
    <numFmt numFmtId="166" formatCode="[&lt;=9999999]###\-####;\(###\)\ ###\-####"/>
    <numFmt numFmtId="167" formatCode="mm/dd/yy;@"/>
    <numFmt numFmtId="168" formatCode="#,##0.0"/>
    <numFmt numFmtId="169" formatCode="#,##0.0_);[Red]\(#,##0.0\)"/>
  </numFmts>
  <fonts count="101" x14ac:knownFonts="1">
    <font>
      <sz val="10"/>
      <name val="Arial"/>
    </font>
    <font>
      <sz val="10"/>
      <color theme="1"/>
      <name val="Calibri"/>
      <family val="2"/>
      <scheme val="minor"/>
    </font>
    <font>
      <sz val="10"/>
      <name val="Arial"/>
      <family val="2"/>
    </font>
    <font>
      <sz val="8"/>
      <name val="Arial"/>
      <family val="2"/>
    </font>
    <font>
      <b/>
      <sz val="8"/>
      <name val="Arial"/>
      <family val="2"/>
    </font>
    <font>
      <sz val="10"/>
      <name val="Arial"/>
      <family val="2"/>
    </font>
    <font>
      <sz val="8"/>
      <name val="Arial Narrow"/>
      <family val="2"/>
    </font>
    <font>
      <b/>
      <sz val="8"/>
      <name val="Arial Narrow"/>
      <family val="2"/>
    </font>
    <font>
      <b/>
      <sz val="12"/>
      <name val="Arial"/>
      <family val="2"/>
    </font>
    <font>
      <b/>
      <sz val="12"/>
      <color indexed="9"/>
      <name val="Arial Baltic"/>
      <family val="2"/>
      <charset val="186"/>
    </font>
    <font>
      <b/>
      <sz val="12"/>
      <name val="Arial Baltic"/>
      <family val="2"/>
      <charset val="186"/>
    </font>
    <font>
      <b/>
      <sz val="8"/>
      <name val="Arial Baltic"/>
      <family val="2"/>
      <charset val="186"/>
    </font>
    <font>
      <sz val="8"/>
      <name val="Arial Baltic"/>
      <family val="2"/>
      <charset val="186"/>
    </font>
    <font>
      <sz val="12"/>
      <name val="Arial"/>
      <family val="2"/>
    </font>
    <font>
      <sz val="8"/>
      <color indexed="9"/>
      <name val="Arial Baltic"/>
      <family val="2"/>
      <charset val="186"/>
    </font>
    <font>
      <b/>
      <sz val="10"/>
      <name val="Arial"/>
      <family val="2"/>
    </font>
    <font>
      <sz val="10"/>
      <name val="Arial Narrow"/>
      <family val="2"/>
    </font>
    <font>
      <b/>
      <sz val="10"/>
      <name val="Arial Narrow"/>
      <family val="2"/>
    </font>
    <font>
      <b/>
      <sz val="12"/>
      <name val="Arial Narrow"/>
      <family val="2"/>
    </font>
    <font>
      <b/>
      <sz val="10"/>
      <color indexed="8"/>
      <name val="Arial Narrow"/>
      <family val="2"/>
    </font>
    <font>
      <b/>
      <u/>
      <sz val="12"/>
      <name val="Arial Narrow"/>
      <family val="2"/>
    </font>
    <font>
      <b/>
      <sz val="12"/>
      <color indexed="8"/>
      <name val="Arial Narrow"/>
      <family val="2"/>
    </font>
    <font>
      <b/>
      <sz val="12"/>
      <color indexed="9"/>
      <name val="Times New Roman"/>
      <family val="1"/>
    </font>
    <font>
      <b/>
      <sz val="12"/>
      <name val="Times New Roman"/>
      <family val="1"/>
    </font>
    <font>
      <b/>
      <sz val="9"/>
      <name val="Arial"/>
      <family val="2"/>
    </font>
    <font>
      <sz val="9"/>
      <name val="Arial"/>
      <family val="2"/>
    </font>
    <font>
      <sz val="9"/>
      <color indexed="8"/>
      <name val="Arial"/>
      <family val="2"/>
    </font>
    <font>
      <sz val="10"/>
      <color rgb="FF3F3F76"/>
      <name val="Calibri"/>
      <family val="2"/>
      <scheme val="minor"/>
    </font>
    <font>
      <b/>
      <sz val="12"/>
      <color theme="0"/>
      <name val="Times New Roman"/>
      <family val="1"/>
    </font>
    <font>
      <sz val="8"/>
      <color theme="1"/>
      <name val="Arial Narrow"/>
      <family val="2"/>
    </font>
    <font>
      <b/>
      <sz val="8"/>
      <color theme="1"/>
      <name val="Arial"/>
      <family val="2"/>
    </font>
    <font>
      <sz val="8"/>
      <color theme="1"/>
      <name val="Arial"/>
      <family val="2"/>
    </font>
    <font>
      <b/>
      <sz val="8"/>
      <color theme="1"/>
      <name val="Arial Narrow"/>
      <family val="2"/>
    </font>
    <font>
      <sz val="9"/>
      <name val="Arial Narrow"/>
      <family val="2"/>
    </font>
    <font>
      <sz val="24"/>
      <color rgb="FFC00000"/>
      <name val="Britannic Bold"/>
      <family val="2"/>
    </font>
    <font>
      <b/>
      <sz val="9"/>
      <name val="Arial Narrow"/>
      <family val="2"/>
    </font>
    <font>
      <b/>
      <sz val="9"/>
      <color theme="1"/>
      <name val="Arial"/>
      <family val="2"/>
    </font>
    <font>
      <sz val="9"/>
      <color theme="1"/>
      <name val="Arial Narrow"/>
      <family val="2"/>
    </font>
    <font>
      <sz val="9"/>
      <color theme="1"/>
      <name val="Arial"/>
      <family val="2"/>
    </font>
    <font>
      <b/>
      <sz val="10"/>
      <color theme="1"/>
      <name val="Arial"/>
      <family val="2"/>
    </font>
    <font>
      <sz val="10"/>
      <color rgb="FF9C6500"/>
      <name val="Calibri"/>
      <family val="2"/>
      <scheme val="minor"/>
    </font>
    <font>
      <sz val="10"/>
      <color theme="0"/>
      <name val="Calibri"/>
      <family val="2"/>
      <scheme val="minor"/>
    </font>
    <font>
      <sz val="8"/>
      <color theme="0"/>
      <name val="Arial"/>
      <family val="2"/>
    </font>
    <font>
      <sz val="10"/>
      <color theme="1" tint="4.9989318521683403E-2"/>
      <name val="Calibri"/>
      <family val="2"/>
      <scheme val="minor"/>
    </font>
    <font>
      <sz val="14"/>
      <color theme="0"/>
      <name val="Calibri"/>
      <family val="2"/>
      <scheme val="minor"/>
    </font>
    <font>
      <sz val="10"/>
      <name val="Calibri"/>
      <family val="2"/>
      <scheme val="minor"/>
    </font>
    <font>
      <sz val="11"/>
      <color theme="0"/>
      <name val="Calibri"/>
      <family val="2"/>
      <scheme val="minor"/>
    </font>
    <font>
      <sz val="11"/>
      <name val="Calibri"/>
      <family val="2"/>
      <scheme val="minor"/>
    </font>
    <font>
      <b/>
      <sz val="11"/>
      <name val="Calibri"/>
      <family val="2"/>
      <scheme val="minor"/>
    </font>
    <font>
      <b/>
      <sz val="12"/>
      <name val="Calibri"/>
      <family val="2"/>
      <scheme val="minor"/>
    </font>
    <font>
      <b/>
      <sz val="8"/>
      <color theme="4" tint="0.39997558519241921"/>
      <name val="Arial Narrow"/>
      <family val="2"/>
    </font>
    <font>
      <b/>
      <sz val="8"/>
      <color rgb="FFFFFF00"/>
      <name val="Arial"/>
      <family val="2"/>
    </font>
    <font>
      <sz val="10"/>
      <color theme="0" tint="-0.249977111117893"/>
      <name val="Calibri"/>
      <family val="2"/>
      <scheme val="minor"/>
    </font>
    <font>
      <b/>
      <sz val="9"/>
      <color theme="1"/>
      <name val="Arial Narrow"/>
      <family val="2"/>
    </font>
    <font>
      <sz val="10"/>
      <color theme="1"/>
      <name val="Arial Narrow"/>
      <family val="2"/>
    </font>
    <font>
      <b/>
      <sz val="12"/>
      <color theme="1"/>
      <name val="Arial Black"/>
      <family val="2"/>
    </font>
    <font>
      <b/>
      <sz val="9"/>
      <color rgb="FFC00000"/>
      <name val="Arial"/>
      <family val="2"/>
    </font>
    <font>
      <b/>
      <sz val="10"/>
      <color theme="1"/>
      <name val="Calibri"/>
      <family val="2"/>
      <scheme val="minor"/>
    </font>
    <font>
      <i/>
      <sz val="9"/>
      <name val="Arial Narrow"/>
      <family val="2"/>
    </font>
    <font>
      <i/>
      <sz val="8"/>
      <name val="Arial Narrow"/>
      <family val="2"/>
    </font>
    <font>
      <b/>
      <sz val="28"/>
      <color rgb="FFC00000"/>
      <name val="Calibri"/>
      <family val="2"/>
      <scheme val="minor"/>
    </font>
    <font>
      <i/>
      <sz val="10"/>
      <name val="Arial Narrow"/>
      <family val="2"/>
    </font>
    <font>
      <b/>
      <sz val="11"/>
      <color rgb="FFC00000"/>
      <name val="Arial"/>
      <family val="2"/>
    </font>
    <font>
      <b/>
      <sz val="28"/>
      <color rgb="FFC00000"/>
      <name val="Britannic Bold"/>
      <family val="2"/>
    </font>
    <font>
      <b/>
      <sz val="22"/>
      <color rgb="FFC00000"/>
      <name val="Britannic Bold"/>
      <family val="2"/>
    </font>
    <font>
      <b/>
      <sz val="10"/>
      <color rgb="FFC00000"/>
      <name val="Arial"/>
      <family val="2"/>
    </font>
    <font>
      <b/>
      <sz val="8"/>
      <color rgb="FFFF0000"/>
      <name val="Arial Narrow"/>
      <family val="2"/>
    </font>
    <font>
      <sz val="8"/>
      <color rgb="FFFF0000"/>
      <name val="Arial Narrow"/>
      <family val="2"/>
    </font>
    <font>
      <i/>
      <sz val="8"/>
      <color rgb="FFFF0000"/>
      <name val="Arial Narrow"/>
      <family val="2"/>
    </font>
    <font>
      <b/>
      <sz val="10"/>
      <color theme="8" tint="-0.249977111117893"/>
      <name val="Arial"/>
      <family val="2"/>
    </font>
    <font>
      <b/>
      <sz val="12"/>
      <color rgb="FFC00000"/>
      <name val="Arial Black"/>
      <family val="2"/>
    </font>
    <font>
      <sz val="10"/>
      <color rgb="FF0070C0"/>
      <name val="Arial Narrow"/>
      <family val="2"/>
    </font>
    <font>
      <b/>
      <sz val="10"/>
      <color rgb="FF0070C0"/>
      <name val="Arial Narrow"/>
      <family val="2"/>
    </font>
    <font>
      <u/>
      <sz val="10"/>
      <name val="Arial"/>
      <family val="2"/>
    </font>
    <font>
      <b/>
      <u/>
      <sz val="10"/>
      <name val="Arial"/>
      <family val="2"/>
    </font>
    <font>
      <u/>
      <sz val="8"/>
      <name val="Arial"/>
      <family val="2"/>
    </font>
    <font>
      <sz val="12"/>
      <name val="Arial Baltic"/>
      <family val="2"/>
      <charset val="186"/>
    </font>
    <font>
      <u/>
      <sz val="10"/>
      <name val="Arial Narrow"/>
      <family val="2"/>
    </font>
    <font>
      <b/>
      <i/>
      <sz val="10"/>
      <name val="Arial Narrow"/>
      <family val="2"/>
    </font>
    <font>
      <b/>
      <sz val="10"/>
      <color theme="5" tint="-0.249977111117893"/>
      <name val="Arial"/>
      <family val="2"/>
    </font>
    <font>
      <b/>
      <sz val="10"/>
      <color theme="5" tint="-0.249977111117893"/>
      <name val="Arial Narrow"/>
      <family val="2"/>
    </font>
    <font>
      <i/>
      <sz val="10"/>
      <color theme="5" tint="-0.249977111117893"/>
      <name val="Arial Narrow"/>
      <family val="2"/>
    </font>
    <font>
      <i/>
      <sz val="9"/>
      <color rgb="FF0070C0"/>
      <name val="Arial Narrow"/>
      <family val="2"/>
    </font>
    <font>
      <b/>
      <i/>
      <sz val="9"/>
      <name val="Arial Narrow"/>
      <family val="2"/>
    </font>
    <font>
      <i/>
      <sz val="10"/>
      <color rgb="FF0070C0"/>
      <name val="Arial Narrow"/>
      <family val="2"/>
    </font>
    <font>
      <i/>
      <sz val="8"/>
      <color rgb="FF0070C0"/>
      <name val="Arial Narrow"/>
      <family val="2"/>
    </font>
    <font>
      <b/>
      <i/>
      <sz val="10"/>
      <color rgb="FF0070C0"/>
      <name val="Arial Narrow"/>
      <family val="2"/>
    </font>
    <font>
      <sz val="10"/>
      <color rgb="FFC00000"/>
      <name val="Arial Narrow"/>
      <family val="2"/>
    </font>
    <font>
      <b/>
      <sz val="11"/>
      <color theme="0"/>
      <name val="Times New Roman"/>
      <family val="1"/>
    </font>
    <font>
      <u/>
      <sz val="10"/>
      <color rgb="FFFFFF00"/>
      <name val="Arial Narrow"/>
      <family val="2"/>
    </font>
    <font>
      <b/>
      <u/>
      <sz val="10"/>
      <color rgb="FFFFFF00"/>
      <name val="Arial Narrow"/>
      <family val="2"/>
    </font>
    <font>
      <sz val="8"/>
      <color rgb="FFFFFF00"/>
      <name val="Arial Narrow"/>
      <family val="2"/>
    </font>
    <font>
      <sz val="8"/>
      <color theme="3" tint="-0.249977111117893"/>
      <name val="Arial Narrow"/>
      <family val="2"/>
    </font>
    <font>
      <sz val="10"/>
      <color theme="3" tint="-0.249977111117893"/>
      <name val="Arial Narrow"/>
      <family val="2"/>
    </font>
    <font>
      <sz val="9"/>
      <color theme="4" tint="-0.249977111117893"/>
      <name val="Arial Narrow"/>
      <family val="2"/>
    </font>
    <font>
      <b/>
      <sz val="8"/>
      <color rgb="FF00B050"/>
      <name val="Arial"/>
      <family val="2"/>
    </font>
    <font>
      <b/>
      <u/>
      <sz val="8"/>
      <name val="Arial"/>
      <family val="2"/>
    </font>
    <font>
      <b/>
      <sz val="11"/>
      <color theme="0"/>
      <name val="Arial Narrow"/>
      <family val="2"/>
    </font>
    <font>
      <b/>
      <sz val="8"/>
      <color theme="0"/>
      <name val="Arial"/>
      <family val="2"/>
    </font>
    <font>
      <b/>
      <sz val="8"/>
      <color theme="4" tint="0.39997558519241921"/>
      <name val="Arial"/>
      <family val="2"/>
    </font>
    <font>
      <b/>
      <sz val="8"/>
      <color theme="4" tint="0.59999389629810485"/>
      <name val="Calibri"/>
      <family val="2"/>
      <scheme val="minor"/>
    </font>
  </fonts>
  <fills count="2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theme="0"/>
        <bgColor indexed="64"/>
      </patternFill>
    </fill>
    <fill>
      <patternFill patternType="solid">
        <fgColor rgb="FFFFCC99"/>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CC"/>
        <bgColor indexed="64"/>
      </patternFill>
    </fill>
    <fill>
      <patternFill patternType="solid">
        <fgColor rgb="FFFFEB9C"/>
      </patternFill>
    </fill>
    <fill>
      <patternFill patternType="solid">
        <fgColor theme="4"/>
      </patternFill>
    </fill>
    <fill>
      <patternFill patternType="solid">
        <fgColor theme="5"/>
      </patternFill>
    </fill>
    <fill>
      <patternFill patternType="solid">
        <fgColor theme="4" tint="0.79998168889431442"/>
        <bgColor indexed="64"/>
      </patternFill>
    </fill>
    <fill>
      <patternFill patternType="solid">
        <fgColor theme="8"/>
      </patternFill>
    </fill>
    <fill>
      <patternFill patternType="mediumGray">
        <bgColor theme="1" tint="0.499984740745262"/>
      </patternFill>
    </fill>
    <fill>
      <patternFill patternType="solid">
        <fgColor theme="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0070C0"/>
        <bgColor indexed="64"/>
      </patternFill>
    </fill>
    <fill>
      <patternFill patternType="solid">
        <fgColor rgb="FFC00000"/>
        <bgColor indexed="64"/>
      </patternFill>
    </fill>
    <fill>
      <patternFill patternType="solid">
        <fgColor theme="3" tint="0.79998168889431442"/>
        <bgColor indexed="64"/>
      </patternFill>
    </fill>
  </fills>
  <borders count="53">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tt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dotted">
        <color auto="1"/>
      </left>
      <right style="dashed">
        <color auto="1"/>
      </right>
      <top style="dotted">
        <color auto="1"/>
      </top>
      <bottom style="dotted">
        <color auto="1"/>
      </bottom>
      <diagonal/>
    </border>
    <border>
      <left/>
      <right/>
      <top style="dotted">
        <color auto="1"/>
      </top>
      <bottom/>
      <diagonal/>
    </border>
    <border>
      <left/>
      <right style="dotted">
        <color auto="1"/>
      </right>
      <top style="dotted">
        <color auto="1"/>
      </top>
      <bottom style="dotted">
        <color auto="1"/>
      </bottom>
      <diagonal/>
    </border>
    <border>
      <left style="thin">
        <color theme="0" tint="-0.499984740745262"/>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7">
    <xf numFmtId="0" fontId="0" fillId="0" borderId="0"/>
    <xf numFmtId="9" fontId="2" fillId="0" borderId="0" applyFont="0" applyFill="0" applyBorder="0" applyAlignment="0" applyProtection="0"/>
    <xf numFmtId="0" fontId="27" fillId="5" borderId="30" applyNumberFormat="0" applyAlignment="0" applyProtection="0"/>
    <xf numFmtId="0" fontId="40" fillId="14" borderId="0" applyNumberFormat="0" applyBorder="0" applyAlignment="0" applyProtection="0"/>
    <xf numFmtId="0" fontId="41" fillId="15" borderId="0" applyNumberFormat="0" applyBorder="0" applyAlignment="0" applyProtection="0"/>
    <xf numFmtId="0" fontId="41" fillId="16" borderId="0" applyNumberFormat="0" applyBorder="0" applyAlignment="0" applyProtection="0"/>
    <xf numFmtId="0" fontId="46" fillId="18" borderId="0" applyNumberFormat="0" applyBorder="0" applyAlignment="0" applyProtection="0"/>
  </cellStyleXfs>
  <cellXfs count="747">
    <xf numFmtId="0" fontId="0" fillId="0" borderId="0" xfId="0"/>
    <xf numFmtId="0" fontId="16" fillId="0" borderId="0" xfId="0" applyFont="1"/>
    <xf numFmtId="0" fontId="16" fillId="0" borderId="0" xfId="0" applyFont="1" applyAlignment="1">
      <alignment wrapText="1"/>
    </xf>
    <xf numFmtId="0" fontId="16" fillId="0" borderId="0" xfId="0" applyFont="1" applyAlignment="1">
      <alignment vertical="center"/>
    </xf>
    <xf numFmtId="0" fontId="5" fillId="0" borderId="0" xfId="0" applyFont="1" applyAlignment="1">
      <alignment vertical="center"/>
    </xf>
    <xf numFmtId="0" fontId="16" fillId="0" borderId="0" xfId="0" applyFont="1" applyAlignment="1"/>
    <xf numFmtId="0" fontId="19" fillId="0" borderId="0" xfId="0" applyFont="1" applyBorder="1" applyAlignment="1">
      <alignment vertical="center" wrapText="1"/>
    </xf>
    <xf numFmtId="0" fontId="16" fillId="0" borderId="0" xfId="0" applyFont="1" applyBorder="1" applyAlignment="1">
      <alignment vertical="center"/>
    </xf>
    <xf numFmtId="0" fontId="15" fillId="0" borderId="0" xfId="0" applyFont="1" applyBorder="1" applyAlignment="1">
      <alignment horizontal="left" vertical="center" wrapText="1"/>
    </xf>
    <xf numFmtId="0" fontId="5" fillId="0" borderId="0" xfId="0" applyFont="1" applyBorder="1" applyAlignment="1">
      <alignment vertical="center"/>
    </xf>
    <xf numFmtId="0" fontId="24" fillId="0" borderId="0" xfId="0" applyFont="1" applyBorder="1" applyAlignment="1">
      <alignment vertical="center" wrapText="1"/>
    </xf>
    <xf numFmtId="0" fontId="24" fillId="0" borderId="0" xfId="0" applyFont="1" applyBorder="1" applyAlignment="1">
      <alignment vertical="top" wrapText="1"/>
    </xf>
    <xf numFmtId="0" fontId="25" fillId="0" borderId="0" xfId="0" applyFont="1" applyBorder="1" applyAlignment="1">
      <alignment vertical="center" wrapText="1"/>
    </xf>
    <xf numFmtId="0" fontId="25" fillId="0" borderId="0" xfId="0" applyFont="1" applyBorder="1" applyAlignment="1">
      <alignment horizontal="left" wrapText="1"/>
    </xf>
    <xf numFmtId="0" fontId="26" fillId="0" borderId="0" xfId="0" applyFont="1" applyBorder="1" applyAlignment="1">
      <alignment vertical="center" wrapText="1"/>
    </xf>
    <xf numFmtId="0" fontId="17" fillId="0" borderId="0" xfId="0" applyFont="1" applyBorder="1" applyAlignment="1">
      <alignment vertical="center"/>
    </xf>
    <xf numFmtId="0" fontId="17" fillId="0" borderId="0" xfId="0" applyFont="1" applyBorder="1" applyAlignment="1">
      <alignment horizontal="left" wrapText="1"/>
    </xf>
    <xf numFmtId="0" fontId="17" fillId="0" borderId="0" xfId="0" applyFont="1" applyBorder="1" applyAlignment="1">
      <alignment horizontal="left" vertical="center" wrapText="1"/>
    </xf>
    <xf numFmtId="0" fontId="17" fillId="0" borderId="0" xfId="0" applyFont="1" applyBorder="1" applyAlignment="1">
      <alignment vertical="top" wrapText="1"/>
    </xf>
    <xf numFmtId="0" fontId="16" fillId="0" borderId="0" xfId="0" applyFont="1" applyBorder="1" applyAlignment="1">
      <alignment horizontal="left" vertical="center" wrapText="1"/>
    </xf>
    <xf numFmtId="0" fontId="25" fillId="0" borderId="0" xfId="0" applyFont="1" applyBorder="1" applyAlignment="1">
      <alignment horizontal="left" vertical="top" wrapText="1"/>
    </xf>
    <xf numFmtId="0" fontId="10" fillId="0" borderId="0" xfId="0" applyFont="1" applyFill="1" applyBorder="1" applyAlignment="1" applyProtection="1">
      <alignment horizontal="left" vertical="center"/>
      <protection hidden="1"/>
    </xf>
    <xf numFmtId="0" fontId="10" fillId="0" borderId="0" xfId="0" applyFont="1" applyFill="1" applyBorder="1" applyAlignment="1" applyProtection="1">
      <alignment horizontal="center" vertical="center"/>
      <protection hidden="1"/>
    </xf>
    <xf numFmtId="0" fontId="10" fillId="0" borderId="0" xfId="0" applyFont="1" applyFill="1" applyBorder="1" applyAlignment="1" applyProtection="1">
      <alignment vertical="center"/>
      <protection hidden="1"/>
    </xf>
    <xf numFmtId="0" fontId="6" fillId="0" borderId="0" xfId="0" quotePrefix="1" applyFont="1" applyFill="1" applyAlignment="1" applyProtection="1">
      <alignment horizontal="right" vertical="center"/>
      <protection hidden="1"/>
    </xf>
    <xf numFmtId="0" fontId="14" fillId="0" borderId="0" xfId="0" applyFont="1" applyFill="1" applyAlignment="1" applyProtection="1">
      <alignment vertical="center"/>
      <protection hidden="1"/>
    </xf>
    <xf numFmtId="0" fontId="14" fillId="0" borderId="0" xfId="0" applyFont="1" applyFill="1" applyAlignment="1" applyProtection="1">
      <alignment horizontal="center" vertical="center"/>
      <protection hidden="1"/>
    </xf>
    <xf numFmtId="0" fontId="6" fillId="0" borderId="0" xfId="0" quotePrefix="1" applyFont="1" applyAlignment="1" applyProtection="1">
      <alignment horizontal="right" vertical="center"/>
      <protection hidden="1"/>
    </xf>
    <xf numFmtId="0" fontId="6" fillId="0" borderId="0" xfId="0" applyFont="1" applyAlignment="1" applyProtection="1">
      <alignment vertical="center"/>
      <protection hidden="1"/>
    </xf>
    <xf numFmtId="0" fontId="12" fillId="0" borderId="0" xfId="0" applyFont="1" applyFill="1" applyAlignment="1" applyProtection="1">
      <alignment horizontal="center" vertical="center"/>
      <protection hidden="1"/>
    </xf>
    <xf numFmtId="0" fontId="12" fillId="0" borderId="0" xfId="0" applyFont="1" applyFill="1" applyAlignment="1" applyProtection="1">
      <alignment vertical="center"/>
      <protection hidden="1"/>
    </xf>
    <xf numFmtId="0" fontId="6" fillId="0" borderId="0" xfId="0" applyFont="1" applyFill="1" applyAlignment="1" applyProtection="1">
      <alignment vertical="center"/>
      <protection hidden="1"/>
    </xf>
    <xf numFmtId="0" fontId="6" fillId="0" borderId="0" xfId="0" applyFont="1" applyAlignment="1" applyProtection="1">
      <alignment horizontal="center" vertical="center"/>
      <protection hidden="1"/>
    </xf>
    <xf numFmtId="0" fontId="3" fillId="0" borderId="0" xfId="0" applyFont="1" applyAlignment="1" applyProtection="1">
      <alignment horizontal="center" vertical="center"/>
      <protection hidden="1"/>
    </xf>
    <xf numFmtId="0" fontId="3" fillId="0" borderId="0" xfId="0" applyFont="1" applyAlignment="1" applyProtection="1">
      <alignment vertical="center"/>
      <protection hidden="1"/>
    </xf>
    <xf numFmtId="0" fontId="6" fillId="0" borderId="0" xfId="0" quotePrefix="1" applyFont="1" applyFill="1" applyBorder="1" applyAlignment="1" applyProtection="1">
      <alignment horizontal="right" vertical="center"/>
      <protection hidden="1"/>
    </xf>
    <xf numFmtId="0" fontId="6" fillId="0" borderId="0" xfId="0" applyFont="1" applyFill="1" applyBorder="1" applyAlignment="1" applyProtection="1">
      <alignment vertical="center"/>
      <protection hidden="1"/>
    </xf>
    <xf numFmtId="0" fontId="6" fillId="0" borderId="0" xfId="0" applyFont="1" applyBorder="1" applyAlignment="1" applyProtection="1">
      <alignment vertical="center"/>
      <protection hidden="1"/>
    </xf>
    <xf numFmtId="0" fontId="6" fillId="0" borderId="5" xfId="0" applyFont="1" applyBorder="1" applyAlignment="1" applyProtection="1">
      <alignment vertical="center"/>
      <protection hidden="1"/>
    </xf>
    <xf numFmtId="0" fontId="6" fillId="0" borderId="5" xfId="0" applyFont="1" applyBorder="1" applyAlignment="1" applyProtection="1">
      <alignment horizontal="center" vertical="center"/>
      <protection hidden="1"/>
    </xf>
    <xf numFmtId="0" fontId="3" fillId="2" borderId="0" xfId="0" applyFont="1" applyFill="1" applyBorder="1" applyAlignment="1" applyProtection="1">
      <alignment horizontal="center" vertical="center"/>
      <protection hidden="1"/>
    </xf>
    <xf numFmtId="0" fontId="3" fillId="2" borderId="0" xfId="0" applyFont="1" applyFill="1" applyBorder="1" applyAlignment="1" applyProtection="1">
      <alignment horizontal="right" vertical="top"/>
      <protection hidden="1"/>
    </xf>
    <xf numFmtId="0" fontId="3" fillId="2" borderId="0" xfId="0" applyFont="1" applyFill="1" applyBorder="1" applyAlignment="1" applyProtection="1">
      <alignment horizontal="center" vertical="top" wrapText="1"/>
      <protection hidden="1"/>
    </xf>
    <xf numFmtId="0" fontId="3" fillId="0" borderId="2" xfId="0" applyFont="1" applyBorder="1" applyAlignment="1" applyProtection="1">
      <alignment horizontal="center" vertical="center"/>
      <protection hidden="1"/>
    </xf>
    <xf numFmtId="0" fontId="3" fillId="6" borderId="0" xfId="0" applyFont="1" applyFill="1" applyAlignment="1" applyProtection="1">
      <alignment vertical="center"/>
      <protection hidden="1"/>
    </xf>
    <xf numFmtId="0" fontId="3" fillId="6" borderId="0" xfId="0" applyFont="1" applyFill="1" applyBorder="1" applyAlignment="1" applyProtection="1">
      <alignment vertical="center"/>
      <protection hidden="1"/>
    </xf>
    <xf numFmtId="0" fontId="9" fillId="3" borderId="3" xfId="0" applyFont="1" applyFill="1" applyBorder="1" applyAlignment="1" applyProtection="1">
      <alignment horizontal="center" vertical="center"/>
      <protection hidden="1"/>
    </xf>
    <xf numFmtId="0" fontId="9" fillId="3" borderId="3" xfId="0" applyFont="1" applyFill="1" applyBorder="1" applyAlignment="1" applyProtection="1">
      <alignment vertical="center"/>
      <protection hidden="1"/>
    </xf>
    <xf numFmtId="0" fontId="8" fillId="0" borderId="0" xfId="0" applyFont="1" applyAlignment="1" applyProtection="1">
      <alignment vertical="center"/>
      <protection hidden="1"/>
    </xf>
    <xf numFmtId="0" fontId="8" fillId="0" borderId="0" xfId="0" applyFont="1" applyFill="1" applyAlignment="1" applyProtection="1">
      <alignment vertical="center"/>
      <protection hidden="1"/>
    </xf>
    <xf numFmtId="0" fontId="3" fillId="0" borderId="0" xfId="0" applyFont="1" applyFill="1" applyAlignment="1" applyProtection="1">
      <alignment vertical="center"/>
      <protection hidden="1"/>
    </xf>
    <xf numFmtId="0" fontId="13" fillId="0" borderId="0" xfId="0" applyFont="1" applyFill="1" applyAlignment="1" applyProtection="1">
      <alignment vertical="center"/>
      <protection hidden="1"/>
    </xf>
    <xf numFmtId="0" fontId="3" fillId="6" borderId="6" xfId="0" applyFont="1" applyFill="1" applyBorder="1" applyProtection="1">
      <protection hidden="1"/>
    </xf>
    <xf numFmtId="0" fontId="3" fillId="6" borderId="7" xfId="0" applyFont="1" applyFill="1" applyBorder="1" applyProtection="1">
      <protection hidden="1"/>
    </xf>
    <xf numFmtId="0" fontId="3" fillId="6" borderId="6" xfId="0" applyFont="1" applyFill="1" applyBorder="1" applyAlignment="1" applyProtection="1">
      <alignment vertical="center"/>
      <protection hidden="1"/>
    </xf>
    <xf numFmtId="0" fontId="3" fillId="6" borderId="9" xfId="0" applyFont="1" applyFill="1" applyBorder="1" applyAlignment="1" applyProtection="1">
      <alignment vertical="center"/>
      <protection hidden="1"/>
    </xf>
    <xf numFmtId="0" fontId="3" fillId="6" borderId="1" xfId="0" applyFont="1" applyFill="1" applyBorder="1" applyAlignment="1" applyProtection="1">
      <alignment horizontal="right" vertical="center"/>
      <protection hidden="1"/>
    </xf>
    <xf numFmtId="0" fontId="3" fillId="6" borderId="5" xfId="0" applyFont="1" applyFill="1" applyBorder="1" applyAlignment="1" applyProtection="1">
      <alignment horizontal="right" vertical="center"/>
      <protection hidden="1"/>
    </xf>
    <xf numFmtId="0" fontId="3" fillId="6" borderId="2" xfId="0" applyFont="1" applyFill="1" applyBorder="1" applyProtection="1">
      <protection hidden="1"/>
    </xf>
    <xf numFmtId="0" fontId="3" fillId="6" borderId="1" xfId="0" applyFont="1" applyFill="1" applyBorder="1" applyProtection="1">
      <protection hidden="1"/>
    </xf>
    <xf numFmtId="0" fontId="3" fillId="6" borderId="3" xfId="0" applyFont="1" applyFill="1" applyBorder="1" applyAlignment="1" applyProtection="1">
      <alignment vertical="center"/>
      <protection hidden="1"/>
    </xf>
    <xf numFmtId="0" fontId="3" fillId="6" borderId="2" xfId="0" applyFont="1" applyFill="1" applyBorder="1" applyAlignment="1" applyProtection="1">
      <alignment vertical="center"/>
      <protection hidden="1"/>
    </xf>
    <xf numFmtId="0" fontId="3" fillId="6" borderId="7" xfId="0" applyFont="1" applyFill="1" applyBorder="1" applyAlignment="1" applyProtection="1">
      <alignment vertical="center"/>
      <protection hidden="1"/>
    </xf>
    <xf numFmtId="164" fontId="3" fillId="6" borderId="8" xfId="0" applyNumberFormat="1" applyFont="1" applyFill="1" applyBorder="1" applyAlignment="1" applyProtection="1">
      <alignment horizontal="center" vertical="center"/>
      <protection hidden="1"/>
    </xf>
    <xf numFmtId="0" fontId="3" fillId="6" borderId="0" xfId="0" applyFont="1" applyFill="1" applyBorder="1" applyProtection="1">
      <protection hidden="1"/>
    </xf>
    <xf numFmtId="0" fontId="3" fillId="6" borderId="0" xfId="0" applyFont="1" applyFill="1" applyBorder="1" applyAlignment="1" applyProtection="1">
      <alignment horizontal="right" vertical="top"/>
      <protection hidden="1"/>
    </xf>
    <xf numFmtId="0" fontId="3" fillId="6" borderId="7" xfId="0" applyFont="1" applyFill="1" applyBorder="1" applyAlignment="1" applyProtection="1">
      <alignment horizontal="right" vertical="top"/>
      <protection hidden="1"/>
    </xf>
    <xf numFmtId="0" fontId="0" fillId="6" borderId="0" xfId="0" applyFill="1" applyBorder="1" applyAlignment="1" applyProtection="1">
      <alignment vertical="top" wrapText="1"/>
      <protection hidden="1"/>
    </xf>
    <xf numFmtId="0" fontId="3" fillId="6" borderId="8" xfId="0" applyFont="1" applyFill="1" applyBorder="1" applyAlignment="1" applyProtection="1">
      <alignment vertical="center"/>
      <protection hidden="1"/>
    </xf>
    <xf numFmtId="0" fontId="4" fillId="6" borderId="7" xfId="0" applyFont="1" applyFill="1" applyBorder="1" applyAlignment="1" applyProtection="1">
      <alignment horizontal="center" vertical="center"/>
      <protection hidden="1"/>
    </xf>
    <xf numFmtId="0" fontId="4" fillId="6" borderId="6" xfId="0" applyFont="1" applyFill="1" applyBorder="1" applyAlignment="1" applyProtection="1">
      <alignment horizontal="center" vertical="center"/>
      <protection hidden="1"/>
    </xf>
    <xf numFmtId="0" fontId="4" fillId="0" borderId="0" xfId="0" applyFont="1" applyAlignment="1" applyProtection="1">
      <alignment horizontal="center" vertical="center"/>
      <protection hidden="1"/>
    </xf>
    <xf numFmtId="0" fontId="3" fillId="6" borderId="1" xfId="0" applyFont="1" applyFill="1" applyBorder="1" applyAlignment="1" applyProtection="1">
      <alignment vertical="center"/>
      <protection hidden="1"/>
    </xf>
    <xf numFmtId="0" fontId="6" fillId="6" borderId="5" xfId="0" applyFont="1" applyFill="1" applyBorder="1" applyAlignment="1" applyProtection="1">
      <alignment vertical="center"/>
      <protection hidden="1"/>
    </xf>
    <xf numFmtId="0" fontId="3" fillId="6" borderId="5" xfId="0" applyFont="1" applyFill="1" applyBorder="1" applyAlignment="1" applyProtection="1">
      <alignment vertical="center"/>
      <protection hidden="1"/>
    </xf>
    <xf numFmtId="0" fontId="5" fillId="6" borderId="5" xfId="0" applyFont="1" applyFill="1" applyBorder="1" applyProtection="1">
      <protection hidden="1"/>
    </xf>
    <xf numFmtId="0" fontId="3" fillId="6" borderId="5" xfId="0" applyFont="1" applyFill="1" applyBorder="1" applyProtection="1">
      <protection hidden="1"/>
    </xf>
    <xf numFmtId="0" fontId="3" fillId="0" borderId="0" xfId="0" applyFont="1" applyAlignment="1" applyProtection="1">
      <alignment horizontal="left" vertical="center"/>
      <protection hidden="1"/>
    </xf>
    <xf numFmtId="0" fontId="4" fillId="7" borderId="13" xfId="0" applyFont="1" applyFill="1" applyBorder="1" applyAlignment="1" applyProtection="1">
      <alignment horizontal="center" vertical="center"/>
      <protection hidden="1"/>
    </xf>
    <xf numFmtId="0" fontId="3" fillId="13" borderId="10" xfId="0" applyFont="1" applyFill="1" applyBorder="1" applyAlignment="1" applyProtection="1">
      <alignment horizontal="center" vertical="center"/>
      <protection hidden="1"/>
    </xf>
    <xf numFmtId="0" fontId="3" fillId="4" borderId="7" xfId="0" applyFont="1" applyFill="1" applyBorder="1" applyAlignment="1" applyProtection="1">
      <protection hidden="1"/>
    </xf>
    <xf numFmtId="0" fontId="3" fillId="4" borderId="6" xfId="0" applyFont="1" applyFill="1" applyBorder="1" applyProtection="1">
      <protection hidden="1"/>
    </xf>
    <xf numFmtId="0" fontId="4" fillId="10" borderId="14" xfId="0" applyFont="1" applyFill="1" applyBorder="1" applyAlignment="1" applyProtection="1">
      <alignment horizontal="center" vertical="center"/>
      <protection hidden="1"/>
    </xf>
    <xf numFmtId="0" fontId="4" fillId="10" borderId="15" xfId="0" applyFont="1" applyFill="1" applyBorder="1" applyAlignment="1" applyProtection="1">
      <alignment horizontal="center" vertical="center"/>
      <protection hidden="1"/>
    </xf>
    <xf numFmtId="0" fontId="25" fillId="0" borderId="0" xfId="0" applyFont="1" applyAlignment="1" applyProtection="1">
      <alignment vertical="top"/>
      <protection hidden="1"/>
    </xf>
    <xf numFmtId="0" fontId="5" fillId="6" borderId="7" xfId="0" applyFont="1" applyFill="1" applyBorder="1" applyAlignment="1" applyProtection="1">
      <alignment vertical="center"/>
      <protection hidden="1"/>
    </xf>
    <xf numFmtId="0" fontId="5" fillId="6" borderId="0" xfId="0" applyFont="1" applyFill="1" applyAlignment="1" applyProtection="1">
      <alignment vertical="center"/>
      <protection hidden="1"/>
    </xf>
    <xf numFmtId="0" fontId="5" fillId="0" borderId="0" xfId="0" applyFont="1" applyAlignment="1" applyProtection="1">
      <alignment vertical="center"/>
      <protection hidden="1"/>
    </xf>
    <xf numFmtId="0" fontId="3" fillId="0" borderId="0" xfId="0" applyFont="1" applyFill="1" applyBorder="1" applyAlignment="1" applyProtection="1">
      <alignment vertical="center"/>
      <protection hidden="1"/>
    </xf>
    <xf numFmtId="0" fontId="8" fillId="0" borderId="0" xfId="0" applyFont="1" applyFill="1" applyBorder="1" applyAlignment="1" applyProtection="1">
      <alignment vertical="center"/>
      <protection hidden="1"/>
    </xf>
    <xf numFmtId="0" fontId="13" fillId="0" borderId="0" xfId="0" applyFont="1" applyFill="1" applyBorder="1" applyAlignment="1" applyProtection="1">
      <alignment vertical="center"/>
      <protection hidden="1"/>
    </xf>
    <xf numFmtId="0" fontId="4" fillId="0" borderId="0" xfId="0" applyFont="1" applyFill="1" applyBorder="1" applyAlignment="1" applyProtection="1">
      <alignment horizontal="center" vertical="center"/>
      <protection hidden="1"/>
    </xf>
    <xf numFmtId="0" fontId="5" fillId="0" borderId="0" xfId="0" applyFont="1" applyFill="1" applyBorder="1" applyAlignment="1" applyProtection="1">
      <alignment vertical="center"/>
      <protection hidden="1"/>
    </xf>
    <xf numFmtId="0" fontId="3" fillId="4" borderId="0" xfId="0" applyFont="1" applyFill="1" applyAlignment="1" applyProtection="1">
      <alignment horizontal="center" vertical="center"/>
      <protection hidden="1"/>
    </xf>
    <xf numFmtId="0" fontId="42" fillId="4" borderId="0" xfId="0" applyFont="1" applyFill="1" applyAlignment="1" applyProtection="1">
      <alignment vertical="center"/>
      <protection hidden="1"/>
    </xf>
    <xf numFmtId="0" fontId="3" fillId="0" borderId="0" xfId="0" applyFont="1" applyBorder="1" applyAlignment="1" applyProtection="1">
      <alignment vertical="center"/>
      <protection hidden="1"/>
    </xf>
    <xf numFmtId="1" fontId="44" fillId="16" borderId="10" xfId="5" applyNumberFormat="1" applyFont="1" applyBorder="1" applyAlignment="1" applyProtection="1">
      <alignment horizontal="center" vertical="center"/>
      <protection hidden="1"/>
    </xf>
    <xf numFmtId="0" fontId="3" fillId="6" borderId="0" xfId="0" applyFont="1" applyFill="1" applyBorder="1" applyAlignment="1" applyProtection="1">
      <alignment horizontal="center" vertical="center"/>
      <protection hidden="1"/>
    </xf>
    <xf numFmtId="0" fontId="3" fillId="19" borderId="0" xfId="0" applyFont="1" applyFill="1" applyAlignment="1" applyProtection="1">
      <alignment vertical="center"/>
      <protection hidden="1"/>
    </xf>
    <xf numFmtId="0" fontId="3" fillId="19" borderId="0" xfId="0" applyFont="1" applyFill="1" applyAlignment="1" applyProtection="1">
      <alignment horizontal="center" vertical="center"/>
      <protection hidden="1"/>
    </xf>
    <xf numFmtId="0" fontId="50" fillId="6" borderId="6" xfId="0" applyFont="1" applyFill="1" applyBorder="1" applyAlignment="1" applyProtection="1">
      <alignment vertical="center" wrapText="1"/>
      <protection hidden="1"/>
    </xf>
    <xf numFmtId="0" fontId="3" fillId="6" borderId="7" xfId="0" applyFont="1" applyFill="1" applyBorder="1" applyAlignment="1" applyProtection="1">
      <alignment vertical="center" wrapText="1"/>
      <protection hidden="1"/>
    </xf>
    <xf numFmtId="0" fontId="3" fillId="6" borderId="6" xfId="0" applyFont="1" applyFill="1" applyBorder="1" applyAlignment="1" applyProtection="1">
      <alignment vertical="center" wrapText="1"/>
      <protection hidden="1"/>
    </xf>
    <xf numFmtId="0" fontId="6" fillId="0" borderId="0" xfId="0" quotePrefix="1" applyFont="1" applyFill="1" applyBorder="1" applyAlignment="1" applyProtection="1">
      <alignment horizontal="right"/>
      <protection hidden="1"/>
    </xf>
    <xf numFmtId="0" fontId="6" fillId="0" borderId="0" xfId="0" applyFont="1" applyAlignment="1" applyProtection="1">
      <protection hidden="1"/>
    </xf>
    <xf numFmtId="0" fontId="6" fillId="0" borderId="0" xfId="0" applyFont="1" applyAlignment="1" applyProtection="1">
      <alignment horizontal="center"/>
      <protection hidden="1"/>
    </xf>
    <xf numFmtId="0" fontId="4" fillId="6" borderId="7" xfId="0" applyFont="1" applyFill="1" applyBorder="1" applyAlignment="1" applyProtection="1">
      <alignment vertical="center" wrapText="1"/>
      <protection hidden="1"/>
    </xf>
    <xf numFmtId="0" fontId="7" fillId="6" borderId="7" xfId="0" applyFont="1" applyFill="1" applyBorder="1" applyAlignment="1" applyProtection="1">
      <alignment vertical="center" wrapText="1"/>
      <protection hidden="1"/>
    </xf>
    <xf numFmtId="0" fontId="7" fillId="6" borderId="4" xfId="0" applyFont="1" applyFill="1" applyBorder="1" applyAlignment="1" applyProtection="1">
      <alignment wrapText="1"/>
      <protection hidden="1"/>
    </xf>
    <xf numFmtId="0" fontId="7" fillId="6" borderId="0" xfId="0" applyFont="1" applyFill="1" applyBorder="1" applyAlignment="1" applyProtection="1">
      <alignment wrapText="1"/>
      <protection hidden="1"/>
    </xf>
    <xf numFmtId="164" fontId="3" fillId="13" borderId="10" xfId="0" applyNumberFormat="1" applyFont="1" applyFill="1" applyBorder="1" applyAlignment="1" applyProtection="1">
      <alignment horizontal="center" vertical="center"/>
      <protection hidden="1"/>
    </xf>
    <xf numFmtId="165" fontId="3" fillId="13" borderId="12" xfId="1" applyNumberFormat="1" applyFont="1" applyFill="1" applyBorder="1" applyAlignment="1" applyProtection="1">
      <alignment horizontal="center" vertical="center"/>
      <protection hidden="1"/>
    </xf>
    <xf numFmtId="0" fontId="42" fillId="4" borderId="0" xfId="0" applyFont="1" applyFill="1" applyAlignment="1" applyProtection="1">
      <alignment horizontal="center" vertical="center"/>
      <protection hidden="1"/>
    </xf>
    <xf numFmtId="0" fontId="42" fillId="4" borderId="7" xfId="0" applyFont="1" applyFill="1" applyBorder="1" applyProtection="1">
      <protection hidden="1"/>
    </xf>
    <xf numFmtId="0" fontId="42" fillId="4" borderId="0" xfId="0" applyFont="1" applyFill="1" applyBorder="1" applyAlignment="1" applyProtection="1">
      <alignment vertical="center"/>
      <protection hidden="1"/>
    </xf>
    <xf numFmtId="0" fontId="3" fillId="6" borderId="5" xfId="0" applyFont="1" applyFill="1" applyBorder="1" applyAlignment="1" applyProtection="1">
      <alignment horizontal="center" vertical="center"/>
      <protection hidden="1"/>
    </xf>
    <xf numFmtId="0" fontId="6" fillId="0" borderId="0" xfId="0" applyFont="1" applyFill="1" applyAlignment="1" applyProtection="1">
      <alignment horizontal="left" vertical="center"/>
      <protection hidden="1"/>
    </xf>
    <xf numFmtId="0" fontId="3" fillId="6" borderId="0" xfId="0" applyFont="1" applyFill="1" applyBorder="1" applyAlignment="1" applyProtection="1">
      <alignment horizontal="right" vertical="center"/>
      <protection hidden="1"/>
    </xf>
    <xf numFmtId="0" fontId="4" fillId="7" borderId="10" xfId="0" applyFont="1" applyFill="1" applyBorder="1" applyAlignment="1" applyProtection="1">
      <alignment horizontal="center" vertical="center"/>
      <protection hidden="1"/>
    </xf>
    <xf numFmtId="0" fontId="4" fillId="7" borderId="12" xfId="0" applyFont="1" applyFill="1" applyBorder="1" applyAlignment="1" applyProtection="1">
      <alignment horizontal="center" vertical="center"/>
      <protection hidden="1"/>
    </xf>
    <xf numFmtId="0" fontId="3" fillId="6" borderId="4" xfId="0" applyFont="1" applyFill="1" applyBorder="1" applyAlignment="1" applyProtection="1">
      <alignment horizontal="center"/>
      <protection hidden="1"/>
    </xf>
    <xf numFmtId="0" fontId="3" fillId="6" borderId="6" xfId="0" applyFont="1" applyFill="1" applyBorder="1" applyAlignment="1" applyProtection="1">
      <alignment horizontal="center" vertical="center"/>
      <protection hidden="1"/>
    </xf>
    <xf numFmtId="0" fontId="4" fillId="10" borderId="10" xfId="0" applyFont="1" applyFill="1" applyBorder="1" applyAlignment="1" applyProtection="1">
      <alignment horizontal="center" vertical="center"/>
      <protection hidden="1"/>
    </xf>
    <xf numFmtId="0" fontId="4" fillId="10" borderId="12" xfId="0" applyFont="1" applyFill="1" applyBorder="1" applyAlignment="1" applyProtection="1">
      <alignment horizontal="center" vertical="center"/>
      <protection hidden="1"/>
    </xf>
    <xf numFmtId="165" fontId="4" fillId="6" borderId="0" xfId="0" applyNumberFormat="1" applyFont="1" applyFill="1" applyBorder="1" applyAlignment="1" applyProtection="1">
      <alignment horizontal="center" vertical="top"/>
      <protection hidden="1"/>
    </xf>
    <xf numFmtId="0" fontId="3" fillId="6" borderId="4" xfId="0" applyFont="1" applyFill="1" applyBorder="1" applyAlignment="1" applyProtection="1">
      <alignment horizontal="center" vertical="center"/>
      <protection hidden="1"/>
    </xf>
    <xf numFmtId="0" fontId="3" fillId="6" borderId="0" xfId="0" applyFont="1" applyFill="1" applyBorder="1" applyAlignment="1" applyProtection="1">
      <alignment horizontal="center"/>
      <protection hidden="1"/>
    </xf>
    <xf numFmtId="0" fontId="3" fillId="6" borderId="6" xfId="0" applyFont="1" applyFill="1" applyBorder="1" applyAlignment="1" applyProtection="1">
      <alignment horizontal="center"/>
      <protection hidden="1"/>
    </xf>
    <xf numFmtId="0" fontId="3" fillId="17" borderId="9" xfId="0" applyFont="1" applyFill="1" applyBorder="1" applyAlignment="1" applyProtection="1">
      <alignment vertical="center"/>
      <protection hidden="1"/>
    </xf>
    <xf numFmtId="0" fontId="3" fillId="17" borderId="0" xfId="0" applyFont="1" applyFill="1" applyBorder="1" applyAlignment="1" applyProtection="1">
      <alignment vertical="center"/>
      <protection hidden="1"/>
    </xf>
    <xf numFmtId="0" fontId="3" fillId="17" borderId="7" xfId="0" applyFont="1" applyFill="1" applyBorder="1" applyAlignment="1" applyProtection="1">
      <alignment vertical="center"/>
      <protection hidden="1"/>
    </xf>
    <xf numFmtId="0" fontId="25" fillId="17" borderId="0" xfId="0" applyFont="1" applyFill="1" applyBorder="1" applyAlignment="1" applyProtection="1">
      <alignment horizontal="right" vertical="center"/>
      <protection hidden="1"/>
    </xf>
    <xf numFmtId="0" fontId="3" fillId="17" borderId="0" xfId="0" applyFont="1" applyFill="1" applyBorder="1" applyAlignment="1" applyProtection="1">
      <alignment horizontal="right" vertical="center"/>
      <protection hidden="1"/>
    </xf>
    <xf numFmtId="0" fontId="3" fillId="17" borderId="0" xfId="0" applyFont="1" applyFill="1" applyBorder="1" applyAlignment="1" applyProtection="1">
      <alignment horizontal="right" vertical="top"/>
      <protection hidden="1"/>
    </xf>
    <xf numFmtId="0" fontId="4" fillId="17" borderId="7" xfId="0" applyFont="1" applyFill="1" applyBorder="1" applyAlignment="1" applyProtection="1">
      <alignment horizontal="center" vertical="center"/>
      <protection hidden="1"/>
    </xf>
    <xf numFmtId="0" fontId="6" fillId="17" borderId="0" xfId="0" applyFont="1" applyFill="1" applyBorder="1" applyAlignment="1" applyProtection="1">
      <alignment vertical="center"/>
      <protection hidden="1"/>
    </xf>
    <xf numFmtId="0" fontId="3" fillId="17" borderId="0" xfId="0" applyFont="1" applyFill="1" applyAlignment="1" applyProtection="1">
      <alignment vertical="center"/>
      <protection hidden="1"/>
    </xf>
    <xf numFmtId="0" fontId="0" fillId="17" borderId="0" xfId="0" applyFill="1" applyBorder="1" applyAlignment="1" applyProtection="1">
      <alignment vertical="top" wrapText="1"/>
      <protection hidden="1"/>
    </xf>
    <xf numFmtId="0" fontId="3" fillId="17" borderId="0" xfId="0" applyFont="1" applyFill="1" applyBorder="1" applyAlignment="1" applyProtection="1">
      <alignment horizontal="center" vertical="center"/>
      <protection hidden="1"/>
    </xf>
    <xf numFmtId="0" fontId="31" fillId="17" borderId="0" xfId="0" applyFont="1" applyFill="1" applyBorder="1" applyAlignment="1" applyProtection="1">
      <alignment vertical="center"/>
      <protection hidden="1"/>
    </xf>
    <xf numFmtId="0" fontId="30" fillId="17" borderId="0" xfId="0" applyFont="1" applyFill="1" applyBorder="1" applyAlignment="1" applyProtection="1">
      <alignment vertical="center"/>
      <protection hidden="1"/>
    </xf>
    <xf numFmtId="9" fontId="30" fillId="17" borderId="0" xfId="1" applyFont="1" applyFill="1" applyBorder="1" applyAlignment="1" applyProtection="1">
      <alignment horizontal="center" vertical="center"/>
      <protection hidden="1"/>
    </xf>
    <xf numFmtId="0" fontId="3" fillId="17" borderId="7" xfId="0" applyFont="1" applyFill="1" applyBorder="1" applyAlignment="1" applyProtection="1">
      <alignment horizontal="center" vertical="center"/>
      <protection hidden="1"/>
    </xf>
    <xf numFmtId="0" fontId="31" fillId="17" borderId="0" xfId="0" applyFont="1" applyFill="1" applyAlignment="1" applyProtection="1">
      <alignment vertical="center"/>
      <protection hidden="1"/>
    </xf>
    <xf numFmtId="0" fontId="53" fillId="17" borderId="0" xfId="0" applyFont="1" applyFill="1" applyBorder="1" applyAlignment="1" applyProtection="1">
      <alignment horizontal="right" vertical="center"/>
      <protection hidden="1"/>
    </xf>
    <xf numFmtId="0" fontId="53" fillId="17" borderId="0" xfId="0" applyFont="1" applyFill="1" applyBorder="1" applyAlignment="1" applyProtection="1">
      <alignment horizontal="right" vertical="top"/>
      <protection hidden="1"/>
    </xf>
    <xf numFmtId="0" fontId="3" fillId="17" borderId="5" xfId="0" applyFont="1" applyFill="1" applyBorder="1" applyAlignment="1" applyProtection="1">
      <alignment vertical="center"/>
      <protection hidden="1"/>
    </xf>
    <xf numFmtId="0" fontId="25" fillId="17" borderId="7" xfId="0" applyFont="1" applyFill="1" applyBorder="1" applyAlignment="1" applyProtection="1">
      <alignment vertical="top"/>
      <protection hidden="1"/>
    </xf>
    <xf numFmtId="0" fontId="3" fillId="17" borderId="1" xfId="0" applyFont="1" applyFill="1" applyBorder="1" applyAlignment="1" applyProtection="1">
      <alignment vertical="center"/>
      <protection hidden="1"/>
    </xf>
    <xf numFmtId="0" fontId="29" fillId="17" borderId="0" xfId="0" applyFont="1" applyFill="1" applyBorder="1" applyAlignment="1" applyProtection="1">
      <alignment vertical="center"/>
      <protection hidden="1"/>
    </xf>
    <xf numFmtId="0" fontId="32" fillId="17" borderId="6" xfId="0" applyFont="1" applyFill="1" applyBorder="1" applyAlignment="1" applyProtection="1">
      <alignment vertical="center"/>
      <protection hidden="1"/>
    </xf>
    <xf numFmtId="0" fontId="30" fillId="17" borderId="5" xfId="0" applyFont="1" applyFill="1" applyBorder="1" applyAlignment="1" applyProtection="1">
      <alignment vertical="center"/>
      <protection hidden="1"/>
    </xf>
    <xf numFmtId="0" fontId="6" fillId="17" borderId="5" xfId="0" applyFont="1" applyFill="1" applyBorder="1" applyAlignment="1" applyProtection="1">
      <alignment vertical="center"/>
      <protection hidden="1"/>
    </xf>
    <xf numFmtId="0" fontId="5" fillId="17" borderId="5" xfId="0" applyFont="1" applyFill="1" applyBorder="1" applyProtection="1">
      <protection hidden="1"/>
    </xf>
    <xf numFmtId="0" fontId="3" fillId="17" borderId="5" xfId="0" applyFont="1" applyFill="1" applyBorder="1" applyProtection="1">
      <protection hidden="1"/>
    </xf>
    <xf numFmtId="0" fontId="38" fillId="17" borderId="0" xfId="0" applyFont="1" applyFill="1" applyBorder="1" applyAlignment="1" applyProtection="1">
      <alignment vertical="center" wrapText="1"/>
      <protection hidden="1"/>
    </xf>
    <xf numFmtId="0" fontId="38" fillId="17" borderId="0" xfId="0" applyFont="1" applyFill="1" applyBorder="1" applyAlignment="1" applyProtection="1">
      <alignment horizontal="center" vertical="top"/>
      <protection hidden="1"/>
    </xf>
    <xf numFmtId="0" fontId="37" fillId="17" borderId="6" xfId="0" applyFont="1" applyFill="1" applyBorder="1" applyAlignment="1" applyProtection="1">
      <alignment vertical="top"/>
      <protection hidden="1"/>
    </xf>
    <xf numFmtId="0" fontId="29" fillId="17" borderId="6" xfId="0" applyFont="1" applyFill="1" applyBorder="1" applyAlignment="1" applyProtection="1">
      <alignment vertical="center"/>
      <protection hidden="1"/>
    </xf>
    <xf numFmtId="0" fontId="3" fillId="17" borderId="8" xfId="0" applyFont="1" applyFill="1" applyBorder="1" applyAlignment="1" applyProtection="1">
      <alignment vertical="center"/>
      <protection hidden="1"/>
    </xf>
    <xf numFmtId="0" fontId="4" fillId="17" borderId="6" xfId="0" applyFont="1" applyFill="1" applyBorder="1" applyAlignment="1" applyProtection="1">
      <alignment horizontal="center" vertical="center"/>
      <protection hidden="1"/>
    </xf>
    <xf numFmtId="0" fontId="7" fillId="17" borderId="0" xfId="0" applyFont="1" applyFill="1" applyBorder="1" applyAlignment="1" applyProtection="1">
      <alignment wrapText="1"/>
      <protection hidden="1"/>
    </xf>
    <xf numFmtId="0" fontId="3" fillId="17" borderId="6" xfId="0" applyFont="1" applyFill="1" applyBorder="1" applyAlignment="1" applyProtection="1">
      <alignment vertical="center"/>
      <protection hidden="1"/>
    </xf>
    <xf numFmtId="0" fontId="3" fillId="17" borderId="0" xfId="0" applyFont="1" applyFill="1" applyBorder="1" applyProtection="1">
      <protection hidden="1"/>
    </xf>
    <xf numFmtId="0" fontId="50" fillId="17" borderId="6" xfId="0" applyFont="1" applyFill="1" applyBorder="1" applyAlignment="1" applyProtection="1">
      <alignment vertical="center" wrapText="1"/>
      <protection hidden="1"/>
    </xf>
    <xf numFmtId="0" fontId="3" fillId="17" borderId="6" xfId="0" applyFont="1" applyFill="1" applyBorder="1" applyAlignment="1" applyProtection="1">
      <alignment vertical="center" wrapText="1"/>
      <protection hidden="1"/>
    </xf>
    <xf numFmtId="0" fontId="4" fillId="17" borderId="7" xfId="0" applyFont="1" applyFill="1" applyBorder="1" applyAlignment="1" applyProtection="1">
      <alignment vertical="center" wrapText="1"/>
      <protection hidden="1"/>
    </xf>
    <xf numFmtId="0" fontId="7" fillId="17" borderId="7" xfId="0" applyFont="1" applyFill="1" applyBorder="1" applyAlignment="1" applyProtection="1">
      <alignment vertical="center" wrapText="1"/>
      <protection hidden="1"/>
    </xf>
    <xf numFmtId="0" fontId="3" fillId="17" borderId="7" xfId="0" applyFont="1" applyFill="1" applyBorder="1" applyAlignment="1" applyProtection="1">
      <alignment vertical="center" wrapText="1"/>
      <protection hidden="1"/>
    </xf>
    <xf numFmtId="0" fontId="3" fillId="17" borderId="6" xfId="0" applyFont="1" applyFill="1" applyBorder="1" applyAlignment="1" applyProtection="1">
      <alignment horizontal="center" vertical="center"/>
      <protection hidden="1"/>
    </xf>
    <xf numFmtId="0" fontId="4" fillId="17" borderId="0" xfId="0" applyFont="1" applyFill="1" applyBorder="1" applyAlignment="1" applyProtection="1">
      <alignment horizontal="left"/>
      <protection hidden="1"/>
    </xf>
    <xf numFmtId="0" fontId="3" fillId="17" borderId="5" xfId="0" applyFont="1" applyFill="1" applyBorder="1" applyAlignment="1" applyProtection="1">
      <alignment horizontal="center" vertical="center"/>
      <protection hidden="1"/>
    </xf>
    <xf numFmtId="0" fontId="4" fillId="17" borderId="5" xfId="0" applyFont="1" applyFill="1" applyBorder="1" applyAlignment="1" applyProtection="1">
      <protection hidden="1"/>
    </xf>
    <xf numFmtId="0" fontId="4" fillId="17" borderId="2" xfId="0" applyFont="1" applyFill="1" applyBorder="1" applyAlignment="1" applyProtection="1">
      <protection hidden="1"/>
    </xf>
    <xf numFmtId="0" fontId="4" fillId="17" borderId="1" xfId="0" applyFont="1" applyFill="1" applyBorder="1" applyAlignment="1" applyProtection="1">
      <protection hidden="1"/>
    </xf>
    <xf numFmtId="0" fontId="38" fillId="17" borderId="0" xfId="0" applyNumberFormat="1" applyFont="1" applyFill="1" applyBorder="1" applyAlignment="1" applyProtection="1">
      <alignment horizontal="center" vertical="top"/>
      <protection hidden="1"/>
    </xf>
    <xf numFmtId="0" fontId="15" fillId="6" borderId="0" xfId="0" applyFont="1" applyFill="1" applyBorder="1" applyAlignment="1" applyProtection="1">
      <alignment vertical="center" wrapText="1"/>
      <protection hidden="1"/>
    </xf>
    <xf numFmtId="0" fontId="15" fillId="0" borderId="0" xfId="0" applyFont="1" applyAlignment="1" applyProtection="1">
      <alignment vertical="center"/>
      <protection hidden="1"/>
    </xf>
    <xf numFmtId="0" fontId="31" fillId="17" borderId="0" xfId="0" applyFont="1" applyFill="1" applyBorder="1" applyAlignment="1" applyProtection="1">
      <alignment horizontal="center" vertical="center"/>
      <protection hidden="1"/>
    </xf>
    <xf numFmtId="0" fontId="32" fillId="17" borderId="0" xfId="0" applyFont="1" applyFill="1" applyBorder="1" applyAlignment="1" applyProtection="1">
      <alignment horizontal="center" vertical="center"/>
      <protection hidden="1"/>
    </xf>
    <xf numFmtId="0" fontId="57" fillId="17" borderId="0" xfId="3" applyFont="1" applyFill="1" applyBorder="1" applyAlignment="1" applyProtection="1">
      <alignment horizontal="center" vertical="center" wrapText="1"/>
      <protection hidden="1"/>
    </xf>
    <xf numFmtId="0" fontId="57" fillId="17" borderId="0" xfId="3" applyFont="1" applyFill="1" applyBorder="1" applyAlignment="1" applyProtection="1">
      <alignment horizontal="right" vertical="center"/>
      <protection hidden="1"/>
    </xf>
    <xf numFmtId="0" fontId="32" fillId="17" borderId="17" xfId="0" applyFont="1" applyFill="1" applyBorder="1" applyAlignment="1" applyProtection="1">
      <alignment vertical="center"/>
      <protection hidden="1"/>
    </xf>
    <xf numFmtId="0" fontId="3" fillId="17" borderId="4" xfId="0" applyFont="1" applyFill="1" applyBorder="1" applyAlignment="1" applyProtection="1">
      <alignment horizontal="center" vertical="center"/>
      <protection hidden="1"/>
    </xf>
    <xf numFmtId="0" fontId="31" fillId="17" borderId="7" xfId="0" applyFont="1" applyFill="1" applyBorder="1" applyAlignment="1" applyProtection="1">
      <alignment vertical="center"/>
      <protection hidden="1"/>
    </xf>
    <xf numFmtId="0" fontId="58" fillId="10" borderId="13" xfId="0" applyFont="1" applyFill="1" applyBorder="1" applyAlignment="1" applyProtection="1">
      <alignment horizontal="center" vertical="center"/>
      <protection hidden="1"/>
    </xf>
    <xf numFmtId="0" fontId="58" fillId="10" borderId="15" xfId="0" applyFont="1" applyFill="1" applyBorder="1" applyAlignment="1" applyProtection="1">
      <alignment horizontal="center" vertical="center"/>
      <protection hidden="1"/>
    </xf>
    <xf numFmtId="0" fontId="42" fillId="4" borderId="7" xfId="0" applyFont="1" applyFill="1" applyBorder="1" applyAlignment="1" applyProtection="1">
      <protection hidden="1"/>
    </xf>
    <xf numFmtId="0" fontId="42" fillId="4" borderId="0" xfId="0" applyFont="1" applyFill="1" applyBorder="1" applyAlignment="1" applyProtection="1">
      <protection hidden="1"/>
    </xf>
    <xf numFmtId="0" fontId="59" fillId="7" borderId="10" xfId="0" applyFont="1" applyFill="1" applyBorder="1" applyAlignment="1" applyProtection="1">
      <alignment horizontal="center" vertical="center"/>
      <protection hidden="1"/>
    </xf>
    <xf numFmtId="9" fontId="37" fillId="17" borderId="32" xfId="0" applyNumberFormat="1" applyFont="1" applyFill="1" applyBorder="1" applyAlignment="1" applyProtection="1">
      <alignment horizontal="center" vertical="center"/>
      <protection hidden="1"/>
    </xf>
    <xf numFmtId="165" fontId="33" fillId="17" borderId="48" xfId="0" applyNumberFormat="1" applyFont="1" applyFill="1" applyBorder="1" applyAlignment="1" applyProtection="1">
      <alignment horizontal="center" vertical="center"/>
      <protection hidden="1"/>
    </xf>
    <xf numFmtId="0" fontId="5" fillId="0" borderId="10" xfId="0" applyFont="1" applyFill="1" applyBorder="1" applyAlignment="1" applyProtection="1">
      <alignment vertical="center"/>
      <protection hidden="1"/>
    </xf>
    <xf numFmtId="0" fontId="15" fillId="0" borderId="3" xfId="0" applyFont="1" applyFill="1" applyBorder="1" applyAlignment="1" applyProtection="1">
      <alignment vertical="top"/>
      <protection hidden="1"/>
    </xf>
    <xf numFmtId="0" fontId="4" fillId="0" borderId="0" xfId="0" applyFont="1" applyFill="1" applyBorder="1" applyAlignment="1" applyProtection="1">
      <alignment horizontal="center" vertical="center"/>
      <protection hidden="1"/>
    </xf>
    <xf numFmtId="0" fontId="3" fillId="0" borderId="0" xfId="0" applyFont="1" applyFill="1" applyBorder="1" applyAlignment="1" applyProtection="1">
      <alignment horizontal="center" vertical="center" wrapText="1"/>
      <protection hidden="1"/>
    </xf>
    <xf numFmtId="0" fontId="3" fillId="0" borderId="0" xfId="0" quotePrefix="1" applyFont="1" applyFill="1" applyBorder="1" applyAlignment="1" applyProtection="1">
      <alignment vertical="center"/>
      <protection hidden="1"/>
    </xf>
    <xf numFmtId="0" fontId="34" fillId="4" borderId="0" xfId="0" applyFont="1" applyFill="1" applyAlignment="1" applyProtection="1">
      <alignment vertical="center" wrapText="1"/>
      <protection hidden="1"/>
    </xf>
    <xf numFmtId="0" fontId="31" fillId="17" borderId="0" xfId="0" applyFont="1" applyFill="1" applyBorder="1" applyAlignment="1" applyProtection="1">
      <alignment horizontal="center" vertical="center"/>
      <protection hidden="1"/>
    </xf>
    <xf numFmtId="0" fontId="32" fillId="17" borderId="0" xfId="0" applyFont="1" applyFill="1" applyBorder="1" applyAlignment="1" applyProtection="1">
      <alignment horizontal="center" vertical="center"/>
      <protection hidden="1"/>
    </xf>
    <xf numFmtId="0" fontId="4" fillId="7" borderId="12" xfId="0" applyFont="1" applyFill="1" applyBorder="1" applyAlignment="1" applyProtection="1">
      <alignment horizontal="center" vertical="center"/>
      <protection hidden="1"/>
    </xf>
    <xf numFmtId="0" fontId="6" fillId="0" borderId="0" xfId="0" applyFont="1" applyFill="1" applyAlignment="1" applyProtection="1">
      <alignment vertical="top" wrapText="1"/>
      <protection hidden="1"/>
    </xf>
    <xf numFmtId="0" fontId="6" fillId="0" borderId="0" xfId="0" applyFont="1" applyFill="1" applyAlignment="1" applyProtection="1">
      <alignment vertical="center" wrapText="1"/>
      <protection hidden="1"/>
    </xf>
    <xf numFmtId="9" fontId="56" fillId="17" borderId="49" xfId="1" applyFont="1" applyFill="1" applyBorder="1" applyAlignment="1" applyProtection="1">
      <alignment vertical="center" wrapText="1"/>
      <protection hidden="1"/>
    </xf>
    <xf numFmtId="0" fontId="65" fillId="17" borderId="0" xfId="0" applyFont="1" applyFill="1" applyBorder="1" applyAlignment="1" applyProtection="1">
      <alignment wrapText="1"/>
      <protection hidden="1"/>
    </xf>
    <xf numFmtId="0" fontId="5" fillId="6" borderId="6" xfId="0" applyFont="1" applyFill="1" applyBorder="1" applyAlignment="1" applyProtection="1">
      <alignment vertical="center"/>
      <protection hidden="1"/>
    </xf>
    <xf numFmtId="164" fontId="24" fillId="4" borderId="10" xfId="3" applyNumberFormat="1" applyFont="1" applyFill="1" applyBorder="1" applyAlignment="1" applyProtection="1">
      <alignment horizontal="center" vertical="center"/>
      <protection locked="0"/>
    </xf>
    <xf numFmtId="165" fontId="24" fillId="4" borderId="12" xfId="3" applyNumberFormat="1" applyFont="1" applyFill="1" applyBorder="1" applyAlignment="1" applyProtection="1">
      <alignment horizontal="center" vertical="center"/>
      <protection locked="0"/>
    </xf>
    <xf numFmtId="0" fontId="33" fillId="6" borderId="0" xfId="0" applyFont="1" applyFill="1" applyBorder="1" applyAlignment="1" applyProtection="1">
      <alignment horizontal="right" vertical="center"/>
      <protection hidden="1"/>
    </xf>
    <xf numFmtId="0" fontId="76" fillId="0" borderId="0" xfId="0" applyFont="1" applyFill="1" applyBorder="1" applyAlignment="1" applyProtection="1">
      <alignment horizontal="center" vertical="center"/>
      <protection hidden="1"/>
    </xf>
    <xf numFmtId="0" fontId="21" fillId="0" borderId="0" xfId="0" applyFont="1" applyBorder="1" applyAlignment="1">
      <alignment vertical="center" wrapText="1"/>
    </xf>
    <xf numFmtId="0" fontId="3" fillId="0" borderId="0" xfId="0" applyFont="1" applyAlignment="1" applyProtection="1">
      <alignment horizontal="left" vertical="center"/>
      <protection hidden="1"/>
    </xf>
    <xf numFmtId="0" fontId="4" fillId="0" borderId="0" xfId="0" applyFont="1" applyFill="1" applyBorder="1" applyAlignment="1" applyProtection="1">
      <alignment horizontal="center" vertical="center"/>
      <protection hidden="1"/>
    </xf>
    <xf numFmtId="0" fontId="3" fillId="6" borderId="6" xfId="0" applyFont="1" applyFill="1" applyBorder="1" applyAlignment="1" applyProtection="1">
      <alignment horizontal="center" vertical="center"/>
      <protection hidden="1"/>
    </xf>
    <xf numFmtId="0" fontId="3" fillId="6" borderId="5" xfId="0" applyFont="1" applyFill="1" applyBorder="1" applyAlignment="1" applyProtection="1">
      <alignment horizontal="center" vertical="center"/>
      <protection hidden="1"/>
    </xf>
    <xf numFmtId="0" fontId="3" fillId="6" borderId="4" xfId="0" applyFont="1" applyFill="1" applyBorder="1" applyAlignment="1" applyProtection="1">
      <alignment horizontal="left"/>
      <protection hidden="1"/>
    </xf>
    <xf numFmtId="0" fontId="27" fillId="5" borderId="30" xfId="2" applyAlignment="1" applyProtection="1">
      <alignment vertical="center"/>
      <protection hidden="1"/>
    </xf>
    <xf numFmtId="0" fontId="33" fillId="17" borderId="0" xfId="0" applyFont="1" applyFill="1" applyBorder="1" applyAlignment="1" applyProtection="1">
      <alignment horizontal="right" vertical="center"/>
      <protection hidden="1"/>
    </xf>
    <xf numFmtId="0" fontId="24" fillId="17" borderId="0" xfId="0" applyFont="1" applyFill="1" applyBorder="1" applyAlignment="1" applyProtection="1">
      <alignment horizontal="center"/>
      <protection hidden="1"/>
    </xf>
    <xf numFmtId="0" fontId="24" fillId="17" borderId="0" xfId="0" applyFont="1" applyFill="1" applyBorder="1" applyProtection="1">
      <protection hidden="1"/>
    </xf>
    <xf numFmtId="0" fontId="79" fillId="4" borderId="10" xfId="3" applyFont="1" applyFill="1" applyBorder="1" applyAlignment="1" applyProtection="1">
      <alignment horizontal="center" vertical="center"/>
      <protection locked="0"/>
    </xf>
    <xf numFmtId="0" fontId="3" fillId="4" borderId="0" xfId="0" applyFont="1" applyFill="1" applyBorder="1" applyProtection="1">
      <protection hidden="1"/>
    </xf>
    <xf numFmtId="0" fontId="3" fillId="17" borderId="0" xfId="0" applyFont="1" applyFill="1" applyBorder="1" applyAlignment="1" applyProtection="1">
      <alignment horizontal="right" vertical="center"/>
      <protection hidden="1"/>
    </xf>
    <xf numFmtId="0" fontId="3" fillId="6" borderId="0" xfId="0" applyFont="1" applyFill="1" applyBorder="1" applyAlignment="1" applyProtection="1">
      <alignment horizontal="right" vertical="center"/>
      <protection hidden="1"/>
    </xf>
    <xf numFmtId="0" fontId="0" fillId="4" borderId="0" xfId="0" applyFill="1" applyAlignment="1">
      <alignment horizontal="center"/>
    </xf>
    <xf numFmtId="0" fontId="16" fillId="4" borderId="16" xfId="0" applyFont="1" applyFill="1" applyBorder="1" applyAlignment="1">
      <alignment vertical="center"/>
    </xf>
    <xf numFmtId="0" fontId="15" fillId="4" borderId="0" xfId="0" applyFont="1" applyFill="1" applyAlignment="1">
      <alignment horizontal="center" vertical="center"/>
    </xf>
    <xf numFmtId="0" fontId="0" fillId="4" borderId="0" xfId="0" applyFill="1" applyAlignment="1">
      <alignment horizontal="center" vertical="center"/>
    </xf>
    <xf numFmtId="0" fontId="61" fillId="4" borderId="0" xfId="0" applyFont="1" applyFill="1" applyBorder="1" applyAlignment="1">
      <alignment horizontal="left" vertical="center"/>
    </xf>
    <xf numFmtId="0" fontId="35" fillId="4" borderId="0" xfId="0" applyFont="1" applyFill="1" applyBorder="1" applyAlignment="1">
      <alignment horizontal="left" vertical="center"/>
    </xf>
    <xf numFmtId="0" fontId="16" fillId="4" borderId="0" xfId="0" applyFont="1" applyFill="1" applyAlignment="1">
      <alignment vertical="center"/>
    </xf>
    <xf numFmtId="0" fontId="16" fillId="4" borderId="0" xfId="0" applyFont="1" applyFill="1" applyAlignment="1">
      <alignment vertical="center" wrapText="1"/>
    </xf>
    <xf numFmtId="0" fontId="0" fillId="4" borderId="16" xfId="0" applyFill="1" applyBorder="1" applyAlignment="1">
      <alignment horizontal="center"/>
    </xf>
    <xf numFmtId="0" fontId="42" fillId="17" borderId="0" xfId="0" applyFont="1" applyFill="1" applyBorder="1" applyAlignment="1" applyProtection="1">
      <alignment vertical="center"/>
      <protection hidden="1"/>
    </xf>
    <xf numFmtId="0" fontId="31" fillId="4" borderId="10" xfId="0" applyFont="1" applyFill="1" applyBorder="1" applyAlignment="1" applyProtection="1">
      <alignment vertical="center"/>
      <protection hidden="1"/>
    </xf>
    <xf numFmtId="0" fontId="31" fillId="13" borderId="10" xfId="0" applyFont="1" applyFill="1" applyBorder="1" applyAlignment="1" applyProtection="1">
      <alignment vertical="center"/>
      <protection hidden="1"/>
    </xf>
    <xf numFmtId="0" fontId="3" fillId="13" borderId="10" xfId="0" applyFont="1" applyFill="1" applyBorder="1" applyAlignment="1" applyProtection="1">
      <alignment vertical="center"/>
      <protection hidden="1"/>
    </xf>
    <xf numFmtId="0" fontId="3" fillId="6" borderId="0" xfId="0" applyFont="1" applyFill="1" applyBorder="1" applyAlignment="1" applyProtection="1">
      <alignment horizontal="right" vertical="center"/>
      <protection hidden="1"/>
    </xf>
    <xf numFmtId="0" fontId="4" fillId="10" borderId="10" xfId="0" applyFont="1" applyFill="1" applyBorder="1" applyAlignment="1" applyProtection="1">
      <alignment horizontal="center" vertical="center"/>
      <protection hidden="1"/>
    </xf>
    <xf numFmtId="0" fontId="4" fillId="10" borderId="12" xfId="0" applyFont="1" applyFill="1" applyBorder="1" applyAlignment="1" applyProtection="1">
      <alignment horizontal="center" vertical="center"/>
      <protection hidden="1"/>
    </xf>
    <xf numFmtId="0" fontId="16" fillId="4" borderId="0" xfId="0" applyFont="1" applyFill="1" applyBorder="1" applyAlignment="1">
      <alignment horizontal="left" vertical="center"/>
    </xf>
    <xf numFmtId="0" fontId="15" fillId="6" borderId="7" xfId="0" applyFont="1" applyFill="1" applyBorder="1" applyAlignment="1" applyProtection="1">
      <alignment vertical="center"/>
      <protection hidden="1"/>
    </xf>
    <xf numFmtId="0" fontId="17" fillId="6" borderId="0" xfId="0" applyFont="1" applyFill="1" applyBorder="1" applyAlignment="1" applyProtection="1">
      <alignment vertical="center" wrapText="1"/>
      <protection hidden="1"/>
    </xf>
    <xf numFmtId="0" fontId="15" fillId="6" borderId="6" xfId="0" applyFont="1" applyFill="1" applyBorder="1" applyAlignment="1" applyProtection="1">
      <alignment vertical="center"/>
      <protection hidden="1"/>
    </xf>
    <xf numFmtId="0" fontId="15" fillId="0" borderId="0" xfId="0" applyFont="1" applyFill="1" applyBorder="1" applyAlignment="1" applyProtection="1">
      <alignment vertical="center"/>
      <protection hidden="1"/>
    </xf>
    <xf numFmtId="0" fontId="15" fillId="0" borderId="3" xfId="0" applyFont="1" applyFill="1" applyBorder="1" applyAlignment="1" applyProtection="1">
      <alignment vertical="center"/>
      <protection hidden="1"/>
    </xf>
    <xf numFmtId="0" fontId="40" fillId="13" borderId="1" xfId="3" applyFill="1" applyBorder="1" applyAlignment="1" applyProtection="1">
      <alignment horizontal="center" vertical="center"/>
      <protection hidden="1"/>
    </xf>
    <xf numFmtId="0" fontId="40" fillId="13" borderId="5" xfId="3" applyFill="1" applyBorder="1" applyAlignment="1" applyProtection="1">
      <alignment horizontal="center" vertical="center"/>
      <protection hidden="1"/>
    </xf>
    <xf numFmtId="164" fontId="40" fillId="13" borderId="8" xfId="3" applyNumberFormat="1" applyFill="1" applyBorder="1" applyAlignment="1" applyProtection="1">
      <alignment horizontal="center" vertical="center"/>
      <protection hidden="1"/>
    </xf>
    <xf numFmtId="0" fontId="40" fillId="13" borderId="6" xfId="3" applyFill="1" applyBorder="1" applyProtection="1">
      <protection hidden="1"/>
    </xf>
    <xf numFmtId="0" fontId="3" fillId="13" borderId="6" xfId="0" applyFont="1" applyFill="1" applyBorder="1" applyProtection="1">
      <protection hidden="1"/>
    </xf>
    <xf numFmtId="0" fontId="40" fillId="13" borderId="6" xfId="3" applyFill="1" applyBorder="1" applyAlignment="1" applyProtection="1">
      <alignment horizontal="center"/>
      <protection hidden="1"/>
    </xf>
    <xf numFmtId="0" fontId="40" fillId="13" borderId="2" xfId="3" applyFill="1" applyBorder="1" applyAlignment="1" applyProtection="1">
      <alignment horizontal="center" vertical="center"/>
      <protection hidden="1"/>
    </xf>
    <xf numFmtId="0" fontId="48" fillId="27" borderId="0" xfId="6" applyFont="1" applyFill="1" applyBorder="1" applyAlignment="1" applyProtection="1">
      <alignment horizontal="right"/>
      <protection hidden="1"/>
    </xf>
    <xf numFmtId="0" fontId="48" fillId="27" borderId="0" xfId="6" applyFont="1" applyFill="1" applyBorder="1" applyAlignment="1" applyProtection="1">
      <alignment horizontal="left"/>
      <protection hidden="1"/>
    </xf>
    <xf numFmtId="0" fontId="47" fillId="27" borderId="0" xfId="6" applyFont="1" applyFill="1" applyBorder="1" applyAlignment="1" applyProtection="1">
      <protection hidden="1"/>
    </xf>
    <xf numFmtId="0" fontId="47" fillId="27" borderId="23" xfId="6" applyFont="1" applyFill="1" applyBorder="1" applyAlignment="1" applyProtection="1">
      <alignment vertical="center"/>
      <protection hidden="1"/>
    </xf>
    <xf numFmtId="0" fontId="47" fillId="27" borderId="6" xfId="6" applyFont="1" applyFill="1" applyBorder="1" applyAlignment="1" applyProtection="1">
      <alignment vertical="center"/>
      <protection hidden="1"/>
    </xf>
    <xf numFmtId="0" fontId="49" fillId="27" borderId="22" xfId="6" applyFont="1" applyFill="1" applyBorder="1" applyAlignment="1" applyProtection="1">
      <alignment horizontal="right" vertical="center"/>
      <protection hidden="1"/>
    </xf>
    <xf numFmtId="0" fontId="49" fillId="27" borderId="0" xfId="6" applyFont="1" applyFill="1" applyBorder="1" applyAlignment="1" applyProtection="1">
      <alignment horizontal="right" vertical="center"/>
      <protection hidden="1"/>
    </xf>
    <xf numFmtId="0" fontId="47" fillId="27" borderId="0" xfId="6" applyFont="1" applyFill="1" applyBorder="1" applyAlignment="1" applyProtection="1">
      <alignment horizontal="right" vertical="center"/>
      <protection hidden="1"/>
    </xf>
    <xf numFmtId="0" fontId="47" fillId="27" borderId="0" xfId="6" applyFont="1" applyFill="1" applyBorder="1" applyAlignment="1" applyProtection="1">
      <alignment horizontal="left" vertical="center"/>
      <protection hidden="1"/>
    </xf>
    <xf numFmtId="0" fontId="47" fillId="27" borderId="0" xfId="6" applyFont="1" applyFill="1" applyBorder="1" applyAlignment="1" applyProtection="1">
      <alignment vertical="center"/>
      <protection hidden="1"/>
    </xf>
    <xf numFmtId="0" fontId="46" fillId="27" borderId="6" xfId="6" applyFill="1" applyBorder="1" applyAlignment="1" applyProtection="1">
      <alignment vertical="center"/>
      <protection hidden="1"/>
    </xf>
    <xf numFmtId="0" fontId="47" fillId="27" borderId="37" xfId="6" applyFont="1" applyFill="1" applyBorder="1" applyAlignment="1" applyProtection="1">
      <alignment vertical="center"/>
      <protection hidden="1"/>
    </xf>
    <xf numFmtId="0" fontId="47" fillId="27" borderId="16" xfId="6" applyFont="1" applyFill="1" applyBorder="1" applyAlignment="1" applyProtection="1">
      <alignment horizontal="center" vertical="center"/>
      <protection hidden="1"/>
    </xf>
    <xf numFmtId="0" fontId="46" fillId="27" borderId="16" xfId="6" applyFill="1" applyBorder="1" applyAlignment="1" applyProtection="1">
      <alignment vertical="center"/>
      <protection hidden="1"/>
    </xf>
    <xf numFmtId="0" fontId="47" fillId="27" borderId="16" xfId="6" applyFont="1" applyFill="1" applyBorder="1" applyAlignment="1" applyProtection="1">
      <alignment vertical="center"/>
      <protection hidden="1"/>
    </xf>
    <xf numFmtId="0" fontId="47" fillId="27" borderId="38" xfId="6" applyFont="1" applyFill="1" applyBorder="1" applyAlignment="1" applyProtection="1">
      <alignment vertical="center"/>
      <protection hidden="1"/>
    </xf>
    <xf numFmtId="0" fontId="89" fillId="7" borderId="26" xfId="0" applyFont="1" applyFill="1" applyBorder="1" applyAlignment="1" applyProtection="1">
      <alignment vertical="center"/>
      <protection hidden="1"/>
    </xf>
    <xf numFmtId="0" fontId="90" fillId="7" borderId="3" xfId="0" applyFont="1" applyFill="1" applyBorder="1" applyAlignment="1" applyProtection="1">
      <alignment vertical="center"/>
      <protection hidden="1"/>
    </xf>
    <xf numFmtId="0" fontId="91" fillId="7" borderId="27" xfId="0" applyFont="1" applyFill="1" applyBorder="1" applyAlignment="1" applyProtection="1">
      <alignment vertical="center"/>
      <protection hidden="1"/>
    </xf>
    <xf numFmtId="0" fontId="37" fillId="11" borderId="13" xfId="0" applyFont="1" applyFill="1" applyBorder="1" applyAlignment="1" applyProtection="1">
      <alignment horizontal="center" vertical="center"/>
      <protection hidden="1"/>
    </xf>
    <xf numFmtId="0" fontId="37" fillId="11" borderId="3" xfId="0" applyFont="1" applyFill="1" applyBorder="1" applyAlignment="1" applyProtection="1">
      <alignment vertical="center"/>
      <protection hidden="1"/>
    </xf>
    <xf numFmtId="9" fontId="6" fillId="20" borderId="32" xfId="0" applyNumberFormat="1" applyFont="1" applyFill="1" applyBorder="1" applyAlignment="1" applyProtection="1">
      <alignment horizontal="center" vertical="center"/>
      <protection hidden="1"/>
    </xf>
    <xf numFmtId="165" fontId="6" fillId="20" borderId="33" xfId="0" applyNumberFormat="1" applyFont="1" applyFill="1" applyBorder="1" applyAlignment="1" applyProtection="1">
      <alignment horizontal="right" vertical="center"/>
      <protection hidden="1"/>
    </xf>
    <xf numFmtId="0" fontId="17" fillId="4" borderId="0" xfId="0" applyFont="1" applyFill="1" applyBorder="1" applyAlignment="1">
      <alignment horizontal="left" vertical="center"/>
    </xf>
    <xf numFmtId="0" fontId="64" fillId="4" borderId="0" xfId="0" applyFont="1" applyFill="1" applyAlignment="1" applyProtection="1">
      <alignment vertical="center" wrapText="1"/>
      <protection hidden="1"/>
    </xf>
    <xf numFmtId="0" fontId="64" fillId="4" borderId="5" xfId="0" applyFont="1" applyFill="1" applyBorder="1" applyAlignment="1" applyProtection="1">
      <alignment vertical="center" wrapText="1"/>
      <protection hidden="1"/>
    </xf>
    <xf numFmtId="0" fontId="95" fillId="0" borderId="0" xfId="0" applyFont="1" applyAlignment="1" applyProtection="1">
      <alignment vertical="center"/>
      <protection hidden="1"/>
    </xf>
    <xf numFmtId="0" fontId="96" fillId="4" borderId="0" xfId="0" applyFont="1" applyFill="1" applyBorder="1" applyAlignment="1" applyProtection="1">
      <alignment horizontal="center"/>
      <protection hidden="1"/>
    </xf>
    <xf numFmtId="16" fontId="4" fillId="4" borderId="0" xfId="0" quotePrefix="1" applyNumberFormat="1" applyFont="1" applyFill="1" applyBorder="1" applyAlignment="1" applyProtection="1">
      <alignment horizontal="center" vertical="top"/>
      <protection hidden="1"/>
    </xf>
    <xf numFmtId="0" fontId="4" fillId="4" borderId="0" xfId="0" quotePrefix="1" applyNumberFormat="1" applyFont="1" applyFill="1" applyBorder="1" applyAlignment="1" applyProtection="1">
      <alignment horizontal="center" vertical="top"/>
      <protection hidden="1"/>
    </xf>
    <xf numFmtId="0" fontId="55" fillId="4" borderId="10" xfId="0" applyFont="1" applyFill="1" applyBorder="1" applyAlignment="1" applyProtection="1">
      <alignment horizontal="center" vertical="center"/>
    </xf>
    <xf numFmtId="0" fontId="70" fillId="4" borderId="10" xfId="0" applyFont="1" applyFill="1" applyBorder="1" applyAlignment="1" applyProtection="1">
      <alignment horizontal="center" vertical="center"/>
    </xf>
    <xf numFmtId="169" fontId="6" fillId="23" borderId="52" xfId="0" applyNumberFormat="1" applyFont="1" applyFill="1" applyBorder="1" applyAlignment="1" applyProtection="1">
      <alignment horizontal="right" vertical="center"/>
      <protection hidden="1"/>
    </xf>
    <xf numFmtId="169" fontId="31" fillId="10" borderId="52" xfId="0" applyNumberFormat="1" applyFont="1" applyFill="1" applyBorder="1" applyAlignment="1" applyProtection="1">
      <alignment horizontal="center" vertical="center"/>
      <protection hidden="1"/>
    </xf>
    <xf numFmtId="169" fontId="29" fillId="11" borderId="52" xfId="0" applyNumberFormat="1" applyFont="1" applyFill="1" applyBorder="1" applyAlignment="1" applyProtection="1">
      <alignment horizontal="right" vertical="center"/>
      <protection hidden="1"/>
    </xf>
    <xf numFmtId="169" fontId="6" fillId="23" borderId="51" xfId="0" applyNumberFormat="1" applyFont="1" applyFill="1" applyBorder="1" applyAlignment="1" applyProtection="1">
      <alignment horizontal="right" vertical="center"/>
      <protection hidden="1"/>
    </xf>
    <xf numFmtId="169" fontId="31" fillId="10" borderId="51" xfId="0" applyNumberFormat="1" applyFont="1" applyFill="1" applyBorder="1" applyAlignment="1" applyProtection="1">
      <alignment horizontal="center" vertical="center"/>
      <protection hidden="1"/>
    </xf>
    <xf numFmtId="169" fontId="29" fillId="11" borderId="51" xfId="0" applyNumberFormat="1" applyFont="1" applyFill="1" applyBorder="1" applyAlignment="1" applyProtection="1">
      <alignment horizontal="right" vertical="center"/>
      <protection hidden="1"/>
    </xf>
    <xf numFmtId="169" fontId="31" fillId="20" borderId="32" xfId="1" applyNumberFormat="1" applyFont="1" applyFill="1" applyBorder="1" applyAlignment="1" applyProtection="1">
      <alignment horizontal="center" vertical="center"/>
      <protection hidden="1"/>
    </xf>
    <xf numFmtId="169" fontId="29" fillId="23" borderId="51" xfId="0" applyNumberFormat="1" applyFont="1" applyFill="1" applyBorder="1" applyAlignment="1" applyProtection="1">
      <alignment horizontal="right" vertical="center"/>
      <protection hidden="1"/>
    </xf>
    <xf numFmtId="169" fontId="31" fillId="20" borderId="33" xfId="1" applyNumberFormat="1" applyFont="1" applyFill="1" applyBorder="1" applyAlignment="1" applyProtection="1">
      <alignment horizontal="center" vertical="center"/>
      <protection hidden="1"/>
    </xf>
    <xf numFmtId="169" fontId="29" fillId="4" borderId="10" xfId="3" applyNumberFormat="1" applyFont="1" applyFill="1" applyBorder="1" applyAlignment="1" applyProtection="1">
      <alignment horizontal="right" vertical="center"/>
      <protection locked="0"/>
    </xf>
    <xf numFmtId="169" fontId="31" fillId="10" borderId="31" xfId="0" applyNumberFormat="1" applyFont="1" applyFill="1" applyBorder="1" applyAlignment="1" applyProtection="1">
      <alignment horizontal="center" vertical="center"/>
      <protection hidden="1"/>
    </xf>
    <xf numFmtId="169" fontId="31" fillId="10" borderId="11" xfId="0" applyNumberFormat="1" applyFont="1" applyFill="1" applyBorder="1" applyAlignment="1" applyProtection="1">
      <alignment horizontal="center" vertical="center"/>
      <protection hidden="1"/>
    </xf>
    <xf numFmtId="169" fontId="29" fillId="23" borderId="52" xfId="0" applyNumberFormat="1" applyFont="1" applyFill="1" applyBorder="1" applyAlignment="1" applyProtection="1">
      <alignment horizontal="right" vertical="center"/>
      <protection hidden="1"/>
    </xf>
    <xf numFmtId="169" fontId="31" fillId="17" borderId="0" xfId="0" applyNumberFormat="1" applyFont="1" applyFill="1" applyBorder="1" applyAlignment="1" applyProtection="1">
      <alignment horizontal="right" vertical="center"/>
      <protection hidden="1"/>
    </xf>
    <xf numFmtId="169" fontId="3" fillId="4" borderId="10" xfId="0" applyNumberFormat="1" applyFont="1" applyFill="1" applyBorder="1" applyAlignment="1" applyProtection="1">
      <alignment horizontal="right" vertical="center"/>
      <protection locked="0" hidden="1"/>
    </xf>
    <xf numFmtId="169" fontId="4" fillId="11" borderId="10" xfId="0" applyNumberFormat="1" applyFont="1" applyFill="1" applyBorder="1" applyAlignment="1" applyProtection="1">
      <alignment horizontal="center" vertical="center"/>
      <protection hidden="1"/>
    </xf>
    <xf numFmtId="169" fontId="4" fillId="6" borderId="0" xfId="0" applyNumberFormat="1" applyFont="1" applyFill="1" applyBorder="1" applyAlignment="1" applyProtection="1">
      <alignment horizontal="right" vertical="center"/>
      <protection hidden="1"/>
    </xf>
    <xf numFmtId="169" fontId="4" fillId="6" borderId="0" xfId="0" applyNumberFormat="1" applyFont="1" applyFill="1" applyBorder="1" applyAlignment="1" applyProtection="1">
      <alignment horizontal="center" vertical="center"/>
      <protection hidden="1"/>
    </xf>
    <xf numFmtId="169" fontId="3" fillId="22" borderId="10" xfId="0" applyNumberFormat="1" applyFont="1" applyFill="1" applyBorder="1" applyAlignment="1" applyProtection="1">
      <alignment horizontal="right" vertical="center"/>
      <protection locked="0" hidden="1"/>
    </xf>
    <xf numFmtId="169" fontId="4" fillId="17" borderId="32" xfId="1" applyNumberFormat="1" applyFont="1" applyFill="1" applyBorder="1" applyAlignment="1" applyProtection="1">
      <alignment horizontal="center" vertical="center"/>
      <protection hidden="1"/>
    </xf>
    <xf numFmtId="168" fontId="3" fillId="4" borderId="10" xfId="0" applyNumberFormat="1" applyFont="1" applyFill="1" applyBorder="1" applyAlignment="1" applyProtection="1">
      <alignment horizontal="right" vertical="center"/>
      <protection locked="0" hidden="1"/>
    </xf>
    <xf numFmtId="168" fontId="4" fillId="11" borderId="10" xfId="0" applyNumberFormat="1" applyFont="1" applyFill="1" applyBorder="1" applyAlignment="1" applyProtection="1">
      <alignment horizontal="center" vertical="center"/>
      <protection hidden="1"/>
    </xf>
    <xf numFmtId="168" fontId="4" fillId="6" borderId="0" xfId="0" applyNumberFormat="1" applyFont="1" applyFill="1" applyBorder="1" applyAlignment="1" applyProtection="1">
      <alignment horizontal="right" vertical="center"/>
      <protection hidden="1"/>
    </xf>
    <xf numFmtId="168" fontId="4" fillId="6" borderId="0" xfId="0" applyNumberFormat="1" applyFont="1" applyFill="1" applyBorder="1" applyAlignment="1" applyProtection="1">
      <alignment horizontal="center" vertical="center"/>
      <protection hidden="1"/>
    </xf>
    <xf numFmtId="168" fontId="4" fillId="17" borderId="32" xfId="1" applyNumberFormat="1" applyFont="1" applyFill="1" applyBorder="1" applyAlignment="1" applyProtection="1">
      <alignment horizontal="center" vertical="center"/>
      <protection hidden="1"/>
    </xf>
    <xf numFmtId="168" fontId="3" fillId="22" borderId="10" xfId="0" applyNumberFormat="1" applyFont="1" applyFill="1" applyBorder="1" applyAlignment="1" applyProtection="1">
      <alignment horizontal="right" vertical="center"/>
      <protection locked="0" hidden="1"/>
    </xf>
    <xf numFmtId="0" fontId="31" fillId="17" borderId="0" xfId="0" applyFont="1" applyFill="1" applyBorder="1" applyAlignment="1" applyProtection="1">
      <alignment horizontal="center" vertical="top"/>
      <protection hidden="1"/>
    </xf>
    <xf numFmtId="0" fontId="30" fillId="17" borderId="5" xfId="0" applyFont="1" applyFill="1" applyBorder="1" applyAlignment="1" applyProtection="1">
      <protection hidden="1"/>
    </xf>
    <xf numFmtId="0" fontId="99" fillId="17" borderId="5" xfId="0" applyFont="1" applyFill="1" applyBorder="1" applyAlignment="1" applyProtection="1">
      <protection hidden="1"/>
    </xf>
    <xf numFmtId="169" fontId="31" fillId="20" borderId="32" xfId="1" applyNumberFormat="1" applyFont="1" applyFill="1" applyBorder="1" applyAlignment="1" applyProtection="1">
      <alignment horizontal="center" vertical="center"/>
      <protection hidden="1"/>
    </xf>
    <xf numFmtId="16" fontId="4" fillId="4" borderId="0" xfId="0" quotePrefix="1" applyNumberFormat="1" applyFont="1" applyFill="1" applyBorder="1" applyAlignment="1" applyProtection="1">
      <alignment horizontal="center" vertical="top"/>
      <protection hidden="1"/>
    </xf>
    <xf numFmtId="169" fontId="4" fillId="17" borderId="32" xfId="1" applyNumberFormat="1" applyFont="1" applyFill="1" applyBorder="1" applyAlignment="1" applyProtection="1">
      <alignment horizontal="center" vertical="center"/>
      <protection hidden="1"/>
    </xf>
    <xf numFmtId="168" fontId="4" fillId="17" borderId="32" xfId="1" applyNumberFormat="1" applyFont="1" applyFill="1" applyBorder="1" applyAlignment="1" applyProtection="1">
      <alignment horizontal="center" vertical="center"/>
      <protection hidden="1"/>
    </xf>
    <xf numFmtId="0" fontId="16" fillId="4" borderId="0" xfId="0" applyFont="1" applyFill="1" applyBorder="1" applyAlignment="1">
      <alignment horizontal="left" vertical="center"/>
    </xf>
    <xf numFmtId="0" fontId="18" fillId="4" borderId="0" xfId="0" applyFont="1" applyFill="1" applyBorder="1" applyAlignment="1">
      <alignment horizontal="center" vertical="center"/>
    </xf>
    <xf numFmtId="0" fontId="61" fillId="4" borderId="0" xfId="0" applyFont="1" applyFill="1" applyBorder="1" applyAlignment="1">
      <alignment horizontal="left" vertical="center"/>
    </xf>
    <xf numFmtId="0" fontId="35" fillId="4" borderId="0" xfId="0" applyFont="1" applyFill="1" applyBorder="1" applyAlignment="1">
      <alignment horizontal="left" vertical="center"/>
    </xf>
    <xf numFmtId="0" fontId="17" fillId="4" borderId="0" xfId="0" applyFont="1" applyFill="1" applyBorder="1" applyAlignment="1">
      <alignment horizontal="left" vertical="center"/>
    </xf>
    <xf numFmtId="0" fontId="18" fillId="0" borderId="0" xfId="0" applyFont="1" applyAlignment="1">
      <alignment horizontal="center" wrapText="1"/>
    </xf>
    <xf numFmtId="0" fontId="20" fillId="0" borderId="0" xfId="0" applyFont="1" applyBorder="1" applyAlignment="1">
      <alignment horizontal="center" vertical="center" wrapText="1"/>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wrapText="1"/>
    </xf>
    <xf numFmtId="0" fontId="17" fillId="0" borderId="0" xfId="0" applyFont="1" applyBorder="1" applyAlignment="1">
      <alignment horizontal="left" vertical="top" wrapText="1"/>
    </xf>
    <xf numFmtId="0" fontId="20" fillId="0" borderId="0" xfId="0" applyFont="1" applyBorder="1" applyAlignment="1">
      <alignment horizontal="center" wrapText="1"/>
    </xf>
    <xf numFmtId="0" fontId="21" fillId="0" borderId="0" xfId="0" applyFont="1" applyBorder="1" applyAlignment="1">
      <alignment horizontal="center" wrapText="1"/>
    </xf>
    <xf numFmtId="0" fontId="100" fillId="17" borderId="4" xfId="3" applyFont="1" applyFill="1" applyBorder="1" applyAlignment="1" applyProtection="1">
      <alignment horizontal="center"/>
      <protection hidden="1"/>
    </xf>
    <xf numFmtId="0" fontId="100" fillId="17" borderId="0" xfId="3" applyFont="1" applyFill="1" applyBorder="1" applyAlignment="1" applyProtection="1">
      <alignment horizontal="center"/>
      <protection hidden="1"/>
    </xf>
    <xf numFmtId="0" fontId="65" fillId="17" borderId="0" xfId="0" applyFont="1" applyFill="1" applyBorder="1" applyAlignment="1" applyProtection="1">
      <alignment horizontal="center" vertical="center" wrapText="1"/>
      <protection hidden="1"/>
    </xf>
    <xf numFmtId="0" fontId="4" fillId="7" borderId="10" xfId="0" applyFont="1" applyFill="1" applyBorder="1" applyAlignment="1" applyProtection="1">
      <alignment horizontal="center" vertical="center"/>
      <protection hidden="1"/>
    </xf>
    <xf numFmtId="0" fontId="1" fillId="13" borderId="7" xfId="3" applyFont="1" applyFill="1" applyBorder="1" applyAlignment="1" applyProtection="1">
      <alignment horizontal="right" vertical="center"/>
      <protection hidden="1"/>
    </xf>
    <xf numFmtId="0" fontId="1" fillId="13" borderId="6" xfId="3" applyFont="1" applyFill="1" applyBorder="1" applyAlignment="1" applyProtection="1">
      <alignment horizontal="right" vertical="center"/>
      <protection hidden="1"/>
    </xf>
    <xf numFmtId="166" fontId="25" fillId="4" borderId="13" xfId="3" applyNumberFormat="1" applyFont="1" applyFill="1" applyBorder="1" applyAlignment="1" applyProtection="1">
      <alignment horizontal="left" vertical="center"/>
      <protection locked="0"/>
    </xf>
    <xf numFmtId="166" fontId="25" fillId="4" borderId="12" xfId="3" applyNumberFormat="1" applyFont="1" applyFill="1" applyBorder="1" applyAlignment="1" applyProtection="1">
      <alignment horizontal="left" vertical="center"/>
      <protection locked="0"/>
    </xf>
    <xf numFmtId="0" fontId="53" fillId="17" borderId="4" xfId="0" applyFont="1" applyFill="1" applyBorder="1" applyAlignment="1" applyProtection="1">
      <alignment horizontal="right" vertical="center"/>
      <protection hidden="1"/>
    </xf>
    <xf numFmtId="0" fontId="6" fillId="17" borderId="4" xfId="0" applyFont="1" applyFill="1" applyBorder="1" applyAlignment="1" applyProtection="1">
      <alignment horizontal="center" wrapText="1"/>
      <protection hidden="1"/>
    </xf>
    <xf numFmtId="0" fontId="5" fillId="17" borderId="4" xfId="0" applyFont="1" applyFill="1" applyBorder="1" applyProtection="1">
      <protection hidden="1"/>
    </xf>
    <xf numFmtId="0" fontId="5" fillId="17" borderId="5" xfId="0" applyFont="1" applyFill="1" applyBorder="1" applyProtection="1">
      <protection hidden="1"/>
    </xf>
    <xf numFmtId="164" fontId="24" fillId="4" borderId="13" xfId="3" applyNumberFormat="1" applyFont="1" applyFill="1" applyBorder="1" applyAlignment="1" applyProtection="1">
      <alignment horizontal="center" vertical="center"/>
      <protection locked="0"/>
    </xf>
    <xf numFmtId="164" fontId="24" fillId="4" borderId="3" xfId="3" applyNumberFormat="1" applyFont="1" applyFill="1" applyBorder="1" applyAlignment="1" applyProtection="1">
      <alignment horizontal="center" vertical="center"/>
      <protection locked="0"/>
    </xf>
    <xf numFmtId="164" fontId="24" fillId="4" borderId="12" xfId="3" applyNumberFormat="1" applyFont="1" applyFill="1" applyBorder="1" applyAlignment="1" applyProtection="1">
      <alignment horizontal="center" vertical="center"/>
      <protection locked="0"/>
    </xf>
    <xf numFmtId="0" fontId="37" fillId="11" borderId="9" xfId="0" applyFont="1" applyFill="1" applyBorder="1" applyAlignment="1" applyProtection="1">
      <alignment horizontal="center" vertical="center" wrapText="1"/>
      <protection hidden="1"/>
    </xf>
    <xf numFmtId="0" fontId="37" fillId="11" borderId="1" xfId="0" applyFont="1" applyFill="1" applyBorder="1" applyAlignment="1" applyProtection="1">
      <alignment horizontal="center" vertical="center" wrapText="1"/>
      <protection hidden="1"/>
    </xf>
    <xf numFmtId="0" fontId="37" fillId="11" borderId="3" xfId="0" applyFont="1" applyFill="1" applyBorder="1" applyAlignment="1" applyProtection="1">
      <alignment horizontal="right" vertical="center"/>
      <protection hidden="1"/>
    </xf>
    <xf numFmtId="0" fontId="37" fillId="11" borderId="12" xfId="0" applyFont="1" applyFill="1" applyBorder="1" applyAlignment="1" applyProtection="1">
      <alignment horizontal="right" vertical="center"/>
      <protection hidden="1"/>
    </xf>
    <xf numFmtId="0" fontId="37" fillId="11" borderId="5" xfId="0" applyFont="1" applyFill="1" applyBorder="1" applyAlignment="1" applyProtection="1">
      <alignment horizontal="right" vertical="center"/>
      <protection hidden="1"/>
    </xf>
    <xf numFmtId="0" fontId="37" fillId="11" borderId="2" xfId="0" applyFont="1" applyFill="1" applyBorder="1" applyAlignment="1" applyProtection="1">
      <alignment horizontal="right" vertical="center"/>
      <protection hidden="1"/>
    </xf>
    <xf numFmtId="3" fontId="6" fillId="23" borderId="52" xfId="0" applyNumberFormat="1" applyFont="1" applyFill="1" applyBorder="1" applyAlignment="1" applyProtection="1">
      <alignment horizontal="center" vertical="center"/>
      <protection hidden="1"/>
    </xf>
    <xf numFmtId="0" fontId="3" fillId="17" borderId="0" xfId="0" applyFont="1" applyFill="1" applyBorder="1" applyAlignment="1" applyProtection="1">
      <alignment horizontal="center" vertical="center"/>
      <protection hidden="1"/>
    </xf>
    <xf numFmtId="0" fontId="3" fillId="17" borderId="0" xfId="0" applyFont="1" applyFill="1" applyBorder="1" applyAlignment="1" applyProtection="1">
      <alignment horizontal="right" vertical="center"/>
      <protection hidden="1"/>
    </xf>
    <xf numFmtId="0" fontId="25" fillId="4" borderId="9" xfId="3" applyFont="1" applyFill="1" applyBorder="1" applyAlignment="1" applyProtection="1">
      <alignment horizontal="left" vertical="top" wrapText="1"/>
      <protection locked="0"/>
    </xf>
    <xf numFmtId="0" fontId="25" fillId="4" borderId="4" xfId="3" applyFont="1" applyFill="1" applyBorder="1" applyAlignment="1" applyProtection="1">
      <alignment horizontal="left" vertical="top" wrapText="1"/>
      <protection locked="0"/>
    </xf>
    <xf numFmtId="0" fontId="25" fillId="4" borderId="19" xfId="3" applyFont="1" applyFill="1" applyBorder="1" applyAlignment="1" applyProtection="1">
      <alignment horizontal="left" vertical="top" wrapText="1"/>
      <protection locked="0"/>
    </xf>
    <xf numFmtId="0" fontId="25" fillId="4" borderId="7" xfId="3" applyFont="1" applyFill="1" applyBorder="1" applyAlignment="1" applyProtection="1">
      <alignment horizontal="left" vertical="top" wrapText="1"/>
      <protection locked="0"/>
    </xf>
    <xf numFmtId="0" fontId="25" fillId="4" borderId="0" xfId="3" applyFont="1" applyFill="1" applyBorder="1" applyAlignment="1" applyProtection="1">
      <alignment horizontal="left" vertical="top" wrapText="1"/>
      <protection locked="0"/>
    </xf>
    <xf numFmtId="0" fontId="25" fillId="4" borderId="6" xfId="3" applyFont="1" applyFill="1" applyBorder="1" applyAlignment="1" applyProtection="1">
      <alignment horizontal="left" vertical="top" wrapText="1"/>
      <protection locked="0"/>
    </xf>
    <xf numFmtId="0" fontId="25" fillId="4" borderId="1" xfId="3" applyFont="1" applyFill="1" applyBorder="1" applyAlignment="1" applyProtection="1">
      <alignment horizontal="left" vertical="top" wrapText="1"/>
      <protection locked="0"/>
    </xf>
    <xf numFmtId="0" fontId="25" fillId="4" borderId="5" xfId="3" applyFont="1" applyFill="1" applyBorder="1" applyAlignment="1" applyProtection="1">
      <alignment horizontal="left" vertical="top" wrapText="1"/>
      <protection locked="0"/>
    </xf>
    <xf numFmtId="0" fontId="25" fillId="4" borderId="2" xfId="3" applyFont="1" applyFill="1" applyBorder="1" applyAlignment="1" applyProtection="1">
      <alignment horizontal="left" vertical="top" wrapText="1"/>
      <protection locked="0"/>
    </xf>
    <xf numFmtId="0" fontId="28" fillId="8" borderId="9" xfId="0" applyFont="1" applyFill="1" applyBorder="1" applyAlignment="1" applyProtection="1">
      <alignment horizontal="center" vertical="center"/>
      <protection hidden="1"/>
    </xf>
    <xf numFmtId="0" fontId="28" fillId="8" borderId="4" xfId="0" applyFont="1" applyFill="1" applyBorder="1" applyAlignment="1" applyProtection="1">
      <alignment horizontal="center" vertical="center"/>
      <protection hidden="1"/>
    </xf>
    <xf numFmtId="0" fontId="28" fillId="8" borderId="19" xfId="0" applyFont="1" applyFill="1" applyBorder="1" applyAlignment="1" applyProtection="1">
      <alignment horizontal="center" vertical="center"/>
      <protection hidden="1"/>
    </xf>
    <xf numFmtId="0" fontId="28" fillId="8" borderId="1" xfId="0" applyFont="1" applyFill="1" applyBorder="1" applyAlignment="1" applyProtection="1">
      <alignment horizontal="center" vertical="center"/>
      <protection hidden="1"/>
    </xf>
    <xf numFmtId="0" fontId="28" fillId="8" borderId="5" xfId="0" applyFont="1" applyFill="1" applyBorder="1" applyAlignment="1" applyProtection="1">
      <alignment horizontal="center" vertical="center"/>
      <protection hidden="1"/>
    </xf>
    <xf numFmtId="0" fontId="28" fillId="8" borderId="2" xfId="0" applyFont="1" applyFill="1" applyBorder="1" applyAlignment="1" applyProtection="1">
      <alignment horizontal="center" vertical="center"/>
      <protection hidden="1"/>
    </xf>
    <xf numFmtId="0" fontId="1" fillId="5" borderId="10" xfId="2" applyFont="1" applyBorder="1" applyAlignment="1" applyProtection="1">
      <alignment horizontal="center" vertical="top" wrapText="1"/>
      <protection hidden="1"/>
    </xf>
    <xf numFmtId="0" fontId="43" fillId="5" borderId="10" xfId="2" applyFont="1" applyBorder="1" applyAlignment="1" applyProtection="1">
      <alignment horizontal="center" vertical="top" wrapText="1"/>
      <protection hidden="1"/>
    </xf>
    <xf numFmtId="0" fontId="30" fillId="17" borderId="0" xfId="0" applyFont="1" applyFill="1" applyBorder="1" applyAlignment="1" applyProtection="1">
      <alignment horizontal="center" vertical="center"/>
      <protection hidden="1"/>
    </xf>
    <xf numFmtId="0" fontId="1" fillId="5" borderId="10" xfId="2" applyFont="1" applyBorder="1" applyAlignment="1" applyProtection="1">
      <alignment horizontal="center" vertical="center" wrapText="1"/>
      <protection hidden="1"/>
    </xf>
    <xf numFmtId="0" fontId="59" fillId="7" borderId="3" xfId="0" applyFont="1" applyFill="1" applyBorder="1" applyAlignment="1" applyProtection="1">
      <alignment horizontal="center" vertical="center"/>
      <protection hidden="1"/>
    </xf>
    <xf numFmtId="0" fontId="59" fillId="7" borderId="12" xfId="0" applyFont="1" applyFill="1" applyBorder="1" applyAlignment="1" applyProtection="1">
      <alignment horizontal="center" vertical="center"/>
      <protection hidden="1"/>
    </xf>
    <xf numFmtId="1" fontId="60" fillId="21" borderId="40" xfId="5" applyNumberFormat="1" applyFont="1" applyFill="1" applyBorder="1" applyAlignment="1" applyProtection="1">
      <alignment horizontal="center" vertical="center"/>
      <protection hidden="1"/>
    </xf>
    <xf numFmtId="1" fontId="60" fillId="21" borderId="43" xfId="5" applyNumberFormat="1" applyFont="1" applyFill="1" applyBorder="1" applyAlignment="1" applyProtection="1">
      <alignment horizontal="center" vertical="center"/>
      <protection hidden="1"/>
    </xf>
    <xf numFmtId="1" fontId="60" fillId="21" borderId="45" xfId="5" applyNumberFormat="1" applyFont="1" applyFill="1" applyBorder="1" applyAlignment="1" applyProtection="1">
      <alignment horizontal="center" vertical="center"/>
      <protection hidden="1"/>
    </xf>
    <xf numFmtId="0" fontId="39" fillId="17" borderId="0" xfId="0" applyFont="1" applyFill="1" applyBorder="1" applyAlignment="1" applyProtection="1">
      <alignment horizontal="center" vertical="center"/>
      <protection hidden="1"/>
    </xf>
    <xf numFmtId="3" fontId="31" fillId="11" borderId="51" xfId="0" applyNumberFormat="1" applyFont="1" applyFill="1" applyBorder="1" applyAlignment="1" applyProtection="1">
      <alignment horizontal="center" vertical="center"/>
      <protection hidden="1"/>
    </xf>
    <xf numFmtId="0" fontId="36" fillId="17" borderId="0" xfId="0" applyFont="1" applyFill="1" applyBorder="1" applyAlignment="1" applyProtection="1">
      <alignment horizontal="center" vertical="center"/>
      <protection hidden="1"/>
    </xf>
    <xf numFmtId="0" fontId="3" fillId="17" borderId="7" xfId="0" applyFont="1" applyFill="1" applyBorder="1" applyAlignment="1" applyProtection="1">
      <alignment horizontal="right" vertical="center"/>
      <protection hidden="1"/>
    </xf>
    <xf numFmtId="169" fontId="31" fillId="17" borderId="0" xfId="0" applyNumberFormat="1" applyFont="1" applyFill="1" applyBorder="1" applyAlignment="1" applyProtection="1">
      <alignment horizontal="right" vertical="center"/>
      <protection hidden="1"/>
    </xf>
    <xf numFmtId="0" fontId="59" fillId="7" borderId="10" xfId="0" applyFont="1" applyFill="1" applyBorder="1" applyAlignment="1" applyProtection="1">
      <alignment horizontal="center" vertical="center"/>
      <protection hidden="1"/>
    </xf>
    <xf numFmtId="0" fontId="94" fillId="23" borderId="13" xfId="3" applyFont="1" applyFill="1" applyBorder="1" applyAlignment="1" applyProtection="1">
      <alignment horizontal="right" vertical="center"/>
      <protection hidden="1"/>
    </xf>
    <xf numFmtId="0" fontId="94" fillId="23" borderId="12" xfId="3" applyFont="1" applyFill="1" applyBorder="1" applyAlignment="1" applyProtection="1">
      <alignment horizontal="right" vertical="center"/>
      <protection hidden="1"/>
    </xf>
    <xf numFmtId="169" fontId="31" fillId="10" borderId="52" xfId="0" applyNumberFormat="1" applyFont="1" applyFill="1" applyBorder="1" applyAlignment="1" applyProtection="1">
      <alignment horizontal="center" vertical="center"/>
      <protection hidden="1"/>
    </xf>
    <xf numFmtId="0" fontId="98" fillId="7" borderId="13" xfId="0" applyFont="1" applyFill="1" applyBorder="1" applyAlignment="1" applyProtection="1">
      <alignment horizontal="center" vertical="center" wrapText="1"/>
      <protection hidden="1"/>
    </xf>
    <xf numFmtId="0" fontId="98" fillId="7" borderId="3" xfId="0" applyFont="1" applyFill="1" applyBorder="1" applyAlignment="1" applyProtection="1">
      <alignment horizontal="center" vertical="center" wrapText="1"/>
      <protection hidden="1"/>
    </xf>
    <xf numFmtId="0" fontId="98" fillId="7" borderId="12" xfId="0" applyFont="1" applyFill="1" applyBorder="1" applyAlignment="1" applyProtection="1">
      <alignment horizontal="center" vertical="center" wrapText="1"/>
      <protection hidden="1"/>
    </xf>
    <xf numFmtId="0" fontId="3" fillId="17" borderId="4" xfId="0" applyFont="1" applyFill="1" applyBorder="1" applyAlignment="1" applyProtection="1">
      <alignment horizontal="center"/>
      <protection hidden="1"/>
    </xf>
    <xf numFmtId="0" fontId="3" fillId="17" borderId="19" xfId="0" applyFont="1" applyFill="1" applyBorder="1" applyAlignment="1" applyProtection="1">
      <alignment horizontal="center"/>
      <protection hidden="1"/>
    </xf>
    <xf numFmtId="0" fontId="3" fillId="17" borderId="5" xfId="0" applyFont="1" applyFill="1" applyBorder="1" applyAlignment="1" applyProtection="1">
      <alignment horizontal="center"/>
      <protection hidden="1"/>
    </xf>
    <xf numFmtId="0" fontId="3" fillId="17" borderId="2" xfId="0" applyFont="1" applyFill="1" applyBorder="1" applyAlignment="1" applyProtection="1">
      <alignment horizontal="center"/>
      <protection hidden="1"/>
    </xf>
    <xf numFmtId="0" fontId="25" fillId="4" borderId="4" xfId="3" applyFont="1" applyFill="1" applyBorder="1" applyAlignment="1" applyProtection="1">
      <alignment horizontal="left" vertical="top"/>
      <protection locked="0"/>
    </xf>
    <xf numFmtId="0" fontId="25" fillId="4" borderId="19" xfId="3" applyFont="1" applyFill="1" applyBorder="1" applyAlignment="1" applyProtection="1">
      <alignment horizontal="left" vertical="top"/>
      <protection locked="0"/>
    </xf>
    <xf numFmtId="0" fontId="25" fillId="4" borderId="1" xfId="3" applyFont="1" applyFill="1" applyBorder="1" applyAlignment="1" applyProtection="1">
      <alignment horizontal="left" vertical="top"/>
      <protection locked="0"/>
    </xf>
    <xf numFmtId="0" fontId="25" fillId="4" borderId="5" xfId="3" applyFont="1" applyFill="1" applyBorder="1" applyAlignment="1" applyProtection="1">
      <alignment horizontal="left" vertical="top"/>
      <protection locked="0"/>
    </xf>
    <xf numFmtId="0" fontId="25" fillId="4" borderId="2" xfId="3" applyFont="1" applyFill="1" applyBorder="1" applyAlignment="1" applyProtection="1">
      <alignment horizontal="left" vertical="top"/>
      <protection locked="0"/>
    </xf>
    <xf numFmtId="0" fontId="32" fillId="17" borderId="0" xfId="0" applyFont="1" applyFill="1" applyBorder="1" applyAlignment="1" applyProtection="1">
      <alignment horizontal="center" vertical="center"/>
      <protection hidden="1"/>
    </xf>
    <xf numFmtId="0" fontId="32" fillId="17" borderId="6" xfId="0" applyFont="1" applyFill="1" applyBorder="1" applyAlignment="1" applyProtection="1">
      <alignment horizontal="center" vertical="center"/>
      <protection hidden="1"/>
    </xf>
    <xf numFmtId="3" fontId="6" fillId="23" borderId="51" xfId="0" applyNumberFormat="1" applyFont="1" applyFill="1" applyBorder="1" applyAlignment="1" applyProtection="1">
      <alignment horizontal="center" vertical="center"/>
      <protection hidden="1"/>
    </xf>
    <xf numFmtId="0" fontId="1" fillId="13" borderId="6" xfId="3" applyFont="1" applyFill="1" applyBorder="1" applyProtection="1">
      <protection hidden="1"/>
    </xf>
    <xf numFmtId="0" fontId="1" fillId="13" borderId="0" xfId="3" applyFont="1" applyFill="1" applyBorder="1" applyAlignment="1" applyProtection="1">
      <alignment horizontal="right" vertical="center"/>
      <protection hidden="1"/>
    </xf>
    <xf numFmtId="0" fontId="63" fillId="0" borderId="0" xfId="0" applyFont="1" applyAlignment="1" applyProtection="1">
      <alignment horizontal="center" vertical="center"/>
      <protection hidden="1"/>
    </xf>
    <xf numFmtId="0" fontId="63" fillId="0" borderId="5" xfId="0" applyFont="1" applyBorder="1" applyAlignment="1" applyProtection="1">
      <alignment horizontal="center" vertical="center"/>
      <protection hidden="1"/>
    </xf>
    <xf numFmtId="14" fontId="45" fillId="20" borderId="1" xfId="4" applyNumberFormat="1" applyFont="1" applyFill="1" applyBorder="1" applyAlignment="1" applyProtection="1">
      <alignment horizontal="center" vertical="center"/>
      <protection locked="0"/>
    </xf>
    <xf numFmtId="14" fontId="45" fillId="20" borderId="2" xfId="4" applyNumberFormat="1" applyFont="1" applyFill="1" applyBorder="1" applyAlignment="1" applyProtection="1">
      <alignment horizontal="center" vertical="center"/>
      <protection locked="0"/>
    </xf>
    <xf numFmtId="0" fontId="45" fillId="20" borderId="13" xfId="4" applyFont="1" applyFill="1" applyBorder="1" applyAlignment="1" applyProtection="1">
      <alignment horizontal="left" vertical="center"/>
      <protection locked="0"/>
    </xf>
    <xf numFmtId="0" fontId="45" fillId="20" borderId="3" xfId="4" applyFont="1" applyFill="1" applyBorder="1" applyAlignment="1" applyProtection="1">
      <alignment horizontal="left" vertical="center"/>
      <protection locked="0"/>
    </xf>
    <xf numFmtId="0" fontId="45" fillId="20" borderId="12" xfId="4" applyFont="1" applyFill="1" applyBorder="1" applyAlignment="1" applyProtection="1">
      <alignment horizontal="left" vertical="center"/>
      <protection locked="0"/>
    </xf>
    <xf numFmtId="0" fontId="4" fillId="6" borderId="13" xfId="0" applyFont="1" applyFill="1" applyBorder="1" applyAlignment="1" applyProtection="1">
      <alignment horizontal="center" vertical="center"/>
      <protection hidden="1"/>
    </xf>
    <xf numFmtId="0" fontId="4" fillId="6" borderId="3" xfId="0" applyFont="1" applyFill="1" applyBorder="1" applyAlignment="1" applyProtection="1">
      <alignment horizontal="center" vertical="center"/>
      <protection hidden="1"/>
    </xf>
    <xf numFmtId="0" fontId="4" fillId="6" borderId="12" xfId="0" applyFont="1" applyFill="1" applyBorder="1" applyAlignment="1" applyProtection="1">
      <alignment horizontal="center" vertical="center"/>
      <protection hidden="1"/>
    </xf>
    <xf numFmtId="0" fontId="3" fillId="17" borderId="4" xfId="0" applyFont="1" applyFill="1" applyBorder="1" applyAlignment="1" applyProtection="1">
      <alignment horizontal="center" vertical="center"/>
      <protection locked="0"/>
    </xf>
    <xf numFmtId="0" fontId="1" fillId="13" borderId="7" xfId="3" applyFont="1" applyFill="1" applyBorder="1" applyAlignment="1" applyProtection="1">
      <alignment horizontal="left"/>
      <protection hidden="1"/>
    </xf>
    <xf numFmtId="0" fontId="1" fillId="13" borderId="0" xfId="3" applyFont="1" applyFill="1" applyBorder="1" applyAlignment="1" applyProtection="1">
      <alignment horizontal="left"/>
      <protection hidden="1"/>
    </xf>
    <xf numFmtId="0" fontId="25" fillId="4" borderId="13" xfId="3" applyFont="1" applyFill="1" applyBorder="1" applyAlignment="1" applyProtection="1">
      <alignment horizontal="left" vertical="center"/>
      <protection locked="0"/>
    </xf>
    <xf numFmtId="0" fontId="25" fillId="4" borderId="3" xfId="3" applyFont="1" applyFill="1" applyBorder="1" applyAlignment="1" applyProtection="1">
      <alignment horizontal="left" vertical="center"/>
      <protection locked="0"/>
    </xf>
    <xf numFmtId="0" fontId="25" fillId="4" borderId="12" xfId="3" applyFont="1" applyFill="1" applyBorder="1" applyAlignment="1" applyProtection="1">
      <alignment horizontal="left" vertical="center"/>
      <protection locked="0"/>
    </xf>
    <xf numFmtId="169" fontId="29" fillId="11" borderId="52" xfId="0" applyNumberFormat="1" applyFont="1" applyFill="1" applyBorder="1" applyAlignment="1" applyProtection="1">
      <alignment horizontal="right" vertical="center"/>
      <protection hidden="1"/>
    </xf>
    <xf numFmtId="0" fontId="31" fillId="17" borderId="0" xfId="0" applyFont="1" applyFill="1" applyBorder="1" applyAlignment="1" applyProtection="1">
      <alignment horizontal="center" vertical="center"/>
      <protection hidden="1"/>
    </xf>
    <xf numFmtId="0" fontId="23" fillId="17" borderId="0" xfId="0" applyFont="1" applyFill="1" applyBorder="1" applyAlignment="1" applyProtection="1">
      <alignment horizontal="center" vertical="center"/>
      <protection hidden="1"/>
    </xf>
    <xf numFmtId="3" fontId="31" fillId="11" borderId="52" xfId="0" applyNumberFormat="1" applyFont="1" applyFill="1" applyBorder="1" applyAlignment="1" applyProtection="1">
      <alignment horizontal="center" vertical="center"/>
      <protection hidden="1"/>
    </xf>
    <xf numFmtId="0" fontId="25" fillId="21" borderId="41" xfId="0" applyFont="1" applyFill="1" applyBorder="1" applyAlignment="1" applyProtection="1">
      <alignment horizontal="left" vertical="center" wrapText="1"/>
      <protection hidden="1"/>
    </xf>
    <xf numFmtId="0" fontId="25" fillId="21" borderId="42" xfId="0" applyFont="1" applyFill="1" applyBorder="1" applyAlignment="1" applyProtection="1">
      <alignment horizontal="left" vertical="center" wrapText="1"/>
      <protection hidden="1"/>
    </xf>
    <xf numFmtId="0" fontId="25" fillId="21" borderId="0" xfId="0" applyFont="1" applyFill="1" applyBorder="1" applyAlignment="1" applyProtection="1">
      <alignment horizontal="left" vertical="center" wrapText="1"/>
      <protection hidden="1"/>
    </xf>
    <xf numFmtId="0" fontId="25" fillId="21" borderId="44" xfId="0" applyFont="1" applyFill="1" applyBorder="1" applyAlignment="1" applyProtection="1">
      <alignment horizontal="left" vertical="center" wrapText="1"/>
      <protection hidden="1"/>
    </xf>
    <xf numFmtId="0" fontId="25" fillId="21" borderId="46" xfId="0" applyFont="1" applyFill="1" applyBorder="1" applyAlignment="1" applyProtection="1">
      <alignment horizontal="left" vertical="center" wrapText="1"/>
      <protection hidden="1"/>
    </xf>
    <xf numFmtId="0" fontId="25" fillId="21" borderId="47" xfId="0" applyFont="1" applyFill="1" applyBorder="1" applyAlignment="1" applyProtection="1">
      <alignment horizontal="left" vertical="center" wrapText="1"/>
      <protection hidden="1"/>
    </xf>
    <xf numFmtId="0" fontId="6" fillId="0" borderId="0" xfId="0" applyFont="1" applyFill="1" applyBorder="1" applyAlignment="1" applyProtection="1">
      <alignment horizontal="left" vertical="top" wrapText="1"/>
      <protection hidden="1"/>
    </xf>
    <xf numFmtId="0" fontId="6" fillId="0" borderId="6" xfId="0" applyFont="1" applyFill="1" applyBorder="1" applyAlignment="1" applyProtection="1">
      <alignment horizontal="left" vertical="top" wrapText="1"/>
      <protection hidden="1"/>
    </xf>
    <xf numFmtId="0" fontId="6" fillId="0" borderId="5" xfId="0" applyFont="1" applyFill="1" applyBorder="1" applyAlignment="1" applyProtection="1">
      <alignment horizontal="left" vertical="top" wrapText="1"/>
      <protection hidden="1"/>
    </xf>
    <xf numFmtId="0" fontId="6" fillId="0" borderId="2" xfId="0" applyFont="1" applyFill="1" applyBorder="1" applyAlignment="1" applyProtection="1">
      <alignment horizontal="left" vertical="top" wrapText="1"/>
      <protection hidden="1"/>
    </xf>
    <xf numFmtId="0" fontId="3" fillId="6" borderId="9" xfId="0" applyFont="1" applyFill="1" applyBorder="1" applyAlignment="1" applyProtection="1">
      <alignment horizontal="center" vertical="center" wrapText="1"/>
      <protection hidden="1"/>
    </xf>
    <xf numFmtId="0" fontId="3" fillId="6" borderId="4" xfId="0" applyFont="1" applyFill="1" applyBorder="1" applyAlignment="1" applyProtection="1">
      <alignment horizontal="center" vertical="center" wrapText="1"/>
      <protection hidden="1"/>
    </xf>
    <xf numFmtId="0" fontId="3" fillId="6" borderId="19" xfId="0" applyFont="1" applyFill="1" applyBorder="1" applyAlignment="1" applyProtection="1">
      <alignment horizontal="center" vertical="center" wrapText="1"/>
      <protection hidden="1"/>
    </xf>
    <xf numFmtId="0" fontId="3" fillId="6" borderId="1" xfId="0" applyFont="1" applyFill="1" applyBorder="1" applyAlignment="1" applyProtection="1">
      <alignment horizontal="center" vertical="center" wrapText="1"/>
      <protection hidden="1"/>
    </xf>
    <xf numFmtId="0" fontId="3" fillId="6" borderId="5" xfId="0" applyFont="1" applyFill="1" applyBorder="1" applyAlignment="1" applyProtection="1">
      <alignment horizontal="center" vertical="center" wrapText="1"/>
      <protection hidden="1"/>
    </xf>
    <xf numFmtId="169" fontId="31" fillId="10" borderId="51" xfId="0" applyNumberFormat="1" applyFont="1" applyFill="1" applyBorder="1" applyAlignment="1" applyProtection="1">
      <alignment horizontal="center" vertical="center"/>
      <protection hidden="1"/>
    </xf>
    <xf numFmtId="0" fontId="6" fillId="17" borderId="5" xfId="0" applyFont="1" applyFill="1" applyBorder="1" applyAlignment="1" applyProtection="1">
      <alignment horizontal="center" wrapText="1"/>
      <protection hidden="1"/>
    </xf>
    <xf numFmtId="0" fontId="70" fillId="4" borderId="31" xfId="0" applyFont="1" applyFill="1" applyBorder="1" applyAlignment="1" applyProtection="1">
      <alignment horizontal="center" vertical="center"/>
    </xf>
    <xf numFmtId="0" fontId="70" fillId="4" borderId="11" xfId="0" applyFont="1" applyFill="1" applyBorder="1" applyAlignment="1" applyProtection="1">
      <alignment horizontal="center" vertical="center"/>
    </xf>
    <xf numFmtId="0" fontId="55" fillId="4" borderId="31" xfId="0" applyFont="1" applyFill="1" applyBorder="1" applyAlignment="1" applyProtection="1">
      <alignment horizontal="center" vertical="center"/>
    </xf>
    <xf numFmtId="0" fontId="55" fillId="4" borderId="11" xfId="0" applyFont="1" applyFill="1" applyBorder="1" applyAlignment="1" applyProtection="1">
      <alignment horizontal="center" vertical="center"/>
    </xf>
    <xf numFmtId="0" fontId="36" fillId="17" borderId="0" xfId="0" applyNumberFormat="1" applyFont="1" applyFill="1" applyBorder="1" applyAlignment="1" applyProtection="1">
      <alignment horizontal="center" vertical="center"/>
      <protection hidden="1"/>
    </xf>
    <xf numFmtId="0" fontId="93" fillId="24" borderId="9" xfId="0" applyFont="1" applyFill="1" applyBorder="1" applyAlignment="1" applyProtection="1">
      <alignment horizontal="center" vertical="center" wrapText="1"/>
      <protection hidden="1"/>
    </xf>
    <xf numFmtId="0" fontId="93" fillId="24" borderId="19" xfId="0" applyFont="1" applyFill="1" applyBorder="1" applyAlignment="1" applyProtection="1">
      <alignment horizontal="center" vertical="center" wrapText="1"/>
      <protection hidden="1"/>
    </xf>
    <xf numFmtId="0" fontId="93" fillId="24" borderId="1" xfId="0" applyFont="1" applyFill="1" applyBorder="1" applyAlignment="1" applyProtection="1">
      <alignment horizontal="center" vertical="center" wrapText="1"/>
      <protection hidden="1"/>
    </xf>
    <xf numFmtId="0" fontId="93" fillId="24" borderId="2" xfId="0" applyFont="1" applyFill="1" applyBorder="1" applyAlignment="1" applyProtection="1">
      <alignment horizontal="center" vertical="center" wrapText="1"/>
      <protection hidden="1"/>
    </xf>
    <xf numFmtId="0" fontId="3" fillId="4" borderId="5" xfId="0" applyFont="1" applyFill="1" applyBorder="1" applyAlignment="1" applyProtection="1">
      <alignment horizontal="left"/>
      <protection locked="0"/>
    </xf>
    <xf numFmtId="9" fontId="30" fillId="17" borderId="0" xfId="1" applyFont="1" applyFill="1" applyBorder="1" applyAlignment="1" applyProtection="1">
      <alignment horizontal="center" vertical="center"/>
      <protection hidden="1"/>
    </xf>
    <xf numFmtId="169" fontId="31" fillId="20" borderId="50" xfId="1" applyNumberFormat="1" applyFont="1" applyFill="1" applyBorder="1" applyAlignment="1" applyProtection="1">
      <alignment horizontal="center" vertical="center"/>
      <protection hidden="1"/>
    </xf>
    <xf numFmtId="169" fontId="31" fillId="20" borderId="32" xfId="1" applyNumberFormat="1" applyFont="1" applyFill="1" applyBorder="1" applyAlignment="1" applyProtection="1">
      <alignment horizontal="center" vertical="center"/>
      <protection hidden="1"/>
    </xf>
    <xf numFmtId="169" fontId="31" fillId="10" borderId="11" xfId="0" applyNumberFormat="1" applyFont="1" applyFill="1" applyBorder="1" applyAlignment="1" applyProtection="1">
      <alignment horizontal="center" vertical="center"/>
      <protection hidden="1"/>
    </xf>
    <xf numFmtId="169" fontId="31" fillId="10" borderId="31" xfId="0" applyNumberFormat="1" applyFont="1" applyFill="1" applyBorder="1" applyAlignment="1" applyProtection="1">
      <alignment horizontal="center" vertical="center"/>
      <protection hidden="1"/>
    </xf>
    <xf numFmtId="0" fontId="90" fillId="7" borderId="3" xfId="0" applyFont="1" applyFill="1" applyBorder="1" applyAlignment="1" applyProtection="1">
      <alignment horizontal="center" vertical="center"/>
      <protection hidden="1"/>
    </xf>
    <xf numFmtId="0" fontId="4" fillId="7" borderId="12" xfId="0" applyFont="1" applyFill="1" applyBorder="1" applyAlignment="1" applyProtection="1">
      <alignment horizontal="center" vertical="center"/>
      <protection hidden="1"/>
    </xf>
    <xf numFmtId="0" fontId="49" fillId="27" borderId="22" xfId="6" applyFont="1" applyFill="1" applyBorder="1" applyAlignment="1" applyProtection="1">
      <alignment horizontal="center" vertical="center"/>
      <protection hidden="1"/>
    </xf>
    <xf numFmtId="0" fontId="49" fillId="27" borderId="0" xfId="6" applyFont="1" applyFill="1" applyBorder="1" applyAlignment="1" applyProtection="1">
      <alignment horizontal="center" vertical="center"/>
      <protection hidden="1"/>
    </xf>
    <xf numFmtId="0" fontId="90" fillId="7" borderId="3" xfId="0" applyFont="1" applyFill="1" applyBorder="1" applyAlignment="1" applyProtection="1">
      <alignment horizontal="left" vertical="center"/>
      <protection hidden="1"/>
    </xf>
    <xf numFmtId="0" fontId="97" fillId="26" borderId="34" xfId="0" applyFont="1" applyFill="1" applyBorder="1" applyAlignment="1" applyProtection="1">
      <alignment horizontal="center"/>
      <protection hidden="1"/>
    </xf>
    <xf numFmtId="0" fontId="97" fillId="26" borderId="35" xfId="0" applyFont="1" applyFill="1" applyBorder="1" applyAlignment="1" applyProtection="1">
      <alignment horizontal="center"/>
      <protection hidden="1"/>
    </xf>
    <xf numFmtId="0" fontId="97" fillId="26" borderId="36" xfId="0" applyFont="1" applyFill="1" applyBorder="1" applyAlignment="1" applyProtection="1">
      <alignment horizontal="center"/>
      <protection hidden="1"/>
    </xf>
    <xf numFmtId="0" fontId="46" fillId="27" borderId="0" xfId="6" applyFill="1" applyBorder="1" applyAlignment="1" applyProtection="1">
      <alignment horizontal="center" vertical="center"/>
      <protection hidden="1"/>
    </xf>
    <xf numFmtId="0" fontId="3" fillId="17" borderId="7" xfId="0" applyFont="1" applyFill="1" applyBorder="1" applyAlignment="1" applyProtection="1">
      <alignment horizontal="left"/>
      <protection hidden="1"/>
    </xf>
    <xf numFmtId="0" fontId="3" fillId="17" borderId="6" xfId="0" applyFont="1" applyFill="1" applyBorder="1" applyAlignment="1" applyProtection="1">
      <alignment horizontal="left"/>
      <protection hidden="1"/>
    </xf>
    <xf numFmtId="0" fontId="3" fillId="4" borderId="4" xfId="0" applyFont="1" applyFill="1" applyBorder="1" applyAlignment="1" applyProtection="1">
      <alignment horizontal="left"/>
      <protection locked="0"/>
    </xf>
    <xf numFmtId="0" fontId="3" fillId="4" borderId="4" xfId="0" applyFont="1" applyFill="1" applyBorder="1" applyAlignment="1" applyProtection="1">
      <alignment horizontal="center"/>
      <protection hidden="1"/>
    </xf>
    <xf numFmtId="0" fontId="3" fillId="4" borderId="6" xfId="0" applyFont="1" applyFill="1" applyBorder="1" applyAlignment="1" applyProtection="1">
      <alignment horizontal="center"/>
      <protection hidden="1"/>
    </xf>
    <xf numFmtId="0" fontId="3" fillId="17" borderId="1" xfId="0" applyFont="1" applyFill="1" applyBorder="1" applyAlignment="1" applyProtection="1">
      <alignment horizontal="center" vertical="center"/>
      <protection hidden="1"/>
    </xf>
    <xf numFmtId="0" fontId="3" fillId="17" borderId="5" xfId="0" applyFont="1" applyFill="1" applyBorder="1" applyAlignment="1" applyProtection="1">
      <alignment horizontal="center" vertical="center"/>
      <protection hidden="1"/>
    </xf>
    <xf numFmtId="0" fontId="3" fillId="17" borderId="2" xfId="0" applyFont="1" applyFill="1" applyBorder="1" applyAlignment="1" applyProtection="1">
      <alignment horizontal="center" vertical="center"/>
      <protection hidden="1"/>
    </xf>
    <xf numFmtId="0" fontId="98" fillId="7" borderId="3" xfId="0" applyFont="1" applyFill="1" applyBorder="1" applyAlignment="1" applyProtection="1">
      <alignment horizontal="center" vertical="center"/>
      <protection hidden="1"/>
    </xf>
    <xf numFmtId="0" fontId="22" fillId="3" borderId="13" xfId="0" applyFont="1" applyFill="1" applyBorder="1" applyAlignment="1" applyProtection="1">
      <alignment horizontal="left" vertical="center"/>
      <protection hidden="1"/>
    </xf>
    <xf numFmtId="0" fontId="22" fillId="3" borderId="3" xfId="0" applyFont="1" applyFill="1" applyBorder="1" applyAlignment="1" applyProtection="1">
      <alignment horizontal="left" vertical="center"/>
      <protection hidden="1"/>
    </xf>
    <xf numFmtId="0" fontId="22" fillId="3" borderId="3" xfId="0" applyFont="1" applyFill="1" applyBorder="1" applyAlignment="1" applyProtection="1">
      <alignment horizontal="center" vertical="center"/>
      <protection hidden="1"/>
    </xf>
    <xf numFmtId="0" fontId="22" fillId="3" borderId="12" xfId="0" applyFont="1" applyFill="1" applyBorder="1" applyAlignment="1" applyProtection="1">
      <alignment horizontal="center" vertical="center"/>
      <protection hidden="1"/>
    </xf>
    <xf numFmtId="0" fontId="29" fillId="17" borderId="0" xfId="0" applyFont="1" applyFill="1" applyBorder="1" applyAlignment="1" applyProtection="1">
      <alignment horizontal="right" vertical="center"/>
      <protection hidden="1"/>
    </xf>
    <xf numFmtId="0" fontId="3" fillId="17" borderId="7" xfId="0" applyFont="1" applyFill="1" applyBorder="1" applyAlignment="1" applyProtection="1">
      <alignment horizontal="center" vertical="center"/>
      <protection hidden="1"/>
    </xf>
    <xf numFmtId="0" fontId="3" fillId="17" borderId="8" xfId="0" applyFont="1" applyFill="1" applyBorder="1" applyAlignment="1" applyProtection="1">
      <alignment horizontal="center" vertical="center"/>
      <protection hidden="1"/>
    </xf>
    <xf numFmtId="169" fontId="29" fillId="11" borderId="51" xfId="0" applyNumberFormat="1" applyFont="1" applyFill="1" applyBorder="1" applyAlignment="1" applyProtection="1">
      <alignment horizontal="right" vertical="center"/>
      <protection hidden="1"/>
    </xf>
    <xf numFmtId="0" fontId="11" fillId="0" borderId="4" xfId="0" applyFont="1" applyFill="1" applyBorder="1" applyAlignment="1" applyProtection="1">
      <alignment horizontal="left" vertical="center"/>
      <protection hidden="1"/>
    </xf>
    <xf numFmtId="0" fontId="6" fillId="0" borderId="0" xfId="0" applyFont="1" applyFill="1" applyAlignment="1" applyProtection="1">
      <alignment horizontal="left" vertical="center"/>
      <protection hidden="1"/>
    </xf>
    <xf numFmtId="0" fontId="6" fillId="17" borderId="0" xfId="0" applyFont="1" applyFill="1" applyBorder="1" applyAlignment="1" applyProtection="1">
      <alignment horizontal="right" vertical="center"/>
      <protection hidden="1"/>
    </xf>
    <xf numFmtId="0" fontId="3" fillId="4" borderId="9" xfId="0" applyFont="1" applyFill="1" applyBorder="1" applyAlignment="1" applyProtection="1">
      <alignment horizontal="right"/>
      <protection hidden="1"/>
    </xf>
    <xf numFmtId="0" fontId="3" fillId="4" borderId="7" xfId="0" applyFont="1" applyFill="1" applyBorder="1" applyAlignment="1" applyProtection="1">
      <alignment horizontal="right"/>
      <protection hidden="1"/>
    </xf>
    <xf numFmtId="0" fontId="3" fillId="4" borderId="7" xfId="0" applyFont="1" applyFill="1" applyBorder="1" applyAlignment="1" applyProtection="1">
      <alignment horizontal="right" vertical="center"/>
      <protection hidden="1"/>
    </xf>
    <xf numFmtId="0" fontId="3" fillId="4" borderId="1" xfId="0" applyFont="1" applyFill="1" applyBorder="1" applyAlignment="1" applyProtection="1">
      <alignment horizontal="right" vertical="center"/>
      <protection hidden="1"/>
    </xf>
    <xf numFmtId="14" fontId="25" fillId="4" borderId="13" xfId="3" applyNumberFormat="1" applyFont="1" applyFill="1" applyBorder="1" applyAlignment="1" applyProtection="1">
      <alignment horizontal="center" vertical="center"/>
      <protection locked="0"/>
    </xf>
    <xf numFmtId="0" fontId="25" fillId="4" borderId="12" xfId="3" applyFont="1" applyFill="1" applyBorder="1" applyAlignment="1" applyProtection="1">
      <alignment horizontal="center" vertical="center"/>
      <protection locked="0"/>
    </xf>
    <xf numFmtId="0" fontId="3" fillId="4" borderId="0"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17" borderId="6" xfId="0" applyFont="1" applyFill="1" applyBorder="1" applyAlignment="1" applyProtection="1">
      <alignment horizontal="right" vertical="center"/>
      <protection hidden="1"/>
    </xf>
    <xf numFmtId="0" fontId="6" fillId="0" borderId="0" xfId="0" applyFont="1" applyAlignment="1" applyProtection="1">
      <alignment horizontal="left" vertical="center"/>
      <protection hidden="1"/>
    </xf>
    <xf numFmtId="0" fontId="25" fillId="4" borderId="13" xfId="3" applyFont="1" applyFill="1" applyBorder="1" applyAlignment="1" applyProtection="1">
      <alignment horizontal="center" vertical="center"/>
      <protection locked="0"/>
    </xf>
    <xf numFmtId="0" fontId="98" fillId="25" borderId="13" xfId="0" applyFont="1" applyFill="1" applyBorder="1" applyAlignment="1" applyProtection="1">
      <alignment horizontal="center" vertical="center"/>
      <protection hidden="1"/>
    </xf>
    <xf numFmtId="0" fontId="98" fillId="25" borderId="3" xfId="0" applyFont="1" applyFill="1" applyBorder="1" applyAlignment="1" applyProtection="1">
      <alignment horizontal="center" vertical="center"/>
      <protection hidden="1"/>
    </xf>
    <xf numFmtId="0" fontId="98" fillId="25" borderId="12" xfId="0" applyFont="1" applyFill="1" applyBorder="1" applyAlignment="1" applyProtection="1">
      <alignment horizontal="center" vertical="center"/>
      <protection hidden="1"/>
    </xf>
    <xf numFmtId="0" fontId="3" fillId="17" borderId="9" xfId="0" applyFont="1" applyFill="1" applyBorder="1" applyAlignment="1" applyProtection="1">
      <alignment horizontal="left"/>
      <protection hidden="1"/>
    </xf>
    <xf numFmtId="0" fontId="3" fillId="17" borderId="4" xfId="0" applyFont="1" applyFill="1" applyBorder="1" applyAlignment="1" applyProtection="1">
      <alignment horizontal="left"/>
      <protection hidden="1"/>
    </xf>
    <xf numFmtId="0" fontId="3" fillId="17" borderId="19" xfId="0" applyFont="1" applyFill="1" applyBorder="1" applyAlignment="1" applyProtection="1">
      <alignment horizontal="left"/>
      <protection hidden="1"/>
    </xf>
    <xf numFmtId="0" fontId="4" fillId="6" borderId="13" xfId="0" applyFont="1" applyFill="1" applyBorder="1" applyAlignment="1" applyProtection="1">
      <alignment horizontal="center" vertical="top"/>
      <protection hidden="1"/>
    </xf>
    <xf numFmtId="0" fontId="4" fillId="6" borderId="3" xfId="0" applyFont="1" applyFill="1" applyBorder="1" applyAlignment="1" applyProtection="1">
      <alignment horizontal="center" vertical="top"/>
      <protection hidden="1"/>
    </xf>
    <xf numFmtId="0" fontId="4" fillId="6" borderId="12" xfId="0" applyFont="1" applyFill="1" applyBorder="1" applyAlignment="1" applyProtection="1">
      <alignment horizontal="center" vertical="top"/>
      <protection hidden="1"/>
    </xf>
    <xf numFmtId="0" fontId="45" fillId="17" borderId="0" xfId="4" applyFont="1" applyFill="1" applyBorder="1" applyAlignment="1" applyProtection="1">
      <alignment horizontal="left" vertical="center"/>
      <protection hidden="1"/>
    </xf>
    <xf numFmtId="0" fontId="3" fillId="17" borderId="6" xfId="0" applyFont="1" applyFill="1" applyBorder="1" applyAlignment="1" applyProtection="1">
      <alignment horizontal="center" vertical="center"/>
      <protection hidden="1"/>
    </xf>
    <xf numFmtId="0" fontId="3" fillId="0" borderId="0" xfId="0" applyFont="1" applyAlignment="1" applyProtection="1">
      <alignment horizontal="left" vertical="center"/>
      <protection hidden="1"/>
    </xf>
    <xf numFmtId="0" fontId="3" fillId="0" borderId="0" xfId="0" applyFont="1" applyAlignment="1" applyProtection="1">
      <alignment horizontal="right" vertical="center"/>
      <protection hidden="1"/>
    </xf>
    <xf numFmtId="0" fontId="3" fillId="17" borderId="4" xfId="0" applyFont="1" applyFill="1" applyBorder="1" applyAlignment="1" applyProtection="1">
      <alignment horizontal="right" vertical="center"/>
      <protection hidden="1"/>
    </xf>
    <xf numFmtId="0" fontId="3" fillId="17" borderId="19" xfId="0" applyFont="1" applyFill="1" applyBorder="1" applyAlignment="1" applyProtection="1">
      <alignment horizontal="right" vertical="center"/>
      <protection hidden="1"/>
    </xf>
    <xf numFmtId="3" fontId="3" fillId="0" borderId="5" xfId="0" applyNumberFormat="1" applyFont="1" applyBorder="1" applyAlignment="1" applyProtection="1">
      <alignment horizontal="center" vertical="center"/>
      <protection locked="0"/>
    </xf>
    <xf numFmtId="169" fontId="29" fillId="23" borderId="51" xfId="0" applyNumberFormat="1" applyFont="1" applyFill="1" applyBorder="1" applyAlignment="1" applyProtection="1">
      <alignment horizontal="right" vertical="center"/>
      <protection hidden="1"/>
    </xf>
    <xf numFmtId="169" fontId="29" fillId="4" borderId="10" xfId="3" applyNumberFormat="1" applyFont="1" applyFill="1" applyBorder="1" applyAlignment="1" applyProtection="1">
      <alignment horizontal="right" vertical="center"/>
      <protection locked="0"/>
    </xf>
    <xf numFmtId="169" fontId="29" fillId="23" borderId="52" xfId="0" applyNumberFormat="1" applyFont="1" applyFill="1" applyBorder="1" applyAlignment="1" applyProtection="1">
      <alignment horizontal="right" vertical="center"/>
      <protection hidden="1"/>
    </xf>
    <xf numFmtId="0" fontId="30" fillId="17" borderId="39" xfId="0" applyFont="1" applyFill="1" applyBorder="1" applyAlignment="1" applyProtection="1">
      <alignment horizontal="center" vertical="center"/>
      <protection hidden="1"/>
    </xf>
    <xf numFmtId="0" fontId="47" fillId="27" borderId="22" xfId="6" applyFont="1" applyFill="1" applyBorder="1" applyAlignment="1" applyProtection="1">
      <alignment horizontal="center" vertical="center"/>
      <protection hidden="1"/>
    </xf>
    <xf numFmtId="0" fontId="47" fillId="27" borderId="0" xfId="6" applyFont="1" applyFill="1" applyBorder="1" applyAlignment="1" applyProtection="1">
      <alignment horizontal="center" vertical="center"/>
      <protection hidden="1"/>
    </xf>
    <xf numFmtId="0" fontId="92" fillId="24" borderId="9" xfId="3" applyFont="1" applyFill="1" applyBorder="1" applyAlignment="1" applyProtection="1">
      <alignment horizontal="center" vertical="center" wrapText="1"/>
      <protection hidden="1"/>
    </xf>
    <xf numFmtId="0" fontId="92" fillId="24" borderId="19" xfId="3" applyFont="1" applyFill="1" applyBorder="1" applyAlignment="1" applyProtection="1">
      <alignment horizontal="center" vertical="center" wrapText="1"/>
      <protection hidden="1"/>
    </xf>
    <xf numFmtId="0" fontId="92" fillId="24" borderId="1" xfId="3" applyFont="1" applyFill="1" applyBorder="1" applyAlignment="1" applyProtection="1">
      <alignment horizontal="center" vertical="center" wrapText="1"/>
      <protection hidden="1"/>
    </xf>
    <xf numFmtId="0" fontId="92" fillId="24" borderId="2" xfId="3" applyFont="1" applyFill="1" applyBorder="1" applyAlignment="1" applyProtection="1">
      <alignment horizontal="center" vertical="center" wrapText="1"/>
      <protection hidden="1"/>
    </xf>
    <xf numFmtId="0" fontId="94" fillId="20" borderId="3" xfId="0" applyFont="1" applyFill="1" applyBorder="1" applyAlignment="1" applyProtection="1">
      <alignment horizontal="right" vertical="center"/>
      <protection hidden="1"/>
    </xf>
    <xf numFmtId="0" fontId="94" fillId="20" borderId="12" xfId="0" applyFont="1" applyFill="1" applyBorder="1" applyAlignment="1" applyProtection="1">
      <alignment horizontal="right" vertical="center"/>
      <protection hidden="1"/>
    </xf>
    <xf numFmtId="0" fontId="94" fillId="23" borderId="3" xfId="3" applyFont="1" applyFill="1" applyBorder="1" applyAlignment="1" applyProtection="1">
      <alignment horizontal="right" vertical="center"/>
      <protection hidden="1"/>
    </xf>
    <xf numFmtId="0" fontId="29" fillId="17" borderId="0" xfId="0" applyFont="1" applyFill="1" applyBorder="1" applyAlignment="1" applyProtection="1">
      <alignment horizontal="center" vertical="center"/>
      <protection hidden="1"/>
    </xf>
    <xf numFmtId="0" fontId="3" fillId="0" borderId="5" xfId="0" applyFont="1" applyBorder="1" applyAlignment="1" applyProtection="1">
      <alignment horizontal="center" vertical="center"/>
      <protection locked="0"/>
    </xf>
    <xf numFmtId="0" fontId="3" fillId="4" borderId="4" xfId="0" applyFont="1" applyFill="1" applyBorder="1" applyAlignment="1" applyProtection="1">
      <alignment horizontal="left" vertical="center"/>
      <protection locked="0"/>
    </xf>
    <xf numFmtId="0" fontId="3" fillId="4" borderId="5" xfId="0" applyFont="1" applyFill="1" applyBorder="1" applyAlignment="1" applyProtection="1">
      <alignment horizontal="left" vertical="center"/>
      <protection locked="0"/>
    </xf>
    <xf numFmtId="0" fontId="4" fillId="0" borderId="0" xfId="0" applyFont="1" applyFill="1" applyBorder="1" applyAlignment="1" applyProtection="1">
      <alignment horizontal="center" vertical="center"/>
      <protection hidden="1"/>
    </xf>
    <xf numFmtId="0" fontId="3" fillId="6" borderId="9" xfId="0" applyFont="1" applyFill="1" applyBorder="1" applyAlignment="1" applyProtection="1">
      <alignment horizontal="left"/>
      <protection hidden="1"/>
    </xf>
    <xf numFmtId="0" fontId="3" fillId="6" borderId="4" xfId="0" applyFont="1" applyFill="1" applyBorder="1" applyAlignment="1" applyProtection="1">
      <alignment horizontal="left"/>
      <protection hidden="1"/>
    </xf>
    <xf numFmtId="0" fontId="3" fillId="6" borderId="19" xfId="0" applyFont="1" applyFill="1" applyBorder="1" applyAlignment="1" applyProtection="1">
      <alignment horizontal="left"/>
      <protection hidden="1"/>
    </xf>
    <xf numFmtId="0" fontId="4" fillId="6" borderId="9" xfId="0" applyFont="1" applyFill="1" applyBorder="1" applyAlignment="1" applyProtection="1">
      <alignment horizontal="center" vertical="center"/>
      <protection hidden="1"/>
    </xf>
    <xf numFmtId="0" fontId="4" fillId="6" borderId="4" xfId="0" applyFont="1" applyFill="1" applyBorder="1" applyAlignment="1" applyProtection="1">
      <alignment horizontal="center" vertical="center"/>
      <protection hidden="1"/>
    </xf>
    <xf numFmtId="0" fontId="4" fillId="6" borderId="19" xfId="0" applyFont="1" applyFill="1" applyBorder="1" applyAlignment="1" applyProtection="1">
      <alignment horizontal="center" vertical="center"/>
      <protection hidden="1"/>
    </xf>
    <xf numFmtId="0" fontId="3" fillId="6" borderId="9" xfId="0" applyFont="1" applyFill="1" applyBorder="1" applyAlignment="1" applyProtection="1">
      <alignment horizontal="center"/>
      <protection hidden="1"/>
    </xf>
    <xf numFmtId="0" fontId="3" fillId="6" borderId="4" xfId="0" applyFont="1" applyFill="1" applyBorder="1" applyAlignment="1" applyProtection="1">
      <alignment horizontal="center"/>
      <protection hidden="1"/>
    </xf>
    <xf numFmtId="0" fontId="3" fillId="6" borderId="19" xfId="0" applyFont="1" applyFill="1" applyBorder="1" applyAlignment="1" applyProtection="1">
      <alignment horizontal="center"/>
      <protection hidden="1"/>
    </xf>
    <xf numFmtId="0" fontId="3" fillId="6" borderId="7" xfId="0" applyFont="1" applyFill="1" applyBorder="1" applyAlignment="1" applyProtection="1">
      <alignment horizontal="center"/>
      <protection hidden="1"/>
    </xf>
    <xf numFmtId="0" fontId="3" fillId="6" borderId="0" xfId="0" applyFont="1" applyFill="1" applyBorder="1" applyAlignment="1" applyProtection="1">
      <alignment horizontal="center"/>
      <protection hidden="1"/>
    </xf>
    <xf numFmtId="0" fontId="3" fillId="6" borderId="6" xfId="0" applyFont="1" applyFill="1" applyBorder="1" applyAlignment="1" applyProtection="1">
      <alignment horizontal="center"/>
      <protection hidden="1"/>
    </xf>
    <xf numFmtId="0" fontId="34" fillId="4" borderId="0" xfId="0" applyFont="1" applyFill="1" applyAlignment="1" applyProtection="1">
      <alignment horizontal="center" wrapText="1"/>
      <protection hidden="1"/>
    </xf>
    <xf numFmtId="0" fontId="34" fillId="4" borderId="0" xfId="0" applyFont="1" applyFill="1" applyAlignment="1" applyProtection="1">
      <alignment horizontal="left" wrapText="1"/>
      <protection hidden="1"/>
    </xf>
    <xf numFmtId="0" fontId="34" fillId="0" borderId="0" xfId="0" applyFont="1" applyAlignment="1" applyProtection="1">
      <alignment horizontal="center" vertical="center"/>
      <protection hidden="1"/>
    </xf>
    <xf numFmtId="0" fontId="3" fillId="6" borderId="7" xfId="0" applyFont="1" applyFill="1" applyBorder="1" applyAlignment="1" applyProtection="1">
      <alignment horizontal="left" vertical="center"/>
      <protection hidden="1"/>
    </xf>
    <xf numFmtId="0" fontId="3" fillId="6" borderId="6" xfId="0" applyFont="1" applyFill="1" applyBorder="1" applyAlignment="1" applyProtection="1">
      <alignment horizontal="left" vertical="center"/>
      <protection hidden="1"/>
    </xf>
    <xf numFmtId="0" fontId="3" fillId="6" borderId="7" xfId="0" applyFont="1" applyFill="1" applyBorder="1" applyAlignment="1" applyProtection="1">
      <alignment horizontal="center" vertical="center"/>
      <protection hidden="1"/>
    </xf>
    <xf numFmtId="0" fontId="3" fillId="6" borderId="6" xfId="0" applyFont="1" applyFill="1" applyBorder="1" applyAlignment="1" applyProtection="1">
      <alignment horizontal="center" vertical="center"/>
      <protection hidden="1"/>
    </xf>
    <xf numFmtId="0" fontId="3" fillId="6" borderId="7" xfId="0" applyFont="1" applyFill="1" applyBorder="1" applyAlignment="1" applyProtection="1">
      <alignment horizontal="right" vertical="center"/>
      <protection hidden="1"/>
    </xf>
    <xf numFmtId="0" fontId="3" fillId="6" borderId="6" xfId="0" applyFont="1" applyFill="1" applyBorder="1" applyAlignment="1" applyProtection="1">
      <alignment horizontal="right" vertical="center"/>
      <protection hidden="1"/>
    </xf>
    <xf numFmtId="0" fontId="52" fillId="17" borderId="13" xfId="4" applyFont="1" applyFill="1" applyBorder="1" applyAlignment="1" applyProtection="1">
      <alignment horizontal="left" vertical="center"/>
      <protection hidden="1"/>
    </xf>
    <xf numFmtId="0" fontId="52" fillId="17" borderId="3" xfId="4" applyFont="1" applyFill="1" applyBorder="1" applyAlignment="1" applyProtection="1">
      <alignment horizontal="left" vertical="center"/>
      <protection hidden="1"/>
    </xf>
    <xf numFmtId="0" fontId="52" fillId="17" borderId="12" xfId="4" applyFont="1" applyFill="1" applyBorder="1" applyAlignment="1" applyProtection="1">
      <alignment horizontal="left" vertical="center"/>
      <protection hidden="1"/>
    </xf>
    <xf numFmtId="0" fontId="6" fillId="0" borderId="0" xfId="0" applyFont="1" applyFill="1" applyAlignment="1" applyProtection="1">
      <alignment horizontal="left" vertical="top" wrapText="1"/>
      <protection hidden="1"/>
    </xf>
    <xf numFmtId="0" fontId="6" fillId="0" borderId="0" xfId="0" applyFont="1" applyFill="1" applyAlignment="1" applyProtection="1">
      <alignment horizontal="left" vertical="top"/>
      <protection hidden="1"/>
    </xf>
    <xf numFmtId="0" fontId="6" fillId="0" borderId="6" xfId="0" applyFont="1" applyFill="1" applyBorder="1" applyAlignment="1" applyProtection="1">
      <alignment horizontal="left" vertical="top"/>
      <protection hidden="1"/>
    </xf>
    <xf numFmtId="0" fontId="0" fillId="0" borderId="4" xfId="0" applyBorder="1" applyAlignment="1">
      <alignment vertical="center"/>
    </xf>
    <xf numFmtId="0" fontId="0" fillId="0" borderId="19" xfId="0" applyBorder="1" applyAlignment="1">
      <alignment vertical="center"/>
    </xf>
    <xf numFmtId="0" fontId="0" fillId="0" borderId="1"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51" fillId="7" borderId="13" xfId="0" applyFont="1" applyFill="1" applyBorder="1" applyAlignment="1" applyProtection="1">
      <alignment horizontal="center" vertical="center" wrapText="1"/>
      <protection hidden="1"/>
    </xf>
    <xf numFmtId="0" fontId="51" fillId="7" borderId="3" xfId="0" applyFont="1" applyFill="1" applyBorder="1" applyAlignment="1" applyProtection="1">
      <alignment horizontal="center" vertical="center" wrapText="1"/>
      <protection hidden="1"/>
    </xf>
    <xf numFmtId="0" fontId="51" fillId="7" borderId="12" xfId="0" applyFont="1" applyFill="1" applyBorder="1" applyAlignment="1" applyProtection="1">
      <alignment horizontal="center" vertical="center" wrapText="1"/>
      <protection hidden="1"/>
    </xf>
    <xf numFmtId="0" fontId="3" fillId="13" borderId="13" xfId="0" applyFont="1" applyFill="1" applyBorder="1" applyAlignment="1" applyProtection="1">
      <alignment horizontal="center" vertical="center"/>
      <protection hidden="1"/>
    </xf>
    <xf numFmtId="0" fontId="3" fillId="13" borderId="3" xfId="0" applyFont="1" applyFill="1" applyBorder="1" applyAlignment="1" applyProtection="1">
      <alignment horizontal="center" vertical="center"/>
      <protection hidden="1"/>
    </xf>
    <xf numFmtId="0" fontId="3" fillId="13" borderId="12" xfId="0" applyFont="1" applyFill="1" applyBorder="1" applyAlignment="1" applyProtection="1">
      <alignment horizontal="center" vertical="center"/>
      <protection hidden="1"/>
    </xf>
    <xf numFmtId="0" fontId="3" fillId="13" borderId="13" xfId="0" applyFont="1" applyFill="1" applyBorder="1" applyAlignment="1" applyProtection="1">
      <alignment horizontal="left"/>
      <protection hidden="1"/>
    </xf>
    <xf numFmtId="0" fontId="3" fillId="13" borderId="3" xfId="0" applyFont="1" applyFill="1" applyBorder="1" applyAlignment="1" applyProtection="1">
      <alignment horizontal="left"/>
      <protection hidden="1"/>
    </xf>
    <xf numFmtId="0" fontId="3" fillId="13" borderId="12" xfId="0" applyFont="1" applyFill="1" applyBorder="1" applyAlignment="1" applyProtection="1">
      <alignment horizontal="left"/>
      <protection hidden="1"/>
    </xf>
    <xf numFmtId="0" fontId="3" fillId="4" borderId="5" xfId="0" applyFont="1" applyFill="1" applyBorder="1" applyAlignment="1" applyProtection="1">
      <alignment horizontal="left"/>
      <protection locked="0" hidden="1"/>
    </xf>
    <xf numFmtId="0" fontId="3" fillId="6" borderId="0" xfId="0" applyFont="1" applyFill="1" applyBorder="1" applyAlignment="1" applyProtection="1">
      <alignment horizontal="right" vertical="center"/>
      <protection hidden="1"/>
    </xf>
    <xf numFmtId="0" fontId="3" fillId="0" borderId="31" xfId="0" applyFont="1" applyFill="1" applyBorder="1" applyAlignment="1" applyProtection="1">
      <alignment horizontal="center" vertical="center" wrapText="1"/>
      <protection hidden="1"/>
    </xf>
    <xf numFmtId="0" fontId="3" fillId="0" borderId="11" xfId="0" applyFont="1" applyFill="1" applyBorder="1" applyAlignment="1" applyProtection="1">
      <alignment horizontal="center" vertical="center" wrapText="1"/>
      <protection hidden="1"/>
    </xf>
    <xf numFmtId="0" fontId="3" fillId="0" borderId="0" xfId="0" applyFont="1" applyFill="1" applyBorder="1" applyAlignment="1" applyProtection="1">
      <alignment horizontal="center" vertical="top" wrapText="1"/>
      <protection hidden="1"/>
    </xf>
    <xf numFmtId="0" fontId="4" fillId="0" borderId="0" xfId="0" applyFont="1" applyFill="1" applyBorder="1" applyAlignment="1" applyProtection="1">
      <alignment horizontal="center" vertical="center" wrapText="1"/>
      <protection hidden="1"/>
    </xf>
    <xf numFmtId="3" fontId="4" fillId="6" borderId="0" xfId="0" applyNumberFormat="1" applyFont="1" applyFill="1" applyBorder="1" applyAlignment="1" applyProtection="1">
      <alignment horizontal="center" vertical="center"/>
      <protection hidden="1"/>
    </xf>
    <xf numFmtId="3" fontId="3" fillId="4" borderId="10" xfId="0" applyNumberFormat="1" applyFont="1" applyFill="1" applyBorder="1" applyAlignment="1" applyProtection="1">
      <alignment horizontal="center" vertical="center"/>
      <protection locked="0" hidden="1"/>
    </xf>
    <xf numFmtId="169" fontId="3" fillId="4" borderId="13" xfId="0" applyNumberFormat="1" applyFont="1" applyFill="1" applyBorder="1" applyAlignment="1" applyProtection="1">
      <alignment horizontal="right" vertical="center"/>
      <protection locked="0" hidden="1"/>
    </xf>
    <xf numFmtId="169" fontId="3" fillId="4" borderId="12" xfId="0" applyNumberFormat="1" applyFont="1" applyFill="1" applyBorder="1" applyAlignment="1" applyProtection="1">
      <alignment horizontal="right" vertical="center"/>
      <protection locked="0" hidden="1"/>
    </xf>
    <xf numFmtId="169" fontId="4" fillId="11" borderId="10" xfId="0" applyNumberFormat="1" applyFont="1" applyFill="1" applyBorder="1" applyAlignment="1" applyProtection="1">
      <alignment horizontal="center" vertical="center"/>
      <protection hidden="1"/>
    </xf>
    <xf numFmtId="3" fontId="3" fillId="4" borderId="13" xfId="0" applyNumberFormat="1" applyFont="1" applyFill="1" applyBorder="1" applyAlignment="1" applyProtection="1">
      <alignment horizontal="center" vertical="center"/>
      <protection locked="0" hidden="1"/>
    </xf>
    <xf numFmtId="3" fontId="3" fillId="4" borderId="12" xfId="0" applyNumberFormat="1" applyFont="1" applyFill="1" applyBorder="1" applyAlignment="1" applyProtection="1">
      <alignment horizontal="center" vertical="center"/>
      <protection locked="0" hidden="1"/>
    </xf>
    <xf numFmtId="4" fontId="4" fillId="6" borderId="7" xfId="0" applyNumberFormat="1" applyFont="1" applyFill="1" applyBorder="1" applyAlignment="1" applyProtection="1">
      <alignment horizontal="center" vertical="center"/>
      <protection hidden="1"/>
    </xf>
    <xf numFmtId="4" fontId="4" fillId="6" borderId="0" xfId="0" applyNumberFormat="1" applyFont="1" applyFill="1" applyBorder="1" applyAlignment="1" applyProtection="1">
      <alignment horizontal="center" vertical="center"/>
      <protection hidden="1"/>
    </xf>
    <xf numFmtId="4" fontId="4" fillId="6" borderId="6" xfId="0" applyNumberFormat="1"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wrapText="1"/>
      <protection locked="0" hidden="1"/>
    </xf>
    <xf numFmtId="0" fontId="16" fillId="4" borderId="19" xfId="0" applyFont="1" applyFill="1" applyBorder="1" applyAlignment="1" applyProtection="1">
      <alignment horizontal="center" vertical="center" wrapText="1"/>
      <protection locked="0" hidden="1"/>
    </xf>
    <xf numFmtId="0" fontId="16" fillId="4" borderId="1" xfId="0" applyFont="1" applyFill="1" applyBorder="1" applyAlignment="1" applyProtection="1">
      <alignment horizontal="center" vertical="center" wrapText="1"/>
      <protection locked="0" hidden="1"/>
    </xf>
    <xf numFmtId="0" fontId="16" fillId="4" borderId="2" xfId="0" applyFont="1" applyFill="1" applyBorder="1" applyAlignment="1" applyProtection="1">
      <alignment horizontal="center" vertical="center" wrapText="1"/>
      <protection locked="0" hidden="1"/>
    </xf>
    <xf numFmtId="0" fontId="16" fillId="4" borderId="7" xfId="0" applyFont="1" applyFill="1" applyBorder="1" applyAlignment="1" applyProtection="1">
      <alignment horizontal="center" vertical="center" wrapText="1"/>
      <protection locked="0" hidden="1"/>
    </xf>
    <xf numFmtId="0" fontId="16" fillId="4" borderId="6" xfId="0" applyFont="1" applyFill="1" applyBorder="1" applyAlignment="1" applyProtection="1">
      <alignment horizontal="center" vertical="center" wrapText="1"/>
      <protection locked="0" hidden="1"/>
    </xf>
    <xf numFmtId="0" fontId="17" fillId="6" borderId="0" xfId="0" applyFont="1" applyFill="1" applyBorder="1" applyAlignment="1" applyProtection="1">
      <alignment horizontal="right" vertical="center"/>
      <protection hidden="1"/>
    </xf>
    <xf numFmtId="0" fontId="16" fillId="13" borderId="12" xfId="0" applyFont="1" applyFill="1" applyBorder="1" applyAlignment="1" applyProtection="1">
      <alignment horizontal="right" vertical="center"/>
      <protection hidden="1"/>
    </xf>
    <xf numFmtId="0" fontId="16" fillId="13" borderId="10" xfId="0" applyFont="1" applyFill="1" applyBorder="1" applyAlignment="1" applyProtection="1">
      <alignment horizontal="right" vertical="center"/>
      <protection hidden="1"/>
    </xf>
    <xf numFmtId="0" fontId="3" fillId="6" borderId="9" xfId="0" applyFont="1" applyFill="1" applyBorder="1" applyAlignment="1" applyProtection="1">
      <alignment horizontal="right" vertical="center"/>
      <protection hidden="1"/>
    </xf>
    <xf numFmtId="0" fontId="3" fillId="6" borderId="4" xfId="0" applyFont="1" applyFill="1" applyBorder="1" applyAlignment="1" applyProtection="1">
      <alignment horizontal="right" vertical="center"/>
      <protection hidden="1"/>
    </xf>
    <xf numFmtId="0" fontId="3" fillId="6" borderId="19" xfId="0" applyFont="1" applyFill="1" applyBorder="1" applyAlignment="1" applyProtection="1">
      <alignment horizontal="right" vertical="center"/>
      <protection hidden="1"/>
    </xf>
    <xf numFmtId="0" fontId="6" fillId="6" borderId="5" xfId="0" applyFont="1" applyFill="1" applyBorder="1" applyAlignment="1" applyProtection="1">
      <alignment horizontal="center" wrapText="1"/>
      <protection hidden="1"/>
    </xf>
    <xf numFmtId="164" fontId="25" fillId="13" borderId="13" xfId="3" applyNumberFormat="1" applyFont="1" applyFill="1" applyBorder="1" applyAlignment="1" applyProtection="1">
      <alignment horizontal="center" vertical="center"/>
      <protection hidden="1"/>
    </xf>
    <xf numFmtId="164" fontId="25" fillId="13" borderId="3" xfId="3" applyNumberFormat="1" applyFont="1" applyFill="1" applyBorder="1" applyAlignment="1" applyProtection="1">
      <alignment horizontal="center" vertical="center"/>
      <protection hidden="1"/>
    </xf>
    <xf numFmtId="164" fontId="25" fillId="13" borderId="12" xfId="3" applyNumberFormat="1" applyFont="1" applyFill="1" applyBorder="1" applyAlignment="1" applyProtection="1">
      <alignment horizontal="center" vertical="center"/>
      <protection hidden="1"/>
    </xf>
    <xf numFmtId="0" fontId="4" fillId="6" borderId="7" xfId="0" applyFont="1" applyFill="1" applyBorder="1" applyAlignment="1" applyProtection="1">
      <alignment horizontal="center"/>
      <protection hidden="1"/>
    </xf>
    <xf numFmtId="0" fontId="4" fillId="6" borderId="0" xfId="0" applyFont="1" applyFill="1" applyBorder="1" applyAlignment="1" applyProtection="1">
      <alignment horizontal="center"/>
      <protection hidden="1"/>
    </xf>
    <xf numFmtId="0" fontId="4" fillId="6" borderId="6" xfId="0" applyFont="1" applyFill="1" applyBorder="1" applyAlignment="1" applyProtection="1">
      <alignment horizontal="center"/>
      <protection hidden="1"/>
    </xf>
    <xf numFmtId="0" fontId="4" fillId="6" borderId="5" xfId="0" applyFont="1" applyFill="1" applyBorder="1" applyAlignment="1" applyProtection="1">
      <alignment horizontal="center"/>
      <protection hidden="1"/>
    </xf>
    <xf numFmtId="0" fontId="4" fillId="6" borderId="2" xfId="0" applyFont="1" applyFill="1" applyBorder="1" applyAlignment="1" applyProtection="1">
      <alignment horizontal="center"/>
      <protection hidden="1"/>
    </xf>
    <xf numFmtId="0" fontId="3" fillId="4" borderId="19" xfId="0" applyFont="1" applyFill="1" applyBorder="1" applyAlignment="1" applyProtection="1">
      <alignment horizontal="center"/>
      <protection hidden="1"/>
    </xf>
    <xf numFmtId="167" fontId="52" fillId="17" borderId="13" xfId="4" applyNumberFormat="1" applyFont="1" applyFill="1" applyBorder="1" applyAlignment="1" applyProtection="1">
      <alignment horizontal="left" vertical="center"/>
      <protection hidden="1"/>
    </xf>
    <xf numFmtId="167" fontId="52" fillId="17" borderId="3" xfId="4" applyNumberFormat="1" applyFont="1" applyFill="1" applyBorder="1" applyAlignment="1" applyProtection="1">
      <alignment horizontal="left" vertical="center"/>
      <protection hidden="1"/>
    </xf>
    <xf numFmtId="167" fontId="52" fillId="17" borderId="12" xfId="4" applyNumberFormat="1" applyFont="1" applyFill="1" applyBorder="1" applyAlignment="1" applyProtection="1">
      <alignment horizontal="left" vertical="center"/>
      <protection hidden="1"/>
    </xf>
    <xf numFmtId="0" fontId="3" fillId="6" borderId="5" xfId="0" applyFont="1" applyFill="1" applyBorder="1" applyAlignment="1" applyProtection="1">
      <alignment horizontal="center" vertical="center"/>
      <protection hidden="1"/>
    </xf>
    <xf numFmtId="0" fontId="88" fillId="9" borderId="13" xfId="0" applyFont="1" applyFill="1" applyBorder="1" applyAlignment="1" applyProtection="1">
      <alignment horizontal="center" vertical="center"/>
      <protection hidden="1"/>
    </xf>
    <xf numFmtId="0" fontId="88" fillId="9" borderId="3" xfId="0" applyFont="1" applyFill="1" applyBorder="1" applyAlignment="1" applyProtection="1">
      <alignment horizontal="center" vertical="center"/>
      <protection hidden="1"/>
    </xf>
    <xf numFmtId="0" fontId="88" fillId="9" borderId="12" xfId="0" applyFont="1" applyFill="1" applyBorder="1" applyAlignment="1" applyProtection="1">
      <alignment horizontal="center" vertical="center"/>
      <protection hidden="1"/>
    </xf>
    <xf numFmtId="0" fontId="3" fillId="13" borderId="9" xfId="0" applyFont="1" applyFill="1" applyBorder="1" applyAlignment="1" applyProtection="1">
      <alignment horizontal="left" vertical="top"/>
      <protection hidden="1"/>
    </xf>
    <xf numFmtId="0" fontId="3" fillId="13" borderId="4" xfId="0" applyFont="1" applyFill="1" applyBorder="1" applyAlignment="1" applyProtection="1">
      <alignment horizontal="left" vertical="top"/>
      <protection hidden="1"/>
    </xf>
    <xf numFmtId="0" fontId="3" fillId="13" borderId="19" xfId="0" applyFont="1" applyFill="1" applyBorder="1" applyAlignment="1" applyProtection="1">
      <alignment horizontal="left" vertical="top"/>
      <protection hidden="1"/>
    </xf>
    <xf numFmtId="0" fontId="3" fillId="13" borderId="1" xfId="0" applyFont="1" applyFill="1" applyBorder="1" applyAlignment="1" applyProtection="1">
      <alignment horizontal="left" vertical="top"/>
      <protection hidden="1"/>
    </xf>
    <xf numFmtId="0" fontId="3" fillId="13" borderId="5" xfId="0" applyFont="1" applyFill="1" applyBorder="1" applyAlignment="1" applyProtection="1">
      <alignment horizontal="left" vertical="top"/>
      <protection hidden="1"/>
    </xf>
    <xf numFmtId="0" fontId="3" fillId="13" borderId="2" xfId="0" applyFont="1" applyFill="1" applyBorder="1" applyAlignment="1" applyProtection="1">
      <alignment horizontal="left" vertical="top"/>
      <protection hidden="1"/>
    </xf>
    <xf numFmtId="0" fontId="51" fillId="8" borderId="13" xfId="0" applyFont="1" applyFill="1" applyBorder="1" applyAlignment="1" applyProtection="1">
      <alignment horizontal="center" vertical="center"/>
      <protection hidden="1"/>
    </xf>
    <xf numFmtId="0" fontId="51" fillId="8" borderId="3" xfId="0" applyFont="1" applyFill="1" applyBorder="1" applyAlignment="1" applyProtection="1">
      <alignment horizontal="center" vertical="center"/>
      <protection hidden="1"/>
    </xf>
    <xf numFmtId="0" fontId="51" fillId="8" borderId="12" xfId="0" applyFont="1" applyFill="1" applyBorder="1" applyAlignment="1" applyProtection="1">
      <alignment horizontal="center" vertical="center"/>
      <protection hidden="1"/>
    </xf>
    <xf numFmtId="0" fontId="51" fillId="7" borderId="13" xfId="0" applyFont="1" applyFill="1" applyBorder="1" applyAlignment="1" applyProtection="1">
      <alignment horizontal="center" vertical="center"/>
      <protection hidden="1"/>
    </xf>
    <xf numFmtId="0" fontId="51" fillId="7" borderId="3" xfId="0" applyFont="1" applyFill="1" applyBorder="1" applyAlignment="1" applyProtection="1">
      <alignment horizontal="center" vertical="center"/>
      <protection hidden="1"/>
    </xf>
    <xf numFmtId="0" fontId="51" fillId="7" borderId="12" xfId="0" applyFont="1" applyFill="1" applyBorder="1" applyAlignment="1" applyProtection="1">
      <alignment horizontal="center" vertical="center"/>
      <protection hidden="1"/>
    </xf>
    <xf numFmtId="0" fontId="3" fillId="6" borderId="7" xfId="0" applyFont="1" applyFill="1" applyBorder="1" applyAlignment="1" applyProtection="1">
      <alignment horizontal="left"/>
      <protection hidden="1"/>
    </xf>
    <xf numFmtId="0" fontId="3" fillId="6" borderId="0" xfId="0" applyFont="1" applyFill="1" applyBorder="1" applyAlignment="1" applyProtection="1">
      <alignment horizontal="left"/>
      <protection hidden="1"/>
    </xf>
    <xf numFmtId="166" fontId="3" fillId="13" borderId="13" xfId="0" applyNumberFormat="1" applyFont="1" applyFill="1" applyBorder="1" applyAlignment="1" applyProtection="1">
      <alignment horizontal="center" vertical="center"/>
      <protection hidden="1"/>
    </xf>
    <xf numFmtId="166" fontId="3" fillId="13" borderId="12" xfId="0" applyNumberFormat="1" applyFont="1" applyFill="1" applyBorder="1" applyAlignment="1" applyProtection="1">
      <alignment horizontal="center" vertical="center"/>
      <protection hidden="1"/>
    </xf>
    <xf numFmtId="0" fontId="3" fillId="6" borderId="5" xfId="0" applyFont="1" applyFill="1" applyBorder="1" applyAlignment="1" applyProtection="1">
      <alignment horizontal="center"/>
      <protection hidden="1"/>
    </xf>
    <xf numFmtId="0" fontId="3" fillId="6" borderId="2" xfId="0" applyFont="1" applyFill="1" applyBorder="1" applyAlignment="1" applyProtection="1">
      <alignment horizontal="center"/>
      <protection hidden="1"/>
    </xf>
    <xf numFmtId="0" fontId="25" fillId="13" borderId="13" xfId="0" applyFont="1" applyFill="1" applyBorder="1" applyAlignment="1" applyProtection="1">
      <alignment horizontal="center" vertical="center"/>
      <protection hidden="1"/>
    </xf>
    <xf numFmtId="0" fontId="25" fillId="13" borderId="12" xfId="0" applyFont="1" applyFill="1" applyBorder="1" applyAlignment="1" applyProtection="1">
      <alignment horizontal="center" vertical="center"/>
      <protection hidden="1"/>
    </xf>
    <xf numFmtId="0" fontId="5" fillId="6" borderId="7" xfId="0" applyFont="1" applyFill="1" applyBorder="1" applyAlignment="1" applyProtection="1">
      <alignment horizontal="center"/>
      <protection hidden="1"/>
    </xf>
    <xf numFmtId="0" fontId="5" fillId="6" borderId="0" xfId="0" applyFont="1" applyFill="1" applyBorder="1" applyAlignment="1" applyProtection="1">
      <alignment horizontal="center"/>
      <protection hidden="1"/>
    </xf>
    <xf numFmtId="0" fontId="5" fillId="6" borderId="6" xfId="0" applyFont="1" applyFill="1" applyBorder="1" applyAlignment="1" applyProtection="1">
      <alignment horizontal="center"/>
      <protection hidden="1"/>
    </xf>
    <xf numFmtId="0" fontId="3" fillId="4" borderId="4" xfId="0" applyFont="1" applyFill="1" applyBorder="1" applyAlignment="1" applyProtection="1">
      <alignment horizontal="left" vertical="center"/>
      <protection locked="0" hidden="1"/>
    </xf>
    <xf numFmtId="0" fontId="3" fillId="4" borderId="5" xfId="0" applyFont="1" applyFill="1" applyBorder="1" applyAlignment="1" applyProtection="1">
      <alignment horizontal="left" vertical="center"/>
      <protection locked="0" hidden="1"/>
    </xf>
    <xf numFmtId="0" fontId="3" fillId="4" borderId="6"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13" borderId="9" xfId="0" applyFont="1" applyFill="1" applyBorder="1" applyAlignment="1" applyProtection="1">
      <alignment horizontal="left" vertical="top" wrapText="1"/>
      <protection hidden="1"/>
    </xf>
    <xf numFmtId="0" fontId="0" fillId="13" borderId="4" xfId="0" applyFill="1" applyBorder="1" applyAlignment="1" applyProtection="1">
      <alignment horizontal="left" vertical="top" wrapText="1"/>
      <protection hidden="1"/>
    </xf>
    <xf numFmtId="0" fontId="0" fillId="13" borderId="19" xfId="0" applyFill="1" applyBorder="1" applyAlignment="1" applyProtection="1">
      <alignment horizontal="left" vertical="top" wrapText="1"/>
      <protection hidden="1"/>
    </xf>
    <xf numFmtId="0" fontId="0" fillId="13" borderId="7" xfId="0" applyFill="1" applyBorder="1" applyAlignment="1" applyProtection="1">
      <alignment horizontal="left" vertical="top" wrapText="1"/>
      <protection hidden="1"/>
    </xf>
    <xf numFmtId="0" fontId="0" fillId="13" borderId="0" xfId="0" applyFill="1" applyBorder="1" applyAlignment="1" applyProtection="1">
      <alignment horizontal="left" vertical="top" wrapText="1"/>
      <protection hidden="1"/>
    </xf>
    <xf numFmtId="0" fontId="0" fillId="13" borderId="6" xfId="0" applyFill="1" applyBorder="1" applyAlignment="1" applyProtection="1">
      <alignment horizontal="left" vertical="top" wrapText="1"/>
      <protection hidden="1"/>
    </xf>
    <xf numFmtId="0" fontId="0" fillId="13" borderId="1" xfId="0" applyFill="1" applyBorder="1" applyAlignment="1" applyProtection="1">
      <alignment horizontal="left" vertical="top" wrapText="1"/>
      <protection hidden="1"/>
    </xf>
    <xf numFmtId="0" fontId="0" fillId="13" borderId="5" xfId="0" applyFill="1" applyBorder="1" applyAlignment="1" applyProtection="1">
      <alignment horizontal="left" vertical="top" wrapText="1"/>
      <protection hidden="1"/>
    </xf>
    <xf numFmtId="0" fontId="0" fillId="13" borderId="2" xfId="0" applyFill="1" applyBorder="1" applyAlignment="1" applyProtection="1">
      <alignment horizontal="left" vertical="top" wrapText="1"/>
      <protection hidden="1"/>
    </xf>
    <xf numFmtId="0" fontId="33" fillId="10" borderId="13" xfId="0" applyFont="1" applyFill="1" applyBorder="1" applyAlignment="1" applyProtection="1">
      <alignment horizontal="center" vertical="center"/>
      <protection hidden="1"/>
    </xf>
    <xf numFmtId="0" fontId="33" fillId="10" borderId="12" xfId="0" applyFont="1" applyFill="1" applyBorder="1" applyAlignment="1" applyProtection="1">
      <alignment horizontal="center" vertical="center"/>
      <protection hidden="1"/>
    </xf>
    <xf numFmtId="0" fontId="33" fillId="10" borderId="3" xfId="0" applyFont="1" applyFill="1" applyBorder="1" applyAlignment="1" applyProtection="1">
      <alignment horizontal="center" vertical="center"/>
      <protection hidden="1"/>
    </xf>
    <xf numFmtId="0" fontId="16" fillId="12" borderId="7" xfId="0" applyFont="1" applyFill="1" applyBorder="1" applyAlignment="1" applyProtection="1">
      <alignment horizontal="center" vertical="top" wrapText="1"/>
      <protection hidden="1"/>
    </xf>
    <xf numFmtId="0" fontId="16" fillId="12" borderId="0" xfId="0" applyFont="1" applyFill="1" applyBorder="1" applyAlignment="1" applyProtection="1">
      <alignment horizontal="center" vertical="top" wrapText="1"/>
      <protection hidden="1"/>
    </xf>
    <xf numFmtId="0" fontId="16" fillId="12" borderId="6" xfId="0" applyFont="1" applyFill="1" applyBorder="1" applyAlignment="1" applyProtection="1">
      <alignment horizontal="center" vertical="top" wrapText="1"/>
      <protection hidden="1"/>
    </xf>
    <xf numFmtId="0" fontId="16" fillId="12" borderId="1" xfId="0" applyFont="1" applyFill="1" applyBorder="1" applyAlignment="1" applyProtection="1">
      <alignment horizontal="center" vertical="top" wrapText="1"/>
      <protection hidden="1"/>
    </xf>
    <xf numFmtId="0" fontId="16" fillId="12" borderId="5" xfId="0" applyFont="1" applyFill="1" applyBorder="1" applyAlignment="1" applyProtection="1">
      <alignment horizontal="center" vertical="top" wrapText="1"/>
      <protection hidden="1"/>
    </xf>
    <xf numFmtId="0" fontId="16" fillId="12" borderId="2" xfId="0" applyFont="1" applyFill="1" applyBorder="1" applyAlignment="1" applyProtection="1">
      <alignment horizontal="center" vertical="top" wrapText="1"/>
      <protection hidden="1"/>
    </xf>
    <xf numFmtId="0" fontId="4" fillId="10" borderId="10" xfId="0" applyFont="1" applyFill="1" applyBorder="1" applyAlignment="1" applyProtection="1">
      <alignment horizontal="center" vertical="center"/>
      <protection hidden="1"/>
    </xf>
    <xf numFmtId="0" fontId="58" fillId="10" borderId="26" xfId="0" applyFont="1" applyFill="1" applyBorder="1" applyAlignment="1" applyProtection="1">
      <alignment horizontal="center" vertical="center"/>
      <protection hidden="1"/>
    </xf>
    <xf numFmtId="0" fontId="58" fillId="10" borderId="3" xfId="0" applyFont="1" applyFill="1" applyBorder="1" applyAlignment="1" applyProtection="1">
      <alignment horizontal="center" vertical="center"/>
      <protection hidden="1"/>
    </xf>
    <xf numFmtId="0" fontId="58" fillId="10" borderId="27" xfId="0" applyFont="1" applyFill="1" applyBorder="1" applyAlignment="1" applyProtection="1">
      <alignment horizontal="center" vertical="center"/>
      <protection hidden="1"/>
    </xf>
    <xf numFmtId="0" fontId="58" fillId="10" borderId="12" xfId="0" applyFont="1" applyFill="1" applyBorder="1" applyAlignment="1" applyProtection="1">
      <alignment horizontal="center" vertical="center"/>
      <protection hidden="1"/>
    </xf>
    <xf numFmtId="0" fontId="4" fillId="10" borderId="12" xfId="0" applyFont="1" applyFill="1" applyBorder="1" applyAlignment="1" applyProtection="1">
      <alignment horizontal="center" vertical="center"/>
      <protection hidden="1"/>
    </xf>
    <xf numFmtId="0" fontId="5" fillId="12" borderId="9" xfId="0" applyFont="1" applyFill="1" applyBorder="1" applyAlignment="1" applyProtection="1">
      <alignment horizontal="center" vertical="top" wrapText="1"/>
      <protection hidden="1"/>
    </xf>
    <xf numFmtId="0" fontId="5" fillId="12" borderId="19" xfId="0" applyFont="1" applyFill="1" applyBorder="1" applyAlignment="1" applyProtection="1">
      <alignment horizontal="center" vertical="top" wrapText="1"/>
      <protection hidden="1"/>
    </xf>
    <xf numFmtId="0" fontId="5" fillId="12" borderId="1" xfId="0" applyFont="1" applyFill="1" applyBorder="1" applyAlignment="1" applyProtection="1">
      <alignment horizontal="center" vertical="top" wrapText="1"/>
      <protection hidden="1"/>
    </xf>
    <xf numFmtId="0" fontId="5" fillId="12" borderId="2" xfId="0" applyFont="1" applyFill="1" applyBorder="1" applyAlignment="1" applyProtection="1">
      <alignment horizontal="center" vertical="top" wrapText="1"/>
      <protection hidden="1"/>
    </xf>
    <xf numFmtId="0" fontId="5" fillId="12" borderId="28" xfId="0" applyFont="1" applyFill="1" applyBorder="1" applyAlignment="1" applyProtection="1">
      <alignment horizontal="center" vertical="top" wrapText="1"/>
      <protection hidden="1"/>
    </xf>
    <xf numFmtId="0" fontId="5" fillId="12" borderId="25" xfId="0" applyFont="1" applyFill="1" applyBorder="1" applyAlignment="1" applyProtection="1">
      <alignment horizontal="center" vertical="top" wrapText="1"/>
      <protection hidden="1"/>
    </xf>
    <xf numFmtId="0" fontId="16" fillId="12" borderId="22" xfId="0" applyFont="1" applyFill="1" applyBorder="1" applyAlignment="1" applyProtection="1">
      <alignment horizontal="center" vertical="top" wrapText="1"/>
      <protection hidden="1"/>
    </xf>
    <xf numFmtId="0" fontId="16" fillId="12" borderId="23" xfId="0" applyFont="1" applyFill="1" applyBorder="1" applyAlignment="1" applyProtection="1">
      <alignment horizontal="center" vertical="top" wrapText="1"/>
      <protection hidden="1"/>
    </xf>
    <xf numFmtId="0" fontId="16" fillId="12" borderId="24" xfId="0" applyFont="1" applyFill="1" applyBorder="1" applyAlignment="1" applyProtection="1">
      <alignment horizontal="center" vertical="top" wrapText="1"/>
      <protection hidden="1"/>
    </xf>
    <xf numFmtId="0" fontId="16" fillId="12" borderId="25" xfId="0" applyFont="1" applyFill="1" applyBorder="1" applyAlignment="1" applyProtection="1">
      <alignment horizontal="center" vertical="top" wrapText="1"/>
      <protection hidden="1"/>
    </xf>
    <xf numFmtId="0" fontId="16" fillId="12" borderId="21" xfId="0" applyFont="1" applyFill="1" applyBorder="1" applyAlignment="1" applyProtection="1">
      <alignment horizontal="center" vertical="top" wrapText="1"/>
      <protection hidden="1"/>
    </xf>
    <xf numFmtId="0" fontId="16" fillId="12" borderId="18" xfId="0" applyFont="1" applyFill="1" applyBorder="1" applyAlignment="1" applyProtection="1">
      <alignment horizontal="center" vertical="top" wrapText="1"/>
      <protection hidden="1"/>
    </xf>
    <xf numFmtId="0" fontId="4" fillId="10" borderId="13" xfId="0" applyFont="1" applyFill="1" applyBorder="1" applyAlignment="1" applyProtection="1">
      <alignment horizontal="center" vertical="center"/>
      <protection hidden="1"/>
    </xf>
    <xf numFmtId="0" fontId="4" fillId="10" borderId="3" xfId="0" applyFont="1" applyFill="1" applyBorder="1" applyAlignment="1" applyProtection="1">
      <alignment horizontal="center" vertical="center"/>
      <protection hidden="1"/>
    </xf>
    <xf numFmtId="0" fontId="3" fillId="6" borderId="8" xfId="0" applyFont="1" applyFill="1" applyBorder="1" applyAlignment="1" applyProtection="1">
      <alignment horizontal="center" vertical="center"/>
      <protection hidden="1"/>
    </xf>
    <xf numFmtId="0" fontId="16" fillId="12" borderId="9" xfId="0" applyFont="1" applyFill="1" applyBorder="1" applyAlignment="1" applyProtection="1">
      <alignment horizontal="center" vertical="top" wrapText="1"/>
      <protection hidden="1"/>
    </xf>
    <xf numFmtId="0" fontId="16" fillId="12" borderId="19" xfId="0" applyFont="1" applyFill="1" applyBorder="1" applyAlignment="1" applyProtection="1">
      <alignment horizontal="center" vertical="top" wrapText="1"/>
      <protection hidden="1"/>
    </xf>
    <xf numFmtId="0" fontId="16" fillId="12" borderId="20" xfId="0" applyFont="1" applyFill="1" applyBorder="1" applyAlignment="1" applyProtection="1">
      <alignment horizontal="center" vertical="top" wrapText="1"/>
      <protection hidden="1"/>
    </xf>
    <xf numFmtId="0" fontId="5" fillId="12" borderId="29" xfId="0" applyFont="1" applyFill="1" applyBorder="1" applyAlignment="1" applyProtection="1">
      <alignment horizontal="center" vertical="top" wrapText="1"/>
      <protection hidden="1"/>
    </xf>
    <xf numFmtId="0" fontId="5" fillId="12" borderId="24" xfId="0" applyFont="1" applyFill="1" applyBorder="1" applyAlignment="1" applyProtection="1">
      <alignment horizontal="center" vertical="top" wrapText="1"/>
      <protection hidden="1"/>
    </xf>
    <xf numFmtId="0" fontId="5" fillId="12" borderId="4" xfId="0" applyFont="1" applyFill="1" applyBorder="1" applyAlignment="1" applyProtection="1">
      <alignment horizontal="center" vertical="top" wrapText="1"/>
      <protection hidden="1"/>
    </xf>
    <xf numFmtId="0" fontId="5" fillId="12" borderId="5" xfId="0" applyFont="1" applyFill="1" applyBorder="1" applyAlignment="1" applyProtection="1">
      <alignment horizontal="center" vertical="top" wrapText="1"/>
      <protection hidden="1"/>
    </xf>
    <xf numFmtId="0" fontId="16" fillId="13" borderId="2" xfId="0" applyFont="1" applyFill="1" applyBorder="1" applyAlignment="1" applyProtection="1">
      <alignment horizontal="right" vertical="center"/>
      <protection hidden="1"/>
    </xf>
    <xf numFmtId="0" fontId="16" fillId="13" borderId="11" xfId="0" applyFont="1" applyFill="1" applyBorder="1" applyAlignment="1" applyProtection="1">
      <alignment horizontal="right" vertical="center"/>
      <protection hidden="1"/>
    </xf>
    <xf numFmtId="3" fontId="3" fillId="4" borderId="3" xfId="0" applyNumberFormat="1" applyFont="1" applyFill="1" applyBorder="1" applyAlignment="1" applyProtection="1">
      <alignment horizontal="center" vertical="center"/>
      <protection locked="0" hidden="1"/>
    </xf>
    <xf numFmtId="169" fontId="4" fillId="6" borderId="3" xfId="0" applyNumberFormat="1" applyFont="1" applyFill="1" applyBorder="1" applyAlignment="1" applyProtection="1">
      <alignment horizontal="right" vertical="center"/>
      <protection hidden="1"/>
    </xf>
    <xf numFmtId="169" fontId="4" fillId="6" borderId="0" xfId="0" applyNumberFormat="1" applyFont="1" applyFill="1" applyBorder="1" applyAlignment="1" applyProtection="1">
      <alignment horizontal="center" vertical="center"/>
      <protection hidden="1"/>
    </xf>
    <xf numFmtId="169" fontId="4" fillId="17" borderId="32" xfId="1" applyNumberFormat="1" applyFont="1" applyFill="1" applyBorder="1" applyAlignment="1" applyProtection="1">
      <alignment horizontal="center" vertical="center"/>
      <protection hidden="1"/>
    </xf>
    <xf numFmtId="3" fontId="4" fillId="6" borderId="3" xfId="0" applyNumberFormat="1" applyFont="1" applyFill="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17" fillId="4" borderId="13" xfId="0" applyFont="1" applyFill="1" applyBorder="1" applyAlignment="1" applyProtection="1">
      <alignment horizontal="center" vertical="center" wrapText="1"/>
      <protection locked="0" hidden="1"/>
    </xf>
    <xf numFmtId="0" fontId="17" fillId="4" borderId="12" xfId="0" applyFont="1" applyFill="1" applyBorder="1" applyAlignment="1" applyProtection="1">
      <alignment horizontal="center" vertical="center" wrapText="1"/>
      <protection locked="0" hidden="1"/>
    </xf>
    <xf numFmtId="0" fontId="54" fillId="10" borderId="12" xfId="0" applyFont="1" applyFill="1" applyBorder="1" applyAlignment="1" applyProtection="1">
      <alignment horizontal="right" vertical="center"/>
      <protection hidden="1"/>
    </xf>
    <xf numFmtId="0" fontId="54" fillId="10" borderId="10" xfId="0" applyFont="1" applyFill="1" applyBorder="1" applyAlignment="1" applyProtection="1">
      <alignment horizontal="right" vertical="center"/>
      <protection hidden="1"/>
    </xf>
    <xf numFmtId="0" fontId="64" fillId="4" borderId="0" xfId="0" applyFont="1" applyFill="1" applyAlignment="1" applyProtection="1">
      <alignment horizontal="right" vertical="center" wrapText="1"/>
      <protection hidden="1"/>
    </xf>
    <xf numFmtId="0" fontId="96" fillId="4" borderId="0" xfId="0" applyFont="1" applyFill="1" applyBorder="1" applyAlignment="1" applyProtection="1">
      <alignment horizontal="center"/>
      <protection hidden="1"/>
    </xf>
    <xf numFmtId="16" fontId="4" fillId="4" borderId="0" xfId="0" quotePrefix="1" applyNumberFormat="1" applyFont="1" applyFill="1" applyBorder="1" applyAlignment="1" applyProtection="1">
      <alignment horizontal="center" vertical="top"/>
      <protection hidden="1"/>
    </xf>
    <xf numFmtId="0" fontId="4" fillId="4" borderId="0" xfId="0" quotePrefix="1" applyNumberFormat="1" applyFont="1" applyFill="1" applyBorder="1" applyAlignment="1" applyProtection="1">
      <alignment horizontal="center" vertical="top"/>
      <protection hidden="1"/>
    </xf>
    <xf numFmtId="0" fontId="3" fillId="0" borderId="10" xfId="0" applyFont="1" applyFill="1" applyBorder="1" applyAlignment="1" applyProtection="1">
      <alignment horizontal="center" vertical="center" wrapText="1"/>
      <protection hidden="1"/>
    </xf>
    <xf numFmtId="0" fontId="3" fillId="0" borderId="10" xfId="0" applyFont="1" applyFill="1" applyBorder="1" applyAlignment="1" applyProtection="1">
      <alignment horizontal="center" vertical="center"/>
      <protection hidden="1"/>
    </xf>
    <xf numFmtId="0" fontId="6" fillId="6" borderId="0" xfId="0" applyFont="1" applyFill="1" applyBorder="1" applyAlignment="1" applyProtection="1">
      <alignment horizontal="center" wrapText="1"/>
      <protection hidden="1"/>
    </xf>
    <xf numFmtId="14" fontId="3" fillId="13" borderId="13" xfId="0" applyNumberFormat="1" applyFont="1" applyFill="1" applyBorder="1" applyAlignment="1" applyProtection="1">
      <alignment horizontal="center" vertical="center"/>
      <protection hidden="1"/>
    </xf>
    <xf numFmtId="0" fontId="0" fillId="6" borderId="6" xfId="0" applyFill="1" applyBorder="1" applyProtection="1">
      <protection hidden="1"/>
    </xf>
    <xf numFmtId="0" fontId="23" fillId="6" borderId="3" xfId="0" applyFont="1" applyFill="1" applyBorder="1" applyAlignment="1" applyProtection="1">
      <alignment horizontal="center" vertical="center"/>
      <protection hidden="1"/>
    </xf>
    <xf numFmtId="165" fontId="4" fillId="6" borderId="0" xfId="0" applyNumberFormat="1" applyFont="1" applyFill="1" applyBorder="1" applyAlignment="1" applyProtection="1">
      <alignment horizontal="center" vertical="top"/>
      <protection hidden="1"/>
    </xf>
    <xf numFmtId="0" fontId="28" fillId="9" borderId="13" xfId="0" applyFont="1" applyFill="1" applyBorder="1" applyAlignment="1" applyProtection="1">
      <alignment horizontal="center" vertical="center"/>
      <protection hidden="1"/>
    </xf>
    <xf numFmtId="0" fontId="28" fillId="9" borderId="3" xfId="0" applyFont="1" applyFill="1" applyBorder="1" applyAlignment="1" applyProtection="1">
      <alignment horizontal="center" vertical="center"/>
      <protection hidden="1"/>
    </xf>
    <xf numFmtId="0" fontId="28" fillId="9" borderId="12" xfId="0" applyFont="1" applyFill="1" applyBorder="1" applyAlignment="1" applyProtection="1">
      <alignment horizontal="center" vertical="center"/>
      <protection hidden="1"/>
    </xf>
    <xf numFmtId="168" fontId="3" fillId="4" borderId="13" xfId="0" applyNumberFormat="1" applyFont="1" applyFill="1" applyBorder="1" applyAlignment="1" applyProtection="1">
      <alignment horizontal="right" vertical="center"/>
      <protection locked="0" hidden="1"/>
    </xf>
    <xf numFmtId="168" fontId="3" fillId="4" borderId="12" xfId="0" applyNumberFormat="1" applyFont="1" applyFill="1" applyBorder="1" applyAlignment="1" applyProtection="1">
      <alignment horizontal="right" vertical="center"/>
      <protection locked="0" hidden="1"/>
    </xf>
    <xf numFmtId="168" fontId="4" fillId="11" borderId="10" xfId="0" applyNumberFormat="1" applyFont="1" applyFill="1" applyBorder="1" applyAlignment="1" applyProtection="1">
      <alignment horizontal="center" vertical="center"/>
      <protection hidden="1"/>
    </xf>
    <xf numFmtId="168" fontId="4" fillId="6" borderId="0" xfId="0" applyNumberFormat="1" applyFont="1" applyFill="1" applyBorder="1" applyAlignment="1" applyProtection="1">
      <alignment horizontal="center" vertical="center"/>
      <protection hidden="1"/>
    </xf>
    <xf numFmtId="168" fontId="4" fillId="17" borderId="32" xfId="1" applyNumberFormat="1" applyFont="1" applyFill="1" applyBorder="1" applyAlignment="1" applyProtection="1">
      <alignment horizontal="center" vertical="center"/>
      <protection hidden="1"/>
    </xf>
    <xf numFmtId="168" fontId="4" fillId="6" borderId="3" xfId="0" applyNumberFormat="1" applyFont="1" applyFill="1" applyBorder="1" applyAlignment="1" applyProtection="1">
      <alignment horizontal="right" vertical="center"/>
      <protection hidden="1"/>
    </xf>
    <xf numFmtId="168" fontId="4" fillId="6" borderId="0" xfId="0" applyNumberFormat="1" applyFont="1" applyFill="1" applyBorder="1" applyAlignment="1" applyProtection="1">
      <alignment horizontal="right" vertical="center"/>
      <protection hidden="1"/>
    </xf>
    <xf numFmtId="0" fontId="3" fillId="13" borderId="10" xfId="0" applyFont="1" applyFill="1" applyBorder="1" applyAlignment="1" applyProtection="1">
      <alignment horizontal="left" vertical="top"/>
      <protection hidden="1"/>
    </xf>
    <xf numFmtId="168" fontId="3" fillId="4" borderId="5" xfId="0" applyNumberFormat="1" applyFont="1" applyFill="1" applyBorder="1" applyAlignment="1" applyProtection="1">
      <alignment horizontal="left"/>
      <protection locked="0" hidden="1"/>
    </xf>
    <xf numFmtId="0" fontId="3" fillId="13" borderId="10" xfId="0" applyFont="1" applyFill="1" applyBorder="1" applyAlignment="1" applyProtection="1">
      <alignment horizontal="left" vertical="top" wrapText="1"/>
      <protection hidden="1"/>
    </xf>
    <xf numFmtId="0" fontId="0" fillId="13" borderId="10" xfId="0" applyFill="1" applyBorder="1" applyAlignment="1" applyProtection="1">
      <alignment horizontal="left" vertical="top" wrapText="1"/>
      <protection hidden="1"/>
    </xf>
    <xf numFmtId="0" fontId="3" fillId="6" borderId="0" xfId="0" applyFont="1" applyFill="1" applyBorder="1" applyAlignment="1" applyProtection="1">
      <alignment horizontal="left" vertical="center"/>
      <protection hidden="1"/>
    </xf>
    <xf numFmtId="0" fontId="3" fillId="13" borderId="10" xfId="0" applyFont="1" applyFill="1" applyBorder="1" applyAlignment="1" applyProtection="1">
      <alignment horizontal="center" vertical="center"/>
      <protection hidden="1"/>
    </xf>
    <xf numFmtId="0" fontId="3" fillId="4" borderId="4" xfId="0" applyFont="1" applyFill="1" applyBorder="1" applyAlignment="1" applyProtection="1">
      <alignment horizontal="left"/>
      <protection locked="0" hidden="1"/>
    </xf>
    <xf numFmtId="0" fontId="3" fillId="6" borderId="2" xfId="0" applyFont="1" applyFill="1" applyBorder="1" applyAlignment="1" applyProtection="1">
      <alignment horizontal="center" vertical="center" wrapText="1"/>
      <protection hidden="1"/>
    </xf>
    <xf numFmtId="14" fontId="52" fillId="17" borderId="13" xfId="4" applyNumberFormat="1" applyFont="1" applyFill="1" applyBorder="1" applyAlignment="1" applyProtection="1">
      <alignment horizontal="left" vertical="center"/>
      <protection hidden="1"/>
    </xf>
    <xf numFmtId="0" fontId="64" fillId="4" borderId="0" xfId="0" applyFont="1" applyFill="1" applyAlignment="1" applyProtection="1">
      <alignment horizontal="center" vertical="center" wrapText="1"/>
      <protection hidden="1"/>
    </xf>
    <xf numFmtId="38" fontId="3" fillId="4" borderId="13" xfId="0" applyNumberFormat="1" applyFont="1" applyFill="1" applyBorder="1" applyAlignment="1" applyProtection="1">
      <alignment horizontal="center" vertical="center"/>
      <protection locked="0" hidden="1"/>
    </xf>
    <xf numFmtId="38" fontId="3" fillId="4" borderId="12" xfId="0" applyNumberFormat="1" applyFont="1" applyFill="1" applyBorder="1" applyAlignment="1" applyProtection="1">
      <alignment horizontal="center" vertical="center"/>
      <protection locked="0" hidden="1"/>
    </xf>
    <xf numFmtId="38" fontId="3" fillId="4" borderId="3" xfId="0" applyNumberFormat="1" applyFont="1" applyFill="1" applyBorder="1" applyAlignment="1" applyProtection="1">
      <alignment horizontal="center" vertical="center"/>
      <protection locked="0" hidden="1"/>
    </xf>
    <xf numFmtId="38" fontId="3" fillId="4" borderId="10" xfId="0" applyNumberFormat="1" applyFont="1" applyFill="1" applyBorder="1" applyAlignment="1" applyProtection="1">
      <alignment horizontal="center" vertical="center"/>
      <protection locked="0" hidden="1"/>
    </xf>
    <xf numFmtId="38" fontId="4" fillId="6" borderId="0" xfId="0" applyNumberFormat="1" applyFont="1" applyFill="1" applyBorder="1" applyAlignment="1" applyProtection="1">
      <alignment horizontal="center" vertical="center"/>
      <protection hidden="1"/>
    </xf>
    <xf numFmtId="38" fontId="4" fillId="6" borderId="3" xfId="0" applyNumberFormat="1" applyFont="1" applyFill="1" applyBorder="1" applyAlignment="1" applyProtection="1">
      <alignment horizontal="center" vertical="center"/>
      <protection hidden="1"/>
    </xf>
    <xf numFmtId="0" fontId="4" fillId="6" borderId="7" xfId="0" applyFont="1" applyFill="1" applyBorder="1" applyAlignment="1" applyProtection="1">
      <alignment horizontal="center" vertical="center"/>
      <protection hidden="1"/>
    </xf>
    <xf numFmtId="0" fontId="4" fillId="6" borderId="0" xfId="0" applyFont="1" applyFill="1" applyBorder="1" applyAlignment="1" applyProtection="1">
      <alignment horizontal="center" vertical="center"/>
      <protection hidden="1"/>
    </xf>
    <xf numFmtId="0" fontId="4" fillId="6" borderId="6" xfId="0" applyFont="1" applyFill="1" applyBorder="1" applyAlignment="1" applyProtection="1">
      <alignment horizontal="center" vertical="center"/>
      <protection hidden="1"/>
    </xf>
    <xf numFmtId="169" fontId="4" fillId="6" borderId="0" xfId="0" applyNumberFormat="1" applyFont="1" applyFill="1" applyBorder="1" applyAlignment="1" applyProtection="1">
      <alignment horizontal="right" vertical="center"/>
      <protection hidden="1"/>
    </xf>
    <xf numFmtId="165" fontId="3" fillId="6" borderId="0" xfId="0" applyNumberFormat="1" applyFont="1" applyFill="1" applyBorder="1" applyAlignment="1" applyProtection="1">
      <alignment horizontal="center" vertical="top"/>
      <protection hidden="1"/>
    </xf>
    <xf numFmtId="4" fontId="4" fillId="6" borderId="7" xfId="0" applyNumberFormat="1" applyFont="1" applyFill="1" applyBorder="1" applyAlignment="1" applyProtection="1">
      <alignment horizontal="right" vertical="center"/>
      <protection hidden="1"/>
    </xf>
    <xf numFmtId="4" fontId="4" fillId="6" borderId="0" xfId="0" applyNumberFormat="1" applyFont="1" applyFill="1" applyBorder="1" applyAlignment="1" applyProtection="1">
      <alignment horizontal="right" vertical="center"/>
      <protection hidden="1"/>
    </xf>
    <xf numFmtId="4" fontId="4" fillId="6" borderId="6" xfId="0" applyNumberFormat="1" applyFont="1" applyFill="1" applyBorder="1" applyAlignment="1" applyProtection="1">
      <alignment horizontal="right" vertical="center"/>
      <protection hidden="1"/>
    </xf>
  </cellXfs>
  <cellStyles count="7">
    <cellStyle name="Accent1" xfId="4" builtinId="29"/>
    <cellStyle name="Accent2" xfId="5" builtinId="33"/>
    <cellStyle name="Accent5" xfId="6" builtinId="45"/>
    <cellStyle name="Input" xfId="2" builtinId="20"/>
    <cellStyle name="Neutral" xfId="3" builtinId="28"/>
    <cellStyle name="Normal" xfId="0" builtinId="0"/>
    <cellStyle name="Percent" xfId="1" builtinId="5"/>
  </cellStyles>
  <dxfs count="640">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
      <font>
        <b/>
        <i val="0"/>
        <strike/>
        <color theme="0"/>
      </font>
      <fill>
        <patternFill>
          <bgColor rgb="FFC0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FFFF99"/>
      <color rgb="FFE3D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ORP_ONELINE_DOM_BW.jpg"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ORP_ONELINE_DOM_BW.jpg" TargetMode="External"/><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CORP_ONELINE_DOM_BW.jpg" TargetMode="External"/><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CORP_ONELINE_DOM_BW.jpg" TargetMode="External"/><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CORP_ONELINE_DOM_BW.jpg"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24</xdr:col>
      <xdr:colOff>124239</xdr:colOff>
      <xdr:row>2</xdr:row>
      <xdr:rowOff>57979</xdr:rowOff>
    </xdr:from>
    <xdr:to>
      <xdr:col>33</xdr:col>
      <xdr:colOff>123825</xdr:colOff>
      <xdr:row>3</xdr:row>
      <xdr:rowOff>149087</xdr:rowOff>
    </xdr:to>
    <xdr:pic>
      <xdr:nvPicPr>
        <xdr:cNvPr id="1025" name="Picture 1" descr=":CORP_ONELINE_DOM_BW.jpg"/>
        <xdr:cNvPicPr>
          <a:picLocks noChangeAspect="1" noChangeArrowheads="1"/>
        </xdr:cNvPicPr>
      </xdr:nvPicPr>
      <xdr:blipFill rotWithShape="1">
        <a:blip xmlns:r="http://schemas.openxmlformats.org/officeDocument/2006/relationships" r:embed="rId1" r:link="rId2" cstate="print"/>
        <a:srcRect l="12528" t="48714" b="5216"/>
        <a:stretch/>
      </xdr:blipFill>
      <xdr:spPr bwMode="auto">
        <a:xfrm>
          <a:off x="11388587" y="364436"/>
          <a:ext cx="2128216" cy="281608"/>
        </a:xfrm>
        <a:prstGeom prst="rect">
          <a:avLst/>
        </a:prstGeom>
        <a:noFill/>
        <a:ln w="9525">
          <a:noFill/>
          <a:miter lim="800000"/>
          <a:headEnd/>
          <a:tailEnd/>
        </a:ln>
      </xdr:spPr>
    </xdr:pic>
    <xdr:clientData/>
  </xdr:twoCellAnchor>
  <xdr:twoCellAnchor>
    <xdr:from>
      <xdr:col>21</xdr:col>
      <xdr:colOff>160835</xdr:colOff>
      <xdr:row>34</xdr:row>
      <xdr:rowOff>112059</xdr:rowOff>
    </xdr:from>
    <xdr:to>
      <xdr:col>23</xdr:col>
      <xdr:colOff>11207</xdr:colOff>
      <xdr:row>35</xdr:row>
      <xdr:rowOff>104775</xdr:rowOff>
    </xdr:to>
    <xdr:sp macro="" textlink="">
      <xdr:nvSpPr>
        <xdr:cNvPr id="3" name="Left Arrow 2"/>
        <xdr:cNvSpPr/>
      </xdr:nvSpPr>
      <xdr:spPr bwMode="auto">
        <a:xfrm>
          <a:off x="10100453" y="6353735"/>
          <a:ext cx="545136" cy="216834"/>
        </a:xfrm>
        <a:prstGeom prst="leftArrow">
          <a:avLst/>
        </a:prstGeom>
        <a:solidFill>
          <a:srgbClr val="C00000"/>
        </a:solidFill>
        <a:ln w="9525" cap="flat" cmpd="sng" algn="ctr">
          <a:solidFill>
            <a:srgbClr val="000000"/>
          </a:solidFill>
          <a:prstDash val="solid"/>
          <a:round/>
          <a:headEnd type="none" w="med" len="med"/>
          <a:tailEnd type="none" w="med" len="med"/>
        </a:ln>
        <a:effectLst>
          <a:outerShdw blurRad="50800" dist="38100" dir="2700000" algn="tl" rotWithShape="0">
            <a:prstClr val="black">
              <a:alpha val="40000"/>
            </a:prstClr>
          </a:outerShdw>
        </a:effectLst>
      </xdr:spPr>
      <xdr:txBody>
        <a:bodyPr vertOverflow="clip" wrap="square" lIns="18288" tIns="0" rIns="0" bIns="0" rtlCol="0" anchor="ctr" upright="1"/>
        <a:lstStyle/>
        <a:p>
          <a:pPr algn="ctr"/>
          <a:endParaRPr lang="en-US" sz="1100" b="1" cap="none" spc="0">
            <a:ln w="18000">
              <a:solidFill>
                <a:schemeClr val="accent2">
                  <a:satMod val="140000"/>
                </a:schemeClr>
              </a:solidFill>
              <a:prstDash val="solid"/>
              <a:miter lim="800000"/>
            </a:ln>
            <a:noFill/>
            <a:effectLst>
              <a:outerShdw blurRad="25500" dist="23000" dir="7020000" algn="tl">
                <a:srgbClr val="000000">
                  <a:alpha val="50000"/>
                </a:srgbClr>
              </a:outerShdw>
            </a:effectLst>
          </a:endParaRPr>
        </a:p>
      </xdr:txBody>
    </xdr:sp>
    <xdr:clientData/>
  </xdr:twoCellAnchor>
  <xdr:twoCellAnchor>
    <xdr:from>
      <xdr:col>23</xdr:col>
      <xdr:colOff>607400</xdr:colOff>
      <xdr:row>12</xdr:row>
      <xdr:rowOff>183174</xdr:rowOff>
    </xdr:from>
    <xdr:to>
      <xdr:col>26</xdr:col>
      <xdr:colOff>46159</xdr:colOff>
      <xdr:row>12</xdr:row>
      <xdr:rowOff>183174</xdr:rowOff>
    </xdr:to>
    <xdr:cxnSp macro="">
      <xdr:nvCxnSpPr>
        <xdr:cNvPr id="5" name="Straight Connector 4"/>
        <xdr:cNvCxnSpPr/>
      </xdr:nvCxnSpPr>
      <xdr:spPr bwMode="auto">
        <a:xfrm>
          <a:off x="10922975" y="2354874"/>
          <a:ext cx="629384" cy="0"/>
        </a:xfrm>
        <a:prstGeom prst="line">
          <a:avLst/>
        </a:prstGeom>
        <a:solidFill>
          <a:srgbClr val="FFFFFF"/>
        </a:solidFill>
        <a:ln w="12700" cap="flat" cmpd="sng" algn="ctr">
          <a:solidFill>
            <a:srgbClr val="000000"/>
          </a:solidFill>
          <a:prstDash val="solid"/>
          <a:round/>
          <a:headEnd type="none" w="med" len="med"/>
          <a:tailEnd type="none" w="med" len="med"/>
        </a:ln>
        <a:effectLst/>
      </xdr:spPr>
    </xdr:cxnSp>
    <xdr:clientData/>
  </xdr:twoCellAnchor>
  <xdr:twoCellAnchor>
    <xdr:from>
      <xdr:col>1</xdr:col>
      <xdr:colOff>9525</xdr:colOff>
      <xdr:row>36</xdr:row>
      <xdr:rowOff>180975</xdr:rowOff>
    </xdr:from>
    <xdr:to>
      <xdr:col>33</xdr:col>
      <xdr:colOff>9525</xdr:colOff>
      <xdr:row>36</xdr:row>
      <xdr:rowOff>180975</xdr:rowOff>
    </xdr:to>
    <xdr:cxnSp macro="">
      <xdr:nvCxnSpPr>
        <xdr:cNvPr id="7" name="Straight Connector 6"/>
        <xdr:cNvCxnSpPr/>
      </xdr:nvCxnSpPr>
      <xdr:spPr bwMode="auto">
        <a:xfrm>
          <a:off x="171450" y="6934200"/>
          <a:ext cx="12906375" cy="0"/>
        </a:xfrm>
        <a:prstGeom prst="line">
          <a:avLst/>
        </a:prstGeom>
        <a:ln>
          <a:headEnd type="none" w="med" len="med"/>
          <a:tailEnd type="none" w="med"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676275</xdr:colOff>
      <xdr:row>2</xdr:row>
      <xdr:rowOff>95250</xdr:rowOff>
    </xdr:from>
    <xdr:to>
      <xdr:col>34</xdr:col>
      <xdr:colOff>1</xdr:colOff>
      <xdr:row>3</xdr:row>
      <xdr:rowOff>180975</xdr:rowOff>
    </xdr:to>
    <xdr:pic>
      <xdr:nvPicPr>
        <xdr:cNvPr id="2" name="Picture 1" descr=":CORP_ONELINE_DOM_BW.jpg"/>
        <xdr:cNvPicPr>
          <a:picLocks noChangeAspect="1" noChangeArrowheads="1"/>
        </xdr:cNvPicPr>
      </xdr:nvPicPr>
      <xdr:blipFill rotWithShape="1">
        <a:blip xmlns:r="http://schemas.openxmlformats.org/officeDocument/2006/relationships" r:embed="rId1" r:link="rId2" cstate="print"/>
        <a:srcRect l="12639" t="59155"/>
        <a:stretch/>
      </xdr:blipFill>
      <xdr:spPr bwMode="auto">
        <a:xfrm>
          <a:off x="11410950" y="466725"/>
          <a:ext cx="2238376" cy="2762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23</xdr:col>
      <xdr:colOff>647700</xdr:colOff>
      <xdr:row>2</xdr:row>
      <xdr:rowOff>85725</xdr:rowOff>
    </xdr:from>
    <xdr:to>
      <xdr:col>32</xdr:col>
      <xdr:colOff>123826</xdr:colOff>
      <xdr:row>3</xdr:row>
      <xdr:rowOff>180975</xdr:rowOff>
    </xdr:to>
    <xdr:pic>
      <xdr:nvPicPr>
        <xdr:cNvPr id="7" name="Picture 6" descr=":CORP_ONELINE_DOM_BW.jpg"/>
        <xdr:cNvPicPr>
          <a:picLocks noChangeAspect="1" noChangeArrowheads="1"/>
        </xdr:cNvPicPr>
      </xdr:nvPicPr>
      <xdr:blipFill rotWithShape="1">
        <a:blip xmlns:r="http://schemas.openxmlformats.org/officeDocument/2006/relationships" r:embed="rId1" r:link="rId2" cstate="print"/>
        <a:srcRect l="12653" t="57747"/>
        <a:stretch/>
      </xdr:blipFill>
      <xdr:spPr bwMode="auto">
        <a:xfrm>
          <a:off x="11382375" y="457200"/>
          <a:ext cx="2038351" cy="285750"/>
        </a:xfrm>
        <a:prstGeom prst="rect">
          <a:avLst/>
        </a:prstGeom>
        <a:noFill/>
        <a:ln w="9525">
          <a:noFill/>
          <a:miter lim="800000"/>
          <a:headEnd/>
          <a:tailEnd/>
        </a:ln>
      </xdr:spPr>
    </xdr:pic>
    <xdr:clientData/>
  </xdr:twoCellAnchor>
  <xdr:twoCellAnchor>
    <xdr:from>
      <xdr:col>23</xdr:col>
      <xdr:colOff>609600</xdr:colOff>
      <xdr:row>2</xdr:row>
      <xdr:rowOff>66675</xdr:rowOff>
    </xdr:from>
    <xdr:to>
      <xdr:col>34</xdr:col>
      <xdr:colOff>1</xdr:colOff>
      <xdr:row>3</xdr:row>
      <xdr:rowOff>180975</xdr:rowOff>
    </xdr:to>
    <xdr:pic>
      <xdr:nvPicPr>
        <xdr:cNvPr id="9" name="Picture 8" descr=":CORP_ONELINE_DOM_BW.jpg"/>
        <xdr:cNvPicPr>
          <a:picLocks noChangeAspect="1" noChangeArrowheads="1"/>
        </xdr:cNvPicPr>
      </xdr:nvPicPr>
      <xdr:blipFill rotWithShape="1">
        <a:blip xmlns:r="http://schemas.openxmlformats.org/officeDocument/2006/relationships" r:embed="rId1" r:link="rId2" cstate="print"/>
        <a:srcRect l="10038" t="54930"/>
        <a:stretch/>
      </xdr:blipFill>
      <xdr:spPr bwMode="auto">
        <a:xfrm>
          <a:off x="11344275" y="438150"/>
          <a:ext cx="2305051" cy="3048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24</xdr:col>
      <xdr:colOff>56029</xdr:colOff>
      <xdr:row>2</xdr:row>
      <xdr:rowOff>67235</xdr:rowOff>
    </xdr:from>
    <xdr:to>
      <xdr:col>32</xdr:col>
      <xdr:colOff>123824</xdr:colOff>
      <xdr:row>3</xdr:row>
      <xdr:rowOff>180975</xdr:rowOff>
    </xdr:to>
    <xdr:pic>
      <xdr:nvPicPr>
        <xdr:cNvPr id="2" name="Picture 1" descr=":CORP_ONELINE_DOM_BW.jpg"/>
        <xdr:cNvPicPr>
          <a:picLocks noChangeAspect="1" noChangeArrowheads="1"/>
        </xdr:cNvPicPr>
      </xdr:nvPicPr>
      <xdr:blipFill rotWithShape="1">
        <a:blip xmlns:r="http://schemas.openxmlformats.org/officeDocument/2006/relationships" r:embed="rId1" r:link="rId2" cstate="print"/>
        <a:srcRect l="12711" t="54900"/>
        <a:stretch/>
      </xdr:blipFill>
      <xdr:spPr bwMode="auto">
        <a:xfrm>
          <a:off x="11474823" y="437029"/>
          <a:ext cx="1939177" cy="30424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23</xdr:col>
      <xdr:colOff>593912</xdr:colOff>
      <xdr:row>2</xdr:row>
      <xdr:rowOff>67234</xdr:rowOff>
    </xdr:from>
    <xdr:to>
      <xdr:col>33</xdr:col>
      <xdr:colOff>71158</xdr:colOff>
      <xdr:row>3</xdr:row>
      <xdr:rowOff>169768</xdr:rowOff>
    </xdr:to>
    <xdr:pic>
      <xdr:nvPicPr>
        <xdr:cNvPr id="41" name="Picture 40" descr=":CORP_ONELINE_DOM_BW.jpg"/>
        <xdr:cNvPicPr>
          <a:picLocks noChangeAspect="1" noChangeArrowheads="1"/>
        </xdr:cNvPicPr>
      </xdr:nvPicPr>
      <xdr:blipFill rotWithShape="1">
        <a:blip xmlns:r="http://schemas.openxmlformats.org/officeDocument/2006/relationships" r:embed="rId1" r:link="rId2" cstate="print"/>
        <a:srcRect l="10819" t="56561"/>
        <a:stretch/>
      </xdr:blipFill>
      <xdr:spPr bwMode="auto">
        <a:xfrm>
          <a:off x="11329147" y="437028"/>
          <a:ext cx="2267511" cy="29303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64"/>
  <sheetViews>
    <sheetView showGridLines="0" showZeros="0" zoomScaleNormal="100" workbookViewId="0">
      <selection activeCell="F23" sqref="F23"/>
    </sheetView>
  </sheetViews>
  <sheetFormatPr defaultColWidth="9.140625" defaultRowHeight="12.75" x14ac:dyDescent="0.2"/>
  <cols>
    <col min="1" max="1" width="3" style="1" customWidth="1"/>
    <col min="2" max="2" width="16.42578125" style="1" customWidth="1"/>
    <col min="3" max="3" width="83.7109375" style="2" customWidth="1"/>
    <col min="4" max="4" width="6.140625" style="1" customWidth="1"/>
    <col min="5" max="5" width="18.28515625" style="1" customWidth="1"/>
    <col min="6" max="6" width="90" style="1" customWidth="1"/>
    <col min="7" max="16384" width="9.140625" style="1"/>
  </cols>
  <sheetData>
    <row r="1" spans="2:6" ht="17.25" customHeight="1" x14ac:dyDescent="0.2">
      <c r="B1" s="280" t="s">
        <v>210</v>
      </c>
    </row>
    <row r="2" spans="2:6" ht="14.25" customHeight="1" x14ac:dyDescent="0.25">
      <c r="B2" s="315" t="s">
        <v>232</v>
      </c>
      <c r="C2" s="323" t="s">
        <v>33</v>
      </c>
      <c r="D2" s="323"/>
      <c r="E2" s="323"/>
      <c r="F2" s="323"/>
    </row>
    <row r="4" spans="2:6" x14ac:dyDescent="0.2">
      <c r="B4" s="327" t="s">
        <v>34</v>
      </c>
      <c r="C4" s="327"/>
    </row>
    <row r="6" spans="2:6" ht="68.25" customHeight="1" x14ac:dyDescent="0.2">
      <c r="B6" s="326" t="s">
        <v>229</v>
      </c>
      <c r="C6" s="326"/>
      <c r="E6" s="328" t="s">
        <v>162</v>
      </c>
      <c r="F6" s="328"/>
    </row>
    <row r="7" spans="2:6" s="5" customFormat="1" ht="23.25" customHeight="1" x14ac:dyDescent="0.2">
      <c r="B7" s="324"/>
      <c r="C7" s="324"/>
      <c r="D7" s="210"/>
      <c r="E7" s="328"/>
      <c r="F7" s="328"/>
    </row>
    <row r="8" spans="2:6" s="5" customFormat="1" ht="23.25" customHeight="1" x14ac:dyDescent="0.25">
      <c r="B8" s="329" t="s">
        <v>51</v>
      </c>
      <c r="C8" s="329"/>
      <c r="D8" s="330" t="s">
        <v>35</v>
      </c>
      <c r="E8" s="330"/>
      <c r="F8" s="330"/>
    </row>
    <row r="9" spans="2:6" s="3" customFormat="1" ht="29.25" customHeight="1" x14ac:dyDescent="0.2">
      <c r="B9" s="325" t="s">
        <v>48</v>
      </c>
      <c r="C9" s="325"/>
      <c r="D9" s="7"/>
      <c r="E9" s="6" t="s">
        <v>36</v>
      </c>
      <c r="F9" s="14" t="s">
        <v>37</v>
      </c>
    </row>
    <row r="10" spans="2:6" s="3" customFormat="1" ht="36" customHeight="1" x14ac:dyDescent="0.2">
      <c r="B10" s="8"/>
      <c r="C10" s="10" t="s">
        <v>145</v>
      </c>
      <c r="D10" s="7"/>
      <c r="E10" s="6" t="s">
        <v>38</v>
      </c>
      <c r="F10" s="14" t="s">
        <v>160</v>
      </c>
    </row>
    <row r="11" spans="2:6" s="3" customFormat="1" ht="46.5" customHeight="1" x14ac:dyDescent="0.2">
      <c r="B11" s="7"/>
      <c r="C11" s="10" t="s">
        <v>146</v>
      </c>
      <c r="D11" s="7"/>
      <c r="E11" s="6" t="s">
        <v>39</v>
      </c>
      <c r="F11" s="14" t="s">
        <v>149</v>
      </c>
    </row>
    <row r="12" spans="2:6" s="4" customFormat="1" ht="35.25" customHeight="1" x14ac:dyDescent="0.2">
      <c r="B12" s="9"/>
      <c r="C12" s="10" t="s">
        <v>163</v>
      </c>
      <c r="D12" s="9"/>
      <c r="E12" s="6" t="s">
        <v>40</v>
      </c>
      <c r="F12" s="14" t="s">
        <v>152</v>
      </c>
    </row>
    <row r="13" spans="2:6" s="3" customFormat="1" ht="41.25" customHeight="1" x14ac:dyDescent="0.2">
      <c r="B13" s="7"/>
      <c r="C13" s="11" t="s">
        <v>159</v>
      </c>
      <c r="D13" s="7"/>
      <c r="E13" s="6" t="s">
        <v>54</v>
      </c>
      <c r="F13" s="14" t="s">
        <v>150</v>
      </c>
    </row>
    <row r="14" spans="2:6" s="3" customFormat="1" ht="46.5" customHeight="1" x14ac:dyDescent="0.2">
      <c r="B14" s="15" t="s">
        <v>52</v>
      </c>
      <c r="C14" s="12" t="s">
        <v>228</v>
      </c>
      <c r="D14" s="7"/>
      <c r="E14" s="6" t="s">
        <v>41</v>
      </c>
      <c r="F14" s="14" t="s">
        <v>151</v>
      </c>
    </row>
    <row r="15" spans="2:6" s="3" customFormat="1" ht="46.5" customHeight="1" x14ac:dyDescent="0.2">
      <c r="B15" s="16" t="s">
        <v>49</v>
      </c>
      <c r="C15" s="13" t="s">
        <v>147</v>
      </c>
      <c r="D15" s="7"/>
      <c r="E15" s="6" t="s">
        <v>42</v>
      </c>
      <c r="F15" s="14" t="s">
        <v>153</v>
      </c>
    </row>
    <row r="16" spans="2:6" s="3" customFormat="1" ht="46.5" customHeight="1" x14ac:dyDescent="0.2">
      <c r="B16" s="17"/>
      <c r="C16" s="13"/>
      <c r="D16" s="7"/>
      <c r="E16" s="6" t="s">
        <v>43</v>
      </c>
      <c r="F16" s="14" t="s">
        <v>161</v>
      </c>
    </row>
    <row r="17" spans="1:6" s="3" customFormat="1" ht="40.5" customHeight="1" x14ac:dyDescent="0.2">
      <c r="B17" s="18" t="s">
        <v>50</v>
      </c>
      <c r="C17" s="20" t="s">
        <v>148</v>
      </c>
      <c r="D17" s="7"/>
      <c r="E17" s="6" t="s">
        <v>44</v>
      </c>
      <c r="F17" s="14" t="s">
        <v>45</v>
      </c>
    </row>
    <row r="18" spans="1:6" s="3" customFormat="1" ht="33" customHeight="1" x14ac:dyDescent="0.2">
      <c r="B18" s="18"/>
      <c r="C18" s="19"/>
      <c r="D18" s="7"/>
      <c r="E18" s="6" t="s">
        <v>46</v>
      </c>
      <c r="F18" s="14" t="s">
        <v>47</v>
      </c>
    </row>
    <row r="19" spans="1:6" s="3" customFormat="1" x14ac:dyDescent="0.2">
      <c r="B19" s="7"/>
      <c r="C19" s="7"/>
      <c r="D19" s="7"/>
      <c r="E19" s="7"/>
      <c r="F19" s="7"/>
    </row>
    <row r="20" spans="1:6" s="3" customFormat="1" ht="12.75" customHeight="1" x14ac:dyDescent="0.2">
      <c r="A20" s="319" t="s">
        <v>192</v>
      </c>
      <c r="B20" s="319"/>
      <c r="C20" s="319"/>
      <c r="D20" s="319"/>
      <c r="E20" s="319"/>
      <c r="F20" s="319"/>
    </row>
    <row r="21" spans="1:6" s="3" customFormat="1" ht="4.5" customHeight="1" thickBot="1" x14ac:dyDescent="0.25">
      <c r="A21" s="232"/>
      <c r="B21" s="225"/>
      <c r="C21" s="225"/>
      <c r="D21" s="225"/>
      <c r="E21" s="225"/>
      <c r="F21" s="225"/>
    </row>
    <row r="22" spans="1:6" s="3" customFormat="1" x14ac:dyDescent="0.2">
      <c r="A22" s="224"/>
      <c r="B22" s="318"/>
      <c r="C22" s="318"/>
      <c r="D22" s="7"/>
      <c r="E22" s="7"/>
      <c r="F22" s="7"/>
    </row>
    <row r="23" spans="1:6" s="3" customFormat="1" ht="14.25" customHeight="1" x14ac:dyDescent="0.2">
      <c r="A23" s="224"/>
      <c r="B23" s="322" t="s">
        <v>215</v>
      </c>
      <c r="C23" s="322"/>
      <c r="D23" s="7"/>
      <c r="E23" s="7"/>
      <c r="F23" s="7"/>
    </row>
    <row r="24" spans="1:6" s="3" customFormat="1" ht="13.5" customHeight="1" x14ac:dyDescent="0.2">
      <c r="A24" s="224"/>
      <c r="B24" s="318" t="s">
        <v>217</v>
      </c>
      <c r="C24" s="318"/>
      <c r="D24" s="7"/>
      <c r="E24" s="7"/>
      <c r="F24" s="7"/>
    </row>
    <row r="25" spans="1:6" s="3" customFormat="1" ht="13.5" customHeight="1" x14ac:dyDescent="0.2">
      <c r="A25" s="224"/>
      <c r="B25" s="318" t="s">
        <v>208</v>
      </c>
      <c r="C25" s="318"/>
      <c r="D25" s="7"/>
      <c r="E25" s="7"/>
      <c r="F25" s="7"/>
    </row>
    <row r="26" spans="1:6" s="3" customFormat="1" ht="13.5" customHeight="1" x14ac:dyDescent="0.2">
      <c r="A26" s="224"/>
      <c r="B26" s="318" t="s">
        <v>207</v>
      </c>
      <c r="C26" s="318"/>
      <c r="D26" s="7"/>
      <c r="E26" s="7"/>
      <c r="F26" s="7"/>
    </row>
    <row r="27" spans="1:6" s="3" customFormat="1" ht="14.25" customHeight="1" x14ac:dyDescent="0.2">
      <c r="A27" s="224"/>
      <c r="B27" s="240" t="s">
        <v>218</v>
      </c>
      <c r="C27" s="240"/>
      <c r="D27" s="7"/>
      <c r="E27" s="7"/>
      <c r="F27" s="7"/>
    </row>
    <row r="28" spans="1:6" s="3" customFormat="1" ht="13.5" customHeight="1" x14ac:dyDescent="0.2">
      <c r="A28" s="224"/>
      <c r="B28" s="318" t="s">
        <v>219</v>
      </c>
      <c r="C28" s="318"/>
      <c r="D28" s="7"/>
      <c r="E28" s="7"/>
      <c r="F28" s="7"/>
    </row>
    <row r="29" spans="1:6" s="3" customFormat="1" ht="14.25" customHeight="1" x14ac:dyDescent="0.2">
      <c r="A29" s="224"/>
      <c r="B29" s="318" t="s">
        <v>220</v>
      </c>
      <c r="C29" s="318"/>
      <c r="D29" s="7"/>
      <c r="E29" s="7"/>
      <c r="F29" s="7"/>
    </row>
    <row r="30" spans="1:6" s="3" customFormat="1" ht="13.5" customHeight="1" x14ac:dyDescent="0.2">
      <c r="A30" s="224"/>
      <c r="B30" s="318" t="s">
        <v>206</v>
      </c>
      <c r="C30" s="318"/>
      <c r="D30" s="7"/>
      <c r="E30" s="7"/>
      <c r="F30" s="7"/>
    </row>
    <row r="31" spans="1:6" s="3" customFormat="1" x14ac:dyDescent="0.2">
      <c r="A31" s="224"/>
      <c r="B31" s="240"/>
      <c r="C31" s="240"/>
      <c r="D31" s="7"/>
      <c r="E31" s="7"/>
      <c r="F31" s="7"/>
    </row>
    <row r="32" spans="1:6" s="3" customFormat="1" x14ac:dyDescent="0.2">
      <c r="A32" s="224"/>
      <c r="B32" s="276" t="s">
        <v>216</v>
      </c>
      <c r="C32" s="240"/>
      <c r="D32" s="7"/>
      <c r="E32" s="7"/>
      <c r="F32" s="7"/>
    </row>
    <row r="33" spans="1:6" s="3" customFormat="1" ht="13.5" x14ac:dyDescent="0.2">
      <c r="A33" s="226"/>
      <c r="B33" s="318" t="s">
        <v>211</v>
      </c>
      <c r="C33" s="318"/>
      <c r="D33" s="227"/>
      <c r="E33" s="321" t="s">
        <v>176</v>
      </c>
      <c r="F33" s="321"/>
    </row>
    <row r="34" spans="1:6" s="3" customFormat="1" ht="13.5" x14ac:dyDescent="0.2">
      <c r="A34" s="227"/>
      <c r="B34" s="318" t="s">
        <v>173</v>
      </c>
      <c r="C34" s="318"/>
      <c r="D34" s="226">
        <v>1</v>
      </c>
      <c r="E34" s="318" t="s">
        <v>183</v>
      </c>
      <c r="F34" s="318"/>
    </row>
    <row r="35" spans="1:6" s="3" customFormat="1" ht="13.5" x14ac:dyDescent="0.2">
      <c r="A35" s="226"/>
      <c r="B35" s="318" t="s">
        <v>212</v>
      </c>
      <c r="C35" s="318"/>
      <c r="D35" s="224"/>
      <c r="E35" s="318" t="s">
        <v>184</v>
      </c>
      <c r="F35" s="318"/>
    </row>
    <row r="36" spans="1:6" s="3" customFormat="1" ht="13.5" x14ac:dyDescent="0.2">
      <c r="A36" s="227"/>
      <c r="B36" s="318" t="s">
        <v>213</v>
      </c>
      <c r="C36" s="318"/>
      <c r="D36" s="226">
        <v>2</v>
      </c>
      <c r="E36" s="318" t="s">
        <v>221</v>
      </c>
      <c r="F36" s="318"/>
    </row>
    <row r="37" spans="1:6" s="3" customFormat="1" ht="13.5" x14ac:dyDescent="0.2">
      <c r="A37" s="227"/>
      <c r="B37" s="318" t="s">
        <v>222</v>
      </c>
      <c r="C37" s="318"/>
      <c r="D37" s="226"/>
      <c r="E37" s="318" t="s">
        <v>185</v>
      </c>
      <c r="F37" s="318"/>
    </row>
    <row r="38" spans="1:6" s="3" customFormat="1" ht="13.5" x14ac:dyDescent="0.2">
      <c r="A38" s="227"/>
      <c r="B38" s="318" t="s">
        <v>214</v>
      </c>
      <c r="C38" s="318"/>
      <c r="D38" s="224"/>
      <c r="E38" s="318" t="s">
        <v>186</v>
      </c>
      <c r="F38" s="318"/>
    </row>
    <row r="39" spans="1:6" s="3" customFormat="1" ht="13.5" x14ac:dyDescent="0.2">
      <c r="A39" s="227"/>
      <c r="B39" s="320" t="s">
        <v>223</v>
      </c>
      <c r="C39" s="320"/>
      <c r="D39" s="224"/>
      <c r="E39" s="318" t="s">
        <v>187</v>
      </c>
      <c r="F39" s="318"/>
    </row>
    <row r="40" spans="1:6" s="3" customFormat="1" ht="13.5" x14ac:dyDescent="0.2">
      <c r="A40" s="227"/>
      <c r="B40" s="228"/>
      <c r="C40" s="228"/>
      <c r="D40" s="226">
        <v>3</v>
      </c>
      <c r="E40" s="318" t="s">
        <v>188</v>
      </c>
      <c r="F40" s="318"/>
    </row>
    <row r="41" spans="1:6" s="3" customFormat="1" ht="13.5" x14ac:dyDescent="0.2">
      <c r="A41" s="227"/>
      <c r="B41" s="229" t="s">
        <v>179</v>
      </c>
      <c r="C41" s="228"/>
      <c r="D41" s="224"/>
      <c r="E41" s="318" t="s">
        <v>189</v>
      </c>
      <c r="F41" s="318"/>
    </row>
    <row r="42" spans="1:6" s="3" customFormat="1" ht="13.5" x14ac:dyDescent="0.2">
      <c r="A42" s="226">
        <v>1</v>
      </c>
      <c r="B42" s="318" t="s">
        <v>180</v>
      </c>
      <c r="C42" s="318"/>
      <c r="D42" s="226">
        <v>4</v>
      </c>
      <c r="E42" s="318" t="s">
        <v>224</v>
      </c>
      <c r="F42" s="318"/>
    </row>
    <row r="43" spans="1:6" s="3" customFormat="1" ht="13.5" x14ac:dyDescent="0.2">
      <c r="A43" s="226">
        <v>2</v>
      </c>
      <c r="B43" s="318" t="s">
        <v>181</v>
      </c>
      <c r="C43" s="318"/>
      <c r="D43" s="224"/>
      <c r="E43" s="320" t="s">
        <v>190</v>
      </c>
      <c r="F43" s="320"/>
    </row>
    <row r="44" spans="1:6" s="3" customFormat="1" ht="13.5" x14ac:dyDescent="0.2">
      <c r="A44" s="226">
        <v>3</v>
      </c>
      <c r="B44" s="318" t="s">
        <v>174</v>
      </c>
      <c r="C44" s="318"/>
      <c r="D44" s="226">
        <v>5</v>
      </c>
      <c r="E44" s="318" t="s">
        <v>225</v>
      </c>
      <c r="F44" s="318"/>
    </row>
    <row r="45" spans="1:6" s="3" customFormat="1" x14ac:dyDescent="0.2">
      <c r="A45" s="226">
        <v>4</v>
      </c>
      <c r="B45" s="318" t="s">
        <v>175</v>
      </c>
      <c r="C45" s="318"/>
      <c r="D45" s="224"/>
      <c r="E45" s="318" t="s">
        <v>177</v>
      </c>
      <c r="F45" s="318"/>
    </row>
    <row r="46" spans="1:6" s="3" customFormat="1" ht="13.5" x14ac:dyDescent="0.2">
      <c r="A46" s="227"/>
      <c r="B46" s="318" t="s">
        <v>226</v>
      </c>
      <c r="C46" s="318"/>
      <c r="D46" s="224"/>
      <c r="E46" s="318" t="s">
        <v>191</v>
      </c>
      <c r="F46" s="318"/>
    </row>
    <row r="47" spans="1:6" s="3" customFormat="1" ht="13.5" x14ac:dyDescent="0.2">
      <c r="A47" s="226">
        <v>5</v>
      </c>
      <c r="B47" s="318" t="s">
        <v>182</v>
      </c>
      <c r="C47" s="318"/>
      <c r="D47" s="224"/>
      <c r="E47" s="318" t="s">
        <v>178</v>
      </c>
      <c r="F47" s="318"/>
    </row>
    <row r="48" spans="1:6" s="3" customFormat="1" x14ac:dyDescent="0.2">
      <c r="A48" s="227"/>
      <c r="B48" s="318"/>
      <c r="C48" s="318"/>
    </row>
    <row r="49" spans="1:3" s="3" customFormat="1" ht="13.5" x14ac:dyDescent="0.2">
      <c r="A49" s="227"/>
      <c r="B49" s="321"/>
      <c r="C49" s="321"/>
    </row>
    <row r="50" spans="1:3" s="3" customFormat="1" x14ac:dyDescent="0.2">
      <c r="A50" s="226"/>
      <c r="B50" s="318"/>
      <c r="C50" s="318"/>
    </row>
    <row r="51" spans="1:3" s="3" customFormat="1" x14ac:dyDescent="0.2">
      <c r="A51" s="224"/>
      <c r="B51" s="318"/>
      <c r="C51" s="318"/>
    </row>
    <row r="52" spans="1:3" s="3" customFormat="1" x14ac:dyDescent="0.2">
      <c r="A52" s="226"/>
      <c r="B52" s="318"/>
      <c r="C52" s="318"/>
    </row>
    <row r="53" spans="1:3" s="3" customFormat="1" x14ac:dyDescent="0.2">
      <c r="A53" s="226"/>
      <c r="B53" s="318"/>
      <c r="C53" s="318"/>
    </row>
    <row r="54" spans="1:3" s="3" customFormat="1" x14ac:dyDescent="0.2">
      <c r="A54" s="224"/>
      <c r="B54" s="318"/>
      <c r="C54" s="318"/>
    </row>
    <row r="55" spans="1:3" s="3" customFormat="1" x14ac:dyDescent="0.2">
      <c r="A55" s="224"/>
      <c r="B55" s="318"/>
      <c r="C55" s="318"/>
    </row>
    <row r="56" spans="1:3" s="3" customFormat="1" x14ac:dyDescent="0.2">
      <c r="A56" s="226"/>
      <c r="B56" s="318"/>
      <c r="C56" s="318"/>
    </row>
    <row r="57" spans="1:3" s="3" customFormat="1" x14ac:dyDescent="0.2">
      <c r="A57" s="224"/>
      <c r="B57" s="318"/>
      <c r="C57" s="318"/>
    </row>
    <row r="58" spans="1:3" s="3" customFormat="1" x14ac:dyDescent="0.2">
      <c r="A58" s="226"/>
      <c r="B58" s="318"/>
      <c r="C58" s="318"/>
    </row>
    <row r="59" spans="1:3" x14ac:dyDescent="0.2">
      <c r="A59" s="224"/>
      <c r="B59" s="320"/>
      <c r="C59" s="320"/>
    </row>
    <row r="60" spans="1:3" x14ac:dyDescent="0.2">
      <c r="A60" s="226"/>
      <c r="B60" s="318"/>
      <c r="C60" s="318"/>
    </row>
    <row r="61" spans="1:3" x14ac:dyDescent="0.2">
      <c r="A61" s="224"/>
      <c r="B61" s="318"/>
      <c r="C61" s="318"/>
    </row>
    <row r="62" spans="1:3" x14ac:dyDescent="0.2">
      <c r="A62" s="224"/>
      <c r="B62" s="318"/>
      <c r="C62" s="318"/>
    </row>
    <row r="63" spans="1:3" x14ac:dyDescent="0.2">
      <c r="A63" s="224"/>
      <c r="B63" s="318"/>
      <c r="C63" s="318"/>
    </row>
    <row r="64" spans="1:3" x14ac:dyDescent="0.2">
      <c r="A64" s="224"/>
      <c r="B64" s="230"/>
      <c r="C64" s="231"/>
    </row>
  </sheetData>
  <sheetProtection algorithmName="SHA-512" hashValue="ZdnhRFQYedKEN+6d9CbY/88Cx0A57ttzVBfpBZmqouIYBD8FENR5dOJbL78Gt1agzpL+xhL5fqRsqFl7eizUZQ==" saltValue="Se0Y+k3ZdF1edwp4k24QtQ==" spinCount="100000" sheet="1" objects="1" scenarios="1" selectLockedCells="1"/>
  <mergeCells count="61">
    <mergeCell ref="C2:F2"/>
    <mergeCell ref="B7:C7"/>
    <mergeCell ref="B9:C9"/>
    <mergeCell ref="B6:C6"/>
    <mergeCell ref="B4:C4"/>
    <mergeCell ref="E6:F7"/>
    <mergeCell ref="B8:C8"/>
    <mergeCell ref="D8:F8"/>
    <mergeCell ref="B22:C22"/>
    <mergeCell ref="B33:C33"/>
    <mergeCell ref="B34:C34"/>
    <mergeCell ref="B35:C35"/>
    <mergeCell ref="B36:C36"/>
    <mergeCell ref="B25:C25"/>
    <mergeCell ref="B26:C26"/>
    <mergeCell ref="B28:C28"/>
    <mergeCell ref="B29:C29"/>
    <mergeCell ref="B30:C30"/>
    <mergeCell ref="B24:C24"/>
    <mergeCell ref="B23:C23"/>
    <mergeCell ref="B37:C37"/>
    <mergeCell ref="B38:C38"/>
    <mergeCell ref="B39:C39"/>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E47:F47"/>
    <mergeCell ref="A20:F20"/>
    <mergeCell ref="E42:F42"/>
    <mergeCell ref="E43:F43"/>
    <mergeCell ref="E44:F44"/>
    <mergeCell ref="E45:F45"/>
    <mergeCell ref="E46:F46"/>
    <mergeCell ref="E37:F37"/>
    <mergeCell ref="E38:F38"/>
    <mergeCell ref="E39:F39"/>
    <mergeCell ref="E40:F40"/>
    <mergeCell ref="E41:F41"/>
    <mergeCell ref="E33:F33"/>
    <mergeCell ref="E34:F34"/>
    <mergeCell ref="E35:F35"/>
    <mergeCell ref="E36:F36"/>
  </mergeCells>
  <phoneticPr fontId="0" type="noConversion"/>
  <pageMargins left="0.75" right="0.75" top="0.75" bottom="0.75" header="0.5" footer="0.5"/>
  <pageSetup paperSize="5"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O53"/>
  <sheetViews>
    <sheetView showGridLines="0" showZeros="0" tabSelected="1" zoomScaleNormal="100" workbookViewId="0">
      <selection activeCell="O35" sqref="O35"/>
    </sheetView>
  </sheetViews>
  <sheetFormatPr defaultColWidth="0" defaultRowHeight="0" customHeight="1" zeroHeight="1" x14ac:dyDescent="0.2"/>
  <cols>
    <col min="1" max="1" width="3" style="34" customWidth="1"/>
    <col min="2" max="2" width="15.85546875" style="34" customWidth="1"/>
    <col min="3" max="3" width="3.5703125" style="34" customWidth="1"/>
    <col min="4" max="4" width="16.5703125" style="34" customWidth="1"/>
    <col min="5" max="5" width="6.28515625" style="34" customWidth="1"/>
    <col min="6" max="6" width="0.7109375" style="34" customWidth="1"/>
    <col min="7" max="8" width="8.28515625" style="33" customWidth="1"/>
    <col min="9" max="9" width="13.5703125" style="33" customWidth="1"/>
    <col min="10" max="11" width="8.28515625" style="33" customWidth="1"/>
    <col min="12" max="12" width="8.42578125" style="33" customWidth="1"/>
    <col min="13" max="13" width="6.140625" style="33" customWidth="1"/>
    <col min="14" max="14" width="2.140625" style="34" customWidth="1"/>
    <col min="15" max="16" width="8.28515625" style="34" customWidth="1"/>
    <col min="17" max="18" width="7.7109375" style="34" customWidth="1"/>
    <col min="19" max="19" width="1.28515625" style="34" customWidth="1"/>
    <col min="20" max="20" width="5.5703125" style="34" customWidth="1"/>
    <col min="21" max="21" width="5.5703125" style="33" customWidth="1"/>
    <col min="22" max="22" width="9.5703125" style="34" customWidth="1"/>
    <col min="23" max="23" width="0.85546875" style="34" customWidth="1"/>
    <col min="24" max="24" width="9.5703125" style="34" customWidth="1"/>
    <col min="25" max="25" width="4" style="34" customWidth="1"/>
    <col min="26" max="26" width="4.28515625" style="34" customWidth="1"/>
    <col min="27" max="27" width="4" style="33" customWidth="1"/>
    <col min="28" max="28" width="0.5703125" style="34" customWidth="1"/>
    <col min="29" max="30" width="3.5703125" style="34" customWidth="1"/>
    <col min="31" max="31" width="4.42578125" style="34" customWidth="1"/>
    <col min="32" max="32" width="3.7109375" style="33" customWidth="1"/>
    <col min="33" max="33" width="3.5703125" style="34" customWidth="1"/>
    <col min="34" max="34" width="2.140625" style="34" customWidth="1"/>
    <col min="35" max="35" width="1.42578125" style="34" customWidth="1"/>
    <col min="36" max="36" width="1.140625" style="34" customWidth="1"/>
    <col min="37" max="40" width="12.28515625" style="34" hidden="1" customWidth="1"/>
    <col min="41" max="16384" width="15.28515625" style="34" hidden="1"/>
  </cols>
  <sheetData>
    <row r="1" spans="1:41" ht="9" customHeight="1" x14ac:dyDescent="0.2"/>
    <row r="2" spans="1:41" ht="15" customHeight="1" x14ac:dyDescent="0.2">
      <c r="B2" s="280" t="str">
        <f>DIRECTIONS!B1</f>
        <v>PA 3647</v>
      </c>
      <c r="C2" s="280"/>
      <c r="I2" s="405" t="s">
        <v>125</v>
      </c>
      <c r="J2" s="405"/>
      <c r="K2" s="405"/>
      <c r="L2" s="405"/>
      <c r="M2" s="405"/>
      <c r="N2" s="405"/>
      <c r="O2" s="405"/>
      <c r="P2" s="405"/>
      <c r="Q2" s="405"/>
      <c r="R2" s="405"/>
    </row>
    <row r="3" spans="1:41" ht="15" customHeight="1" x14ac:dyDescent="0.2">
      <c r="B3" s="281" t="str">
        <f>DIRECTIONS!B2</f>
        <v>01-19</v>
      </c>
      <c r="C3" s="282"/>
      <c r="I3" s="405"/>
      <c r="J3" s="405"/>
      <c r="K3" s="405"/>
      <c r="L3" s="405"/>
      <c r="M3" s="405"/>
      <c r="N3" s="405"/>
      <c r="O3" s="405"/>
      <c r="P3" s="405"/>
      <c r="Q3" s="405"/>
      <c r="R3" s="405"/>
    </row>
    <row r="4" spans="1:41" ht="15" customHeight="1" x14ac:dyDescent="0.2">
      <c r="B4" s="279" t="s">
        <v>209</v>
      </c>
      <c r="I4" s="406"/>
      <c r="J4" s="406"/>
      <c r="K4" s="406"/>
      <c r="L4" s="406"/>
      <c r="M4" s="406"/>
      <c r="N4" s="406"/>
      <c r="O4" s="406"/>
      <c r="P4" s="406"/>
      <c r="Q4" s="406"/>
      <c r="R4" s="406"/>
    </row>
    <row r="5" spans="1:41" s="48" customFormat="1" ht="18" customHeight="1" x14ac:dyDescent="0.2">
      <c r="A5" s="475" t="s">
        <v>53</v>
      </c>
      <c r="B5" s="476"/>
      <c r="C5" s="476"/>
      <c r="D5" s="476"/>
      <c r="E5" s="476"/>
      <c r="F5" s="476"/>
      <c r="G5" s="476"/>
      <c r="H5" s="476"/>
      <c r="I5" s="46"/>
      <c r="J5" s="46"/>
      <c r="K5" s="46"/>
      <c r="L5" s="46"/>
      <c r="M5" s="46"/>
      <c r="N5" s="47"/>
      <c r="O5" s="47"/>
      <c r="P5" s="47"/>
      <c r="Q5" s="47"/>
      <c r="R5" s="47"/>
      <c r="S5" s="47"/>
      <c r="T5" s="47"/>
      <c r="U5" s="46"/>
      <c r="V5" s="47"/>
      <c r="W5" s="47"/>
      <c r="X5" s="47"/>
      <c r="Y5" s="47"/>
      <c r="Z5" s="47"/>
      <c r="AA5" s="46"/>
      <c r="AB5" s="46"/>
      <c r="AC5" s="477" t="s">
        <v>227</v>
      </c>
      <c r="AD5" s="477"/>
      <c r="AE5" s="477"/>
      <c r="AF5" s="477"/>
      <c r="AG5" s="477"/>
      <c r="AH5" s="478"/>
    </row>
    <row r="6" spans="1:41" s="49" customFormat="1" ht="13.5" customHeight="1" x14ac:dyDescent="0.2">
      <c r="A6" s="483" t="s">
        <v>55</v>
      </c>
      <c r="B6" s="483"/>
      <c r="C6" s="483"/>
      <c r="D6" s="483"/>
      <c r="E6" s="21"/>
      <c r="F6" s="21"/>
      <c r="G6" s="21"/>
      <c r="H6" s="21"/>
      <c r="I6" s="22"/>
      <c r="J6" s="22"/>
      <c r="K6" s="22"/>
      <c r="L6" s="22"/>
      <c r="M6" s="22"/>
      <c r="N6" s="23"/>
      <c r="O6" s="23"/>
      <c r="P6" s="23"/>
      <c r="Q6" s="23"/>
      <c r="R6" s="23"/>
      <c r="S6" s="23"/>
      <c r="T6" s="23"/>
      <c r="U6" s="22"/>
      <c r="V6" s="23"/>
      <c r="W6" s="23"/>
      <c r="X6" s="23"/>
      <c r="Y6" s="23"/>
      <c r="Z6" s="23"/>
      <c r="AA6" s="22"/>
      <c r="AB6" s="22"/>
      <c r="AC6" s="22"/>
      <c r="AD6" s="22"/>
      <c r="AE6" s="22"/>
      <c r="AF6" s="22"/>
      <c r="AG6" s="22"/>
      <c r="AH6" s="22"/>
    </row>
    <row r="7" spans="1:41" s="50" customFormat="1" ht="13.5" customHeight="1" x14ac:dyDescent="0.2">
      <c r="A7" s="24" t="s">
        <v>32</v>
      </c>
      <c r="B7" s="484" t="s">
        <v>205</v>
      </c>
      <c r="C7" s="484"/>
      <c r="D7" s="484"/>
      <c r="E7" s="484"/>
      <c r="F7" s="484"/>
      <c r="G7" s="484"/>
      <c r="H7" s="484"/>
      <c r="I7" s="484"/>
      <c r="J7" s="484"/>
      <c r="K7" s="484"/>
      <c r="L7" s="484"/>
      <c r="M7" s="484"/>
      <c r="N7" s="25"/>
      <c r="O7" s="197"/>
      <c r="P7" s="197"/>
      <c r="Q7" s="197"/>
      <c r="R7" s="197"/>
      <c r="S7" s="197"/>
      <c r="T7" s="197"/>
      <c r="U7" s="197"/>
      <c r="V7" s="197"/>
      <c r="W7" s="197"/>
      <c r="X7" s="197"/>
      <c r="Y7" s="197"/>
      <c r="Z7" s="197"/>
      <c r="AA7" s="197"/>
      <c r="AB7" s="197"/>
      <c r="AC7" s="197"/>
      <c r="AD7" s="197"/>
      <c r="AE7" s="197"/>
      <c r="AF7" s="26"/>
      <c r="AG7" s="26"/>
      <c r="AH7" s="26"/>
    </row>
    <row r="8" spans="1:41" s="51" customFormat="1" ht="13.5" customHeight="1" x14ac:dyDescent="0.2">
      <c r="A8" s="27" t="s">
        <v>31</v>
      </c>
      <c r="B8" s="495" t="s">
        <v>135</v>
      </c>
      <c r="C8" s="495"/>
      <c r="D8" s="495"/>
      <c r="E8" s="495"/>
      <c r="F8" s="495"/>
      <c r="G8" s="495"/>
      <c r="H8" s="495"/>
      <c r="I8" s="495"/>
      <c r="J8" s="495"/>
      <c r="K8" s="495"/>
      <c r="L8" s="495"/>
      <c r="M8" s="495"/>
      <c r="N8" s="495"/>
      <c r="O8" s="495"/>
      <c r="P8" s="495"/>
      <c r="Q8" s="495"/>
      <c r="R8" s="495"/>
      <c r="S8" s="495"/>
      <c r="T8" s="495"/>
      <c r="U8" s="495"/>
      <c r="V8" s="197"/>
      <c r="W8" s="197"/>
      <c r="X8" s="197"/>
      <c r="Y8" s="197"/>
      <c r="Z8" s="197"/>
      <c r="AA8" s="197"/>
      <c r="AB8" s="197"/>
      <c r="AC8" s="197"/>
      <c r="AD8" s="197"/>
      <c r="AE8" s="197"/>
      <c r="AF8" s="29"/>
      <c r="AG8" s="29"/>
      <c r="AH8" s="29"/>
      <c r="AI8" s="50"/>
      <c r="AJ8" s="50"/>
      <c r="AK8" s="50"/>
    </row>
    <row r="9" spans="1:41" ht="13.5" customHeight="1" x14ac:dyDescent="0.25">
      <c r="A9" s="24" t="s">
        <v>30</v>
      </c>
      <c r="B9" s="31" t="s">
        <v>143</v>
      </c>
      <c r="C9" s="104"/>
      <c r="D9" s="104"/>
      <c r="E9" s="104"/>
      <c r="F9" s="104"/>
      <c r="G9" s="105"/>
      <c r="N9" s="95"/>
      <c r="S9" s="95"/>
      <c r="AC9" s="94"/>
      <c r="AD9" s="94"/>
      <c r="AE9" s="94"/>
      <c r="AF9" s="112"/>
      <c r="AG9" s="94"/>
      <c r="AH9" s="94"/>
    </row>
    <row r="10" spans="1:41" ht="11.25" customHeight="1" x14ac:dyDescent="0.25">
      <c r="A10" s="103" t="s">
        <v>29</v>
      </c>
      <c r="B10" s="431" t="s">
        <v>144</v>
      </c>
      <c r="C10" s="431"/>
      <c r="D10" s="431"/>
      <c r="E10" s="431"/>
      <c r="F10" s="431"/>
      <c r="G10" s="431"/>
      <c r="H10" s="432"/>
      <c r="I10" s="500" t="s">
        <v>26</v>
      </c>
      <c r="J10" s="501"/>
      <c r="K10" s="501"/>
      <c r="L10" s="501"/>
      <c r="M10" s="502"/>
      <c r="N10" s="435" t="s">
        <v>101</v>
      </c>
      <c r="O10" s="436"/>
      <c r="P10" s="436"/>
      <c r="Q10" s="436"/>
      <c r="R10" s="436"/>
      <c r="S10" s="437"/>
      <c r="T10" s="503" t="s">
        <v>10</v>
      </c>
      <c r="U10" s="504"/>
      <c r="V10" s="504"/>
      <c r="W10" s="504"/>
      <c r="X10" s="504"/>
      <c r="Y10" s="504"/>
      <c r="Z10" s="504"/>
      <c r="AA10" s="505"/>
      <c r="AB10" s="120"/>
      <c r="AC10" s="187" t="s">
        <v>88</v>
      </c>
      <c r="AD10" s="188"/>
      <c r="AE10" s="188"/>
      <c r="AF10" s="188"/>
      <c r="AG10" s="188"/>
      <c r="AH10" s="188"/>
    </row>
    <row r="11" spans="1:41" ht="14.25" customHeight="1" x14ac:dyDescent="0.25">
      <c r="A11" s="103"/>
      <c r="B11" s="431"/>
      <c r="C11" s="431"/>
      <c r="D11" s="431"/>
      <c r="E11" s="431"/>
      <c r="F11" s="431"/>
      <c r="G11" s="431"/>
      <c r="H11" s="432"/>
      <c r="I11" s="466" t="s">
        <v>27</v>
      </c>
      <c r="J11" s="467"/>
      <c r="K11" s="220">
        <v>3</v>
      </c>
      <c r="L11" s="480"/>
      <c r="M11" s="507"/>
      <c r="N11" s="438"/>
      <c r="O11" s="439"/>
      <c r="P11" s="439"/>
      <c r="Q11" s="439"/>
      <c r="R11" s="439"/>
      <c r="S11" s="439"/>
      <c r="T11" s="382"/>
      <c r="U11" s="354"/>
      <c r="V11" s="506"/>
      <c r="W11" s="506"/>
      <c r="X11" s="506"/>
      <c r="Y11" s="506"/>
      <c r="Z11" s="506"/>
      <c r="AA11" s="163"/>
      <c r="AB11" s="163"/>
      <c r="AC11" s="187"/>
      <c r="AD11" s="188"/>
      <c r="AE11" s="376">
        <f>SUM(AK13:AN13)</f>
        <v>0</v>
      </c>
      <c r="AF11" s="425" t="s">
        <v>172</v>
      </c>
      <c r="AG11" s="425"/>
      <c r="AH11" s="426"/>
      <c r="AK11" s="33" t="s">
        <v>82</v>
      </c>
      <c r="AL11" s="33" t="s">
        <v>83</v>
      </c>
      <c r="AM11" s="33" t="s">
        <v>84</v>
      </c>
      <c r="AN11" s="33" t="s">
        <v>85</v>
      </c>
    </row>
    <row r="12" spans="1:41" ht="13.5" customHeight="1" x14ac:dyDescent="0.2">
      <c r="A12" s="28"/>
      <c r="B12" s="433"/>
      <c r="C12" s="433"/>
      <c r="D12" s="433"/>
      <c r="E12" s="433"/>
      <c r="F12" s="433"/>
      <c r="G12" s="433"/>
      <c r="H12" s="434"/>
      <c r="I12" s="174"/>
      <c r="J12" s="172"/>
      <c r="K12" s="172"/>
      <c r="L12" s="172"/>
      <c r="M12" s="173"/>
      <c r="N12" s="486">
        <v>1</v>
      </c>
      <c r="O12" s="468"/>
      <c r="P12" s="468"/>
      <c r="Q12" s="468"/>
      <c r="R12" s="468"/>
      <c r="S12" s="469"/>
      <c r="T12" s="382" t="s">
        <v>21</v>
      </c>
      <c r="U12" s="494"/>
      <c r="V12" s="409"/>
      <c r="W12" s="410"/>
      <c r="X12" s="410"/>
      <c r="Y12" s="410"/>
      <c r="Z12" s="411"/>
      <c r="AA12" s="163"/>
      <c r="AB12" s="129"/>
      <c r="AC12" s="113"/>
      <c r="AD12" s="114" t="s">
        <v>89</v>
      </c>
      <c r="AE12" s="377"/>
      <c r="AF12" s="427"/>
      <c r="AG12" s="427"/>
      <c r="AH12" s="428"/>
      <c r="AK12" s="33">
        <f>IF(SUM('MEUR Entry Pg-1'!Y30:AG45)+SUM('MEUR Entry Pg-1'!G30:H45)&gt;=1,1,0)</f>
        <v>0</v>
      </c>
      <c r="AL12" s="33">
        <f>IF(SUM('MEUR Entry Pg-2'!Y29:AF44)+SUM('MEUR Entry Pg-2'!G29:H44)&gt;=1,2,0)</f>
        <v>0</v>
      </c>
      <c r="AM12" s="33">
        <f>IF(SUM('MEUR Entry Pg-3'!Y29:AF44)+SUM('MEUR Entry Pg-3'!G29:H44)&gt;=1,3,0)</f>
        <v>0</v>
      </c>
      <c r="AN12" s="33">
        <f>IF(SUM('MEUR Entry Pg-4'!Y29:AF44)+SUM('MEUR Entry Pg-4'!G29:H44)&gt;=1,4,0)</f>
        <v>0</v>
      </c>
      <c r="AO12" s="34" t="s">
        <v>116</v>
      </c>
    </row>
    <row r="13" spans="1:41" ht="17.25" customHeight="1" x14ac:dyDescent="0.2">
      <c r="A13" s="128"/>
      <c r="B13" s="129"/>
      <c r="C13" s="129"/>
      <c r="D13" s="129"/>
      <c r="E13" s="129"/>
      <c r="F13" s="129"/>
      <c r="G13" s="138"/>
      <c r="H13" s="138"/>
      <c r="I13" s="412" t="s">
        <v>15</v>
      </c>
      <c r="J13" s="413"/>
      <c r="K13" s="413"/>
      <c r="L13" s="413"/>
      <c r="M13" s="414"/>
      <c r="N13" s="487"/>
      <c r="O13" s="451"/>
      <c r="P13" s="451"/>
      <c r="Q13" s="451"/>
      <c r="R13" s="451"/>
      <c r="S13" s="470"/>
      <c r="T13" s="382" t="s">
        <v>22</v>
      </c>
      <c r="U13" s="354"/>
      <c r="V13" s="407"/>
      <c r="W13" s="408"/>
      <c r="X13" s="170" t="s">
        <v>107</v>
      </c>
      <c r="Y13" s="415"/>
      <c r="Z13" s="415"/>
      <c r="AA13" s="163"/>
      <c r="AB13" s="129"/>
      <c r="AC13" s="113"/>
      <c r="AD13" s="114"/>
      <c r="AE13" s="378"/>
      <c r="AF13" s="429"/>
      <c r="AG13" s="429"/>
      <c r="AH13" s="430"/>
      <c r="AK13" s="33">
        <f>IF(AK12=1,1,0)</f>
        <v>0</v>
      </c>
      <c r="AL13" s="33">
        <f>IF(AL12=2,1,0)</f>
        <v>0</v>
      </c>
      <c r="AM13" s="33">
        <f>IF(AM12=3,1,0)</f>
        <v>0</v>
      </c>
      <c r="AN13" s="33">
        <f>IF(AN12=4,1,0)</f>
        <v>0</v>
      </c>
      <c r="AO13" s="34" t="s">
        <v>117</v>
      </c>
    </row>
    <row r="14" spans="1:41" ht="17.25" customHeight="1" x14ac:dyDescent="0.2">
      <c r="A14" s="130"/>
      <c r="B14" s="131" t="s">
        <v>100</v>
      </c>
      <c r="C14" s="496" t="s">
        <v>233</v>
      </c>
      <c r="D14" s="491"/>
      <c r="E14" s="129"/>
      <c r="F14" s="129"/>
      <c r="G14" s="354" t="s">
        <v>14</v>
      </c>
      <c r="H14" s="494"/>
      <c r="I14" s="418" t="s">
        <v>234</v>
      </c>
      <c r="J14" s="419"/>
      <c r="K14" s="419"/>
      <c r="L14" s="419"/>
      <c r="M14" s="420"/>
      <c r="N14" s="80">
        <v>2</v>
      </c>
      <c r="O14" s="451"/>
      <c r="P14" s="451"/>
      <c r="Q14" s="451"/>
      <c r="R14" s="451"/>
      <c r="S14" s="81"/>
      <c r="T14" s="471"/>
      <c r="U14" s="472"/>
      <c r="V14" s="472"/>
      <c r="W14" s="472"/>
      <c r="X14" s="472"/>
      <c r="Y14" s="472"/>
      <c r="Z14" s="472"/>
      <c r="AA14" s="472"/>
      <c r="AB14" s="473"/>
      <c r="AC14" s="94"/>
      <c r="AD14" s="94"/>
      <c r="AE14" s="94"/>
      <c r="AF14" s="112"/>
      <c r="AG14" s="94"/>
      <c r="AH14" s="94"/>
    </row>
    <row r="15" spans="1:41" ht="17.25" customHeight="1" x14ac:dyDescent="0.2">
      <c r="A15" s="130"/>
      <c r="B15" s="129"/>
      <c r="C15" s="222" t="s">
        <v>193</v>
      </c>
      <c r="D15" s="234"/>
      <c r="E15" s="136"/>
      <c r="F15" s="129"/>
      <c r="G15" s="354" t="s">
        <v>11</v>
      </c>
      <c r="H15" s="354"/>
      <c r="I15" s="418" t="s">
        <v>235</v>
      </c>
      <c r="J15" s="419"/>
      <c r="K15" s="419"/>
      <c r="L15" s="419"/>
      <c r="M15" s="420"/>
      <c r="N15" s="80">
        <v>3</v>
      </c>
      <c r="O15" s="451"/>
      <c r="P15" s="451"/>
      <c r="Q15" s="451"/>
      <c r="R15" s="451"/>
      <c r="S15" s="221"/>
      <c r="T15" s="497" t="s">
        <v>9</v>
      </c>
      <c r="U15" s="498"/>
      <c r="V15" s="498"/>
      <c r="W15" s="499"/>
      <c r="X15" s="474" t="s">
        <v>155</v>
      </c>
      <c r="Y15" s="474"/>
      <c r="Z15" s="474"/>
      <c r="AA15" s="474"/>
      <c r="AB15" s="200"/>
      <c r="AC15" s="388" t="s">
        <v>108</v>
      </c>
      <c r="AD15" s="389"/>
      <c r="AE15" s="389"/>
      <c r="AF15" s="389"/>
      <c r="AG15" s="389"/>
      <c r="AH15" s="390"/>
    </row>
    <row r="16" spans="1:41" ht="17.25" customHeight="1" x14ac:dyDescent="0.25">
      <c r="A16" s="130"/>
      <c r="B16" s="129"/>
      <c r="C16" s="129"/>
      <c r="D16" s="233"/>
      <c r="E16" s="129"/>
      <c r="F16" s="129"/>
      <c r="G16" s="138"/>
      <c r="H16" s="138"/>
      <c r="I16" s="418"/>
      <c r="J16" s="419"/>
      <c r="K16" s="419"/>
      <c r="L16" s="419"/>
      <c r="M16" s="420"/>
      <c r="N16" s="80">
        <v>4</v>
      </c>
      <c r="O16" s="451"/>
      <c r="P16" s="451"/>
      <c r="Q16" s="451"/>
      <c r="R16" s="451"/>
      <c r="S16" s="221"/>
      <c r="T16" s="335" t="s">
        <v>16</v>
      </c>
      <c r="U16" s="404"/>
      <c r="V16" s="206">
        <v>43420</v>
      </c>
      <c r="W16" s="248"/>
      <c r="X16" s="510" t="s">
        <v>171</v>
      </c>
      <c r="Y16" s="510"/>
      <c r="Z16" s="510"/>
      <c r="AA16" s="510"/>
      <c r="AB16" s="511"/>
      <c r="AC16" s="166"/>
      <c r="AD16" s="441" t="s">
        <v>105</v>
      </c>
      <c r="AE16" s="441"/>
      <c r="AF16" s="441"/>
      <c r="AG16" s="161"/>
      <c r="AH16" s="162"/>
    </row>
    <row r="17" spans="1:34" ht="17.25" customHeight="1" x14ac:dyDescent="0.2">
      <c r="A17" s="142"/>
      <c r="B17" s="132" t="s">
        <v>24</v>
      </c>
      <c r="C17" s="355" t="s">
        <v>238</v>
      </c>
      <c r="D17" s="395"/>
      <c r="E17" s="395"/>
      <c r="F17" s="395"/>
      <c r="G17" s="396"/>
      <c r="H17" s="169"/>
      <c r="I17" s="418"/>
      <c r="J17" s="419"/>
      <c r="K17" s="419"/>
      <c r="L17" s="419"/>
      <c r="M17" s="420"/>
      <c r="N17" s="80">
        <v>5</v>
      </c>
      <c r="O17" s="451"/>
      <c r="P17" s="451"/>
      <c r="Q17" s="451"/>
      <c r="R17" s="451"/>
      <c r="S17" s="221"/>
      <c r="T17" s="335" t="s">
        <v>157</v>
      </c>
      <c r="U17" s="336"/>
      <c r="V17" s="206">
        <v>43555</v>
      </c>
      <c r="W17" s="249"/>
      <c r="X17" s="217" t="s">
        <v>104</v>
      </c>
      <c r="Y17" s="274">
        <v>0.3</v>
      </c>
      <c r="Z17" s="218"/>
      <c r="AA17" s="275">
        <v>6.9000000000000006E-2</v>
      </c>
      <c r="AB17" s="163"/>
      <c r="AC17" s="166"/>
      <c r="AD17" s="343">
        <v>43025</v>
      </c>
      <c r="AE17" s="344"/>
      <c r="AF17" s="345"/>
      <c r="AG17" s="163"/>
      <c r="AH17" s="162"/>
    </row>
    <row r="18" spans="1:34" ht="17.25" customHeight="1" x14ac:dyDescent="0.25">
      <c r="A18" s="130"/>
      <c r="B18" s="129"/>
      <c r="C18" s="397"/>
      <c r="D18" s="398"/>
      <c r="E18" s="398"/>
      <c r="F18" s="398"/>
      <c r="G18" s="399"/>
      <c r="H18" s="132" t="s">
        <v>12</v>
      </c>
      <c r="I18" s="337" t="s">
        <v>236</v>
      </c>
      <c r="J18" s="338"/>
      <c r="K18" s="183"/>
      <c r="L18" s="391" t="s">
        <v>4</v>
      </c>
      <c r="M18" s="392"/>
      <c r="N18" s="80">
        <v>6</v>
      </c>
      <c r="O18" s="451"/>
      <c r="P18" s="451"/>
      <c r="Q18" s="451"/>
      <c r="R18" s="451"/>
      <c r="S18" s="221"/>
      <c r="T18" s="416" t="s">
        <v>154</v>
      </c>
      <c r="U18" s="417"/>
      <c r="V18" s="417"/>
      <c r="W18" s="249"/>
      <c r="X18" s="217" t="s">
        <v>103</v>
      </c>
      <c r="Y18" s="274">
        <v>0.4</v>
      </c>
      <c r="Z18" s="219"/>
      <c r="AA18" s="275">
        <v>6.9000000000000006E-2</v>
      </c>
      <c r="AB18" s="163"/>
      <c r="AC18" s="167"/>
      <c r="AD18" s="340" t="s">
        <v>106</v>
      </c>
      <c r="AE18" s="341"/>
      <c r="AF18" s="341"/>
      <c r="AG18" s="161"/>
      <c r="AH18" s="164"/>
    </row>
    <row r="19" spans="1:34" ht="2.25" customHeight="1" x14ac:dyDescent="0.25">
      <c r="A19" s="130"/>
      <c r="B19" s="129"/>
      <c r="C19" s="41"/>
      <c r="D19" s="42"/>
      <c r="E19" s="42"/>
      <c r="F19" s="42"/>
      <c r="G19" s="40"/>
      <c r="H19" s="138"/>
      <c r="I19" s="138"/>
      <c r="J19" s="138"/>
      <c r="K19" s="171"/>
      <c r="L19" s="393"/>
      <c r="M19" s="394"/>
      <c r="N19" s="488">
        <v>7</v>
      </c>
      <c r="O19" s="528"/>
      <c r="P19" s="528"/>
      <c r="Q19" s="528"/>
      <c r="R19" s="528"/>
      <c r="S19" s="492"/>
      <c r="T19" s="416"/>
      <c r="U19" s="417"/>
      <c r="V19" s="417"/>
      <c r="W19" s="250"/>
      <c r="X19" s="163"/>
      <c r="Y19" s="64"/>
      <c r="Z19" s="163"/>
      <c r="AA19" s="64"/>
      <c r="AB19" s="163"/>
      <c r="AC19" s="168"/>
      <c r="AD19" s="342"/>
      <c r="AE19" s="342"/>
      <c r="AF19" s="342"/>
      <c r="AG19" s="161"/>
      <c r="AH19" s="165"/>
    </row>
    <row r="20" spans="1:34" ht="16.5" customHeight="1" x14ac:dyDescent="0.2">
      <c r="A20" s="130"/>
      <c r="B20" s="133" t="s">
        <v>25</v>
      </c>
      <c r="C20" s="355" t="s">
        <v>240</v>
      </c>
      <c r="D20" s="356"/>
      <c r="E20" s="357"/>
      <c r="F20" s="138"/>
      <c r="G20" s="354" t="s">
        <v>13</v>
      </c>
      <c r="H20" s="354"/>
      <c r="I20" s="418" t="s">
        <v>237</v>
      </c>
      <c r="J20" s="419"/>
      <c r="K20" s="420"/>
      <c r="L20" s="490">
        <v>43476</v>
      </c>
      <c r="M20" s="491"/>
      <c r="N20" s="489"/>
      <c r="O20" s="529"/>
      <c r="P20" s="529"/>
      <c r="Q20" s="529"/>
      <c r="R20" s="529"/>
      <c r="S20" s="493"/>
      <c r="T20" s="335" t="s">
        <v>59</v>
      </c>
      <c r="U20" s="403"/>
      <c r="V20" s="207">
        <v>0.81100000000000005</v>
      </c>
      <c r="W20" s="251"/>
      <c r="X20" s="163"/>
      <c r="Y20" s="163"/>
      <c r="Z20" s="163"/>
      <c r="AA20" s="163"/>
      <c r="AB20" s="163"/>
      <c r="AC20" s="166"/>
      <c r="AD20" s="343"/>
      <c r="AE20" s="344"/>
      <c r="AF20" s="345"/>
      <c r="AG20" s="163"/>
      <c r="AH20" s="162"/>
    </row>
    <row r="21" spans="1:34" ht="7.5" customHeight="1" x14ac:dyDescent="0.2">
      <c r="A21" s="130"/>
      <c r="B21" s="129"/>
      <c r="C21" s="358"/>
      <c r="D21" s="359"/>
      <c r="E21" s="360"/>
      <c r="F21" s="138"/>
      <c r="G21" s="138"/>
      <c r="H21" s="138"/>
      <c r="I21" s="138"/>
      <c r="J21" s="138"/>
      <c r="K21" s="138"/>
      <c r="L21" s="138"/>
      <c r="M21" s="138"/>
      <c r="N21" s="138"/>
      <c r="O21" s="138"/>
      <c r="P21" s="138"/>
      <c r="Q21" s="138"/>
      <c r="R21" s="138"/>
      <c r="S21" s="138"/>
      <c r="T21" s="246"/>
      <c r="U21" s="247"/>
      <c r="V21" s="247"/>
      <c r="W21" s="252"/>
      <c r="X21" s="138"/>
      <c r="Y21" s="138"/>
      <c r="Z21" s="138"/>
      <c r="AA21" s="138"/>
      <c r="AB21" s="138"/>
      <c r="AC21" s="138"/>
      <c r="AD21" s="138"/>
      <c r="AE21" s="138"/>
      <c r="AF21" s="138"/>
      <c r="AG21" s="138"/>
      <c r="AH21" s="169"/>
    </row>
    <row r="22" spans="1:34" ht="7.5" customHeight="1" x14ac:dyDescent="0.2">
      <c r="A22" s="130"/>
      <c r="B22" s="129"/>
      <c r="C22" s="361"/>
      <c r="D22" s="362"/>
      <c r="E22" s="363"/>
      <c r="F22" s="138"/>
      <c r="G22" s="364" t="s">
        <v>56</v>
      </c>
      <c r="H22" s="365"/>
      <c r="I22" s="365"/>
      <c r="J22" s="365"/>
      <c r="K22" s="365"/>
      <c r="L22" s="365"/>
      <c r="M22" s="365"/>
      <c r="N22" s="365"/>
      <c r="O22" s="365"/>
      <c r="P22" s="365"/>
      <c r="Q22" s="365"/>
      <c r="R22" s="365"/>
      <c r="S22" s="365"/>
      <c r="T22" s="365"/>
      <c r="U22" s="365"/>
      <c r="V22" s="365"/>
      <c r="W22" s="365"/>
      <c r="X22" s="365"/>
      <c r="Y22" s="365"/>
      <c r="Z22" s="365"/>
      <c r="AA22" s="365"/>
      <c r="AB22" s="365"/>
      <c r="AC22" s="365"/>
      <c r="AD22" s="365"/>
      <c r="AE22" s="365"/>
      <c r="AF22" s="365"/>
      <c r="AG22" s="366"/>
      <c r="AH22" s="169"/>
    </row>
    <row r="23" spans="1:34" ht="9" customHeight="1" x14ac:dyDescent="0.2">
      <c r="A23" s="130"/>
      <c r="B23" s="129"/>
      <c r="C23" s="137"/>
      <c r="D23" s="137"/>
      <c r="E23" s="137"/>
      <c r="F23" s="138"/>
      <c r="G23" s="367"/>
      <c r="H23" s="368"/>
      <c r="I23" s="368"/>
      <c r="J23" s="368"/>
      <c r="K23" s="368"/>
      <c r="L23" s="368"/>
      <c r="M23" s="368"/>
      <c r="N23" s="368"/>
      <c r="O23" s="368"/>
      <c r="P23" s="368"/>
      <c r="Q23" s="368"/>
      <c r="R23" s="368"/>
      <c r="S23" s="368"/>
      <c r="T23" s="368"/>
      <c r="U23" s="368"/>
      <c r="V23" s="368"/>
      <c r="W23" s="368"/>
      <c r="X23" s="368"/>
      <c r="Y23" s="368"/>
      <c r="Z23" s="368"/>
      <c r="AA23" s="368"/>
      <c r="AB23" s="368"/>
      <c r="AC23" s="368"/>
      <c r="AD23" s="368"/>
      <c r="AE23" s="368"/>
      <c r="AF23" s="368"/>
      <c r="AG23" s="369"/>
      <c r="AH23" s="169"/>
    </row>
    <row r="24" spans="1:34" ht="8.25" customHeight="1" x14ac:dyDescent="0.2">
      <c r="A24" s="130"/>
      <c r="B24" s="129"/>
      <c r="C24" s="132"/>
      <c r="D24" s="353"/>
      <c r="E24" s="353"/>
      <c r="F24" s="138"/>
      <c r="G24" s="423"/>
      <c r="H24" s="423"/>
      <c r="I24" s="423"/>
      <c r="J24" s="423"/>
      <c r="K24" s="423"/>
      <c r="L24" s="423"/>
      <c r="M24" s="423"/>
      <c r="N24" s="423"/>
      <c r="O24" s="423"/>
      <c r="P24" s="423"/>
      <c r="Q24" s="423"/>
      <c r="R24" s="423"/>
      <c r="S24" s="423"/>
      <c r="T24" s="423"/>
      <c r="U24" s="423"/>
      <c r="V24" s="423"/>
      <c r="W24" s="423"/>
      <c r="X24" s="423"/>
      <c r="Y24" s="423"/>
      <c r="Z24" s="423"/>
      <c r="AA24" s="423"/>
      <c r="AB24" s="423"/>
      <c r="AC24" s="423"/>
      <c r="AD24" s="423"/>
      <c r="AE24" s="423"/>
      <c r="AF24" s="423"/>
      <c r="AG24" s="423"/>
      <c r="AH24" s="169"/>
    </row>
    <row r="25" spans="1:34" ht="19.5" customHeight="1" x14ac:dyDescent="0.2">
      <c r="A25" s="130"/>
      <c r="B25" s="129"/>
      <c r="C25" s="129"/>
      <c r="D25" s="370" t="s">
        <v>62</v>
      </c>
      <c r="E25" s="370"/>
      <c r="F25" s="480"/>
      <c r="G25" s="373" t="s">
        <v>61</v>
      </c>
      <c r="H25" s="373"/>
      <c r="I25" s="373" t="s">
        <v>63</v>
      </c>
      <c r="J25" s="370" t="s">
        <v>64</v>
      </c>
      <c r="K25" s="370"/>
      <c r="L25" s="370" t="s">
        <v>65</v>
      </c>
      <c r="M25" s="370"/>
      <c r="N25" s="370"/>
      <c r="O25" s="371" t="s">
        <v>66</v>
      </c>
      <c r="P25" s="371"/>
      <c r="Q25" s="370" t="s">
        <v>67</v>
      </c>
      <c r="R25" s="370"/>
      <c r="S25" s="373" t="s">
        <v>68</v>
      </c>
      <c r="T25" s="373"/>
      <c r="U25" s="373"/>
      <c r="V25" s="373" t="s">
        <v>69</v>
      </c>
      <c r="W25" s="373"/>
      <c r="X25" s="373" t="s">
        <v>70</v>
      </c>
      <c r="Y25" s="373" t="s">
        <v>71</v>
      </c>
      <c r="Z25" s="373"/>
      <c r="AA25" s="373"/>
      <c r="AB25" s="373"/>
      <c r="AC25" s="373"/>
      <c r="AD25" s="373" t="s">
        <v>72</v>
      </c>
      <c r="AE25" s="373"/>
      <c r="AF25" s="373"/>
      <c r="AG25" s="373"/>
      <c r="AH25" s="159"/>
    </row>
    <row r="26" spans="1:34" ht="19.5" customHeight="1" x14ac:dyDescent="0.2">
      <c r="A26" s="130"/>
      <c r="B26" s="129"/>
      <c r="C26" s="129"/>
      <c r="D26" s="370"/>
      <c r="E26" s="370"/>
      <c r="F26" s="480"/>
      <c r="G26" s="373"/>
      <c r="H26" s="373"/>
      <c r="I26" s="373"/>
      <c r="J26" s="370"/>
      <c r="K26" s="370"/>
      <c r="L26" s="370"/>
      <c r="M26" s="370"/>
      <c r="N26" s="370"/>
      <c r="O26" s="371"/>
      <c r="P26" s="371"/>
      <c r="Q26" s="370"/>
      <c r="R26" s="370"/>
      <c r="S26" s="373"/>
      <c r="T26" s="373"/>
      <c r="U26" s="373"/>
      <c r="V26" s="373"/>
      <c r="W26" s="373"/>
      <c r="X26" s="373"/>
      <c r="Y26" s="373"/>
      <c r="Z26" s="373"/>
      <c r="AA26" s="373"/>
      <c r="AB26" s="373"/>
      <c r="AC26" s="373"/>
      <c r="AD26" s="373"/>
      <c r="AE26" s="373"/>
      <c r="AF26" s="373"/>
      <c r="AG26" s="373"/>
      <c r="AH26" s="159"/>
    </row>
    <row r="27" spans="1:34" s="71" customFormat="1" ht="15" customHeight="1" x14ac:dyDescent="0.2">
      <c r="A27" s="134"/>
      <c r="B27" s="129"/>
      <c r="C27" s="129"/>
      <c r="D27" s="334"/>
      <c r="E27" s="334"/>
      <c r="F27" s="481"/>
      <c r="G27" s="118" t="s">
        <v>0</v>
      </c>
      <c r="H27" s="118" t="s">
        <v>1</v>
      </c>
      <c r="I27" s="189" t="s">
        <v>115</v>
      </c>
      <c r="J27" s="119" t="s">
        <v>0</v>
      </c>
      <c r="K27" s="118" t="s">
        <v>1</v>
      </c>
      <c r="L27" s="118" t="s">
        <v>0</v>
      </c>
      <c r="M27" s="334" t="s">
        <v>1</v>
      </c>
      <c r="N27" s="334"/>
      <c r="O27" s="118" t="s">
        <v>0</v>
      </c>
      <c r="P27" s="118" t="s">
        <v>1</v>
      </c>
      <c r="Q27" s="118" t="s">
        <v>0</v>
      </c>
      <c r="R27" s="78" t="s">
        <v>1</v>
      </c>
      <c r="S27" s="384" t="s">
        <v>74</v>
      </c>
      <c r="T27" s="384"/>
      <c r="U27" s="384"/>
      <c r="V27" s="374" t="s">
        <v>73</v>
      </c>
      <c r="W27" s="375"/>
      <c r="X27" s="189" t="s">
        <v>96</v>
      </c>
      <c r="Y27" s="458" t="s">
        <v>0</v>
      </c>
      <c r="Z27" s="334"/>
      <c r="AA27" s="334" t="s">
        <v>1</v>
      </c>
      <c r="AB27" s="334"/>
      <c r="AC27" s="334"/>
      <c r="AD27" s="334" t="s">
        <v>0</v>
      </c>
      <c r="AE27" s="334"/>
      <c r="AF27" s="334" t="s">
        <v>1</v>
      </c>
      <c r="AG27" s="334"/>
      <c r="AH27" s="160"/>
    </row>
    <row r="28" spans="1:34" ht="7.5" customHeight="1" x14ac:dyDescent="0.2">
      <c r="A28" s="130"/>
      <c r="B28" s="135"/>
      <c r="C28" s="135"/>
      <c r="D28" s="485"/>
      <c r="E28" s="485"/>
      <c r="F28" s="136"/>
      <c r="G28" s="139"/>
      <c r="H28" s="139"/>
      <c r="I28" s="140"/>
      <c r="J28" s="139"/>
      <c r="K28" s="139"/>
      <c r="L28" s="139"/>
      <c r="M28" s="422"/>
      <c r="N28" s="422"/>
      <c r="O28" s="139"/>
      <c r="P28" s="139"/>
      <c r="Q28" s="139"/>
      <c r="R28" s="139"/>
      <c r="S28" s="372"/>
      <c r="T28" s="372"/>
      <c r="U28" s="372"/>
      <c r="V28" s="452"/>
      <c r="W28" s="452"/>
      <c r="X28" s="141"/>
      <c r="Y28" s="400"/>
      <c r="Z28" s="400"/>
      <c r="AA28" s="400"/>
      <c r="AB28" s="400"/>
      <c r="AC28" s="400"/>
      <c r="AD28" s="400"/>
      <c r="AE28" s="400"/>
      <c r="AF28" s="400"/>
      <c r="AG28" s="400"/>
      <c r="AH28" s="401"/>
    </row>
    <row r="29" spans="1:34" ht="20.25" customHeight="1" x14ac:dyDescent="0.2">
      <c r="A29" s="130"/>
      <c r="B29" s="346" t="s">
        <v>86</v>
      </c>
      <c r="C29" s="348" t="s">
        <v>203</v>
      </c>
      <c r="D29" s="348"/>
      <c r="E29" s="349"/>
      <c r="F29" s="143"/>
      <c r="G29" s="285">
        <f>'MEUR Entry Pg-1'!G30+'MEUR Entry Pg-1'!G33+'MEUR Entry Pg-1'!G36+'MEUR Entry Pg-1'!G39+'MEUR Entry Pg-1'!G42+'MEUR Entry Pg-2'!G30+'MEUR Entry Pg-2'!G33+'MEUR Entry Pg-2'!G36+'MEUR Entry Pg-2'!G39+'MEUR Entry Pg-2'!G42+'MEUR Entry Pg-3'!G30+'MEUR Entry Pg-3'!G33+'MEUR Entry Pg-3'!G36+'MEUR Entry Pg-3'!G39+'MEUR Entry Pg-3'!G42+'MEUR Entry Pg-4'!G30+'MEUR Entry Pg-4'!G33+'MEUR Entry Pg-4'!G36+'MEUR Entry Pg-4'!G39+'MEUR Entry Pg-4'!G42</f>
        <v>0</v>
      </c>
      <c r="H29" s="285">
        <f>'MEUR Entry Pg-1'!H30+'MEUR Entry Pg-1'!H33+'MEUR Entry Pg-1'!H36+'MEUR Entry Pg-1'!H39+'MEUR Entry Pg-1'!H42+'MEUR Entry Pg-2'!H30+'MEUR Entry Pg-2'!H33+'MEUR Entry Pg-2'!H36+'MEUR Entry Pg-2'!H39+'MEUR Entry Pg-3'!H42+'MEUR Entry Pg-3'!H30+'MEUR Entry Pg-3'!H33+'MEUR Entry Pg-3'!H36+'MEUR Entry Pg-3'!H39+'MEUR Entry Pg-3'!H42+'MEUR Entry Pg-4'!H30+'MEUR Entry Pg-4'!H33+'MEUR Entry Pg-4'!H36+'MEUR Entry Pg-4'!H39+'MEUR Entry Pg-4'!H42</f>
        <v>0</v>
      </c>
      <c r="I29" s="286">
        <f>H29+G29</f>
        <v>0</v>
      </c>
      <c r="J29" s="287">
        <f>'MEUR Entry Pg-1'!J30+'MEUR Entry Pg-1'!J33+'MEUR Entry Pg-1'!J36+'MEUR Entry Pg-1'!J39+'MEUR Entry Pg-1'!J42+'MEUR Entry Pg-2'!J30+'MEUR Entry Pg-2'!J33+'MEUR Entry Pg-2'!J36+'MEUR Entry Pg-2'!J39+'MEUR Entry Pg-2'!J42+'MEUR Entry Pg-3'!J30+'MEUR Entry Pg-3'!J33+'MEUR Entry Pg-3'!J36+'MEUR Entry Pg-3'!J39+'MEUR Entry Pg-3'!J42+'MEUR Entry Pg-4'!J30+'MEUR Entry Pg-4'!J33+'MEUR Entry Pg-4'!J36+'MEUR Entry Pg-4'!J39+'MEUR Entry Pg-4'!J42</f>
        <v>0</v>
      </c>
      <c r="K29" s="287">
        <f>'MEUR Entry Pg-1'!K30+'MEUR Entry Pg-1'!K33+'MEUR Entry Pg-1'!K36+'MEUR Entry Pg-1'!K39+'MEUR Entry Pg-1'!K42+'MEUR Entry Pg-2'!K30+'MEUR Entry Pg-2'!K33+'MEUR Entry Pg-2'!K36+'MEUR Entry Pg-2'!K39+'MEUR Entry Pg-2'!K42+'MEUR Entry Pg-3'!K30+'MEUR Entry Pg-3'!K33+'MEUR Entry Pg-3'!K36+'MEUR Entry Pg-3'!K39+'MEUR Entry Pg-3'!K42+'MEUR Entry Pg-4'!K30+'MEUR Entry Pg-4'!K33+'MEUR Entry Pg-4'!K36+'MEUR Entry Pg-4'!K39+'MEUR Entry Pg-4'!K42</f>
        <v>0</v>
      </c>
      <c r="L29" s="287">
        <f>'MEUR Entry Pg-1'!L30+'MEUR Entry Pg-1'!L33+'MEUR Entry Pg-1'!L36+'MEUR Entry Pg-1'!L39+'MEUR Entry Pg-1'!L42+'MEUR Entry Pg-2'!L30+'MEUR Entry Pg-2'!L33+'MEUR Entry Pg-2'!L36+'MEUR Entry Pg-2'!L39+'MEUR Entry Pg-2'!L42+'MEUR Entry Pg-3'!L30+'MEUR Entry Pg-3'!L33+'MEUR Entry Pg-3'!L36+'MEUR Entry Pg-3'!L39+'MEUR Entry Pg-3'!L42+'MEUR Entry Pg-4'!L30+'MEUR Entry Pg-4'!L33+'MEUR Entry Pg-4'!L36+'MEUR Entry Pg-4'!L39+'MEUR Entry Pg-4'!L42</f>
        <v>0</v>
      </c>
      <c r="M29" s="421">
        <f>'MEUR Entry Pg-1'!M30:N30+'MEUR Entry Pg-1'!M33:N33+'MEUR Entry Pg-1'!M36:N36+'MEUR Entry Pg-1'!M39:N39+'MEUR Entry Pg-1'!M42:N42+'MEUR Entry Pg-2'!M30:N30+'MEUR Entry Pg-2'!M33:N33+'MEUR Entry Pg-2'!M36:N36+'MEUR Entry Pg-2'!M39:N39+'MEUR Entry Pg-2'!M42:N42+'MEUR Entry Pg-3'!M30:N30+'MEUR Entry Pg-3'!M33:N33+'MEUR Entry Pg-3'!M36:N36+'MEUR Entry Pg-3'!M39:N39+'MEUR Entry Pg-3'!M42:N42+'MEUR Entry Pg-4'!M30:N30+'MEUR Entry Pg-4'!M33:N33+'MEUR Entry Pg-4'!M36:N36+'MEUR Entry Pg-4'!M39:N39+'MEUR Entry Pg-4'!M42:N42</f>
        <v>0</v>
      </c>
      <c r="N29" s="421"/>
      <c r="O29" s="287">
        <f>'MEUR Entry Pg-1'!O30+'MEUR Entry Pg-1'!O33+'MEUR Entry Pg-1'!O36+'MEUR Entry Pg-1'!O39+'MEUR Entry Pg-1'!O42+'MEUR Entry Pg-2'!O30+'MEUR Entry Pg-2'!O33+'MEUR Entry Pg-2'!O36+'MEUR Entry Pg-2'!O39+'MEUR Entry Pg-2'!O42+'MEUR Entry Pg-3'!O30+'MEUR Entry Pg-3'!O33+'MEUR Entry Pg-3'!O36+'MEUR Entry Pg-3'!O39+'MEUR Entry Pg-3'!O42+'MEUR Entry Pg-4'!O30+'MEUR Entry Pg-4'!O33+'MEUR Entry Pg-4'!O36+'MEUR Entry Pg-4'!O39+'MEUR Entry Pg-4'!O42</f>
        <v>0</v>
      </c>
      <c r="P29" s="287">
        <f>'MEUR Entry Pg-1'!P30+'MEUR Entry Pg-1'!P33+'MEUR Entry Pg-1'!P36+'MEUR Entry Pg-1'!P39+'MEUR Entry Pg-1'!P42+'MEUR Entry Pg-2'!P30+'MEUR Entry Pg-2'!P33+'MEUR Entry Pg-2'!P36+'MEUR Entry Pg-2'!P39+'MEUR Entry Pg-2'!P42+'MEUR Entry Pg-3'!P30+'MEUR Entry Pg-3'!P33+'MEUR Entry Pg-3'!P36+'MEUR Entry Pg-3'!P39+'MEUR Entry Pg-3'!P42+'MEUR Entry Pg-4'!P30+'MEUR Entry Pg-4'!P33+'MEUR Entry Pg-4'!P36+'MEUR Entry Pg-4'!P39+'MEUR Entry Pg-4'!P42</f>
        <v>0</v>
      </c>
      <c r="Q29" s="287">
        <f>'MEUR Entry Pg-1'!Q30+'MEUR Entry Pg-1'!Q33+'MEUR Entry Pg-1'!Q36+'MEUR Entry Pg-1'!Q39+'MEUR Entry Pg-1'!Q42+'MEUR Entry Pg-2'!Q30+'MEUR Entry Pg-2'!Q33+'MEUR Entry Pg-2'!Q36+'MEUR Entry Pg-2'!Q39+'MEUR Entry Pg-2'!Q42+'MEUR Entry Pg-3'!Q30+'MEUR Entry Pg-3'!Q33+'MEUR Entry Pg-3'!Q36+'MEUR Entry Pg-3'!Q39+'MEUR Entry Pg-3'!Q42+'MEUR Entry Pg-4'!Q30+'MEUR Entry Pg-4'!Q33+'MEUR Entry Pg-4'!Q36+'MEUR Entry Pg-4'!Q39+'MEUR Entry Pg-4'!Q42</f>
        <v>0</v>
      </c>
      <c r="R29" s="287">
        <f>'MEUR Entry Pg-1'!R30+'MEUR Entry Pg-1'!R33+'MEUR Entry Pg-1'!R36+'MEUR Entry Pg-1'!R39+'MEUR Entry Pg-1'!R42+'MEUR Entry Pg-2'!R30+'MEUR Entry Pg-2'!R33+'MEUR Entry Pg-2'!R36+'MEUR Entry Pg-2'!R39+'MEUR Entry Pg-2'!R42+'MEUR Entry Pg-3'!R30+'MEUR Entry Pg-3'!R33+'MEUR Entry Pg-3'!R36+'MEUR Entry Pg-3'!R39+'MEUR Entry Pg-3'!R42+'MEUR Entry Pg-4'!R30+'MEUR Entry Pg-4'!R33+'MEUR Entry Pg-4'!R36+'MEUR Entry Pg-4'!R39+'MEUR Entry Pg-4'!R42</f>
        <v>0</v>
      </c>
      <c r="S29" s="387">
        <f t="shared" ref="S29:S31" si="0">SUM(J29:R29)</f>
        <v>0</v>
      </c>
      <c r="T29" s="387"/>
      <c r="U29" s="387"/>
      <c r="V29" s="379"/>
      <c r="W29" s="379"/>
      <c r="X29" s="379"/>
      <c r="Y29" s="352">
        <f>'MEUR Entry Pg-1'!Y30:Z30+'MEUR Entry Pg-1'!Y33:Z33+'MEUR Entry Pg-1'!Y36:Z36+'MEUR Entry Pg-1'!Y39:Z39+'MEUR Entry Pg-1'!Y42:Z42+'MEUR Entry Pg-2'!Y30:Z30+'MEUR Entry Pg-2'!Y33:Z33+'MEUR Entry Pg-2'!Y36:Z36+'MEUR Entry Pg-2'!Y39:Z39+'MEUR Entry Pg-2'!Y42:Z42+'MEUR Entry Pg-3'!Y30:Z30+'MEUR Entry Pg-3'!Y33:Z33+'MEUR Entry Pg-3'!Y36:Z36+'MEUR Entry Pg-3'!Y39:Z39+'MEUR Entry Pg-3'!Y42:Z42+'MEUR Entry Pg-4'!Y30:Z30+'MEUR Entry Pg-4'!Y33:Z33+'MEUR Entry Pg-4'!Y36:Z36+'MEUR Entry Pg-4'!Y39:Z39+'MEUR Entry Pg-4'!Y42:Z42</f>
        <v>0</v>
      </c>
      <c r="Z29" s="352"/>
      <c r="AA29" s="352">
        <f>'MEUR Entry Pg-1'!AA30:AC30+'MEUR Entry Pg-1'!AA33:AC33+'MEUR Entry Pg-1'!AA36:AC36+'MEUR Entry Pg-1'!AA39:AC39+'MEUR Entry Pg-1'!AA42:AC42+'MEUR Entry Pg-2'!AA30:AC30+'MEUR Entry Pg-2'!AA33:AC33+'MEUR Entry Pg-2'!AA36:AC36+'MEUR Entry Pg-2'!AA39:AC39+'MEUR Entry Pg-2'!AA42:AC42+'MEUR Entry Pg-3'!AA30:AC30+'MEUR Entry Pg-3'!AA33:AC33+'MEUR Entry Pg-3'!AA36:AC36+'MEUR Entry Pg-3'!AA39:AC39+'MEUR Entry Pg-3'!AA42:AC42+'MEUR Entry Pg-4'!AA30:AC30+'MEUR Entry Pg-4'!AA33:AC33+'MEUR Entry Pg-4'!AA36:AC36+'MEUR Entry Pg-4'!AA39:AC39+'MEUR Entry Pg-4'!AA42:AC42</f>
        <v>0</v>
      </c>
      <c r="AB29" s="352"/>
      <c r="AC29" s="352"/>
      <c r="AD29" s="424">
        <f>'MEUR Entry Pg-1'!AD30:AE30+'MEUR Entry Pg-1'!AD33:AE33+'MEUR Entry Pg-1'!AD36:AE36+'MEUR Entry Pg-1'!AD39:AE39+'MEUR Entry Pg-1'!AD42:AE42+'MEUR Entry Pg-2'!AD30:AE30+'MEUR Entry Pg-2'!AD33:AE33+'MEUR Entry Pg-2'!AD36:AE36+'MEUR Entry Pg-2'!AD39:AE39+'MEUR Entry Pg-2'!AD42:AE42+'MEUR Entry Pg-3'!AD30:AE30+'MEUR Entry Pg-3'!AD33:AE33+'MEUR Entry Pg-3'!AD36:AE36+'MEUR Entry Pg-3'!AD39:AE39+'MEUR Entry Pg-3'!AD42:AE42+'MEUR Entry Pg-4'!AD30:AE30+'MEUR Entry Pg-4'!AD33:AE33+'MEUR Entry Pg-4'!AD36:AE36+'MEUR Entry Pg-4'!AD39:AE39+'MEUR Entry Pg-4'!AD42:AE42</f>
        <v>0</v>
      </c>
      <c r="AE29" s="424"/>
      <c r="AF29" s="424">
        <f>'MEUR Entry Pg-1'!AF30+'MEUR Entry Pg-1'!AF33+'MEUR Entry Pg-1'!AF36+'MEUR Entry Pg-1'!AF39+'MEUR Entry Pg-1'!AF42+'MEUR Entry Pg-2'!AF30+'MEUR Entry Pg-2'!AF33+'MEUR Entry Pg-2'!AF36+'MEUR Entry Pg-2'!AF39+'MEUR Entry Pg-2'!AF42+'MEUR Entry Pg-3'!AF30+'MEUR Entry Pg-3'!AF33+'MEUR Entry Pg-3'!AF36+'MEUR Entry Pg-3'!AF39+'MEUR Entry Pg-3'!AF42+'MEUR Entry Pg-4'!AF30+'MEUR Entry Pg-4'!AF33+'MEUR Entry Pg-4'!AF36+'MEUR Entry Pg-4'!AF39+'MEUR Entry Pg-4'!AF42</f>
        <v>0</v>
      </c>
      <c r="AG29" s="424"/>
      <c r="AH29" s="158"/>
    </row>
    <row r="30" spans="1:34" ht="20.25" customHeight="1" x14ac:dyDescent="0.2">
      <c r="A30" s="130"/>
      <c r="B30" s="347"/>
      <c r="C30" s="350" t="s">
        <v>204</v>
      </c>
      <c r="D30" s="350"/>
      <c r="E30" s="351"/>
      <c r="F30" s="143"/>
      <c r="G30" s="288">
        <f>'MEUR Entry Pg-1'!G31+'MEUR Entry Pg-1'!G34+'MEUR Entry Pg-1'!G37+'MEUR Entry Pg-1'!G40+'MEUR Entry Pg-1'!G43+'MEUR Entry Pg-2'!G31+'MEUR Entry Pg-2'!G34+'MEUR Entry Pg-2'!G37+'MEUR Entry Pg-2'!G40+'MEUR Entry Pg-2'!G43+'MEUR Entry Pg-3'!G31+'MEUR Entry Pg-3'!G34+'MEUR Entry Pg-3'!G37+'MEUR Entry Pg-3'!G40+'MEUR Entry Pg-3'!G43+'MEUR Entry Pg-4'!G31+'MEUR Entry Pg-4'!G34+'MEUR Entry Pg-4'!G37+'MEUR Entry Pg-4'!G40+'MEUR Entry Pg-4'!G43</f>
        <v>0</v>
      </c>
      <c r="H30" s="288">
        <f>'MEUR Entry Pg-1'!H31+'MEUR Entry Pg-1'!H34+'MEUR Entry Pg-1'!H37+'MEUR Entry Pg-1'!H40+'MEUR Entry Pg-1'!H43+'MEUR Entry Pg-2'!H31+'MEUR Entry Pg-2'!H34+'MEUR Entry Pg-2'!H37+'MEUR Entry Pg-2'!H40+'MEUR Entry Pg-3'!H43+'MEUR Entry Pg-3'!H31+'MEUR Entry Pg-3'!H34+'MEUR Entry Pg-3'!H37+'MEUR Entry Pg-3'!H40+'MEUR Entry Pg-3'!H43+'MEUR Entry Pg-4'!H31+'MEUR Entry Pg-4'!H34+'MEUR Entry Pg-4'!H37+'MEUR Entry Pg-4'!H40+'MEUR Entry Pg-4'!H43</f>
        <v>0</v>
      </c>
      <c r="I30" s="289">
        <f>H30+G30</f>
        <v>0</v>
      </c>
      <c r="J30" s="290">
        <f>'MEUR Entry Pg-1'!J31+'MEUR Entry Pg-1'!J34+'MEUR Entry Pg-1'!J37+'MEUR Entry Pg-1'!J40+'MEUR Entry Pg-1'!J43+'MEUR Entry Pg-2'!J31+'MEUR Entry Pg-2'!J34+'MEUR Entry Pg-2'!J37+'MEUR Entry Pg-2'!J40+'MEUR Entry Pg-2'!J43+'MEUR Entry Pg-3'!J31+'MEUR Entry Pg-3'!J34+'MEUR Entry Pg-3'!J37+'MEUR Entry Pg-3'!J40+'MEUR Entry Pg-3'!J43+'MEUR Entry Pg-4'!J31+'MEUR Entry Pg-4'!J34+'MEUR Entry Pg-4'!J37+'MEUR Entry Pg-4'!J40+'MEUR Entry Pg-4'!J43</f>
        <v>0</v>
      </c>
      <c r="K30" s="290">
        <f>'MEUR Entry Pg-1'!K31+'MEUR Entry Pg-1'!K34+'MEUR Entry Pg-1'!K37+'MEUR Entry Pg-1'!K40+'MEUR Entry Pg-1'!K43+'MEUR Entry Pg-2'!K31+'MEUR Entry Pg-2'!K34+'MEUR Entry Pg-2'!K37+'MEUR Entry Pg-2'!K40+'MEUR Entry Pg-2'!K43+'MEUR Entry Pg-3'!K31+'MEUR Entry Pg-3'!K34+'MEUR Entry Pg-3'!K37+'MEUR Entry Pg-3'!K40+'MEUR Entry Pg-3'!K43+'MEUR Entry Pg-4'!K31+'MEUR Entry Pg-4'!K34+'MEUR Entry Pg-4'!K37+'MEUR Entry Pg-4'!K40+'MEUR Entry Pg-4'!K43</f>
        <v>0</v>
      </c>
      <c r="L30" s="290">
        <f>'MEUR Entry Pg-1'!L31+'MEUR Entry Pg-1'!L34+'MEUR Entry Pg-1'!L37+'MEUR Entry Pg-1'!L40+'MEUR Entry Pg-1'!L43+'MEUR Entry Pg-2'!L31+'MEUR Entry Pg-2'!L34+'MEUR Entry Pg-2'!L37+'MEUR Entry Pg-2'!L40+'MEUR Entry Pg-2'!L43+'MEUR Entry Pg-3'!L31+'MEUR Entry Pg-3'!L34+'MEUR Entry Pg-3'!L37+'MEUR Entry Pg-3'!L40+'MEUR Entry Pg-3'!L43+'MEUR Entry Pg-4'!L31+'MEUR Entry Pg-4'!L34+'MEUR Entry Pg-4'!L37+'MEUR Entry Pg-4'!L40+'MEUR Entry Pg-4'!L43</f>
        <v>0</v>
      </c>
      <c r="M30" s="482">
        <f>'MEUR Entry Pg-1'!M31:N31+'MEUR Entry Pg-1'!M34:N34+'MEUR Entry Pg-1'!M37:N37+'MEUR Entry Pg-1'!M40:N40+'MEUR Entry Pg-1'!M43:N43+'MEUR Entry Pg-2'!M31:N31+'MEUR Entry Pg-2'!M34:N34+'MEUR Entry Pg-2'!M37:N37+'MEUR Entry Pg-2'!M40:N40+'MEUR Entry Pg-2'!M43:N43+'MEUR Entry Pg-3'!M31:N31+'MEUR Entry Pg-3'!M34:N34+'MEUR Entry Pg-3'!M37:N37+'MEUR Entry Pg-3'!M40:N40+'MEUR Entry Pg-3'!M43:N43+'MEUR Entry Pg-4'!M31:N31+'MEUR Entry Pg-4'!M34:N34+'MEUR Entry Pg-4'!M37:N37+'MEUR Entry Pg-4'!M40:N40+'MEUR Entry Pg-4'!M43:N43</f>
        <v>0</v>
      </c>
      <c r="N30" s="482"/>
      <c r="O30" s="290">
        <f>'MEUR Entry Pg-1'!O31+'MEUR Entry Pg-1'!O34+'MEUR Entry Pg-1'!O37+'MEUR Entry Pg-1'!O40+'MEUR Entry Pg-1'!O43+'MEUR Entry Pg-2'!O31+'MEUR Entry Pg-2'!O34+'MEUR Entry Pg-2'!O37+'MEUR Entry Pg-2'!O40+'MEUR Entry Pg-2'!O43+'MEUR Entry Pg-3'!O31+'MEUR Entry Pg-3'!O34+'MEUR Entry Pg-3'!O37+'MEUR Entry Pg-3'!O40+'MEUR Entry Pg-3'!O43+'MEUR Entry Pg-4'!O31+'MEUR Entry Pg-4'!O34+'MEUR Entry Pg-4'!O37+'MEUR Entry Pg-4'!O40+'MEUR Entry Pg-4'!O43</f>
        <v>0</v>
      </c>
      <c r="P30" s="290">
        <f>'MEUR Entry Pg-1'!P31+'MEUR Entry Pg-1'!P34+'MEUR Entry Pg-1'!P37+'MEUR Entry Pg-1'!P40+'MEUR Entry Pg-1'!P43+'MEUR Entry Pg-2'!P31+'MEUR Entry Pg-2'!P34+'MEUR Entry Pg-2'!P37+'MEUR Entry Pg-2'!P40+'MEUR Entry Pg-2'!P43+'MEUR Entry Pg-3'!P31+'MEUR Entry Pg-3'!P34+'MEUR Entry Pg-3'!P37+'MEUR Entry Pg-3'!P40+'MEUR Entry Pg-3'!P43+'MEUR Entry Pg-4'!P31+'MEUR Entry Pg-4'!P34+'MEUR Entry Pg-4'!P37+'MEUR Entry Pg-4'!P40+'MEUR Entry Pg-4'!P43</f>
        <v>0</v>
      </c>
      <c r="Q30" s="290">
        <f>'MEUR Entry Pg-1'!Q31+'MEUR Entry Pg-1'!Q34+'MEUR Entry Pg-1'!Q37+'MEUR Entry Pg-1'!Q40+'MEUR Entry Pg-1'!Q43+'MEUR Entry Pg-2'!Q31+'MEUR Entry Pg-2'!Q34+'MEUR Entry Pg-2'!Q37+'MEUR Entry Pg-2'!Q40+'MEUR Entry Pg-2'!Q43+'MEUR Entry Pg-3'!Q31+'MEUR Entry Pg-3'!Q34+'MEUR Entry Pg-3'!Q37+'MEUR Entry Pg-3'!Q40+'MEUR Entry Pg-3'!Q43+'MEUR Entry Pg-4'!Q31+'MEUR Entry Pg-4'!Q34+'MEUR Entry Pg-4'!Q37+'MEUR Entry Pg-4'!Q40+'MEUR Entry Pg-4'!Q43</f>
        <v>0</v>
      </c>
      <c r="R30" s="290">
        <f>'MEUR Entry Pg-1'!R31+'MEUR Entry Pg-1'!R34+'MEUR Entry Pg-1'!R37+'MEUR Entry Pg-1'!R40+'MEUR Entry Pg-1'!R43+'MEUR Entry Pg-2'!R31+'MEUR Entry Pg-2'!R34+'MEUR Entry Pg-2'!R37+'MEUR Entry Pg-2'!R40+'MEUR Entry Pg-2'!R43+'MEUR Entry Pg-3'!R31+'MEUR Entry Pg-3'!R34+'MEUR Entry Pg-3'!R37+'MEUR Entry Pg-3'!R40+'MEUR Entry Pg-3'!R43+'MEUR Entry Pg-4'!R31+'MEUR Entry Pg-4'!R34+'MEUR Entry Pg-4'!R37+'MEUR Entry Pg-4'!R40+'MEUR Entry Pg-4'!R43</f>
        <v>0</v>
      </c>
      <c r="S30" s="440">
        <f t="shared" ref="S30" si="1">SUM(J30:R30)</f>
        <v>0</v>
      </c>
      <c r="T30" s="440"/>
      <c r="U30" s="440"/>
      <c r="V30" s="379"/>
      <c r="W30" s="379"/>
      <c r="X30" s="379"/>
      <c r="Y30" s="402">
        <f>'MEUR Entry Pg-1'!Y31:Z31+'MEUR Entry Pg-1'!Y34:Z34+'MEUR Entry Pg-1'!Y37:Z37+'MEUR Entry Pg-1'!Y40:Z40+'MEUR Entry Pg-1'!Y43:Z43+'MEUR Entry Pg-2'!Y31:Z31+'MEUR Entry Pg-2'!Y34:Z34+'MEUR Entry Pg-2'!Y37:Z37+'MEUR Entry Pg-2'!Y40:Z40+'MEUR Entry Pg-2'!Y43:Z43+'MEUR Entry Pg-3'!Y31:Z31+'MEUR Entry Pg-3'!Y34:Z34+'MEUR Entry Pg-3'!Y37:Z37+'MEUR Entry Pg-3'!Y40:Z40+'MEUR Entry Pg-3'!Y43:Z43+'MEUR Entry Pg-4'!Y31:Z31+'MEUR Entry Pg-4'!Y34:Z34+'MEUR Entry Pg-4'!Y37:Z37+'MEUR Entry Pg-4'!Y40:Z40+'MEUR Entry Pg-4'!Y43:Z43</f>
        <v>0</v>
      </c>
      <c r="Z30" s="402"/>
      <c r="AA30" s="402">
        <f>'MEUR Entry Pg-1'!AA31:AC31+'MEUR Entry Pg-1'!AA34:AC34+'MEUR Entry Pg-1'!AA37:AC37+'MEUR Entry Pg-1'!AA40:AC40+'MEUR Entry Pg-1'!AA43:AC43+'MEUR Entry Pg-2'!AA31:AC31+'MEUR Entry Pg-2'!AA34:AC34+'MEUR Entry Pg-2'!AA37:AC37+'MEUR Entry Pg-2'!AA40:AC40+'MEUR Entry Pg-2'!AA43:AC43+'MEUR Entry Pg-3'!AA31:AC31+'MEUR Entry Pg-3'!AA34:AC34+'MEUR Entry Pg-3'!AA37:AC37+'MEUR Entry Pg-3'!AA40:AC40+'MEUR Entry Pg-3'!AA43:AC43+'MEUR Entry Pg-4'!AA31:AC31+'MEUR Entry Pg-4'!AA34:AC34+'MEUR Entry Pg-4'!AA37:AC37+'MEUR Entry Pg-4'!AA40:AC40+'MEUR Entry Pg-4'!AA43:AC43</f>
        <v>0</v>
      </c>
      <c r="AB30" s="402"/>
      <c r="AC30" s="402"/>
      <c r="AD30" s="380">
        <f>'MEUR Entry Pg-1'!AD31:AE31+'MEUR Entry Pg-1'!AD34:AE34+'MEUR Entry Pg-1'!AD37:AE37+'MEUR Entry Pg-1'!AD40:AE40+'MEUR Entry Pg-1'!AD43:AE43+'MEUR Entry Pg-2'!AD31:AE31+'MEUR Entry Pg-2'!AD34:AE34+'MEUR Entry Pg-2'!AD37:AE37+'MEUR Entry Pg-2'!AD40:AE40+'MEUR Entry Pg-2'!AD43:AE43+'MEUR Entry Pg-3'!AD31:AE31+'MEUR Entry Pg-3'!AD34:AE34+'MEUR Entry Pg-3'!AD37:AE37+'MEUR Entry Pg-3'!AD40:AE40+'MEUR Entry Pg-3'!AD43:AE43+'MEUR Entry Pg-4'!AD31:AE31+'MEUR Entry Pg-4'!AD34:AE34+'MEUR Entry Pg-4'!AD37:AE37+'MEUR Entry Pg-4'!AD40:AE40+'MEUR Entry Pg-4'!AD43:AE43</f>
        <v>0</v>
      </c>
      <c r="AE30" s="380"/>
      <c r="AF30" s="380">
        <f>'MEUR Entry Pg-1'!AF31+'MEUR Entry Pg-1'!AF34+'MEUR Entry Pg-1'!AF37+'MEUR Entry Pg-1'!AF40+'MEUR Entry Pg-1'!AF43+'MEUR Entry Pg-2'!AF31+'MEUR Entry Pg-2'!AF34+'MEUR Entry Pg-2'!AF37+'MEUR Entry Pg-2'!AF40+'MEUR Entry Pg-2'!AF43+'MEUR Entry Pg-3'!AF31+'MEUR Entry Pg-3'!AF34+'MEUR Entry Pg-3'!AF37+'MEUR Entry Pg-3'!AF40+'MEUR Entry Pg-3'!AF43+'MEUR Entry Pg-4'!AF31+'MEUR Entry Pg-4'!AF34+'MEUR Entry Pg-4'!AF37+'MEUR Entry Pg-4'!AF40+'MEUR Entry Pg-4'!AF43</f>
        <v>0</v>
      </c>
      <c r="AG30" s="380"/>
      <c r="AH30" s="158"/>
    </row>
    <row r="31" spans="1:34" s="84" customFormat="1" ht="20.25" customHeight="1" x14ac:dyDescent="0.2">
      <c r="A31" s="147"/>
      <c r="B31" s="339" t="s">
        <v>114</v>
      </c>
      <c r="C31" s="339"/>
      <c r="D31" s="339"/>
      <c r="E31" s="339"/>
      <c r="F31" s="144"/>
      <c r="G31" s="298">
        <f>SUM(G29:G30)</f>
        <v>0</v>
      </c>
      <c r="H31" s="298">
        <f>SUM(H29:H30)</f>
        <v>0</v>
      </c>
      <c r="I31" s="298">
        <f>G31+H31</f>
        <v>0</v>
      </c>
      <c r="J31" s="298">
        <f>SUM(J29:J30)</f>
        <v>0</v>
      </c>
      <c r="K31" s="298">
        <f>SUM(K29:K30)</f>
        <v>0</v>
      </c>
      <c r="L31" s="298">
        <f>SUM(L29:L30)</f>
        <v>0</v>
      </c>
      <c r="M31" s="383">
        <f>SUM(M29:N30)</f>
        <v>0</v>
      </c>
      <c r="N31" s="383"/>
      <c r="O31" s="298">
        <f>SUM(O29:O30)</f>
        <v>0</v>
      </c>
      <c r="P31" s="298">
        <f>SUM(P29:P30)</f>
        <v>0</v>
      </c>
      <c r="Q31" s="298">
        <f>SUM(Q29:Q30)</f>
        <v>0</v>
      </c>
      <c r="R31" s="298">
        <f>SUM(R29:R30)</f>
        <v>0</v>
      </c>
      <c r="S31" s="383">
        <f t="shared" si="0"/>
        <v>0</v>
      </c>
      <c r="T31" s="383"/>
      <c r="U31" s="383"/>
      <c r="V31" s="454">
        <f>IF(I31&lt;&gt;0,((S31/I31)*100),0)</f>
        <v>0</v>
      </c>
      <c r="W31" s="454"/>
      <c r="X31" s="291">
        <f>IF(I31&lt;&gt;0,((H31/I31)*100),0)</f>
        <v>0</v>
      </c>
      <c r="Y31" s="381">
        <f>SUM(Y29:Z30)</f>
        <v>0</v>
      </c>
      <c r="Z31" s="381"/>
      <c r="AA31" s="446">
        <f>SUM(AA29:AC30)</f>
        <v>0</v>
      </c>
      <c r="AB31" s="446"/>
      <c r="AC31" s="446"/>
      <c r="AD31" s="381">
        <f>SUM(AD29:AE30)</f>
        <v>0</v>
      </c>
      <c r="AE31" s="381"/>
      <c r="AF31" s="381">
        <f>SUM(AF29:AG30)</f>
        <v>0</v>
      </c>
      <c r="AG31" s="381"/>
      <c r="AH31" s="157"/>
    </row>
    <row r="32" spans="1:34" s="84" customFormat="1" ht="3.75" customHeight="1" x14ac:dyDescent="0.2">
      <c r="A32" s="147"/>
      <c r="B32" s="155"/>
      <c r="C32" s="155"/>
      <c r="D32" s="145"/>
      <c r="E32" s="145"/>
      <c r="F32" s="145"/>
      <c r="G32" s="311"/>
      <c r="H32" s="311"/>
      <c r="I32" s="311"/>
      <c r="J32" s="311"/>
      <c r="K32" s="311"/>
      <c r="L32" s="311"/>
      <c r="M32" s="311"/>
      <c r="N32" s="311"/>
      <c r="O32" s="311"/>
      <c r="P32" s="311"/>
      <c r="Q32" s="311"/>
      <c r="R32" s="311"/>
      <c r="S32" s="311"/>
      <c r="T32" s="311"/>
      <c r="U32" s="311"/>
      <c r="V32" s="156"/>
      <c r="W32" s="156"/>
      <c r="X32" s="156"/>
      <c r="Y32" s="156"/>
      <c r="Z32" s="156"/>
      <c r="AA32" s="175"/>
      <c r="AB32" s="175"/>
      <c r="AC32" s="175"/>
      <c r="AD32" s="156"/>
      <c r="AE32" s="156"/>
      <c r="AF32" s="156"/>
      <c r="AG32" s="156"/>
      <c r="AH32" s="157"/>
    </row>
    <row r="33" spans="1:35" ht="20.25" customHeight="1" x14ac:dyDescent="0.2">
      <c r="A33" s="130"/>
      <c r="B33" s="272" t="s">
        <v>86</v>
      </c>
      <c r="C33" s="273"/>
      <c r="D33" s="348" t="s">
        <v>134</v>
      </c>
      <c r="E33" s="348"/>
      <c r="F33" s="184"/>
      <c r="G33" s="292">
        <f>'MEUR Entry Pg-1'!G45+'MEUR Entry Pg-2'!G45+'MEUR Entry Pg-3'!G45+'MEUR Entry Pg-4'!G45</f>
        <v>0</v>
      </c>
      <c r="H33" s="292">
        <f>'MEUR Entry Pg-1'!H45+'MEUR Entry Pg-2'!H45+'MEUR Entry Pg-3'!H45+'MEUR Entry Pg-4'!H45</f>
        <v>0</v>
      </c>
      <c r="I33" s="289">
        <f t="shared" ref="I33" si="2">G33+H33</f>
        <v>0</v>
      </c>
      <c r="J33" s="290">
        <f>'MEUR Entry Pg-1'!J45+'MEUR Entry Pg-2'!J45+'MEUR Entry Pg-3'!J45+'MEUR Entry Pg-4'!J45</f>
        <v>0</v>
      </c>
      <c r="K33" s="290">
        <f>'MEUR Entry Pg-1'!K45+'MEUR Entry Pg-2'!K45+'MEUR Entry Pg-3'!K45+'MEUR Entry Pg-4'!K45</f>
        <v>0</v>
      </c>
      <c r="L33" s="290">
        <f>'MEUR Entry Pg-1'!L45+'MEUR Entry Pg-2'!L45+'MEUR Entry Pg-3'!L45+'MEUR Entry Pg-4'!L45</f>
        <v>0</v>
      </c>
      <c r="M33" s="482">
        <f>'MEUR Entry Pg-1'!M45:N45+'MEUR Entry Pg-2'!M45:N45+'MEUR Entry Pg-3'!M45:N45+'MEUR Entry Pg-4'!M45:N45</f>
        <v>0</v>
      </c>
      <c r="N33" s="482"/>
      <c r="O33" s="290">
        <f>'MEUR Entry Pg-1'!O45+'MEUR Entry Pg-2'!O45+'MEUR Entry Pg-3'!O45+'MEUR Entry Pg-4'!O45</f>
        <v>0</v>
      </c>
      <c r="P33" s="290">
        <f>'MEUR Entry Pg-1'!P45+'MEUR Entry Pg-2'!P45+'MEUR Entry Pg-3'!P45+'MEUR Entry Pg-4'!P45</f>
        <v>0</v>
      </c>
      <c r="Q33" s="290">
        <f>'MEUR Entry Pg-1'!Q45+'MEUR Entry Pg-2'!Q45+'MEUR Entry Pg-3'!Q45+'MEUR Entry Pg-4'!Q45</f>
        <v>0</v>
      </c>
      <c r="R33" s="290">
        <f>'MEUR Entry Pg-1'!R45+'MEUR Entry Pg-2'!R45+'MEUR Entry Pg-3'!R45+'MEUR Entry Pg-4'!R45</f>
        <v>0</v>
      </c>
      <c r="S33" s="440">
        <f t="shared" ref="S33" si="3">SUM(J33:R33)</f>
        <v>0</v>
      </c>
      <c r="T33" s="440"/>
      <c r="U33" s="440"/>
      <c r="V33" s="453">
        <f>IF(I33&lt;&gt;0,((S33/I33)*100),0)</f>
        <v>0</v>
      </c>
      <c r="W33" s="454"/>
      <c r="X33" s="293">
        <f>IF(I33&lt;&gt;0,((H33/I33)*100),0)</f>
        <v>0</v>
      </c>
      <c r="Y33" s="402">
        <f>'MEUR Entry Pg-1'!Y45+'MEUR Entry Pg-2'!Y45+'MEUR Entry Pg-3'!Y45+'MEUR Entry Pg-4'!Y45</f>
        <v>0</v>
      </c>
      <c r="Z33" s="402"/>
      <c r="AA33" s="402">
        <f>'MEUR Entry Pg-1'!AA45+'MEUR Entry Pg-2'!AA45+'MEUR Entry Pg-3'!AA45+'MEUR Entry Pg-4'!AA45</f>
        <v>0</v>
      </c>
      <c r="AB33" s="402"/>
      <c r="AC33" s="402"/>
      <c r="AD33" s="380">
        <f>'MEUR Entry Pg-1'!AD45+'MEUR Entry Pg-2'!AD45+'MEUR Entry Pg-3'!AD45+'MEUR Entry Pg-4'!AD45</f>
        <v>0</v>
      </c>
      <c r="AE33" s="380"/>
      <c r="AF33" s="380">
        <f>'MEUR Entry Pg-1'!AF45+'MEUR Entry Pg-2'!AF45+'MEUR Entry Pg-3'!AF45+'MEUR Entry Pg-4'!AF45</f>
        <v>0</v>
      </c>
      <c r="AG33" s="380"/>
      <c r="AH33" s="158"/>
    </row>
    <row r="34" spans="1:35" ht="24" customHeight="1" x14ac:dyDescent="0.2">
      <c r="A34" s="130"/>
      <c r="B34" s="149"/>
      <c r="C34" s="149"/>
      <c r="D34" s="479"/>
      <c r="E34" s="479"/>
      <c r="F34" s="143"/>
      <c r="G34" s="312"/>
      <c r="H34" s="312"/>
      <c r="I34" s="312"/>
      <c r="J34" s="313"/>
      <c r="K34" s="313"/>
      <c r="L34" s="313"/>
      <c r="M34" s="313"/>
      <c r="N34" s="313"/>
      <c r="O34" s="313"/>
      <c r="P34" s="313"/>
      <c r="Q34" s="313"/>
      <c r="R34" s="313"/>
      <c r="S34" s="372"/>
      <c r="T34" s="372"/>
      <c r="U34" s="372"/>
      <c r="V34" s="203"/>
      <c r="W34" s="203"/>
      <c r="X34" s="333" t="s">
        <v>231</v>
      </c>
      <c r="Y34" s="333"/>
      <c r="Z34" s="333"/>
      <c r="AA34" s="333"/>
      <c r="AB34" s="333"/>
      <c r="AC34" s="333"/>
      <c r="AD34" s="333"/>
      <c r="AE34" s="204"/>
      <c r="AF34" s="400"/>
      <c r="AG34" s="400"/>
      <c r="AH34" s="150"/>
    </row>
    <row r="35" spans="1:35" ht="18" customHeight="1" x14ac:dyDescent="0.2">
      <c r="A35" s="130"/>
      <c r="B35" s="519" t="s">
        <v>141</v>
      </c>
      <c r="C35" s="520"/>
      <c r="D35" s="385" t="s">
        <v>201</v>
      </c>
      <c r="E35" s="386"/>
      <c r="F35" s="143"/>
      <c r="G35" s="294"/>
      <c r="H35" s="294"/>
      <c r="I35" s="295">
        <f>H35+G35</f>
        <v>0</v>
      </c>
      <c r="J35" s="294"/>
      <c r="K35" s="294"/>
      <c r="L35" s="294"/>
      <c r="M35" s="514"/>
      <c r="N35" s="514"/>
      <c r="O35" s="294"/>
      <c r="P35" s="294"/>
      <c r="Q35" s="294"/>
      <c r="R35" s="294"/>
      <c r="S35" s="456">
        <f t="shared" ref="S35:S36" si="4">SUM(J35:R35)</f>
        <v>0</v>
      </c>
      <c r="T35" s="456"/>
      <c r="U35" s="456"/>
      <c r="V35" s="184"/>
      <c r="W35" s="139"/>
      <c r="X35" s="333"/>
      <c r="Y35" s="333"/>
      <c r="Z35" s="333"/>
      <c r="AA35" s="333"/>
      <c r="AB35" s="333"/>
      <c r="AC35" s="333"/>
      <c r="AD35" s="333"/>
      <c r="AE35" s="204"/>
      <c r="AF35" s="400"/>
      <c r="AG35" s="400"/>
      <c r="AH35" s="150"/>
    </row>
    <row r="36" spans="1:35" ht="18" customHeight="1" x14ac:dyDescent="0.2">
      <c r="A36" s="130"/>
      <c r="B36" s="521"/>
      <c r="C36" s="522"/>
      <c r="D36" s="525" t="s">
        <v>202</v>
      </c>
      <c r="E36" s="386"/>
      <c r="F36" s="143"/>
      <c r="G36" s="294"/>
      <c r="H36" s="294"/>
      <c r="I36" s="296">
        <f>H36+G36</f>
        <v>0</v>
      </c>
      <c r="J36" s="294"/>
      <c r="K36" s="294"/>
      <c r="L36" s="294"/>
      <c r="M36" s="514"/>
      <c r="N36" s="514"/>
      <c r="O36" s="294"/>
      <c r="P36" s="294"/>
      <c r="Q36" s="294"/>
      <c r="R36" s="294"/>
      <c r="S36" s="455">
        <f t="shared" si="4"/>
        <v>0</v>
      </c>
      <c r="T36" s="455"/>
      <c r="U36" s="455"/>
      <c r="V36" s="184"/>
      <c r="W36" s="139"/>
      <c r="X36" s="333"/>
      <c r="Y36" s="333"/>
      <c r="Z36" s="333"/>
      <c r="AA36" s="333"/>
      <c r="AB36" s="333"/>
      <c r="AC36" s="333"/>
      <c r="AD36" s="333"/>
      <c r="AE36" s="204"/>
      <c r="AF36" s="400"/>
      <c r="AG36" s="400"/>
      <c r="AH36" s="150"/>
    </row>
    <row r="37" spans="1:35" ht="31.5" customHeight="1" thickBot="1" x14ac:dyDescent="0.25">
      <c r="A37" s="130"/>
      <c r="B37" s="180"/>
      <c r="C37" s="180"/>
      <c r="D37" s="181"/>
      <c r="E37" s="181"/>
      <c r="F37" s="143"/>
      <c r="G37" s="331" t="s">
        <v>142</v>
      </c>
      <c r="H37" s="331"/>
      <c r="I37" s="331"/>
      <c r="J37" s="331"/>
      <c r="K37" s="331"/>
      <c r="L37" s="331"/>
      <c r="M37" s="331"/>
      <c r="N37" s="331"/>
      <c r="O37" s="331"/>
      <c r="P37" s="331"/>
      <c r="Q37" s="331"/>
      <c r="R37" s="331"/>
      <c r="S37" s="331"/>
      <c r="T37" s="331"/>
      <c r="U37" s="331"/>
      <c r="V37" s="178"/>
      <c r="W37" s="178"/>
      <c r="X37" s="198"/>
      <c r="Y37" s="199"/>
      <c r="Z37" s="199"/>
      <c r="AA37" s="199"/>
      <c r="AB37" s="199"/>
      <c r="AC37" s="199"/>
      <c r="AD37" s="199"/>
      <c r="AE37" s="179"/>
      <c r="AF37" s="179"/>
      <c r="AG37" s="179"/>
      <c r="AH37" s="182"/>
    </row>
    <row r="38" spans="1:35" ht="16.5" customHeight="1" x14ac:dyDescent="0.3">
      <c r="A38" s="130"/>
      <c r="B38" s="149"/>
      <c r="C38" s="149"/>
      <c r="D38" s="526"/>
      <c r="E38" s="526"/>
      <c r="F38" s="143"/>
      <c r="G38" s="332"/>
      <c r="H38" s="332"/>
      <c r="I38" s="332"/>
      <c r="J38" s="332"/>
      <c r="K38" s="332"/>
      <c r="L38" s="332"/>
      <c r="M38" s="332"/>
      <c r="N38" s="332"/>
      <c r="O38" s="332"/>
      <c r="P38" s="332"/>
      <c r="Q38" s="332"/>
      <c r="R38" s="332"/>
      <c r="S38" s="332"/>
      <c r="T38" s="332"/>
      <c r="U38" s="332"/>
      <c r="V38" s="516" t="s">
        <v>109</v>
      </c>
      <c r="W38" s="516"/>
      <c r="X38" s="516"/>
      <c r="Y38" s="140"/>
      <c r="Z38" s="462" t="s">
        <v>102</v>
      </c>
      <c r="AA38" s="463"/>
      <c r="AB38" s="463"/>
      <c r="AC38" s="463"/>
      <c r="AD38" s="463"/>
      <c r="AE38" s="463"/>
      <c r="AF38" s="463"/>
      <c r="AG38" s="463"/>
      <c r="AH38" s="464"/>
    </row>
    <row r="39" spans="1:35" ht="20.25" customHeight="1" x14ac:dyDescent="0.2">
      <c r="A39" s="130"/>
      <c r="B39" s="447" t="s">
        <v>124</v>
      </c>
      <c r="C39" s="448"/>
      <c r="D39" s="523" t="s">
        <v>110</v>
      </c>
      <c r="E39" s="524"/>
      <c r="F39" s="143"/>
      <c r="G39" s="297">
        <f>G35+G31</f>
        <v>0</v>
      </c>
      <c r="H39" s="297">
        <f>H35+H31</f>
        <v>0</v>
      </c>
      <c r="I39" s="286">
        <f>G39+H39</f>
        <v>0</v>
      </c>
      <c r="J39" s="297">
        <f>J35+J31</f>
        <v>0</v>
      </c>
      <c r="K39" s="297">
        <f>K35+K31</f>
        <v>0</v>
      </c>
      <c r="L39" s="297">
        <f>L35+L31</f>
        <v>0</v>
      </c>
      <c r="M39" s="515">
        <f>M35+M31</f>
        <v>0</v>
      </c>
      <c r="N39" s="515"/>
      <c r="O39" s="297">
        <f>O35+O31</f>
        <v>0</v>
      </c>
      <c r="P39" s="297">
        <f>P35+P31</f>
        <v>0</v>
      </c>
      <c r="Q39" s="297">
        <f>Q35+Q31</f>
        <v>0</v>
      </c>
      <c r="R39" s="297">
        <f>R35+R31</f>
        <v>0</v>
      </c>
      <c r="S39" s="387">
        <f t="shared" ref="S39:S40" si="5">SUM(J39:R39)</f>
        <v>0</v>
      </c>
      <c r="T39" s="387"/>
      <c r="U39" s="387"/>
      <c r="V39" s="453">
        <f>IF(I39&lt;&gt;0,((S39/I39)*100),0)</f>
        <v>0</v>
      </c>
      <c r="W39" s="454"/>
      <c r="X39" s="291">
        <f>IF(I39&lt;&gt;0,((H39/I39)*100),0)</f>
        <v>0</v>
      </c>
      <c r="Y39" s="140"/>
      <c r="Z39" s="269"/>
      <c r="AA39" s="270"/>
      <c r="AB39" s="270"/>
      <c r="AC39" s="461" t="s">
        <v>8</v>
      </c>
      <c r="AD39" s="461"/>
      <c r="AE39" s="461"/>
      <c r="AF39" s="457" t="s">
        <v>7</v>
      </c>
      <c r="AG39" s="457"/>
      <c r="AH39" s="271"/>
      <c r="AI39" s="98"/>
    </row>
    <row r="40" spans="1:35" ht="20.25" customHeight="1" x14ac:dyDescent="0.25">
      <c r="A40" s="130"/>
      <c r="B40" s="449"/>
      <c r="C40" s="450"/>
      <c r="D40" s="523" t="s">
        <v>111</v>
      </c>
      <c r="E40" s="524"/>
      <c r="F40" s="143"/>
      <c r="G40" s="292">
        <f>G36+G33</f>
        <v>0</v>
      </c>
      <c r="H40" s="292">
        <f>H36+H33</f>
        <v>0</v>
      </c>
      <c r="I40" s="289">
        <f>G40+H40</f>
        <v>0</v>
      </c>
      <c r="J40" s="292">
        <f>J36+J33</f>
        <v>0</v>
      </c>
      <c r="K40" s="292">
        <f>K36+K33</f>
        <v>0</v>
      </c>
      <c r="L40" s="292">
        <f t="shared" ref="L40:R40" si="6">L36+L33</f>
        <v>0</v>
      </c>
      <c r="M40" s="513">
        <f t="shared" si="6"/>
        <v>0</v>
      </c>
      <c r="N40" s="513"/>
      <c r="O40" s="292">
        <f t="shared" si="6"/>
        <v>0</v>
      </c>
      <c r="P40" s="292">
        <f t="shared" si="6"/>
        <v>0</v>
      </c>
      <c r="Q40" s="292">
        <f t="shared" si="6"/>
        <v>0</v>
      </c>
      <c r="R40" s="292">
        <f t="shared" si="6"/>
        <v>0</v>
      </c>
      <c r="S40" s="440">
        <f t="shared" si="5"/>
        <v>0</v>
      </c>
      <c r="T40" s="440"/>
      <c r="U40" s="440"/>
      <c r="V40" s="453">
        <f>IF(I40&lt;&gt;0,((S40/I40)*100),0)</f>
        <v>0</v>
      </c>
      <c r="W40" s="454"/>
      <c r="X40" s="314">
        <f>IF(I40&lt;&gt;0,((H40/I40)*100),0)</f>
        <v>0</v>
      </c>
      <c r="Y40" s="140"/>
      <c r="Z40" s="517"/>
      <c r="AA40" s="518"/>
      <c r="AB40" s="253"/>
      <c r="AC40" s="254" t="s">
        <v>2</v>
      </c>
      <c r="AD40" s="253" t="s">
        <v>3</v>
      </c>
      <c r="AE40" s="255"/>
      <c r="AF40" s="254" t="s">
        <v>2</v>
      </c>
      <c r="AG40" s="253" t="s">
        <v>3</v>
      </c>
      <c r="AH40" s="256"/>
      <c r="AI40" s="98"/>
    </row>
    <row r="41" spans="1:35" ht="5.25" customHeight="1" x14ac:dyDescent="0.2">
      <c r="A41" s="148"/>
      <c r="B41" s="152"/>
      <c r="C41" s="152"/>
      <c r="D41" s="152"/>
      <c r="E41" s="152"/>
      <c r="F41" s="146"/>
      <c r="G41" s="171"/>
      <c r="H41" s="171"/>
      <c r="I41" s="171"/>
      <c r="J41" s="171"/>
      <c r="K41" s="171"/>
      <c r="L41" s="171"/>
      <c r="M41" s="171"/>
      <c r="N41" s="146"/>
      <c r="O41" s="146"/>
      <c r="P41" s="146"/>
      <c r="Q41" s="146"/>
      <c r="R41" s="146"/>
      <c r="S41" s="153"/>
      <c r="T41" s="153"/>
      <c r="U41" s="153"/>
      <c r="V41" s="154"/>
      <c r="W41" s="154"/>
      <c r="X41" s="154"/>
      <c r="Y41" s="151"/>
      <c r="Z41" s="459" t="s">
        <v>98</v>
      </c>
      <c r="AA41" s="460"/>
      <c r="AB41" s="465"/>
      <c r="AC41" s="444" t="str">
        <f>IF(V39&lt;&gt;0,IF(V39&gt;=Y17,"X"," ")," ")</f>
        <v xml:space="preserve"> </v>
      </c>
      <c r="AD41" s="442" t="str">
        <f>IF(V39&lt;&gt;0,IF(V39&lt;Y17,"X", " ")," ")</f>
        <v xml:space="preserve"> </v>
      </c>
      <c r="AE41" s="257"/>
      <c r="AF41" s="444" t="str">
        <f>IF(X39&lt;&gt;0,IF(X39&gt;=AA17,"X", " ")," ")</f>
        <v xml:space="preserve"> </v>
      </c>
      <c r="AG41" s="442" t="str">
        <f>IF(X39&lt;&gt;0,IF(X39&lt;AA17,"X"," ")," ")</f>
        <v xml:space="preserve"> </v>
      </c>
      <c r="AH41" s="256"/>
      <c r="AI41" s="98"/>
    </row>
    <row r="42" spans="1:35" ht="12" customHeight="1" x14ac:dyDescent="0.2">
      <c r="G42" s="34"/>
      <c r="H42" s="34"/>
      <c r="I42" s="34"/>
      <c r="J42" s="34"/>
      <c r="K42" s="34"/>
      <c r="L42" s="34"/>
      <c r="M42" s="34"/>
      <c r="U42" s="34"/>
      <c r="Z42" s="459"/>
      <c r="AA42" s="460"/>
      <c r="AB42" s="465"/>
      <c r="AC42" s="445"/>
      <c r="AD42" s="443"/>
      <c r="AE42" s="257"/>
      <c r="AF42" s="445"/>
      <c r="AG42" s="443"/>
      <c r="AH42" s="256"/>
      <c r="AI42" s="98"/>
    </row>
    <row r="43" spans="1:35" ht="11.25" customHeight="1" x14ac:dyDescent="0.2">
      <c r="G43" s="34"/>
      <c r="H43" s="34"/>
      <c r="I43" s="34"/>
      <c r="J43" s="34"/>
      <c r="K43" s="34"/>
      <c r="L43" s="34"/>
      <c r="M43" s="34"/>
      <c r="U43" s="34"/>
      <c r="Z43" s="258"/>
      <c r="AA43" s="259"/>
      <c r="AB43" s="260"/>
      <c r="AC43" s="261"/>
      <c r="AD43" s="260"/>
      <c r="AE43" s="260"/>
      <c r="AF43" s="260"/>
      <c r="AG43" s="262"/>
      <c r="AH43" s="256"/>
      <c r="AI43" s="98"/>
    </row>
    <row r="44" spans="1:35" ht="17.25" customHeight="1" x14ac:dyDescent="0.2">
      <c r="A44" s="509" t="s">
        <v>230</v>
      </c>
      <c r="B44" s="509"/>
      <c r="C44" s="509"/>
      <c r="D44" s="509"/>
      <c r="E44" s="512"/>
      <c r="F44" s="512"/>
      <c r="G44" s="512"/>
      <c r="H44" s="512"/>
      <c r="I44" s="512"/>
      <c r="J44" s="512"/>
      <c r="K44" s="512"/>
      <c r="L44" s="512"/>
      <c r="M44" s="512"/>
      <c r="N44" s="512"/>
      <c r="O44" s="512"/>
      <c r="P44" s="509" t="s">
        <v>20</v>
      </c>
      <c r="Q44" s="509"/>
      <c r="R44" s="527"/>
      <c r="S44" s="527"/>
      <c r="T44" s="527"/>
      <c r="Z44" s="459" t="s">
        <v>99</v>
      </c>
      <c r="AA44" s="460"/>
      <c r="AB44" s="263"/>
      <c r="AC44" s="283" t="str">
        <f>IF(V40&lt;&gt;0,IF(V40&gt;=Y18,"X"," ")," ")</f>
        <v xml:space="preserve"> </v>
      </c>
      <c r="AD44" s="284" t="str">
        <f>IF(V40&lt;&gt;0,IF(V40&lt;Y18,"X"," ")," ")</f>
        <v xml:space="preserve"> </v>
      </c>
      <c r="AE44" s="257"/>
      <c r="AF44" s="283" t="str">
        <f>IF(X40&lt;&gt;0,IF(X40&gt;=AA18,"X"," ")," ")</f>
        <v xml:space="preserve"> </v>
      </c>
      <c r="AG44" s="284" t="str">
        <f>IF(X40&lt;&gt;0,IF(X40&lt;AA18,"X", " ")," ")</f>
        <v xml:space="preserve"> </v>
      </c>
      <c r="AH44" s="256"/>
      <c r="AI44" s="98"/>
    </row>
    <row r="45" spans="1:35" ht="15" customHeight="1" thickBot="1" x14ac:dyDescent="0.25">
      <c r="B45" s="508" t="s">
        <v>57</v>
      </c>
      <c r="C45" s="508"/>
      <c r="D45" s="508"/>
      <c r="E45" s="508"/>
      <c r="F45" s="508"/>
      <c r="G45" s="508"/>
      <c r="H45" s="77" t="s">
        <v>58</v>
      </c>
      <c r="L45" s="93"/>
      <c r="Z45" s="264"/>
      <c r="AA45" s="265"/>
      <c r="AB45" s="266"/>
      <c r="AC45" s="267"/>
      <c r="AD45" s="267"/>
      <c r="AE45" s="267"/>
      <c r="AF45" s="265"/>
      <c r="AG45" s="267"/>
      <c r="AH45" s="268"/>
      <c r="AI45" s="98"/>
    </row>
    <row r="46" spans="1:35" ht="7.5" customHeight="1" x14ac:dyDescent="0.2">
      <c r="AA46" s="99"/>
      <c r="AB46" s="98"/>
      <c r="AC46" s="98"/>
      <c r="AD46" s="98"/>
      <c r="AE46" s="98"/>
      <c r="AF46" s="99"/>
      <c r="AG46" s="98"/>
      <c r="AH46" s="98"/>
      <c r="AI46" s="98"/>
    </row>
    <row r="47" spans="1:35" ht="15" customHeight="1" x14ac:dyDescent="0.2"/>
    <row r="48" spans="1:35" ht="10.5" hidden="1" customHeight="1" x14ac:dyDescent="0.2"/>
    <row r="49" ht="15" hidden="1" customHeight="1" x14ac:dyDescent="0.2"/>
    <row r="50" ht="15" hidden="1" customHeight="1" x14ac:dyDescent="0.2"/>
    <row r="51" ht="15" hidden="1" customHeight="1" x14ac:dyDescent="0.2"/>
    <row r="52" ht="15" hidden="1" customHeight="1" x14ac:dyDescent="0.2"/>
    <row r="53" ht="15" hidden="1" customHeight="1" x14ac:dyDescent="0.2"/>
  </sheetData>
  <sheetProtection algorithmName="SHA-512" hashValue="/apYPj3yRfHthnq7kdvwtmqYYpIxg4MPcqEpjclIM/6p0DcL+s8SyyAOfTS/DMGumSBKIkW/fkTtauBtdQ9LUg==" saltValue="ZIVF7hVW7iOGm3ZNJvhC6w==" spinCount="100000" sheet="1" objects="1" scenarios="1" selectLockedCells="1"/>
  <mergeCells count="162">
    <mergeCell ref="B45:G45"/>
    <mergeCell ref="A44:D44"/>
    <mergeCell ref="X16:AB16"/>
    <mergeCell ref="E44:O44"/>
    <mergeCell ref="P44:Q44"/>
    <mergeCell ref="S39:U39"/>
    <mergeCell ref="V39:W39"/>
    <mergeCell ref="M40:N40"/>
    <mergeCell ref="M35:N35"/>
    <mergeCell ref="M36:N36"/>
    <mergeCell ref="M39:N39"/>
    <mergeCell ref="V38:X38"/>
    <mergeCell ref="Z40:AA40"/>
    <mergeCell ref="B35:C36"/>
    <mergeCell ref="D39:E39"/>
    <mergeCell ref="D40:E40"/>
    <mergeCell ref="D36:E36"/>
    <mergeCell ref="D38:E38"/>
    <mergeCell ref="V31:W31"/>
    <mergeCell ref="I20:K20"/>
    <mergeCell ref="R44:T44"/>
    <mergeCell ref="V33:W33"/>
    <mergeCell ref="Z41:AA42"/>
    <mergeCell ref="O19:R20"/>
    <mergeCell ref="A5:H5"/>
    <mergeCell ref="AC5:AH5"/>
    <mergeCell ref="D34:E34"/>
    <mergeCell ref="F25:F27"/>
    <mergeCell ref="M33:N33"/>
    <mergeCell ref="A6:D6"/>
    <mergeCell ref="B7:M7"/>
    <mergeCell ref="D28:E28"/>
    <mergeCell ref="N12:N13"/>
    <mergeCell ref="N19:N20"/>
    <mergeCell ref="M30:N30"/>
    <mergeCell ref="L20:M20"/>
    <mergeCell ref="S19:S20"/>
    <mergeCell ref="G14:H14"/>
    <mergeCell ref="G15:H15"/>
    <mergeCell ref="D25:E26"/>
    <mergeCell ref="B8:U8"/>
    <mergeCell ref="C14:D14"/>
    <mergeCell ref="T15:W15"/>
    <mergeCell ref="I10:M10"/>
    <mergeCell ref="T12:U12"/>
    <mergeCell ref="T10:AA10"/>
    <mergeCell ref="V11:Z11"/>
    <mergeCell ref="L11:M11"/>
    <mergeCell ref="I11:J11"/>
    <mergeCell ref="I14:M14"/>
    <mergeCell ref="I15:M15"/>
    <mergeCell ref="T13:U13"/>
    <mergeCell ref="O17:R17"/>
    <mergeCell ref="O18:R18"/>
    <mergeCell ref="O12:R13"/>
    <mergeCell ref="S12:S13"/>
    <mergeCell ref="T14:AB14"/>
    <mergeCell ref="X15:AA15"/>
    <mergeCell ref="Z44:AA44"/>
    <mergeCell ref="AC39:AE39"/>
    <mergeCell ref="AF31:AG31"/>
    <mergeCell ref="Y33:Z33"/>
    <mergeCell ref="AA33:AC33"/>
    <mergeCell ref="Z38:AH38"/>
    <mergeCell ref="AB41:AB42"/>
    <mergeCell ref="AF34:AG34"/>
    <mergeCell ref="AF35:AG35"/>
    <mergeCell ref="AF36:AG36"/>
    <mergeCell ref="S40:U40"/>
    <mergeCell ref="AG41:AG42"/>
    <mergeCell ref="AF41:AF42"/>
    <mergeCell ref="Y31:Z31"/>
    <mergeCell ref="AA31:AC31"/>
    <mergeCell ref="S31:U31"/>
    <mergeCell ref="B39:C40"/>
    <mergeCell ref="AF33:AG33"/>
    <mergeCell ref="O14:R14"/>
    <mergeCell ref="O15:R15"/>
    <mergeCell ref="O16:R16"/>
    <mergeCell ref="V28:W28"/>
    <mergeCell ref="AC41:AC42"/>
    <mergeCell ref="AD41:AD42"/>
    <mergeCell ref="V40:W40"/>
    <mergeCell ref="S36:U36"/>
    <mergeCell ref="S35:U35"/>
    <mergeCell ref="S33:U33"/>
    <mergeCell ref="S34:U34"/>
    <mergeCell ref="AF39:AG39"/>
    <mergeCell ref="AA29:AC29"/>
    <mergeCell ref="Y25:AC26"/>
    <mergeCell ref="Y27:Z27"/>
    <mergeCell ref="AA27:AC27"/>
    <mergeCell ref="I2:R4"/>
    <mergeCell ref="V13:W13"/>
    <mergeCell ref="V12:Z12"/>
    <mergeCell ref="I13:M13"/>
    <mergeCell ref="Y13:Z13"/>
    <mergeCell ref="AD33:AE33"/>
    <mergeCell ref="T18:V19"/>
    <mergeCell ref="I16:M16"/>
    <mergeCell ref="I17:M17"/>
    <mergeCell ref="L25:N26"/>
    <mergeCell ref="M27:N27"/>
    <mergeCell ref="M29:N29"/>
    <mergeCell ref="M28:N28"/>
    <mergeCell ref="I25:I26"/>
    <mergeCell ref="G24:AG24"/>
    <mergeCell ref="AD25:AG26"/>
    <mergeCell ref="AD29:AE29"/>
    <mergeCell ref="AF29:AG29"/>
    <mergeCell ref="AD30:AE30"/>
    <mergeCell ref="AF11:AH13"/>
    <mergeCell ref="B10:H12"/>
    <mergeCell ref="N10:S11"/>
    <mergeCell ref="S30:U30"/>
    <mergeCell ref="AD16:AF16"/>
    <mergeCell ref="AE11:AE13"/>
    <mergeCell ref="V29:X30"/>
    <mergeCell ref="AF30:AG30"/>
    <mergeCell ref="AD31:AE31"/>
    <mergeCell ref="T11:U11"/>
    <mergeCell ref="M31:N31"/>
    <mergeCell ref="S27:U27"/>
    <mergeCell ref="D35:E35"/>
    <mergeCell ref="D33:E33"/>
    <mergeCell ref="S29:U29"/>
    <mergeCell ref="AC15:AH15"/>
    <mergeCell ref="AD17:AF17"/>
    <mergeCell ref="L18:M19"/>
    <mergeCell ref="C17:G18"/>
    <mergeCell ref="AF27:AG27"/>
    <mergeCell ref="G25:H26"/>
    <mergeCell ref="J25:K26"/>
    <mergeCell ref="Y28:AH28"/>
    <mergeCell ref="Y30:Z30"/>
    <mergeCell ref="AA30:AC30"/>
    <mergeCell ref="T20:U20"/>
    <mergeCell ref="S25:U26"/>
    <mergeCell ref="V25:W26"/>
    <mergeCell ref="T16:U16"/>
    <mergeCell ref="G37:U38"/>
    <mergeCell ref="X34:AD36"/>
    <mergeCell ref="AD27:AE27"/>
    <mergeCell ref="T17:U17"/>
    <mergeCell ref="I18:J18"/>
    <mergeCell ref="D27:E27"/>
    <mergeCell ref="B31:E31"/>
    <mergeCell ref="AD18:AF19"/>
    <mergeCell ref="AD20:AF20"/>
    <mergeCell ref="B29:B30"/>
    <mergeCell ref="C29:E29"/>
    <mergeCell ref="C30:E30"/>
    <mergeCell ref="Y29:Z29"/>
    <mergeCell ref="D24:E24"/>
    <mergeCell ref="G20:H20"/>
    <mergeCell ref="C20:E22"/>
    <mergeCell ref="G22:AG23"/>
    <mergeCell ref="Q25:R26"/>
    <mergeCell ref="O25:P26"/>
    <mergeCell ref="S28:U28"/>
    <mergeCell ref="X25:X26"/>
    <mergeCell ref="V27:W27"/>
  </mergeCells>
  <phoneticPr fontId="0" type="noConversion"/>
  <conditionalFormatting sqref="Y29:Z29">
    <cfRule type="expression" dxfId="639" priority="20">
      <formula>Y29&lt;AD29</formula>
    </cfRule>
  </conditionalFormatting>
  <conditionalFormatting sqref="AA29:AC29">
    <cfRule type="expression" dxfId="638" priority="19">
      <formula>AA29&lt;AF29</formula>
    </cfRule>
  </conditionalFormatting>
  <conditionalFormatting sqref="Y30:Z30">
    <cfRule type="expression" dxfId="637" priority="18">
      <formula>Y30&lt;AD30</formula>
    </cfRule>
  </conditionalFormatting>
  <conditionalFormatting sqref="AA30:AC30">
    <cfRule type="expression" dxfId="636" priority="17">
      <formula>AA30&lt;AF30</formula>
    </cfRule>
  </conditionalFormatting>
  <conditionalFormatting sqref="Y29:Z29">
    <cfRule type="expression" dxfId="635" priority="16">
      <formula>Y29&lt;AD29</formula>
    </cfRule>
  </conditionalFormatting>
  <conditionalFormatting sqref="AA29:AC29">
    <cfRule type="expression" dxfId="634" priority="15">
      <formula>AA29&lt;AF29</formula>
    </cfRule>
  </conditionalFormatting>
  <conditionalFormatting sqref="Y33:Z33">
    <cfRule type="expression" dxfId="633" priority="14">
      <formula>Y33&lt;AD33</formula>
    </cfRule>
  </conditionalFormatting>
  <conditionalFormatting sqref="AA33:AC33">
    <cfRule type="expression" dxfId="632" priority="13">
      <formula>AA33&lt;AF33</formula>
    </cfRule>
  </conditionalFormatting>
  <conditionalFormatting sqref="Y30:Z30">
    <cfRule type="expression" dxfId="631" priority="12">
      <formula>Y30&lt;AD30</formula>
    </cfRule>
  </conditionalFormatting>
  <conditionalFormatting sqref="AA30:AC30">
    <cfRule type="expression" dxfId="630" priority="11">
      <formula>AA30&lt;AF30</formula>
    </cfRule>
  </conditionalFormatting>
  <conditionalFormatting sqref="Y30:Z30">
    <cfRule type="expression" dxfId="629" priority="10">
      <formula>Y30&lt;AD30</formula>
    </cfRule>
  </conditionalFormatting>
  <conditionalFormatting sqref="AA30:AC30">
    <cfRule type="expression" dxfId="628" priority="9">
      <formula>AA30&lt;AF30</formula>
    </cfRule>
  </conditionalFormatting>
  <conditionalFormatting sqref="Y30:Z30">
    <cfRule type="expression" dxfId="627" priority="8">
      <formula>Y30&lt;AD30</formula>
    </cfRule>
  </conditionalFormatting>
  <conditionalFormatting sqref="AA30:AC30">
    <cfRule type="expression" dxfId="626" priority="7">
      <formula>AA30&lt;AF30</formula>
    </cfRule>
  </conditionalFormatting>
  <conditionalFormatting sqref="Y30:Z30">
    <cfRule type="expression" dxfId="625" priority="6">
      <formula>Y30&lt;AD30</formula>
    </cfRule>
  </conditionalFormatting>
  <conditionalFormatting sqref="AA30:AC30">
    <cfRule type="expression" dxfId="624" priority="5">
      <formula>AA30&lt;AF30</formula>
    </cfRule>
  </conditionalFormatting>
  <conditionalFormatting sqref="Y30:Z30">
    <cfRule type="expression" dxfId="623" priority="4">
      <formula>Y30&lt;AD30</formula>
    </cfRule>
  </conditionalFormatting>
  <conditionalFormatting sqref="AA30:AC30">
    <cfRule type="expression" dxfId="622" priority="3">
      <formula>AA30&lt;AF30</formula>
    </cfRule>
  </conditionalFormatting>
  <conditionalFormatting sqref="Y30:Z30">
    <cfRule type="expression" dxfId="621" priority="2">
      <formula>Y30&lt;AD30</formula>
    </cfRule>
  </conditionalFormatting>
  <conditionalFormatting sqref="AA30:AC30">
    <cfRule type="expression" dxfId="620" priority="1">
      <formula>AA30&lt;AF30</formula>
    </cfRule>
  </conditionalFormatting>
  <printOptions horizontalCentered="1"/>
  <pageMargins left="0.25" right="0.25" top="0" bottom="0" header="0.5" footer="0.5"/>
  <pageSetup paperSize="5" scale="83"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G56"/>
  <sheetViews>
    <sheetView showGridLines="0" showZeros="0" topLeftCell="A22" zoomScaleNormal="100" workbookViewId="0">
      <selection activeCell="AD45" sqref="AD45:AE45"/>
    </sheetView>
  </sheetViews>
  <sheetFormatPr defaultColWidth="0" defaultRowHeight="15" customHeight="1" zeroHeight="1" x14ac:dyDescent="0.2"/>
  <cols>
    <col min="1" max="1" width="2.7109375" style="34" customWidth="1"/>
    <col min="2" max="2" width="17.28515625" style="34" customWidth="1"/>
    <col min="3" max="3" width="3.5703125" style="34" customWidth="1"/>
    <col min="4" max="4" width="15.42578125" style="34" customWidth="1"/>
    <col min="5" max="5" width="6.28515625" style="34" customWidth="1"/>
    <col min="6" max="6" width="0.5703125" style="34" customWidth="1"/>
    <col min="7" max="8" width="8.28515625" style="33" customWidth="1"/>
    <col min="9" max="9" width="13.7109375" style="33" customWidth="1"/>
    <col min="10" max="12" width="7.7109375" style="33" customWidth="1"/>
    <col min="13" max="13" width="5.5703125" style="33" customWidth="1"/>
    <col min="14" max="14" width="2.140625" style="34" customWidth="1"/>
    <col min="15" max="18" width="7.7109375" style="34" customWidth="1"/>
    <col min="19" max="19" width="1.28515625" style="34" customWidth="1"/>
    <col min="20" max="20" width="5.5703125" style="34" customWidth="1"/>
    <col min="21" max="21" width="5.5703125" style="33" customWidth="1"/>
    <col min="22" max="22" width="9.85546875" style="34" customWidth="1"/>
    <col min="23" max="23" width="0.85546875" style="34" customWidth="1"/>
    <col min="24" max="24" width="10.28515625" style="34" customWidth="1"/>
    <col min="25" max="25" width="5.5703125" style="34" customWidth="1"/>
    <col min="26" max="26" width="2.7109375" style="34" customWidth="1"/>
    <col min="27" max="27" width="5.28515625" style="34" customWidth="1"/>
    <col min="28" max="28" width="1" style="33" customWidth="1"/>
    <col min="29" max="29" width="1.85546875" style="34" customWidth="1"/>
    <col min="30" max="30" width="3.5703125" style="34" customWidth="1"/>
    <col min="31" max="31" width="4.140625" style="34" customWidth="1"/>
    <col min="32" max="32" width="4.140625" style="33" customWidth="1"/>
    <col min="33" max="33" width="3.5703125" style="34" customWidth="1"/>
    <col min="34" max="34" width="1.5703125" style="34" customWidth="1"/>
    <col min="35" max="35" width="2.5703125" style="34" customWidth="1"/>
    <col min="36" max="36" width="6" style="88" hidden="1" customWidth="1"/>
    <col min="37" max="37" width="14.140625" style="88" hidden="1" customWidth="1"/>
    <col min="38" max="38" width="13.42578125" style="88" hidden="1" customWidth="1"/>
    <col min="39" max="39" width="4.140625" style="88" hidden="1" customWidth="1"/>
    <col min="40" max="40" width="14.140625" style="88" hidden="1" customWidth="1"/>
    <col min="41" max="41" width="13.42578125" style="88" hidden="1" customWidth="1"/>
    <col min="42" max="42" width="7.5703125" style="88" hidden="1" customWidth="1"/>
    <col min="43" max="46" width="15.28515625" style="88" hidden="1" customWidth="1"/>
    <col min="47" max="47" width="14" style="88" hidden="1" customWidth="1"/>
    <col min="48" max="53" width="15.28515625" style="88" hidden="1" customWidth="1"/>
    <col min="54" max="54" width="5.7109375" style="88" hidden="1" customWidth="1"/>
    <col min="55" max="56" width="15.28515625" style="88" hidden="1" customWidth="1"/>
    <col min="57" max="57" width="4.28515625" style="88" hidden="1" customWidth="1"/>
    <col min="58" max="16384" width="15.28515625" style="88" hidden="1"/>
  </cols>
  <sheetData>
    <row r="1" spans="1:42" ht="14.25" customHeight="1" x14ac:dyDescent="0.2">
      <c r="B1" s="703" t="str">
        <f>'MEUR SUMMARY'!B2:C2</f>
        <v>PA 3647</v>
      </c>
      <c r="C1" s="703"/>
    </row>
    <row r="2" spans="1:42" ht="15" customHeight="1" x14ac:dyDescent="0.2">
      <c r="B2" s="704" t="str">
        <f>'MEUR SUMMARY'!B3:C3</f>
        <v>01-19</v>
      </c>
      <c r="C2" s="705"/>
      <c r="D2" s="702" t="str">
        <f>IF(AD12=0, "START  YOUR  ENTRY  USING  THIS  FORM  FIRST","DO NOT COPY OR PASTE VALUES ANYWHERE IN THIS SHEET")</f>
        <v>START  YOUR  ENTRY  USING  THIS  FORM  FIRST</v>
      </c>
      <c r="E2" s="702"/>
      <c r="F2" s="702"/>
      <c r="G2" s="702"/>
      <c r="H2" s="702"/>
      <c r="I2" s="702"/>
      <c r="J2" s="702"/>
      <c r="K2" s="702"/>
      <c r="L2" s="702"/>
      <c r="M2" s="702"/>
      <c r="N2" s="702"/>
      <c r="O2" s="702"/>
      <c r="P2" s="702"/>
      <c r="Q2" s="702"/>
      <c r="R2" s="702"/>
      <c r="S2" s="702"/>
      <c r="T2" s="702"/>
      <c r="U2" s="277"/>
      <c r="V2" s="277"/>
      <c r="W2" s="277"/>
    </row>
    <row r="3" spans="1:42" ht="15" customHeight="1" x14ac:dyDescent="0.2">
      <c r="D3" s="702"/>
      <c r="E3" s="702"/>
      <c r="F3" s="702"/>
      <c r="G3" s="702"/>
      <c r="H3" s="702"/>
      <c r="I3" s="702"/>
      <c r="J3" s="702"/>
      <c r="K3" s="702"/>
      <c r="L3" s="702"/>
      <c r="M3" s="702"/>
      <c r="N3" s="702"/>
      <c r="O3" s="702"/>
      <c r="P3" s="702"/>
      <c r="Q3" s="702"/>
      <c r="R3" s="702"/>
      <c r="S3" s="702"/>
      <c r="T3" s="702"/>
      <c r="U3" s="277"/>
      <c r="V3" s="277"/>
      <c r="W3" s="277"/>
    </row>
    <row r="4" spans="1:42" ht="15" customHeight="1" x14ac:dyDescent="0.2">
      <c r="B4" s="279" t="s">
        <v>209</v>
      </c>
      <c r="D4" s="278"/>
      <c r="E4" s="278"/>
      <c r="F4" s="278"/>
      <c r="G4" s="278"/>
      <c r="H4" s="278"/>
      <c r="I4" s="278"/>
      <c r="J4" s="278"/>
      <c r="K4" s="278"/>
      <c r="L4" s="278"/>
      <c r="M4" s="278"/>
      <c r="N4" s="278"/>
      <c r="O4" s="278"/>
      <c r="P4" s="278"/>
      <c r="Q4" s="278"/>
      <c r="R4" s="278"/>
      <c r="S4" s="278"/>
      <c r="T4" s="278"/>
      <c r="U4" s="278"/>
      <c r="V4" s="278"/>
      <c r="W4" s="278"/>
    </row>
    <row r="5" spans="1:42" s="89" customFormat="1" ht="18" customHeight="1" x14ac:dyDescent="0.2">
      <c r="A5" s="475" t="s">
        <v>53</v>
      </c>
      <c r="B5" s="476"/>
      <c r="C5" s="476"/>
      <c r="D5" s="476"/>
      <c r="E5" s="476"/>
      <c r="F5" s="476"/>
      <c r="G5" s="476"/>
      <c r="H5" s="476"/>
      <c r="I5" s="46"/>
      <c r="J5" s="46"/>
      <c r="K5" s="46"/>
      <c r="L5" s="46"/>
      <c r="M5" s="46"/>
      <c r="N5" s="47"/>
      <c r="O5" s="47"/>
      <c r="P5" s="47"/>
      <c r="Q5" s="47"/>
      <c r="R5" s="47"/>
      <c r="S5" s="47"/>
      <c r="T5" s="47"/>
      <c r="U5" s="46"/>
      <c r="V5" s="47"/>
      <c r="W5" s="47"/>
      <c r="X5" s="47"/>
      <c r="Y5" s="47"/>
      <c r="Z5" s="47"/>
      <c r="AA5" s="47"/>
      <c r="AB5" s="46"/>
      <c r="AC5" s="477" t="s">
        <v>227</v>
      </c>
      <c r="AD5" s="477"/>
      <c r="AE5" s="477"/>
      <c r="AF5" s="477"/>
      <c r="AG5" s="477"/>
      <c r="AH5" s="478"/>
      <c r="AI5" s="48"/>
    </row>
    <row r="6" spans="1:42" s="89" customFormat="1" ht="13.5" customHeight="1" x14ac:dyDescent="0.2">
      <c r="A6" s="483" t="s">
        <v>55</v>
      </c>
      <c r="B6" s="483"/>
      <c r="C6" s="483"/>
      <c r="D6" s="483"/>
      <c r="E6" s="21"/>
      <c r="F6" s="21"/>
      <c r="G6" s="21"/>
      <c r="H6" s="21"/>
      <c r="I6" s="22"/>
      <c r="J6" s="22"/>
      <c r="K6" s="22"/>
      <c r="L6" s="22"/>
      <c r="M6" s="22"/>
      <c r="N6" s="23"/>
      <c r="O6" s="23"/>
      <c r="P6" s="23"/>
      <c r="Q6" s="23"/>
      <c r="R6" s="23"/>
      <c r="S6" s="23"/>
      <c r="T6" s="23"/>
      <c r="U6" s="22"/>
      <c r="V6" s="23"/>
      <c r="W6" s="23"/>
      <c r="X6" s="23"/>
      <c r="Y6" s="23"/>
      <c r="Z6" s="23"/>
      <c r="AA6" s="23"/>
      <c r="AB6" s="22"/>
      <c r="AC6" s="22"/>
      <c r="AD6" s="22"/>
      <c r="AE6" s="22"/>
      <c r="AF6" s="22"/>
      <c r="AG6" s="22"/>
      <c r="AH6" s="22"/>
      <c r="AI6" s="49"/>
    </row>
    <row r="7" spans="1:42" ht="13.5" customHeight="1" x14ac:dyDescent="0.2">
      <c r="A7" s="24" t="s">
        <v>32</v>
      </c>
      <c r="B7" s="484" t="s">
        <v>138</v>
      </c>
      <c r="C7" s="484"/>
      <c r="D7" s="484"/>
      <c r="E7" s="484"/>
      <c r="F7" s="484"/>
      <c r="G7" s="484"/>
      <c r="H7" s="484"/>
      <c r="I7" s="484"/>
      <c r="J7" s="484"/>
      <c r="K7" s="484"/>
      <c r="L7" s="484"/>
      <c r="M7" s="484"/>
      <c r="N7" s="484"/>
      <c r="O7" s="484"/>
      <c r="P7" s="25"/>
      <c r="Q7" s="543" t="s">
        <v>95</v>
      </c>
      <c r="R7" s="543"/>
      <c r="S7" s="543"/>
      <c r="T7" s="543"/>
      <c r="U7" s="543"/>
      <c r="V7" s="543"/>
      <c r="W7" s="543"/>
      <c r="X7" s="543"/>
      <c r="Y7" s="543"/>
      <c r="Z7" s="543"/>
      <c r="AA7" s="543"/>
      <c r="AB7" s="543"/>
      <c r="AC7" s="543"/>
      <c r="AD7" s="545" t="str">
        <f>IF(AD12&gt;=1,"Pg -", "")</f>
        <v/>
      </c>
      <c r="AE7" s="545"/>
      <c r="AF7" s="544" t="str">
        <f>IF(AD12&gt;=1,AD12,"")</f>
        <v/>
      </c>
      <c r="AG7" s="544"/>
      <c r="AH7" s="26"/>
      <c r="AI7" s="50"/>
    </row>
    <row r="8" spans="1:42" s="90" customFormat="1" ht="13.5" customHeight="1" x14ac:dyDescent="0.2">
      <c r="A8" s="27" t="s">
        <v>31</v>
      </c>
      <c r="B8" s="555" t="s">
        <v>139</v>
      </c>
      <c r="C8" s="555"/>
      <c r="D8" s="555"/>
      <c r="E8" s="555"/>
      <c r="F8" s="555"/>
      <c r="G8" s="555"/>
      <c r="H8" s="555"/>
      <c r="I8" s="116"/>
      <c r="J8" s="116"/>
      <c r="K8" s="116"/>
      <c r="L8" s="116"/>
      <c r="M8" s="116"/>
      <c r="N8" s="30"/>
      <c r="O8" s="30"/>
      <c r="P8" s="30"/>
      <c r="Q8" s="543"/>
      <c r="R8" s="543"/>
      <c r="S8" s="543"/>
      <c r="T8" s="543"/>
      <c r="U8" s="543"/>
      <c r="V8" s="543"/>
      <c r="W8" s="543"/>
      <c r="X8" s="543"/>
      <c r="Y8" s="543"/>
      <c r="Z8" s="543"/>
      <c r="AA8" s="543"/>
      <c r="AB8" s="543"/>
      <c r="AC8" s="543"/>
      <c r="AD8" s="545"/>
      <c r="AE8" s="545"/>
      <c r="AF8" s="544"/>
      <c r="AG8" s="544"/>
      <c r="AH8" s="29"/>
      <c r="AI8" s="50"/>
      <c r="AJ8" s="88"/>
    </row>
    <row r="9" spans="1:42" ht="13.5" customHeight="1" x14ac:dyDescent="0.2">
      <c r="A9" s="24"/>
      <c r="B9" s="555"/>
      <c r="C9" s="555"/>
      <c r="D9" s="555"/>
      <c r="E9" s="555"/>
      <c r="F9" s="555"/>
      <c r="G9" s="555"/>
      <c r="H9" s="555"/>
      <c r="I9" s="116"/>
      <c r="J9" s="116"/>
      <c r="K9" s="116"/>
      <c r="L9" s="116"/>
      <c r="M9" s="116"/>
    </row>
    <row r="10" spans="1:42" ht="11.25" customHeight="1" x14ac:dyDescent="0.2">
      <c r="A10" s="24" t="s">
        <v>30</v>
      </c>
      <c r="B10" s="556" t="s">
        <v>140</v>
      </c>
      <c r="C10" s="556"/>
      <c r="D10" s="556"/>
      <c r="E10" s="556"/>
      <c r="F10" s="556"/>
      <c r="G10" s="556"/>
      <c r="H10" s="557"/>
      <c r="I10" s="531" t="s">
        <v>26</v>
      </c>
      <c r="J10" s="532"/>
      <c r="K10" s="532"/>
      <c r="L10" s="532"/>
      <c r="M10" s="533"/>
      <c r="N10" s="435" t="s">
        <v>87</v>
      </c>
      <c r="O10" s="558"/>
      <c r="P10" s="558"/>
      <c r="Q10" s="558"/>
      <c r="R10" s="558"/>
      <c r="S10" s="559"/>
      <c r="T10" s="534" t="s">
        <v>10</v>
      </c>
      <c r="U10" s="535"/>
      <c r="V10" s="535"/>
      <c r="W10" s="535"/>
      <c r="X10" s="535"/>
      <c r="Y10" s="535"/>
      <c r="Z10" s="535"/>
      <c r="AA10" s="535"/>
      <c r="AB10" s="536"/>
      <c r="AC10" s="537" t="s">
        <v>6</v>
      </c>
      <c r="AD10" s="538"/>
      <c r="AE10" s="538"/>
      <c r="AF10" s="538"/>
      <c r="AG10" s="538"/>
      <c r="AH10" s="539"/>
    </row>
    <row r="11" spans="1:42" ht="14.25" customHeight="1" x14ac:dyDescent="0.2">
      <c r="A11" s="35"/>
      <c r="B11" s="36"/>
      <c r="C11" s="37"/>
      <c r="D11" s="28"/>
      <c r="E11" s="28"/>
      <c r="F11" s="28"/>
      <c r="G11" s="32"/>
      <c r="I11" s="546" t="s">
        <v>27</v>
      </c>
      <c r="J11" s="547"/>
      <c r="K11" s="79">
        <f>'MEUR SUMMARY'!K11</f>
        <v>3</v>
      </c>
      <c r="L11" s="548"/>
      <c r="M11" s="549"/>
      <c r="N11" s="560"/>
      <c r="O11" s="561"/>
      <c r="P11" s="561"/>
      <c r="Q11" s="561"/>
      <c r="R11" s="561"/>
      <c r="S11" s="562"/>
      <c r="T11" s="550" t="s">
        <v>21</v>
      </c>
      <c r="U11" s="551"/>
      <c r="V11" s="552">
        <f>'MEUR SUMMARY'!V12</f>
        <v>0</v>
      </c>
      <c r="W11" s="553"/>
      <c r="X11" s="553"/>
      <c r="Y11" s="553"/>
      <c r="Z11" s="554"/>
      <c r="AA11" s="126"/>
      <c r="AB11" s="52"/>
      <c r="AC11" s="540"/>
      <c r="AD11" s="541"/>
      <c r="AE11" s="541"/>
      <c r="AF11" s="541"/>
      <c r="AG11" s="541"/>
      <c r="AH11" s="542"/>
      <c r="AK11" s="88" t="s">
        <v>78</v>
      </c>
      <c r="AL11" s="88" t="s">
        <v>79</v>
      </c>
      <c r="AM11" s="88" t="s">
        <v>80</v>
      </c>
      <c r="AN11" s="88" t="s">
        <v>78</v>
      </c>
      <c r="AO11" s="88" t="s">
        <v>79</v>
      </c>
      <c r="AP11" s="88" t="s">
        <v>81</v>
      </c>
    </row>
    <row r="12" spans="1:42" ht="15" customHeight="1" x14ac:dyDescent="0.2">
      <c r="A12" s="28"/>
      <c r="B12" s="38"/>
      <c r="C12" s="38"/>
      <c r="D12" s="38"/>
      <c r="E12" s="38"/>
      <c r="F12" s="38"/>
      <c r="G12" s="39"/>
      <c r="H12" s="43"/>
      <c r="I12" s="604" t="s">
        <v>15</v>
      </c>
      <c r="J12" s="605"/>
      <c r="K12" s="605"/>
      <c r="L12" s="605"/>
      <c r="M12" s="606"/>
      <c r="N12" s="486">
        <v>1</v>
      </c>
      <c r="O12" s="468"/>
      <c r="P12" s="468"/>
      <c r="Q12" s="468"/>
      <c r="R12" s="468"/>
      <c r="S12" s="609"/>
      <c r="T12" s="550" t="s">
        <v>167</v>
      </c>
      <c r="U12" s="573"/>
      <c r="V12" s="610">
        <f>'MEUR SUMMARY'!V13:W13</f>
        <v>0</v>
      </c>
      <c r="W12" s="611"/>
      <c r="X12" s="612"/>
      <c r="Y12" s="120"/>
      <c r="Z12" s="120"/>
      <c r="AA12" s="126"/>
      <c r="AB12" s="52"/>
      <c r="AC12" s="53"/>
      <c r="AD12" s="96">
        <f>'MEUR SUMMARY'!AK13</f>
        <v>0</v>
      </c>
      <c r="AE12" s="548" t="s">
        <v>5</v>
      </c>
      <c r="AF12" s="549"/>
      <c r="AG12" s="96">
        <f>IF(AD12&lt;&gt;0,'MEUR SUMMARY'!AE11,0)</f>
        <v>0</v>
      </c>
      <c r="AH12" s="54"/>
    </row>
    <row r="13" spans="1:42" ht="6.75" customHeight="1" x14ac:dyDescent="0.2">
      <c r="A13" s="55"/>
      <c r="B13" s="45"/>
      <c r="C13" s="45"/>
      <c r="D13" s="45"/>
      <c r="E13" s="45"/>
      <c r="F13" s="45"/>
      <c r="G13" s="97"/>
      <c r="H13" s="97"/>
      <c r="I13" s="607"/>
      <c r="J13" s="607"/>
      <c r="K13" s="607"/>
      <c r="L13" s="607"/>
      <c r="M13" s="608"/>
      <c r="N13" s="487"/>
      <c r="O13" s="451"/>
      <c r="P13" s="451"/>
      <c r="Q13" s="451"/>
      <c r="R13" s="451"/>
      <c r="S13" s="470"/>
      <c r="T13" s="56"/>
      <c r="U13" s="57"/>
      <c r="V13" s="115"/>
      <c r="W13" s="115"/>
      <c r="X13" s="115"/>
      <c r="Y13" s="115"/>
      <c r="Z13" s="115"/>
      <c r="AA13" s="115"/>
      <c r="AB13" s="58"/>
      <c r="AC13" s="59"/>
      <c r="AD13" s="60"/>
      <c r="AE13" s="613"/>
      <c r="AF13" s="613"/>
      <c r="AG13" s="60"/>
      <c r="AH13" s="61"/>
    </row>
    <row r="14" spans="1:42" ht="13.5" customHeight="1" x14ac:dyDescent="0.2">
      <c r="A14" s="62"/>
      <c r="B14" s="117" t="s">
        <v>23</v>
      </c>
      <c r="C14" s="635" t="str">
        <f>'MEUR SUMMARY'!C14:D14</f>
        <v>JFK-154-024</v>
      </c>
      <c r="D14" s="636"/>
      <c r="E14" s="45"/>
      <c r="F14" s="45"/>
      <c r="G14" s="573" t="s">
        <v>14</v>
      </c>
      <c r="H14" s="551"/>
      <c r="I14" s="569" t="str">
        <f>'MEUR SUMMARY'!I14:M14</f>
        <v>Infinity Contracting Services, Corp</v>
      </c>
      <c r="J14" s="570"/>
      <c r="K14" s="570"/>
      <c r="L14" s="570"/>
      <c r="M14" s="571"/>
      <c r="N14" s="80">
        <v>2</v>
      </c>
      <c r="O14" s="451"/>
      <c r="P14" s="451"/>
      <c r="Q14" s="451"/>
      <c r="R14" s="451"/>
      <c r="S14" s="81"/>
      <c r="T14" s="623" t="s">
        <v>9</v>
      </c>
      <c r="U14" s="624"/>
      <c r="V14" s="624"/>
      <c r="W14" s="625"/>
      <c r="X14" s="626" t="s">
        <v>155</v>
      </c>
      <c r="Y14" s="627"/>
      <c r="Z14" s="627"/>
      <c r="AA14" s="627"/>
      <c r="AB14" s="628"/>
      <c r="AC14" s="563" t="s">
        <v>108</v>
      </c>
      <c r="AD14" s="564"/>
      <c r="AE14" s="564"/>
      <c r="AF14" s="564"/>
      <c r="AG14" s="564"/>
      <c r="AH14" s="565"/>
    </row>
    <row r="15" spans="1:42" ht="15" customHeight="1" x14ac:dyDescent="0.25">
      <c r="A15" s="62"/>
      <c r="B15" s="45"/>
      <c r="C15" s="223" t="s">
        <v>193</v>
      </c>
      <c r="D15" s="235">
        <f>'MEUR SUMMARY'!D15</f>
        <v>0</v>
      </c>
      <c r="E15" s="44"/>
      <c r="F15" s="45"/>
      <c r="G15" s="573" t="s">
        <v>11</v>
      </c>
      <c r="H15" s="573"/>
      <c r="I15" s="569" t="str">
        <f>'MEUR SUMMARY'!I15:M15</f>
        <v>112-20 14th Avenue, College Point NY 11356</v>
      </c>
      <c r="J15" s="570"/>
      <c r="K15" s="570"/>
      <c r="L15" s="570"/>
      <c r="M15" s="571"/>
      <c r="N15" s="80">
        <v>3</v>
      </c>
      <c r="O15" s="451"/>
      <c r="P15" s="451"/>
      <c r="Q15" s="451"/>
      <c r="R15" s="451"/>
      <c r="S15" s="81"/>
      <c r="T15" s="637"/>
      <c r="U15" s="638"/>
      <c r="V15" s="638"/>
      <c r="W15" s="639"/>
      <c r="X15" s="597" t="s">
        <v>156</v>
      </c>
      <c r="Y15" s="598"/>
      <c r="Z15" s="598"/>
      <c r="AA15" s="598"/>
      <c r="AB15" s="599"/>
      <c r="AC15" s="106"/>
      <c r="AD15" s="600" t="s">
        <v>105</v>
      </c>
      <c r="AE15" s="600"/>
      <c r="AF15" s="600"/>
      <c r="AG15" s="109"/>
      <c r="AH15" s="54"/>
    </row>
    <row r="16" spans="1:42" ht="15" customHeight="1" x14ac:dyDescent="0.2">
      <c r="A16" s="62"/>
      <c r="B16" s="45"/>
      <c r="C16" s="45"/>
      <c r="D16" s="45"/>
      <c r="E16" s="45"/>
      <c r="F16" s="45"/>
      <c r="G16" s="97"/>
      <c r="H16" s="97"/>
      <c r="I16" s="569">
        <f>'MEUR SUMMARY'!I16:M16</f>
        <v>0</v>
      </c>
      <c r="J16" s="570"/>
      <c r="K16" s="570"/>
      <c r="L16" s="570"/>
      <c r="M16" s="571"/>
      <c r="N16" s="80">
        <v>4</v>
      </c>
      <c r="O16" s="572"/>
      <c r="P16" s="572"/>
      <c r="Q16" s="572"/>
      <c r="R16" s="572"/>
      <c r="S16" s="81"/>
      <c r="T16" s="550" t="s">
        <v>16</v>
      </c>
      <c r="U16" s="573"/>
      <c r="V16" s="110">
        <f>'MEUR SUMMARY'!V16</f>
        <v>43420</v>
      </c>
      <c r="W16" s="63"/>
      <c r="X16" s="208" t="s">
        <v>104</v>
      </c>
      <c r="Y16" s="190">
        <v>0.3</v>
      </c>
      <c r="Z16" s="126"/>
      <c r="AA16" s="191">
        <v>6.9000000000000006E-2</v>
      </c>
      <c r="AB16" s="64"/>
      <c r="AC16" s="106"/>
      <c r="AD16" s="601">
        <f>'MEUR SUMMARY'!AD17:AF17</f>
        <v>43025</v>
      </c>
      <c r="AE16" s="602"/>
      <c r="AF16" s="603"/>
      <c r="AG16" s="64"/>
      <c r="AH16" s="54"/>
      <c r="AN16" s="196"/>
    </row>
    <row r="17" spans="1:59" ht="15" customHeight="1" x14ac:dyDescent="0.25">
      <c r="A17" s="62"/>
      <c r="B17" s="117" t="s">
        <v>24</v>
      </c>
      <c r="C17" s="617" t="str">
        <f>'MEUR SUMMARY'!C17:G18</f>
        <v>JFK Airport-Backflow Devices installation and water meter upgrades-Phase IV</v>
      </c>
      <c r="D17" s="618"/>
      <c r="E17" s="618"/>
      <c r="F17" s="618"/>
      <c r="G17" s="619"/>
      <c r="H17" s="121"/>
      <c r="I17" s="569">
        <f>'MEUR SUMMARY'!I17:M17</f>
        <v>0</v>
      </c>
      <c r="J17" s="570"/>
      <c r="K17" s="570"/>
      <c r="L17" s="570"/>
      <c r="M17" s="571"/>
      <c r="N17" s="80">
        <v>5</v>
      </c>
      <c r="O17" s="572"/>
      <c r="P17" s="572"/>
      <c r="Q17" s="572"/>
      <c r="R17" s="572"/>
      <c r="S17" s="81"/>
      <c r="T17" s="550" t="s">
        <v>158</v>
      </c>
      <c r="U17" s="551"/>
      <c r="V17" s="110">
        <f>'MEUR SUMMARY'!V17</f>
        <v>43555</v>
      </c>
      <c r="W17" s="52"/>
      <c r="X17" s="208" t="s">
        <v>103</v>
      </c>
      <c r="Y17" s="190">
        <v>0.4</v>
      </c>
      <c r="Z17" s="64"/>
      <c r="AA17" s="191">
        <v>6.9000000000000006E-2</v>
      </c>
      <c r="AB17" s="64"/>
      <c r="AC17" s="107"/>
      <c r="AD17" s="108"/>
      <c r="AE17" s="108"/>
      <c r="AF17" s="108"/>
      <c r="AG17" s="109"/>
      <c r="AH17" s="100"/>
      <c r="BC17" s="88">
        <f>IF(G30+J30+L30+O30+Q30&gt;0,IF(Y30&gt;0,0,1),0)</f>
        <v>0</v>
      </c>
    </row>
    <row r="18" spans="1:59" ht="15" customHeight="1" x14ac:dyDescent="0.25">
      <c r="A18" s="62"/>
      <c r="B18" s="45"/>
      <c r="C18" s="620"/>
      <c r="D18" s="621"/>
      <c r="E18" s="621"/>
      <c r="F18" s="621"/>
      <c r="G18" s="622"/>
      <c r="H18" s="117" t="s">
        <v>12</v>
      </c>
      <c r="I18" s="631" t="str">
        <f>'MEUR SUMMARY'!I18:J18</f>
        <v>718-762-3200</v>
      </c>
      <c r="J18" s="632"/>
      <c r="K18" s="125"/>
      <c r="L18" s="538" t="s">
        <v>4</v>
      </c>
      <c r="M18" s="539"/>
      <c r="N18" s="80">
        <v>6</v>
      </c>
      <c r="O18" s="572"/>
      <c r="P18" s="572"/>
      <c r="Q18" s="572"/>
      <c r="R18" s="572"/>
      <c r="S18" s="81"/>
      <c r="T18" s="629" t="s">
        <v>60</v>
      </c>
      <c r="U18" s="630"/>
      <c r="V18" s="630"/>
      <c r="W18" s="52"/>
      <c r="X18" s="64"/>
      <c r="Y18" s="64"/>
      <c r="Z18" s="64"/>
      <c r="AA18" s="64"/>
      <c r="AB18" s="64"/>
      <c r="AC18" s="101"/>
      <c r="AD18" s="708" t="s">
        <v>106</v>
      </c>
      <c r="AE18" s="708"/>
      <c r="AF18" s="708"/>
      <c r="AG18" s="109"/>
      <c r="AH18" s="102"/>
    </row>
    <row r="19" spans="1:59" ht="2.25" customHeight="1" x14ac:dyDescent="0.25">
      <c r="A19" s="62"/>
      <c r="B19" s="45"/>
      <c r="C19" s="41"/>
      <c r="D19" s="42"/>
      <c r="E19" s="42"/>
      <c r="F19" s="42"/>
      <c r="G19" s="40"/>
      <c r="H19" s="97"/>
      <c r="I19" s="97"/>
      <c r="J19" s="97"/>
      <c r="K19" s="115"/>
      <c r="L19" s="633"/>
      <c r="M19" s="634"/>
      <c r="N19" s="488">
        <v>7</v>
      </c>
      <c r="O19" s="640"/>
      <c r="P19" s="640"/>
      <c r="Q19" s="640"/>
      <c r="R19" s="640"/>
      <c r="S19" s="642"/>
      <c r="T19" s="629"/>
      <c r="U19" s="630"/>
      <c r="V19" s="630"/>
      <c r="W19" s="52"/>
      <c r="X19" s="64"/>
      <c r="Y19" s="64"/>
      <c r="Z19" s="64"/>
      <c r="AA19" s="64"/>
      <c r="AB19" s="64"/>
      <c r="AC19" s="106"/>
      <c r="AD19" s="600"/>
      <c r="AE19" s="600"/>
      <c r="AF19" s="600"/>
      <c r="AG19" s="109"/>
      <c r="AH19" s="54"/>
    </row>
    <row r="20" spans="1:59" ht="15" customHeight="1" x14ac:dyDescent="0.25">
      <c r="A20" s="62"/>
      <c r="B20" s="65" t="s">
        <v>25</v>
      </c>
      <c r="C20" s="644" t="str">
        <f>'MEUR SUMMARY'!C20:E22</f>
        <v>John F, Kennedy International Airport, New York</v>
      </c>
      <c r="D20" s="645"/>
      <c r="E20" s="646"/>
      <c r="F20" s="97"/>
      <c r="G20" s="573" t="s">
        <v>13</v>
      </c>
      <c r="H20" s="573"/>
      <c r="I20" s="566" t="str">
        <f>'MEUR SUMMARY'!I20:K20</f>
        <v>Heidi Yim</v>
      </c>
      <c r="J20" s="567"/>
      <c r="K20" s="568"/>
      <c r="L20" s="709">
        <f>'MEUR SUMMARY'!L20:M20</f>
        <v>43476</v>
      </c>
      <c r="M20" s="568"/>
      <c r="N20" s="489"/>
      <c r="O20" s="641"/>
      <c r="P20" s="641"/>
      <c r="Q20" s="641"/>
      <c r="R20" s="641"/>
      <c r="S20" s="643"/>
      <c r="T20" s="550" t="s">
        <v>59</v>
      </c>
      <c r="U20" s="710"/>
      <c r="V20" s="111">
        <f>'MEUR SUMMARY'!V20</f>
        <v>0.81100000000000005</v>
      </c>
      <c r="W20" s="127"/>
      <c r="X20" s="66"/>
      <c r="Y20" s="712"/>
      <c r="Z20" s="712"/>
      <c r="AA20" s="124"/>
      <c r="AB20" s="52"/>
      <c r="AC20" s="106"/>
      <c r="AD20" s="601">
        <f>'MEUR SUMMARY'!AD20</f>
        <v>0</v>
      </c>
      <c r="AE20" s="602"/>
      <c r="AF20" s="603"/>
      <c r="AG20" s="109"/>
      <c r="AH20" s="54"/>
      <c r="AK20" s="530" t="s">
        <v>120</v>
      </c>
      <c r="AL20" s="530"/>
      <c r="AN20" s="530" t="s">
        <v>121</v>
      </c>
      <c r="AO20" s="530"/>
      <c r="AQ20" s="530" t="s">
        <v>130</v>
      </c>
      <c r="AR20" s="530"/>
      <c r="AS20" s="530"/>
      <c r="AT20" s="530"/>
      <c r="AW20" s="530" t="s">
        <v>132</v>
      </c>
      <c r="AX20" s="530"/>
      <c r="AY20" s="530"/>
      <c r="AZ20" s="530"/>
    </row>
    <row r="21" spans="1:59" ht="7.5" customHeight="1" x14ac:dyDescent="0.2">
      <c r="A21" s="62"/>
      <c r="B21" s="45"/>
      <c r="C21" s="647"/>
      <c r="D21" s="648"/>
      <c r="E21" s="649"/>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121"/>
      <c r="AQ21" s="530"/>
      <c r="AR21" s="530"/>
      <c r="AS21" s="530"/>
      <c r="AT21" s="530"/>
      <c r="AW21" s="530"/>
      <c r="AX21" s="530"/>
      <c r="AY21" s="530"/>
      <c r="AZ21" s="530"/>
    </row>
    <row r="22" spans="1:59" ht="7.5" customHeight="1" x14ac:dyDescent="0.2">
      <c r="A22" s="62"/>
      <c r="B22" s="45"/>
      <c r="C22" s="650"/>
      <c r="D22" s="651"/>
      <c r="E22" s="652"/>
      <c r="F22" s="97"/>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121"/>
      <c r="AK22" s="195"/>
      <c r="AL22" s="195"/>
    </row>
    <row r="23" spans="1:59" ht="8.25" customHeight="1" x14ac:dyDescent="0.2">
      <c r="A23" s="62"/>
      <c r="B23" s="45"/>
      <c r="C23" s="67"/>
      <c r="D23" s="67"/>
      <c r="E23" s="67"/>
      <c r="F23" s="97"/>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213"/>
      <c r="AK23" s="195"/>
      <c r="AL23" s="195"/>
    </row>
    <row r="24" spans="1:59" ht="9" customHeight="1" x14ac:dyDescent="0.2">
      <c r="A24" s="62"/>
      <c r="B24" s="45"/>
      <c r="C24" s="67"/>
      <c r="D24" s="67"/>
      <c r="E24" s="67"/>
      <c r="F24" s="97"/>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121"/>
      <c r="AK24" s="195"/>
      <c r="AL24" s="195"/>
      <c r="BC24" s="576" t="s">
        <v>166</v>
      </c>
      <c r="BD24" s="576"/>
      <c r="BF24" s="576" t="s">
        <v>170</v>
      </c>
      <c r="BG24" s="576"/>
    </row>
    <row r="25" spans="1:59" ht="18.75" customHeight="1" x14ac:dyDescent="0.2">
      <c r="A25" s="62"/>
      <c r="B25" s="45"/>
      <c r="C25" s="67"/>
      <c r="D25" s="67"/>
      <c r="E25" s="67"/>
      <c r="F25" s="97"/>
      <c r="G25" s="713" t="s">
        <v>56</v>
      </c>
      <c r="H25" s="714"/>
      <c r="I25" s="714"/>
      <c r="J25" s="714"/>
      <c r="K25" s="714"/>
      <c r="L25" s="714"/>
      <c r="M25" s="714"/>
      <c r="N25" s="714"/>
      <c r="O25" s="714"/>
      <c r="P25" s="714"/>
      <c r="Q25" s="714"/>
      <c r="R25" s="714"/>
      <c r="S25" s="714"/>
      <c r="T25" s="714"/>
      <c r="U25" s="715"/>
      <c r="V25" s="97"/>
      <c r="W25" s="45"/>
      <c r="X25" s="45"/>
      <c r="Y25" s="614" t="s">
        <v>200</v>
      </c>
      <c r="Z25" s="615"/>
      <c r="AA25" s="615"/>
      <c r="AB25" s="615"/>
      <c r="AC25" s="615"/>
      <c r="AD25" s="615"/>
      <c r="AE25" s="615"/>
      <c r="AF25" s="615"/>
      <c r="AG25" s="616"/>
      <c r="AH25" s="121"/>
      <c r="AK25" s="577" t="s">
        <v>122</v>
      </c>
      <c r="AL25" s="577"/>
      <c r="AN25" s="577" t="s">
        <v>123</v>
      </c>
      <c r="AO25" s="577"/>
      <c r="BC25" s="576"/>
      <c r="BD25" s="576"/>
      <c r="BF25" s="576"/>
      <c r="BG25" s="576"/>
    </row>
    <row r="26" spans="1:59" ht="5.25" customHeight="1" x14ac:dyDescent="0.2">
      <c r="A26" s="62"/>
      <c r="B26" s="45"/>
      <c r="C26" s="117"/>
      <c r="D26" s="613"/>
      <c r="E26" s="613"/>
      <c r="F26" s="97"/>
      <c r="G26" s="711"/>
      <c r="H26" s="711"/>
      <c r="I26" s="711"/>
      <c r="J26" s="711"/>
      <c r="K26" s="711"/>
      <c r="L26" s="711"/>
      <c r="M26" s="711"/>
      <c r="N26" s="711"/>
      <c r="O26" s="711"/>
      <c r="P26" s="711"/>
      <c r="Q26" s="711"/>
      <c r="R26" s="711"/>
      <c r="S26" s="711"/>
      <c r="T26" s="711"/>
      <c r="U26" s="711"/>
      <c r="V26" s="711"/>
      <c r="W26" s="711"/>
      <c r="X26" s="711"/>
      <c r="Y26" s="711"/>
      <c r="Z26" s="711"/>
      <c r="AA26" s="711"/>
      <c r="AB26" s="711"/>
      <c r="AC26" s="711"/>
      <c r="AD26" s="711"/>
      <c r="AE26" s="711"/>
      <c r="AF26" s="711"/>
      <c r="AG26" s="711"/>
      <c r="AH26" s="121"/>
    </row>
    <row r="27" spans="1:59" ht="29.25" customHeight="1" x14ac:dyDescent="0.2">
      <c r="A27" s="62"/>
      <c r="B27" s="668" t="s">
        <v>90</v>
      </c>
      <c r="C27" s="669"/>
      <c r="D27" s="668" t="s">
        <v>91</v>
      </c>
      <c r="E27" s="669"/>
      <c r="F27" s="682"/>
      <c r="G27" s="683" t="s">
        <v>196</v>
      </c>
      <c r="H27" s="684"/>
      <c r="I27" s="685" t="s">
        <v>197</v>
      </c>
      <c r="J27" s="686" t="s">
        <v>92</v>
      </c>
      <c r="K27" s="669"/>
      <c r="L27" s="668" t="s">
        <v>93</v>
      </c>
      <c r="M27" s="688"/>
      <c r="N27" s="669"/>
      <c r="O27" s="668" t="s">
        <v>94</v>
      </c>
      <c r="P27" s="669"/>
      <c r="Q27" s="668" t="s">
        <v>199</v>
      </c>
      <c r="R27" s="672"/>
      <c r="S27" s="674" t="s">
        <v>198</v>
      </c>
      <c r="T27" s="657"/>
      <c r="U27" s="675"/>
      <c r="V27" s="657" t="s">
        <v>112</v>
      </c>
      <c r="W27" s="658"/>
      <c r="X27" s="678" t="s">
        <v>113</v>
      </c>
      <c r="Y27" s="657" t="s">
        <v>194</v>
      </c>
      <c r="Z27" s="657"/>
      <c r="AA27" s="657"/>
      <c r="AB27" s="657"/>
      <c r="AC27" s="658"/>
      <c r="AD27" s="656" t="s">
        <v>195</v>
      </c>
      <c r="AE27" s="657"/>
      <c r="AF27" s="657"/>
      <c r="AG27" s="658"/>
      <c r="AH27" s="68"/>
      <c r="AK27" s="574" t="s">
        <v>118</v>
      </c>
      <c r="AL27" s="574" t="s">
        <v>119</v>
      </c>
      <c r="AN27" s="574" t="s">
        <v>118</v>
      </c>
      <c r="AO27" s="574" t="s">
        <v>119</v>
      </c>
      <c r="AQ27" s="707" t="s">
        <v>126</v>
      </c>
      <c r="AR27" s="707" t="s">
        <v>127</v>
      </c>
      <c r="AS27" s="707" t="s">
        <v>128</v>
      </c>
      <c r="AT27" s="707" t="s">
        <v>129</v>
      </c>
      <c r="AU27" s="706" t="s">
        <v>131</v>
      </c>
      <c r="AW27" s="707" t="s">
        <v>126</v>
      </c>
      <c r="AX27" s="707" t="s">
        <v>127</v>
      </c>
      <c r="AY27" s="707" t="s">
        <v>128</v>
      </c>
      <c r="AZ27" s="707" t="s">
        <v>129</v>
      </c>
      <c r="BA27" s="706" t="s">
        <v>133</v>
      </c>
      <c r="BC27" s="574" t="s">
        <v>164</v>
      </c>
      <c r="BD27" s="574" t="s">
        <v>165</v>
      </c>
      <c r="BF27" s="574" t="s">
        <v>168</v>
      </c>
      <c r="BG27" s="574" t="s">
        <v>169</v>
      </c>
    </row>
    <row r="28" spans="1:59" ht="24.75" customHeight="1" x14ac:dyDescent="0.2">
      <c r="A28" s="62"/>
      <c r="B28" s="670"/>
      <c r="C28" s="671"/>
      <c r="D28" s="670"/>
      <c r="E28" s="671"/>
      <c r="F28" s="682"/>
      <c r="G28" s="659"/>
      <c r="H28" s="661"/>
      <c r="I28" s="679"/>
      <c r="J28" s="687"/>
      <c r="K28" s="671"/>
      <c r="L28" s="670"/>
      <c r="M28" s="689"/>
      <c r="N28" s="671"/>
      <c r="O28" s="670"/>
      <c r="P28" s="671"/>
      <c r="Q28" s="670"/>
      <c r="R28" s="673"/>
      <c r="S28" s="676"/>
      <c r="T28" s="660"/>
      <c r="U28" s="677"/>
      <c r="V28" s="660"/>
      <c r="W28" s="661"/>
      <c r="X28" s="679"/>
      <c r="Y28" s="660"/>
      <c r="Z28" s="660"/>
      <c r="AA28" s="660"/>
      <c r="AB28" s="660"/>
      <c r="AC28" s="661"/>
      <c r="AD28" s="659"/>
      <c r="AE28" s="660"/>
      <c r="AF28" s="660"/>
      <c r="AG28" s="661"/>
      <c r="AH28" s="68"/>
      <c r="AK28" s="575"/>
      <c r="AL28" s="575"/>
      <c r="AN28" s="575"/>
      <c r="AO28" s="575"/>
      <c r="AQ28" s="707"/>
      <c r="AR28" s="707"/>
      <c r="AS28" s="707"/>
      <c r="AT28" s="707"/>
      <c r="AU28" s="706"/>
      <c r="AW28" s="707"/>
      <c r="AX28" s="707"/>
      <c r="AY28" s="707"/>
      <c r="AZ28" s="707"/>
      <c r="BA28" s="706"/>
      <c r="BC28" s="575"/>
      <c r="BD28" s="575"/>
      <c r="BF28" s="575"/>
      <c r="BG28" s="575"/>
    </row>
    <row r="29" spans="1:59" s="91" customFormat="1" ht="15" customHeight="1" x14ac:dyDescent="0.2">
      <c r="A29" s="69"/>
      <c r="B29" s="653"/>
      <c r="C29" s="654"/>
      <c r="D29" s="655"/>
      <c r="E29" s="654"/>
      <c r="F29" s="549"/>
      <c r="G29" s="123" t="s">
        <v>0</v>
      </c>
      <c r="H29" s="122" t="s">
        <v>1</v>
      </c>
      <c r="I29" s="185" t="s">
        <v>75</v>
      </c>
      <c r="J29" s="82" t="s">
        <v>0</v>
      </c>
      <c r="K29" s="122" t="s">
        <v>1</v>
      </c>
      <c r="L29" s="122" t="s">
        <v>0</v>
      </c>
      <c r="M29" s="662" t="s">
        <v>1</v>
      </c>
      <c r="N29" s="662"/>
      <c r="O29" s="122" t="s">
        <v>0</v>
      </c>
      <c r="P29" s="122" t="s">
        <v>1</v>
      </c>
      <c r="Q29" s="122" t="s">
        <v>0</v>
      </c>
      <c r="R29" s="83" t="s">
        <v>1</v>
      </c>
      <c r="S29" s="663" t="s">
        <v>77</v>
      </c>
      <c r="T29" s="664"/>
      <c r="U29" s="665"/>
      <c r="V29" s="664" t="s">
        <v>76</v>
      </c>
      <c r="W29" s="666"/>
      <c r="X29" s="186" t="s">
        <v>97</v>
      </c>
      <c r="Y29" s="667" t="s">
        <v>0</v>
      </c>
      <c r="Z29" s="662"/>
      <c r="AA29" s="680" t="s">
        <v>1</v>
      </c>
      <c r="AB29" s="681"/>
      <c r="AC29" s="667"/>
      <c r="AD29" s="662" t="s">
        <v>0</v>
      </c>
      <c r="AE29" s="662"/>
      <c r="AF29" s="662" t="s">
        <v>1</v>
      </c>
      <c r="AG29" s="662"/>
      <c r="AH29" s="70"/>
      <c r="AI29" s="71"/>
      <c r="AK29" s="193"/>
      <c r="AL29" s="193"/>
      <c r="AN29" s="193"/>
      <c r="AO29" s="193"/>
      <c r="AV29" s="194"/>
      <c r="AW29" s="194"/>
      <c r="AX29" s="194"/>
      <c r="AY29" s="194"/>
      <c r="AZ29" s="194"/>
      <c r="BA29" s="194"/>
      <c r="BC29" s="193"/>
      <c r="BD29" s="193"/>
      <c r="BE29" s="212"/>
      <c r="BF29" s="193"/>
      <c r="BG29" s="193"/>
    </row>
    <row r="30" spans="1:59" s="92" customFormat="1" ht="22.5" customHeight="1" x14ac:dyDescent="0.2">
      <c r="A30" s="85"/>
      <c r="B30" s="592" t="s">
        <v>239</v>
      </c>
      <c r="C30" s="593"/>
      <c r="D30" s="690" t="s">
        <v>18</v>
      </c>
      <c r="E30" s="691"/>
      <c r="F30" s="86"/>
      <c r="G30" s="299"/>
      <c r="H30" s="299"/>
      <c r="I30" s="300">
        <f t="shared" ref="I30:I37" si="0">G30+H30</f>
        <v>0</v>
      </c>
      <c r="J30" s="299"/>
      <c r="K30" s="299"/>
      <c r="L30" s="299"/>
      <c r="M30" s="580"/>
      <c r="N30" s="581"/>
      <c r="O30" s="299"/>
      <c r="P30" s="299"/>
      <c r="Q30" s="299"/>
      <c r="R30" s="299"/>
      <c r="S30" s="582">
        <f t="shared" ref="S30:S37" si="1">SUM(J30:R30)</f>
        <v>0</v>
      </c>
      <c r="T30" s="582"/>
      <c r="U30" s="582"/>
      <c r="V30" s="585"/>
      <c r="W30" s="586"/>
      <c r="X30" s="587"/>
      <c r="Y30" s="583"/>
      <c r="Z30" s="584"/>
      <c r="AA30" s="583"/>
      <c r="AB30" s="692"/>
      <c r="AC30" s="584"/>
      <c r="AD30" s="579"/>
      <c r="AE30" s="579"/>
      <c r="AF30" s="579"/>
      <c r="AG30" s="579"/>
      <c r="AH30" s="205"/>
      <c r="AI30" s="87"/>
      <c r="AJ30" s="216"/>
      <c r="AK30" s="192">
        <f>IF(J30+L30+O30+Q30&gt;1,IF(AD30=0,1,0),0)</f>
        <v>0</v>
      </c>
      <c r="AL30" s="192">
        <f>IF(K30+M30+P30+R30&gt;1,IF(AF30=0,1,0),0)</f>
        <v>0</v>
      </c>
      <c r="AN30" s="192">
        <f>IF(G30&gt;=1,IF(Y30=0,1,0),0)</f>
        <v>0</v>
      </c>
      <c r="AO30" s="192">
        <f>IF(H30&gt;=1,IF(AA30=0,1,0),0)</f>
        <v>0</v>
      </c>
      <c r="AQ30" s="192">
        <f>IF(J30&gt;=1,1,0)</f>
        <v>0</v>
      </c>
      <c r="AR30" s="192">
        <f>IF(L30&gt;=1,1,0)</f>
        <v>0</v>
      </c>
      <c r="AS30" s="192">
        <f>IF(O30&gt;=1,1,0)</f>
        <v>0</v>
      </c>
      <c r="AT30" s="192">
        <f>IF(Q30&gt;=1,1,0)</f>
        <v>0</v>
      </c>
      <c r="AU30" s="192">
        <f>SUM(AQ30:AT30)</f>
        <v>0</v>
      </c>
      <c r="AW30" s="192">
        <f>IF(K30&gt;=1,1,0)</f>
        <v>0</v>
      </c>
      <c r="AX30" s="192">
        <f>IF(M30&gt;=1,1,0)</f>
        <v>0</v>
      </c>
      <c r="AY30" s="192">
        <f>IF(P30&gt;=1,1,0)</f>
        <v>0</v>
      </c>
      <c r="AZ30" s="192">
        <f>IF(R30&gt;=1,1,0)</f>
        <v>0</v>
      </c>
      <c r="BA30" s="192">
        <f>SUM(AW30:AZ30)</f>
        <v>0</v>
      </c>
      <c r="BC30" s="192">
        <f>IF(Y30&lt;&gt;0,IF(G30+J30+L30+O30+Q30=0,1,0),0)</f>
        <v>0</v>
      </c>
      <c r="BD30" s="192">
        <f>IF(AA30&lt;&gt;0,IF(H30+K30+M30+P30+R30=0,1,0),0)</f>
        <v>0</v>
      </c>
      <c r="BF30" s="192">
        <f>IF(AD30&lt;&gt;0,IF(J30+L30+O30+Q30=0,1,0),0)</f>
        <v>0</v>
      </c>
      <c r="BG30" s="192">
        <f>IF(AF30&lt;&gt;0,IF(K30+M30+P30+R30=0,1,0),0)</f>
        <v>0</v>
      </c>
    </row>
    <row r="31" spans="1:59" s="92" customFormat="1" ht="22.5" customHeight="1" x14ac:dyDescent="0.2">
      <c r="A31" s="85"/>
      <c r="B31" s="590"/>
      <c r="C31" s="591"/>
      <c r="D31" s="595" t="s">
        <v>17</v>
      </c>
      <c r="E31" s="596"/>
      <c r="F31" s="86"/>
      <c r="G31" s="299"/>
      <c r="H31" s="299"/>
      <c r="I31" s="300">
        <f t="shared" si="0"/>
        <v>0</v>
      </c>
      <c r="J31" s="299"/>
      <c r="K31" s="299"/>
      <c r="L31" s="299"/>
      <c r="M31" s="580"/>
      <c r="N31" s="581"/>
      <c r="O31" s="299"/>
      <c r="P31" s="299"/>
      <c r="Q31" s="299"/>
      <c r="R31" s="299"/>
      <c r="S31" s="582">
        <f t="shared" si="1"/>
        <v>0</v>
      </c>
      <c r="T31" s="582"/>
      <c r="U31" s="582"/>
      <c r="V31" s="585"/>
      <c r="W31" s="586"/>
      <c r="X31" s="587"/>
      <c r="Y31" s="583"/>
      <c r="Z31" s="584"/>
      <c r="AA31" s="583"/>
      <c r="AB31" s="692"/>
      <c r="AC31" s="584"/>
      <c r="AD31" s="579"/>
      <c r="AE31" s="579"/>
      <c r="AF31" s="579"/>
      <c r="AG31" s="579"/>
      <c r="AH31" s="205"/>
      <c r="AI31" s="87"/>
      <c r="AJ31" s="216"/>
      <c r="AK31" s="192">
        <f>IF(J31+L31+O31+Q31&gt;1,IF(AD31=0,1,0),0)</f>
        <v>0</v>
      </c>
      <c r="AL31" s="192">
        <f>IF(K31+M31+P31+R31&gt;1,IF(AF31=0,1,0),0)</f>
        <v>0</v>
      </c>
      <c r="AN31" s="192">
        <f>IF(G31&gt;=1,IF(Y31=0,1,0),0)</f>
        <v>0</v>
      </c>
      <c r="AO31" s="192">
        <f>IF(H31&gt;=1,IF(AA31=0,1,0),0)</f>
        <v>0</v>
      </c>
      <c r="AQ31" s="192">
        <f>IF(J31&gt;=1,1,0)</f>
        <v>0</v>
      </c>
      <c r="AR31" s="192">
        <f>IF(L31&gt;=1,1,0)</f>
        <v>0</v>
      </c>
      <c r="AS31" s="192">
        <f>IF(O31&gt;=1,1,0)</f>
        <v>0</v>
      </c>
      <c r="AT31" s="192">
        <f>IF(Q31&gt;=1,1,0)</f>
        <v>0</v>
      </c>
      <c r="AU31" s="192">
        <f>SUM(AQ31:AT31)</f>
        <v>0</v>
      </c>
      <c r="AW31" s="192">
        <f>IF(K31&gt;=1,1,0)</f>
        <v>0</v>
      </c>
      <c r="AX31" s="192">
        <f>IF(M31&gt;=1,1,0)</f>
        <v>0</v>
      </c>
      <c r="AY31" s="192">
        <f>IF(P31&gt;=1,1,0)</f>
        <v>0</v>
      </c>
      <c r="AZ31" s="192">
        <f>IF(R31&gt;=1,1,0)</f>
        <v>0</v>
      </c>
      <c r="BA31" s="192">
        <f>SUM(AW31:AZ31)</f>
        <v>0</v>
      </c>
      <c r="BC31" s="192">
        <f>IF(Y31&lt;&gt;0,IF(G31+J31+L31+O31+Q31=0,1,0),0)</f>
        <v>0</v>
      </c>
      <c r="BD31" s="192">
        <f>IF(AA31&lt;&gt;0,IF(H31+K31+M31+P31+R31=0,1,0),0)</f>
        <v>0</v>
      </c>
      <c r="BF31" s="192">
        <f>IF(AD31&lt;&gt;0,IF(J31+L31+O31+Q31=0,1,0),0)</f>
        <v>0</v>
      </c>
      <c r="BG31" s="192">
        <f>IF(AF31&lt;&gt;0,IF(K31+M31+P31+R31=0,1,0),0)</f>
        <v>0</v>
      </c>
    </row>
    <row r="32" spans="1:59" s="244" customFormat="1" ht="17.25" customHeight="1" x14ac:dyDescent="0.2">
      <c r="A32" s="241"/>
      <c r="B32" s="242"/>
      <c r="C32" s="242"/>
      <c r="D32" s="594" t="s">
        <v>28</v>
      </c>
      <c r="E32" s="594"/>
      <c r="F32" s="594"/>
      <c r="G32" s="301">
        <f>SUM(G30:G31)</f>
        <v>0</v>
      </c>
      <c r="H32" s="301">
        <f>SUM(H30:H31)</f>
        <v>0</v>
      </c>
      <c r="I32" s="302">
        <f>SUM(G32:H32)</f>
        <v>0</v>
      </c>
      <c r="J32" s="301">
        <f>SUM(J30:J31)</f>
        <v>0</v>
      </c>
      <c r="K32" s="301">
        <f>SUM(K30:K31)</f>
        <v>0</v>
      </c>
      <c r="L32" s="301">
        <f>SUM(L30:L31)</f>
        <v>0</v>
      </c>
      <c r="M32" s="693">
        <f>SUM(M30:N31)</f>
        <v>0</v>
      </c>
      <c r="N32" s="693"/>
      <c r="O32" s="301">
        <f>SUM(O30:O31)</f>
        <v>0</v>
      </c>
      <c r="P32" s="301">
        <f>SUM(P30:P31)</f>
        <v>0</v>
      </c>
      <c r="Q32" s="301">
        <f>SUM(Q30:Q31)</f>
        <v>0</v>
      </c>
      <c r="R32" s="301">
        <f>SUM(R30:R31)</f>
        <v>0</v>
      </c>
      <c r="S32" s="694">
        <f>SUM(J32:R32)</f>
        <v>0</v>
      </c>
      <c r="T32" s="694"/>
      <c r="U32" s="694"/>
      <c r="V32" s="695">
        <f>IF(I32&lt;&gt;0,((S32/I32)*100),0)</f>
        <v>0</v>
      </c>
      <c r="W32" s="695"/>
      <c r="X32" s="304">
        <f>IF(I32&lt;&gt;0,((H32/I32)*100),0)</f>
        <v>0</v>
      </c>
      <c r="Y32" s="578">
        <f>SUM(Y30:Z31)</f>
        <v>0</v>
      </c>
      <c r="Z32" s="578"/>
      <c r="AA32" s="696">
        <f>SUM(AA30:AC31)</f>
        <v>0</v>
      </c>
      <c r="AB32" s="696"/>
      <c r="AC32" s="696"/>
      <c r="AD32" s="578">
        <f>SUM(AD30:AE31)</f>
        <v>0</v>
      </c>
      <c r="AE32" s="578"/>
      <c r="AF32" s="578">
        <f>SUM(AF30:AG31)</f>
        <v>0</v>
      </c>
      <c r="AG32" s="578"/>
      <c r="AH32" s="243"/>
      <c r="AI32" s="177"/>
      <c r="AK32" s="245"/>
      <c r="AL32" s="245"/>
      <c r="AN32" s="245"/>
      <c r="AO32" s="245"/>
      <c r="BC32" s="245"/>
      <c r="BD32" s="245"/>
      <c r="BF32" s="245"/>
      <c r="BG32" s="245"/>
    </row>
    <row r="33" spans="1:59" s="92" customFormat="1" ht="22.5" customHeight="1" x14ac:dyDescent="0.2">
      <c r="A33" s="85"/>
      <c r="B33" s="588" t="s">
        <v>241</v>
      </c>
      <c r="C33" s="589"/>
      <c r="D33" s="595" t="s">
        <v>18</v>
      </c>
      <c r="E33" s="596"/>
      <c r="F33" s="86"/>
      <c r="G33" s="299"/>
      <c r="H33" s="299"/>
      <c r="I33" s="300">
        <f t="shared" si="0"/>
        <v>0</v>
      </c>
      <c r="J33" s="299"/>
      <c r="K33" s="299"/>
      <c r="L33" s="299"/>
      <c r="M33" s="580"/>
      <c r="N33" s="581"/>
      <c r="O33" s="299"/>
      <c r="P33" s="299"/>
      <c r="Q33" s="299"/>
      <c r="R33" s="299"/>
      <c r="S33" s="582">
        <f t="shared" si="1"/>
        <v>0</v>
      </c>
      <c r="T33" s="582"/>
      <c r="U33" s="582"/>
      <c r="V33" s="585"/>
      <c r="W33" s="586"/>
      <c r="X33" s="587"/>
      <c r="Y33" s="583"/>
      <c r="Z33" s="584"/>
      <c r="AA33" s="583"/>
      <c r="AB33" s="692"/>
      <c r="AC33" s="584"/>
      <c r="AD33" s="579"/>
      <c r="AE33" s="579"/>
      <c r="AF33" s="579"/>
      <c r="AG33" s="579"/>
      <c r="AH33" s="205"/>
      <c r="AI33" s="87"/>
      <c r="AJ33" s="216"/>
      <c r="AK33" s="192">
        <f>IF(J33+L33+O33+Q33&gt;1,IF(AD33=0,1,0),0)</f>
        <v>0</v>
      </c>
      <c r="AL33" s="192">
        <f>IF(K33+M33+P33+R33&gt;1,IF(AF33=0,1,0),0)</f>
        <v>0</v>
      </c>
      <c r="AN33" s="192">
        <f>IF(G33&gt;=1,IF(Y33=0,1,0),0)</f>
        <v>0</v>
      </c>
      <c r="AO33" s="192">
        <f>IF(H33&gt;=1,IF(AA33=0,1,0),0)</f>
        <v>0</v>
      </c>
      <c r="AQ33" s="192">
        <f>IF(J33&gt;=1,1,0)</f>
        <v>0</v>
      </c>
      <c r="AR33" s="192">
        <f>IF(L33&gt;=1,1,0)</f>
        <v>0</v>
      </c>
      <c r="AS33" s="192">
        <f>IF(O33&gt;=1,1,0)</f>
        <v>0</v>
      </c>
      <c r="AT33" s="192">
        <f>IF(Q33&gt;=1,1,0)</f>
        <v>0</v>
      </c>
      <c r="AU33" s="192">
        <f>SUM(AQ33:AT33)</f>
        <v>0</v>
      </c>
      <c r="AW33" s="192">
        <f>IF(K33&gt;=1,1,0)</f>
        <v>0</v>
      </c>
      <c r="AX33" s="192">
        <f>IF(M33&gt;=1,1,0)</f>
        <v>0</v>
      </c>
      <c r="AY33" s="192">
        <f>IF(P33&gt;=1,1,0)</f>
        <v>0</v>
      </c>
      <c r="AZ33" s="192">
        <f>IF(R33&gt;=1,1,0)</f>
        <v>0</v>
      </c>
      <c r="BA33" s="192">
        <f>SUM(AW33:AZ33)</f>
        <v>0</v>
      </c>
      <c r="BC33" s="192">
        <f>IF(Y33&lt;&gt;0,IF(G33+J33+L33+O33+Q33=0,1,0),0)</f>
        <v>0</v>
      </c>
      <c r="BD33" s="192">
        <f>IF(AA33&lt;&gt;0,IF(H33+K33+M33+P33+R33=0,1,0),0)</f>
        <v>0</v>
      </c>
      <c r="BF33" s="192">
        <f>IF(AD33&lt;&gt;0,IF(J33+L33+O33+Q33=0,1,0),0)</f>
        <v>0</v>
      </c>
      <c r="BG33" s="192">
        <f>IF(AF33&lt;&gt;0,IF(K33+M33+P33+R33=0,1,0),0)</f>
        <v>0</v>
      </c>
    </row>
    <row r="34" spans="1:59" s="92" customFormat="1" ht="22.5" customHeight="1" x14ac:dyDescent="0.2">
      <c r="A34" s="85"/>
      <c r="B34" s="590"/>
      <c r="C34" s="591"/>
      <c r="D34" s="595" t="s">
        <v>17</v>
      </c>
      <c r="E34" s="596"/>
      <c r="F34" s="86"/>
      <c r="G34" s="299"/>
      <c r="H34" s="299"/>
      <c r="I34" s="300">
        <f t="shared" si="0"/>
        <v>0</v>
      </c>
      <c r="J34" s="299"/>
      <c r="K34" s="299"/>
      <c r="L34" s="299"/>
      <c r="M34" s="580"/>
      <c r="N34" s="581"/>
      <c r="O34" s="299"/>
      <c r="P34" s="299"/>
      <c r="Q34" s="299"/>
      <c r="R34" s="299"/>
      <c r="S34" s="582">
        <f t="shared" si="1"/>
        <v>0</v>
      </c>
      <c r="T34" s="582"/>
      <c r="U34" s="582"/>
      <c r="V34" s="585"/>
      <c r="W34" s="586"/>
      <c r="X34" s="587"/>
      <c r="Y34" s="583"/>
      <c r="Z34" s="584"/>
      <c r="AA34" s="583"/>
      <c r="AB34" s="692"/>
      <c r="AC34" s="584"/>
      <c r="AD34" s="579"/>
      <c r="AE34" s="579"/>
      <c r="AF34" s="579"/>
      <c r="AG34" s="579"/>
      <c r="AH34" s="205"/>
      <c r="AI34" s="87"/>
      <c r="AJ34" s="216"/>
      <c r="AK34" s="192">
        <f>IF(J34+L34+O34+Q34&gt;1,IF(AD34=0,1,0),0)</f>
        <v>0</v>
      </c>
      <c r="AL34" s="192">
        <f>IF(K34+M34+P34+R34&gt;1,IF(AF34=0,1,0),0)</f>
        <v>0</v>
      </c>
      <c r="AN34" s="192">
        <f>IF(G34&gt;=1,IF(Y34=0,1,0),0)</f>
        <v>0</v>
      </c>
      <c r="AO34" s="192">
        <f>IF(H34&gt;=1,IF(AA34=0,1,0),0)</f>
        <v>0</v>
      </c>
      <c r="AQ34" s="192">
        <f>IF(J34&gt;=1,1,0)</f>
        <v>0</v>
      </c>
      <c r="AR34" s="192">
        <f>IF(L34&gt;=1,1,0)</f>
        <v>0</v>
      </c>
      <c r="AS34" s="192">
        <f>IF(O34&gt;=1,1,0)</f>
        <v>0</v>
      </c>
      <c r="AT34" s="192">
        <f>IF(Q34&gt;=1,1,0)</f>
        <v>0</v>
      </c>
      <c r="AU34" s="192">
        <f>SUM(AQ34:AT34)</f>
        <v>0</v>
      </c>
      <c r="AW34" s="192">
        <f>IF(K34&gt;=1,1,0)</f>
        <v>0</v>
      </c>
      <c r="AX34" s="192">
        <f>IF(M34&gt;=1,1,0)</f>
        <v>0</v>
      </c>
      <c r="AY34" s="192">
        <f>IF(P34&gt;=1,1,0)</f>
        <v>0</v>
      </c>
      <c r="AZ34" s="192">
        <f>IF(R34&gt;=1,1,0)</f>
        <v>0</v>
      </c>
      <c r="BA34" s="192">
        <f>SUM(AW34:AZ34)</f>
        <v>0</v>
      </c>
      <c r="BC34" s="192">
        <f>IF(Y34&lt;&gt;0,IF(G34+J34+L34+O34+Q34=0,1,0),0)</f>
        <v>0</v>
      </c>
      <c r="BD34" s="192">
        <f>IF(AA34&lt;&gt;0,IF(H34+K34+M34+P34+R34=0,1,0),0)</f>
        <v>0</v>
      </c>
      <c r="BF34" s="192">
        <f>IF(AD34&lt;&gt;0,IF(J34+L34+O34+Q34=0,1,0),0)</f>
        <v>0</v>
      </c>
      <c r="BG34" s="192">
        <f>IF(AF34&lt;&gt;0,IF(K34+M34+P34+R34=0,1,0),0)</f>
        <v>0</v>
      </c>
    </row>
    <row r="35" spans="1:59" s="244" customFormat="1" ht="17.25" customHeight="1" x14ac:dyDescent="0.2">
      <c r="A35" s="241"/>
      <c r="B35" s="242"/>
      <c r="C35" s="242"/>
      <c r="D35" s="594" t="s">
        <v>28</v>
      </c>
      <c r="E35" s="594"/>
      <c r="F35" s="594"/>
      <c r="G35" s="301">
        <f>SUM(G33:G34)</f>
        <v>0</v>
      </c>
      <c r="H35" s="301">
        <f>SUM(H33:H34)</f>
        <v>0</v>
      </c>
      <c r="I35" s="302">
        <f>SUM(G35:H35)</f>
        <v>0</v>
      </c>
      <c r="J35" s="301">
        <f>SUM(J33:J34)</f>
        <v>0</v>
      </c>
      <c r="K35" s="301">
        <f>SUM(K33:K34)</f>
        <v>0</v>
      </c>
      <c r="L35" s="301">
        <f>SUM(L33:L34)</f>
        <v>0</v>
      </c>
      <c r="M35" s="693">
        <f>SUM(M33:N34)</f>
        <v>0</v>
      </c>
      <c r="N35" s="693"/>
      <c r="O35" s="301">
        <f>SUM(O33:O34)</f>
        <v>0</v>
      </c>
      <c r="P35" s="301">
        <f>SUM(P33:P34)</f>
        <v>0</v>
      </c>
      <c r="Q35" s="301">
        <f>SUM(Q33:Q34)</f>
        <v>0</v>
      </c>
      <c r="R35" s="301">
        <f>SUM(R33:R34)</f>
        <v>0</v>
      </c>
      <c r="S35" s="694">
        <f>SUM(J35:R35)</f>
        <v>0</v>
      </c>
      <c r="T35" s="694"/>
      <c r="U35" s="694"/>
      <c r="V35" s="695">
        <f>IF(I35&lt;&gt;0,((S35/I35)*100),0)</f>
        <v>0</v>
      </c>
      <c r="W35" s="695"/>
      <c r="X35" s="316">
        <f>IF(I35&lt;&gt;0,((H35/I35)*100),0)</f>
        <v>0</v>
      </c>
      <c r="Y35" s="578">
        <f>SUM(Y33:Z34)</f>
        <v>0</v>
      </c>
      <c r="Z35" s="578"/>
      <c r="AA35" s="696">
        <f>SUM(AA33:AC34)</f>
        <v>0</v>
      </c>
      <c r="AB35" s="696"/>
      <c r="AC35" s="696"/>
      <c r="AD35" s="578">
        <f>SUM(AD33:AE34)</f>
        <v>0</v>
      </c>
      <c r="AE35" s="578"/>
      <c r="AF35" s="578">
        <f>SUM(AF33:AG34)</f>
        <v>0</v>
      </c>
      <c r="AG35" s="578"/>
      <c r="AH35" s="243"/>
      <c r="AI35" s="177"/>
      <c r="AK35" s="245"/>
      <c r="AL35" s="245"/>
      <c r="AN35" s="245"/>
      <c r="AO35" s="245"/>
      <c r="BC35" s="245"/>
      <c r="BD35" s="245"/>
      <c r="BF35" s="245"/>
      <c r="BG35" s="245"/>
    </row>
    <row r="36" spans="1:59" s="92" customFormat="1" ht="22.5" customHeight="1" x14ac:dyDescent="0.2">
      <c r="A36" s="85"/>
      <c r="B36" s="588" t="s">
        <v>242</v>
      </c>
      <c r="C36" s="589"/>
      <c r="D36" s="595" t="s">
        <v>18</v>
      </c>
      <c r="E36" s="596"/>
      <c r="F36" s="86"/>
      <c r="G36" s="299"/>
      <c r="H36" s="299"/>
      <c r="I36" s="300">
        <f t="shared" si="0"/>
        <v>0</v>
      </c>
      <c r="J36" s="299"/>
      <c r="K36" s="299"/>
      <c r="L36" s="299"/>
      <c r="M36" s="580"/>
      <c r="N36" s="581"/>
      <c r="O36" s="299"/>
      <c r="P36" s="299"/>
      <c r="Q36" s="299"/>
      <c r="R36" s="299"/>
      <c r="S36" s="582">
        <f t="shared" si="1"/>
        <v>0</v>
      </c>
      <c r="T36" s="582"/>
      <c r="U36" s="582"/>
      <c r="V36" s="585"/>
      <c r="W36" s="586"/>
      <c r="X36" s="587"/>
      <c r="Y36" s="583"/>
      <c r="Z36" s="584"/>
      <c r="AA36" s="583"/>
      <c r="AB36" s="692"/>
      <c r="AC36" s="584"/>
      <c r="AD36" s="579">
        <v>0</v>
      </c>
      <c r="AE36" s="579"/>
      <c r="AF36" s="579"/>
      <c r="AG36" s="579"/>
      <c r="AH36" s="205"/>
      <c r="AI36" s="87"/>
      <c r="AJ36" s="216"/>
      <c r="AK36" s="192">
        <f>IF(J36+L36+O36+Q36&gt;1,IF(AD36=0,1,0),0)</f>
        <v>0</v>
      </c>
      <c r="AL36" s="192">
        <f>IF(K36+M36+P36+R36&gt;1,IF(AF36=0,1,0),0)</f>
        <v>0</v>
      </c>
      <c r="AN36" s="192">
        <f>IF(G36&gt;=1,IF(Y36=0,1,0),0)</f>
        <v>0</v>
      </c>
      <c r="AO36" s="192">
        <f>IF(H36&gt;=1,IF(AA36=0,1,0),0)</f>
        <v>0</v>
      </c>
      <c r="AQ36" s="192">
        <f>IF(J36&gt;=1,1,0)</f>
        <v>0</v>
      </c>
      <c r="AR36" s="192">
        <f>IF(L36&gt;=1,1,0)</f>
        <v>0</v>
      </c>
      <c r="AS36" s="192">
        <f>IF(O36&gt;=1,1,0)</f>
        <v>0</v>
      </c>
      <c r="AT36" s="192">
        <f>IF(Q36&gt;=1,1,0)</f>
        <v>0</v>
      </c>
      <c r="AU36" s="192">
        <f>SUM(AQ36:AT36)</f>
        <v>0</v>
      </c>
      <c r="AW36" s="192">
        <f>IF(K36&gt;=1,1,0)</f>
        <v>0</v>
      </c>
      <c r="AX36" s="192">
        <f>IF(M36&gt;=1,1,0)</f>
        <v>0</v>
      </c>
      <c r="AY36" s="192">
        <f>IF(P36&gt;=1,1,0)</f>
        <v>0</v>
      </c>
      <c r="AZ36" s="192">
        <f>IF(R36&gt;=1,1,0)</f>
        <v>0</v>
      </c>
      <c r="BA36" s="192">
        <f>SUM(AW36:AZ36)</f>
        <v>0</v>
      </c>
      <c r="BC36" s="192">
        <f>IF(Y36&lt;&gt;0,IF(G36+J36+L36+O36+Q36=0,1,0),0)</f>
        <v>0</v>
      </c>
      <c r="BD36" s="192">
        <f>IF(AA36&lt;&gt;0,IF(H36+K36+M36+P36+R36=0,1,0),0)</f>
        <v>0</v>
      </c>
      <c r="BF36" s="192">
        <f>IF(AD36&lt;&gt;0,IF(J36+L36+O36+Q36=0,1,0),0)</f>
        <v>0</v>
      </c>
      <c r="BG36" s="192">
        <f>IF(AF36&lt;&gt;0,IF(K36+M36+P36+R36=0,1,0),0)</f>
        <v>0</v>
      </c>
    </row>
    <row r="37" spans="1:59" s="92" customFormat="1" ht="22.5" customHeight="1" x14ac:dyDescent="0.2">
      <c r="A37" s="85"/>
      <c r="B37" s="590"/>
      <c r="C37" s="591"/>
      <c r="D37" s="595" t="s">
        <v>17</v>
      </c>
      <c r="E37" s="596"/>
      <c r="F37" s="86"/>
      <c r="G37" s="299"/>
      <c r="H37" s="299"/>
      <c r="I37" s="300">
        <f t="shared" si="0"/>
        <v>0</v>
      </c>
      <c r="J37" s="299"/>
      <c r="K37" s="299"/>
      <c r="L37" s="299"/>
      <c r="M37" s="580"/>
      <c r="N37" s="581"/>
      <c r="O37" s="299"/>
      <c r="P37" s="299"/>
      <c r="Q37" s="299"/>
      <c r="R37" s="299"/>
      <c r="S37" s="582">
        <f t="shared" si="1"/>
        <v>0</v>
      </c>
      <c r="T37" s="582"/>
      <c r="U37" s="582"/>
      <c r="V37" s="585"/>
      <c r="W37" s="586"/>
      <c r="X37" s="587"/>
      <c r="Y37" s="583"/>
      <c r="Z37" s="584"/>
      <c r="AA37" s="583"/>
      <c r="AB37" s="692"/>
      <c r="AC37" s="584"/>
      <c r="AD37" s="579"/>
      <c r="AE37" s="579"/>
      <c r="AF37" s="579"/>
      <c r="AG37" s="579"/>
      <c r="AH37" s="205"/>
      <c r="AI37" s="87"/>
      <c r="AJ37" s="216"/>
      <c r="AK37" s="192">
        <f>IF(J37+L37+O37+Q37&gt;1,IF(AD37=0,1,0),0)</f>
        <v>0</v>
      </c>
      <c r="AL37" s="192">
        <f>IF(K37+M37+P37+R37&gt;1,IF(AF37=0,1,0),0)</f>
        <v>0</v>
      </c>
      <c r="AN37" s="192">
        <f>IF(G37&gt;=1,IF(Y37=0,1,0),0)</f>
        <v>0</v>
      </c>
      <c r="AO37" s="192">
        <f>IF(H37&gt;=1,IF(AA37=0,1,0),0)</f>
        <v>0</v>
      </c>
      <c r="AQ37" s="192">
        <f>IF(J37&gt;=1,1,0)</f>
        <v>0</v>
      </c>
      <c r="AR37" s="192">
        <f>IF(L37&gt;=1,1,0)</f>
        <v>0</v>
      </c>
      <c r="AS37" s="192">
        <f>IF(O37&gt;=1,1,0)</f>
        <v>0</v>
      </c>
      <c r="AT37" s="192">
        <f>IF(Q37&gt;=1,1,0)</f>
        <v>0</v>
      </c>
      <c r="AU37" s="192">
        <f>SUM(AQ37:AT37)</f>
        <v>0</v>
      </c>
      <c r="AW37" s="192">
        <f>IF(K37&gt;=1,1,0)</f>
        <v>0</v>
      </c>
      <c r="AX37" s="192">
        <f>IF(M37&gt;=1,1,0)</f>
        <v>0</v>
      </c>
      <c r="AY37" s="192">
        <f>IF(P37&gt;=1,1,0)</f>
        <v>0</v>
      </c>
      <c r="AZ37" s="192">
        <f>IF(R37&gt;=1,1,0)</f>
        <v>0</v>
      </c>
      <c r="BA37" s="192">
        <f>SUM(AW37:AZ37)</f>
        <v>0</v>
      </c>
      <c r="BC37" s="192">
        <f>IF(Y37&lt;&gt;0,IF(G37+J37+L37+O37+Q37=0,1,0),0)</f>
        <v>0</v>
      </c>
      <c r="BD37" s="192">
        <f>IF(AA37&lt;&gt;0,IF(H37+K37+M37+P37+R37=0,1,0),0)</f>
        <v>0</v>
      </c>
      <c r="BF37" s="192">
        <f>IF(AD37&lt;&gt;0,IF(J37+L37+O37+Q37=0,1,0),0)</f>
        <v>0</v>
      </c>
      <c r="BG37" s="192">
        <f>IF(AF37&lt;&gt;0,IF(K37+M37+P37+R37=0,1,0),0)</f>
        <v>0</v>
      </c>
    </row>
    <row r="38" spans="1:59" s="244" customFormat="1" ht="17.25" customHeight="1" x14ac:dyDescent="0.2">
      <c r="A38" s="241"/>
      <c r="B38" s="242"/>
      <c r="C38" s="242"/>
      <c r="D38" s="594" t="s">
        <v>28</v>
      </c>
      <c r="E38" s="594"/>
      <c r="F38" s="594"/>
      <c r="G38" s="301">
        <f>SUM(G36:G37)</f>
        <v>0</v>
      </c>
      <c r="H38" s="301">
        <f>SUM(H36:H37)</f>
        <v>0</v>
      </c>
      <c r="I38" s="302">
        <f>SUM(G38:H38)</f>
        <v>0</v>
      </c>
      <c r="J38" s="301">
        <f>SUM(J36:J37)</f>
        <v>0</v>
      </c>
      <c r="K38" s="301">
        <f>SUM(K36:K37)</f>
        <v>0</v>
      </c>
      <c r="L38" s="301">
        <f>SUM(L36:L37)</f>
        <v>0</v>
      </c>
      <c r="M38" s="693">
        <f>SUM(M36:N37)</f>
        <v>0</v>
      </c>
      <c r="N38" s="693"/>
      <c r="O38" s="301">
        <f>SUM(O36:O37)</f>
        <v>0</v>
      </c>
      <c r="P38" s="301">
        <f>SUM(P36:P37)</f>
        <v>0</v>
      </c>
      <c r="Q38" s="301">
        <f>SUM(Q36:Q37)</f>
        <v>0</v>
      </c>
      <c r="R38" s="301">
        <f>SUM(R36:R37)</f>
        <v>0</v>
      </c>
      <c r="S38" s="694">
        <f>SUM(J38:R38)</f>
        <v>0</v>
      </c>
      <c r="T38" s="694"/>
      <c r="U38" s="694"/>
      <c r="V38" s="695">
        <f>IF(I38&lt;&gt;0,((S38/I38)*100),0)</f>
        <v>0</v>
      </c>
      <c r="W38" s="695"/>
      <c r="X38" s="316">
        <f>IF(I38&lt;&gt;0,((H38/I38)*100),0)</f>
        <v>0</v>
      </c>
      <c r="Y38" s="578">
        <f>SUM(Y36:Z37)</f>
        <v>0</v>
      </c>
      <c r="Z38" s="578"/>
      <c r="AA38" s="696">
        <f>SUM(AA36:AC37)</f>
        <v>0</v>
      </c>
      <c r="AB38" s="696"/>
      <c r="AC38" s="696"/>
      <c r="AD38" s="578">
        <f>SUM(AD36:AE37)</f>
        <v>0</v>
      </c>
      <c r="AE38" s="578"/>
      <c r="AF38" s="578">
        <f>SUM(AF36:AG37)</f>
        <v>0</v>
      </c>
      <c r="AG38" s="578"/>
      <c r="AH38" s="243"/>
      <c r="AI38" s="177"/>
      <c r="AK38" s="245"/>
      <c r="AL38" s="245"/>
      <c r="AN38" s="245"/>
      <c r="AO38" s="245"/>
      <c r="BC38" s="245"/>
      <c r="BD38" s="245"/>
      <c r="BF38" s="245"/>
      <c r="BG38" s="245"/>
    </row>
    <row r="39" spans="1:59" s="92" customFormat="1" ht="22.5" customHeight="1" x14ac:dyDescent="0.2">
      <c r="A39" s="85"/>
      <c r="B39" s="588" t="s">
        <v>243</v>
      </c>
      <c r="C39" s="589"/>
      <c r="D39" s="595" t="s">
        <v>18</v>
      </c>
      <c r="E39" s="596"/>
      <c r="F39" s="86"/>
      <c r="G39" s="299"/>
      <c r="H39" s="303"/>
      <c r="I39" s="300">
        <f t="shared" ref="I39:I40" si="2">G39+H39</f>
        <v>0</v>
      </c>
      <c r="J39" s="299"/>
      <c r="K39" s="299"/>
      <c r="L39" s="299"/>
      <c r="M39" s="580"/>
      <c r="N39" s="581"/>
      <c r="O39" s="299"/>
      <c r="P39" s="299"/>
      <c r="Q39" s="299"/>
      <c r="R39" s="299"/>
      <c r="S39" s="582">
        <f t="shared" ref="S39:S40" si="3">SUM(J39:R39)</f>
        <v>0</v>
      </c>
      <c r="T39" s="582"/>
      <c r="U39" s="582"/>
      <c r="V39" s="585"/>
      <c r="W39" s="586"/>
      <c r="X39" s="587"/>
      <c r="Y39" s="583"/>
      <c r="Z39" s="584"/>
      <c r="AA39" s="583"/>
      <c r="AB39" s="692"/>
      <c r="AC39" s="584"/>
      <c r="AD39" s="579"/>
      <c r="AE39" s="579"/>
      <c r="AF39" s="579"/>
      <c r="AG39" s="579"/>
      <c r="AH39" s="205"/>
      <c r="AI39" s="87"/>
      <c r="AJ39" s="216"/>
      <c r="AK39" s="192">
        <f>IF(J39+L39+O39+Q39&gt;1,IF(AD39=0,1,0),0)</f>
        <v>0</v>
      </c>
      <c r="AL39" s="192">
        <f>IF(K39+M39+P39+R39&gt;1,IF(AF39=0,1,0),0)</f>
        <v>0</v>
      </c>
      <c r="AN39" s="192">
        <f>IF(G39&gt;=1,IF(Y39=0,1,0),0)</f>
        <v>0</v>
      </c>
      <c r="AO39" s="192">
        <f>IF(H39&gt;=1,IF(AA39=0,1,0),0)</f>
        <v>0</v>
      </c>
      <c r="AQ39" s="192">
        <f>IF(J39&gt;=1,1,0)</f>
        <v>0</v>
      </c>
      <c r="AR39" s="192">
        <f>IF(L39&gt;=1,1,0)</f>
        <v>0</v>
      </c>
      <c r="AS39" s="192">
        <f>IF(O39&gt;=1,1,0)</f>
        <v>0</v>
      </c>
      <c r="AT39" s="192">
        <f>IF(Q39&gt;=1,1,0)</f>
        <v>0</v>
      </c>
      <c r="AU39" s="192">
        <f>SUM(AQ39:AT39)</f>
        <v>0</v>
      </c>
      <c r="AW39" s="192">
        <f>IF(K39&gt;=1,1,0)</f>
        <v>0</v>
      </c>
      <c r="AX39" s="192">
        <f>IF(M39&gt;=1,1,0)</f>
        <v>0</v>
      </c>
      <c r="AY39" s="192">
        <f>IF(P39&gt;=1,1,0)</f>
        <v>0</v>
      </c>
      <c r="AZ39" s="192">
        <f>IF(R39&gt;=1,1,0)</f>
        <v>0</v>
      </c>
      <c r="BA39" s="192">
        <f>SUM(AW39:AZ39)</f>
        <v>0</v>
      </c>
      <c r="BC39" s="192">
        <f>IF(Y39&lt;&gt;0,IF(G39+J39+L39+O39+Q39=0,1,0),0)</f>
        <v>0</v>
      </c>
      <c r="BD39" s="192">
        <f>IF(AA39&lt;&gt;0,IF(H39+K39+M39+P39+R39=0,1,0),0)</f>
        <v>0</v>
      </c>
      <c r="BF39" s="192">
        <f>IF(AD39&lt;&gt;0,IF(J39+L39+O39+Q39=0,1,0),0)</f>
        <v>0</v>
      </c>
      <c r="BG39" s="192">
        <f>IF(AF39&lt;&gt;0,IF(K39+M39+P39+R39=0,1,0),0)</f>
        <v>0</v>
      </c>
    </row>
    <row r="40" spans="1:59" s="92" customFormat="1" ht="22.5" customHeight="1" x14ac:dyDescent="0.2">
      <c r="A40" s="85"/>
      <c r="B40" s="590"/>
      <c r="C40" s="591"/>
      <c r="D40" s="595" t="s">
        <v>17</v>
      </c>
      <c r="E40" s="596"/>
      <c r="F40" s="86"/>
      <c r="G40" s="299"/>
      <c r="H40" s="303"/>
      <c r="I40" s="300">
        <f t="shared" si="2"/>
        <v>0</v>
      </c>
      <c r="J40" s="299"/>
      <c r="K40" s="299"/>
      <c r="L40" s="299"/>
      <c r="M40" s="580"/>
      <c r="N40" s="581"/>
      <c r="O40" s="299"/>
      <c r="P40" s="299"/>
      <c r="Q40" s="299"/>
      <c r="R40" s="299"/>
      <c r="S40" s="582">
        <f t="shared" si="3"/>
        <v>0</v>
      </c>
      <c r="T40" s="582"/>
      <c r="U40" s="582"/>
      <c r="V40" s="585"/>
      <c r="W40" s="586"/>
      <c r="X40" s="587"/>
      <c r="Y40" s="583"/>
      <c r="Z40" s="584"/>
      <c r="AA40" s="583"/>
      <c r="AB40" s="692"/>
      <c r="AC40" s="584"/>
      <c r="AD40" s="579"/>
      <c r="AE40" s="579"/>
      <c r="AF40" s="579"/>
      <c r="AG40" s="579"/>
      <c r="AH40" s="205"/>
      <c r="AI40" s="87"/>
      <c r="AJ40" s="216"/>
      <c r="AK40" s="192">
        <f>IF(J40+L40+O40+Q40&gt;1,IF(AD40=0,1,0),0)</f>
        <v>0</v>
      </c>
      <c r="AL40" s="192">
        <f>IF(K40+M40+P40+R40&gt;1,IF(AF40=0,1,0),0)</f>
        <v>0</v>
      </c>
      <c r="AN40" s="192">
        <f>IF(G40&gt;=1,IF(Y40=0,1,0),0)</f>
        <v>0</v>
      </c>
      <c r="AO40" s="192">
        <f>IF(H40&gt;=1,IF(AA40=0,1,0),0)</f>
        <v>0</v>
      </c>
      <c r="AQ40" s="192">
        <f>IF(J40&gt;=1,1,0)</f>
        <v>0</v>
      </c>
      <c r="AR40" s="192">
        <f>IF(L40&gt;=1,1,0)</f>
        <v>0</v>
      </c>
      <c r="AS40" s="192">
        <f>IF(O40&gt;=1,1,0)</f>
        <v>0</v>
      </c>
      <c r="AT40" s="192">
        <f>IF(Q40&gt;=1,1,0)</f>
        <v>0</v>
      </c>
      <c r="AU40" s="192">
        <f>SUM(AQ40:AT40)</f>
        <v>0</v>
      </c>
      <c r="AW40" s="192">
        <f>IF(K40&gt;=1,1,0)</f>
        <v>0</v>
      </c>
      <c r="AX40" s="192">
        <f>IF(M40&gt;=1,1,0)</f>
        <v>0</v>
      </c>
      <c r="AY40" s="192">
        <f>IF(P40&gt;=1,1,0)</f>
        <v>0</v>
      </c>
      <c r="AZ40" s="192">
        <f>IF(R40&gt;=1,1,0)</f>
        <v>0</v>
      </c>
      <c r="BA40" s="192">
        <f>SUM(AW40:AZ40)</f>
        <v>0</v>
      </c>
      <c r="BC40" s="192">
        <f>IF(Y40&lt;&gt;0,IF(G40+J40+L40+O40+Q40=0,1,0),0)</f>
        <v>0</v>
      </c>
      <c r="BD40" s="192">
        <f>IF(AA40&lt;&gt;0,IF(H40+K40+M40+P40+R40=0,1,0),0)</f>
        <v>0</v>
      </c>
      <c r="BF40" s="192">
        <f>IF(AD40&lt;&gt;0,IF(J40+L40+O40+Q40=0,1,0),0)</f>
        <v>0</v>
      </c>
      <c r="BG40" s="192">
        <f>IF(AF40&lt;&gt;0,IF(K40+M40+P40+R40=0,1,0),0)</f>
        <v>0</v>
      </c>
    </row>
    <row r="41" spans="1:59" s="244" customFormat="1" ht="17.25" customHeight="1" x14ac:dyDescent="0.2">
      <c r="A41" s="241"/>
      <c r="B41" s="176"/>
      <c r="C41" s="176"/>
      <c r="D41" s="594" t="s">
        <v>28</v>
      </c>
      <c r="E41" s="594"/>
      <c r="F41" s="594"/>
      <c r="G41" s="301">
        <f>SUM(G39:G40)</f>
        <v>0</v>
      </c>
      <c r="H41" s="301">
        <f>SUM(H39:H40)</f>
        <v>0</v>
      </c>
      <c r="I41" s="302">
        <f>SUM(G41:H41)</f>
        <v>0</v>
      </c>
      <c r="J41" s="301">
        <f>SUM(J39:J40)</f>
        <v>0</v>
      </c>
      <c r="K41" s="301">
        <f>SUM(K39:K40)</f>
        <v>0</v>
      </c>
      <c r="L41" s="301">
        <f>SUM(L39:L40)</f>
        <v>0</v>
      </c>
      <c r="M41" s="693">
        <f>SUM(M39:N40)</f>
        <v>0</v>
      </c>
      <c r="N41" s="693"/>
      <c r="O41" s="301">
        <f>SUM(O39:O40)</f>
        <v>0</v>
      </c>
      <c r="P41" s="301">
        <f>SUM(P39:P40)</f>
        <v>0</v>
      </c>
      <c r="Q41" s="301">
        <f>SUM(Q39:Q40)</f>
        <v>0</v>
      </c>
      <c r="R41" s="301">
        <f>SUM(R39:R40)</f>
        <v>0</v>
      </c>
      <c r="S41" s="694">
        <f>SUM(J41:R41)</f>
        <v>0</v>
      </c>
      <c r="T41" s="694"/>
      <c r="U41" s="694"/>
      <c r="V41" s="695">
        <f>IF(I41&lt;&gt;0,((S41/I41)*100),0)</f>
        <v>0</v>
      </c>
      <c r="W41" s="695"/>
      <c r="X41" s="316">
        <f>IF(I41&lt;&gt;0,((H41/I41)*100),0)</f>
        <v>0</v>
      </c>
      <c r="Y41" s="578">
        <f>SUM(Y39:Z40)</f>
        <v>0</v>
      </c>
      <c r="Z41" s="578"/>
      <c r="AA41" s="696">
        <f>SUM(AA39:AC40)</f>
        <v>0</v>
      </c>
      <c r="AB41" s="696"/>
      <c r="AC41" s="696"/>
      <c r="AD41" s="578">
        <f>SUM(AD39:AE40)</f>
        <v>0</v>
      </c>
      <c r="AE41" s="578"/>
      <c r="AF41" s="578">
        <f>SUM(AF39:AG40)</f>
        <v>0</v>
      </c>
      <c r="AG41" s="578"/>
      <c r="AH41" s="243"/>
      <c r="AI41" s="177"/>
      <c r="AK41" s="245"/>
      <c r="AL41" s="245"/>
      <c r="AN41" s="245"/>
      <c r="AO41" s="245"/>
      <c r="BC41" s="245"/>
      <c r="BD41" s="245"/>
      <c r="BF41" s="245"/>
      <c r="BG41" s="245"/>
    </row>
    <row r="42" spans="1:59" s="92" customFormat="1" ht="22.5" customHeight="1" x14ac:dyDescent="0.2">
      <c r="A42" s="85"/>
      <c r="B42" s="588"/>
      <c r="C42" s="589"/>
      <c r="D42" s="595" t="s">
        <v>18</v>
      </c>
      <c r="E42" s="596"/>
      <c r="F42" s="86"/>
      <c r="G42" s="299"/>
      <c r="H42" s="299"/>
      <c r="I42" s="300">
        <f t="shared" ref="I42:I43" si="4">G42+H42</f>
        <v>0</v>
      </c>
      <c r="J42" s="299"/>
      <c r="K42" s="299"/>
      <c r="L42" s="299"/>
      <c r="M42" s="580"/>
      <c r="N42" s="581"/>
      <c r="O42" s="299"/>
      <c r="P42" s="299"/>
      <c r="Q42" s="299"/>
      <c r="R42" s="299"/>
      <c r="S42" s="582">
        <f t="shared" ref="S42:S43" si="5">SUM(J42:R42)</f>
        <v>0</v>
      </c>
      <c r="T42" s="582"/>
      <c r="U42" s="582"/>
      <c r="V42" s="585"/>
      <c r="W42" s="586"/>
      <c r="X42" s="587"/>
      <c r="Y42" s="583"/>
      <c r="Z42" s="584"/>
      <c r="AA42" s="583"/>
      <c r="AB42" s="692"/>
      <c r="AC42" s="584"/>
      <c r="AD42" s="579"/>
      <c r="AE42" s="579"/>
      <c r="AF42" s="579"/>
      <c r="AG42" s="579"/>
      <c r="AH42" s="205"/>
      <c r="AI42" s="87"/>
      <c r="AJ42" s="216"/>
      <c r="AK42" s="192">
        <f>IF(J42+L42+O42+Q42&gt;1,IF(AD42=0,1,0),0)</f>
        <v>0</v>
      </c>
      <c r="AL42" s="192">
        <f>IF(K42+M42+P42+R42&gt;1,IF(AF42=0,1,0),0)</f>
        <v>0</v>
      </c>
      <c r="AN42" s="192">
        <f>IF(G42&gt;=1,IF(Y42=0,1,0),0)</f>
        <v>0</v>
      </c>
      <c r="AO42" s="192">
        <f>IF(H42&gt;=1,IF(AA42=0,1,0),0)</f>
        <v>0</v>
      </c>
      <c r="AQ42" s="192">
        <f>IF(J42&gt;=1,1,0)</f>
        <v>0</v>
      </c>
      <c r="AR42" s="192">
        <f>IF(L42&gt;=1,1,0)</f>
        <v>0</v>
      </c>
      <c r="AS42" s="192">
        <f>IF(O42&gt;=1,1,0)</f>
        <v>0</v>
      </c>
      <c r="AT42" s="192">
        <f>IF(Q42&gt;=1,1,0)</f>
        <v>0</v>
      </c>
      <c r="AU42" s="192">
        <f>SUM(AQ42:AT42)</f>
        <v>0</v>
      </c>
      <c r="AW42" s="192">
        <f>IF(K42&gt;=1,1,0)</f>
        <v>0</v>
      </c>
      <c r="AX42" s="192">
        <f>IF(M42&gt;=1,1,0)</f>
        <v>0</v>
      </c>
      <c r="AY42" s="192">
        <f>IF(P42&gt;=1,1,0)</f>
        <v>0</v>
      </c>
      <c r="AZ42" s="192">
        <f>IF(R42&gt;=1,1,0)</f>
        <v>0</v>
      </c>
      <c r="BA42" s="192">
        <f>SUM(AW42:AZ42)</f>
        <v>0</v>
      </c>
      <c r="BC42" s="192">
        <f>IF(Y42&lt;&gt;0,IF(G42+J42+L42+O42+Q42=0,1,0),0)</f>
        <v>0</v>
      </c>
      <c r="BD42" s="192">
        <f>IF(AA42&lt;&gt;0,IF(H42+K42+M42+P42+R42=0,1,0),0)</f>
        <v>0</v>
      </c>
      <c r="BF42" s="192">
        <f>IF(AD42&lt;&gt;0,IF(J42+L42+O42+Q42=0,1,0),0)</f>
        <v>0</v>
      </c>
      <c r="BG42" s="192">
        <f>IF(AF42&lt;&gt;0,IF(K42+M42+P42+R42=0,1,0),0)</f>
        <v>0</v>
      </c>
    </row>
    <row r="43" spans="1:59" s="92" customFormat="1" ht="22.5" customHeight="1" x14ac:dyDescent="0.2">
      <c r="A43" s="85"/>
      <c r="B43" s="590"/>
      <c r="C43" s="591"/>
      <c r="D43" s="595" t="s">
        <v>17</v>
      </c>
      <c r="E43" s="596"/>
      <c r="F43" s="86"/>
      <c r="G43" s="299"/>
      <c r="H43" s="299"/>
      <c r="I43" s="300">
        <f t="shared" si="4"/>
        <v>0</v>
      </c>
      <c r="J43" s="299"/>
      <c r="K43" s="299"/>
      <c r="L43" s="299"/>
      <c r="M43" s="580"/>
      <c r="N43" s="581"/>
      <c r="O43" s="299"/>
      <c r="P43" s="299"/>
      <c r="Q43" s="299"/>
      <c r="R43" s="299"/>
      <c r="S43" s="582">
        <f t="shared" si="5"/>
        <v>0</v>
      </c>
      <c r="T43" s="582"/>
      <c r="U43" s="582"/>
      <c r="V43" s="585"/>
      <c r="W43" s="586"/>
      <c r="X43" s="587"/>
      <c r="Y43" s="583"/>
      <c r="Z43" s="584"/>
      <c r="AA43" s="583"/>
      <c r="AB43" s="692"/>
      <c r="AC43" s="584"/>
      <c r="AD43" s="579"/>
      <c r="AE43" s="579"/>
      <c r="AF43" s="579"/>
      <c r="AG43" s="579"/>
      <c r="AH43" s="205"/>
      <c r="AI43" s="87"/>
      <c r="AJ43" s="216"/>
      <c r="AK43" s="192">
        <f>IF(J43+L43+O43+Q43&gt;1,IF(AD43=0,1,0),0)</f>
        <v>0</v>
      </c>
      <c r="AL43" s="192">
        <f>IF(K43+M43+P43+R43&gt;1,IF(AF43=0,1,0),0)</f>
        <v>0</v>
      </c>
      <c r="AN43" s="192">
        <f>IF(G43&gt;=1,IF(Y43=0,1,0),0)</f>
        <v>0</v>
      </c>
      <c r="AO43" s="192">
        <f>IF(H43&gt;=1,IF(AA43=0,1,0),0)</f>
        <v>0</v>
      </c>
      <c r="AQ43" s="192">
        <f>IF(J43&gt;=1,1,0)</f>
        <v>0</v>
      </c>
      <c r="AR43" s="192">
        <f>IF(L43&gt;=1,1,0)</f>
        <v>0</v>
      </c>
      <c r="AS43" s="192">
        <f>IF(O43&gt;=1,1,0)</f>
        <v>0</v>
      </c>
      <c r="AT43" s="192">
        <f>IF(Q43&gt;=1,1,0)</f>
        <v>0</v>
      </c>
      <c r="AU43" s="192">
        <f>SUM(AQ43:AT43)</f>
        <v>0</v>
      </c>
      <c r="AW43" s="192">
        <f>IF(K43&gt;=1,1,0)</f>
        <v>0</v>
      </c>
      <c r="AX43" s="192">
        <f>IF(M43&gt;=1,1,0)</f>
        <v>0</v>
      </c>
      <c r="AY43" s="192">
        <f>IF(P43&gt;=1,1,0)</f>
        <v>0</v>
      </c>
      <c r="AZ43" s="192">
        <f>IF(R43&gt;=1,1,0)</f>
        <v>0</v>
      </c>
      <c r="BA43" s="192">
        <f>SUM(AW43:AZ43)</f>
        <v>0</v>
      </c>
      <c r="BC43" s="192">
        <f>IF(Y43&lt;&gt;0,IF(G43+J43+L43+O43+Q43=0,1,0),0)</f>
        <v>0</v>
      </c>
      <c r="BD43" s="192">
        <f>IF(AA43&lt;&gt;0,IF(H43+K43+M43+P43+R43=0,1,0),0)</f>
        <v>0</v>
      </c>
      <c r="BF43" s="192">
        <f>IF(AD43&lt;&gt;0,IF(J43+L43+O43+Q43=0,1,0),0)</f>
        <v>0</v>
      </c>
      <c r="BG43" s="192">
        <f>IF(AF43&lt;&gt;0,IF(K43+M43+P43+R43=0,1,0),0)</f>
        <v>0</v>
      </c>
    </row>
    <row r="44" spans="1:59" s="244" customFormat="1" ht="17.25" customHeight="1" x14ac:dyDescent="0.2">
      <c r="A44" s="241"/>
      <c r="B44" s="242"/>
      <c r="C44" s="242"/>
      <c r="D44" s="594" t="s">
        <v>28</v>
      </c>
      <c r="E44" s="594"/>
      <c r="F44" s="594"/>
      <c r="G44" s="301">
        <f>SUM(G42:G43)</f>
        <v>0</v>
      </c>
      <c r="H44" s="301">
        <f>SUM(H42:H43)</f>
        <v>0</v>
      </c>
      <c r="I44" s="302">
        <f>SUM(G44:H44)</f>
        <v>0</v>
      </c>
      <c r="J44" s="301">
        <f>SUM(J42:J43)</f>
        <v>0</v>
      </c>
      <c r="K44" s="301">
        <f>SUM(K42:K43)</f>
        <v>0</v>
      </c>
      <c r="L44" s="301">
        <f>SUM(L42:L43)</f>
        <v>0</v>
      </c>
      <c r="M44" s="693">
        <f>SUM(M42:N43)</f>
        <v>0</v>
      </c>
      <c r="N44" s="693"/>
      <c r="O44" s="301">
        <f>SUM(O42:O43)</f>
        <v>0</v>
      </c>
      <c r="P44" s="301">
        <f>SUM(P42:P43)</f>
        <v>0</v>
      </c>
      <c r="Q44" s="301">
        <f>SUM(Q42:Q43)</f>
        <v>0</v>
      </c>
      <c r="R44" s="301">
        <f>SUM(R42:R43)</f>
        <v>0</v>
      </c>
      <c r="S44" s="694">
        <f>SUM(J44:R44)</f>
        <v>0</v>
      </c>
      <c r="T44" s="694"/>
      <c r="U44" s="694"/>
      <c r="V44" s="695">
        <f>IF(I44&lt;&gt;0,((S44/I44)*100),0)</f>
        <v>0</v>
      </c>
      <c r="W44" s="695"/>
      <c r="X44" s="316">
        <f>IF(I44&lt;&gt;0,((H44/I44)*100),0)</f>
        <v>0</v>
      </c>
      <c r="Y44" s="578">
        <f>SUM(Y42:Z43)</f>
        <v>0</v>
      </c>
      <c r="Z44" s="578"/>
      <c r="AA44" s="696">
        <f>SUM(AA42:AC43)</f>
        <v>0</v>
      </c>
      <c r="AB44" s="696"/>
      <c r="AC44" s="696"/>
      <c r="AD44" s="578">
        <f>SUM(AD42:AE43)</f>
        <v>0</v>
      </c>
      <c r="AE44" s="578"/>
      <c r="AF44" s="578">
        <f>SUM(AF42:AG43)</f>
        <v>0</v>
      </c>
      <c r="AG44" s="578"/>
      <c r="AH44" s="243"/>
      <c r="AI44" s="177"/>
      <c r="AK44" s="245"/>
      <c r="AL44" s="245"/>
      <c r="AN44" s="245"/>
      <c r="AO44" s="245"/>
      <c r="BC44" s="245"/>
      <c r="BD44" s="245"/>
      <c r="BF44" s="245"/>
      <c r="BG44" s="245"/>
    </row>
    <row r="45" spans="1:59" s="92" customFormat="1" ht="22.5" customHeight="1" x14ac:dyDescent="0.2">
      <c r="A45" s="85"/>
      <c r="B45" s="698"/>
      <c r="C45" s="699"/>
      <c r="D45" s="700" t="s">
        <v>19</v>
      </c>
      <c r="E45" s="701"/>
      <c r="F45" s="86"/>
      <c r="G45" s="299"/>
      <c r="H45" s="299"/>
      <c r="I45" s="300">
        <f>G45+H45</f>
        <v>0</v>
      </c>
      <c r="J45" s="299"/>
      <c r="K45" s="299"/>
      <c r="L45" s="299"/>
      <c r="M45" s="580"/>
      <c r="N45" s="581"/>
      <c r="O45" s="299"/>
      <c r="P45" s="299"/>
      <c r="Q45" s="299"/>
      <c r="R45" s="299"/>
      <c r="S45" s="582">
        <f t="shared" ref="S45" si="6">SUM(J45:R45)</f>
        <v>0</v>
      </c>
      <c r="T45" s="582"/>
      <c r="U45" s="582"/>
      <c r="V45" s="695">
        <f>IF(I45&lt;&gt;0,((S45/I45)*100),0)</f>
        <v>0</v>
      </c>
      <c r="W45" s="695"/>
      <c r="X45" s="316">
        <f>IF(I45&lt;&gt;0,((H45/I45)*100),0)</f>
        <v>0</v>
      </c>
      <c r="Y45" s="583"/>
      <c r="Z45" s="584"/>
      <c r="AA45" s="583"/>
      <c r="AB45" s="692"/>
      <c r="AC45" s="584"/>
      <c r="AD45" s="579"/>
      <c r="AE45" s="579"/>
      <c r="AF45" s="579"/>
      <c r="AG45" s="579"/>
      <c r="AH45" s="205"/>
      <c r="AI45" s="87"/>
      <c r="AJ45" s="216"/>
      <c r="AK45" s="192">
        <f>IF(J45+L45+O45+Q45&gt;1,IF(AD45=0,1,0),0)</f>
        <v>0</v>
      </c>
      <c r="AL45" s="192">
        <f>IF(K45+M45+P45+R45&gt;1,IF(AF45=0,1,0),0)</f>
        <v>0</v>
      </c>
      <c r="AN45" s="192">
        <f>IF(G45&gt;=1,IF(Y45=0,1,0),0)</f>
        <v>0</v>
      </c>
      <c r="AO45" s="192">
        <f>IF(H45&gt;=1,IF(AA45=0,1,0),0)</f>
        <v>0</v>
      </c>
      <c r="AQ45" s="192">
        <f>IF(J45&gt;=1,1,0)</f>
        <v>0</v>
      </c>
      <c r="AR45" s="192">
        <f>IF(L45&gt;=1,1,0)</f>
        <v>0</v>
      </c>
      <c r="AS45" s="192">
        <f>IF(O45&gt;=1,1,0)</f>
        <v>0</v>
      </c>
      <c r="AT45" s="192">
        <f>IF(Q45&gt;=1,1,0)</f>
        <v>0</v>
      </c>
      <c r="AU45" s="192">
        <f>SUM(AQ45:AT45)</f>
        <v>0</v>
      </c>
      <c r="AW45" s="192">
        <f>IF(K45&gt;=1,1,0)</f>
        <v>0</v>
      </c>
      <c r="AX45" s="192">
        <f>IF(M45&gt;=1,1,0)</f>
        <v>0</v>
      </c>
      <c r="AY45" s="192">
        <f>IF(P45&gt;=1,1,0)</f>
        <v>0</v>
      </c>
      <c r="AZ45" s="192">
        <f>IF(R45&gt;=1,1,0)</f>
        <v>0</v>
      </c>
      <c r="BA45" s="192">
        <f>SUM(AW45:AZ45)</f>
        <v>0</v>
      </c>
      <c r="BC45" s="192">
        <f>IF(Y45&lt;&gt;0,IF(G45+J45+L45+O45+Q45=0,1,0),0)</f>
        <v>0</v>
      </c>
      <c r="BD45" s="192">
        <f>IF(AA45&lt;&gt;0,IF(H45+K45+M45+P45+R45=0,1,0),0)</f>
        <v>0</v>
      </c>
      <c r="BF45" s="192">
        <f>IF(AD45&lt;&gt;0,IF(J45+L45+O45+Q45=0,1,0),0)</f>
        <v>0</v>
      </c>
      <c r="BG45" s="192">
        <f>IF(AF45&lt;&gt;0,IF(K45+M45+P45+R45=0,1,0),0)</f>
        <v>0</v>
      </c>
    </row>
    <row r="46" spans="1:59" ht="5.25" customHeight="1" x14ac:dyDescent="0.2">
      <c r="A46" s="72"/>
      <c r="B46" s="73"/>
      <c r="C46" s="73"/>
      <c r="D46" s="73"/>
      <c r="E46" s="73"/>
      <c r="F46" s="74"/>
      <c r="G46" s="115"/>
      <c r="H46" s="115"/>
      <c r="I46" s="115"/>
      <c r="J46" s="115"/>
      <c r="K46" s="115"/>
      <c r="L46" s="115"/>
      <c r="M46" s="115"/>
      <c r="N46" s="74"/>
      <c r="O46" s="74"/>
      <c r="P46" s="74"/>
      <c r="Q46" s="74"/>
      <c r="R46" s="74"/>
      <c r="S46" s="75"/>
      <c r="T46" s="75"/>
      <c r="U46" s="75"/>
      <c r="V46" s="76"/>
      <c r="W46" s="76"/>
      <c r="X46" s="76"/>
      <c r="Y46" s="74"/>
      <c r="Z46" s="74"/>
      <c r="AA46" s="74"/>
      <c r="AB46" s="115"/>
      <c r="AC46" s="74"/>
      <c r="AD46" s="74"/>
      <c r="AE46" s="74"/>
      <c r="AF46" s="115"/>
      <c r="AG46" s="74"/>
      <c r="AH46" s="61"/>
    </row>
    <row r="47" spans="1:59" ht="9" customHeight="1" x14ac:dyDescent="0.2">
      <c r="G47" s="94"/>
      <c r="H47" s="34"/>
      <c r="I47" s="34"/>
      <c r="J47" s="34"/>
      <c r="K47" s="34"/>
      <c r="L47" s="34"/>
      <c r="M47" s="34"/>
      <c r="U47" s="34"/>
    </row>
    <row r="48" spans="1:59" ht="15" customHeight="1" x14ac:dyDescent="0.2">
      <c r="B48" s="34" t="s">
        <v>230</v>
      </c>
      <c r="E48" s="697"/>
      <c r="F48" s="697"/>
      <c r="G48" s="697"/>
      <c r="H48" s="697"/>
      <c r="I48" s="697"/>
      <c r="J48" s="697"/>
      <c r="K48" s="697"/>
      <c r="L48" s="697"/>
      <c r="M48" s="697"/>
      <c r="N48" s="697"/>
      <c r="O48" s="697"/>
      <c r="P48" s="509" t="s">
        <v>20</v>
      </c>
      <c r="Q48" s="509"/>
      <c r="R48" s="697"/>
      <c r="S48" s="697"/>
      <c r="T48" s="697"/>
    </row>
    <row r="49" spans="2:8" ht="21.75" customHeight="1" x14ac:dyDescent="0.2">
      <c r="B49" s="34" t="s">
        <v>57</v>
      </c>
      <c r="H49" s="77" t="s">
        <v>58</v>
      </c>
    </row>
    <row r="50" spans="2:8" ht="15" customHeight="1" x14ac:dyDescent="0.2"/>
    <row r="51" spans="2:8" ht="15" hidden="1" customHeight="1" x14ac:dyDescent="0.2"/>
    <row r="52" spans="2:8" ht="15" hidden="1" customHeight="1" x14ac:dyDescent="0.2"/>
    <row r="53" spans="2:8" ht="15" hidden="1" customHeight="1" x14ac:dyDescent="0.2"/>
    <row r="54" spans="2:8" ht="15" hidden="1" customHeight="1" x14ac:dyDescent="0.2"/>
    <row r="55" spans="2:8" ht="15" hidden="1" customHeight="1" x14ac:dyDescent="0.2"/>
    <row r="56" spans="2:8" ht="15" hidden="1" customHeight="1" x14ac:dyDescent="0.2"/>
  </sheetData>
  <sheetProtection algorithmName="SHA-512" hashValue="h9ehlEoixEIm6itFvJeJVhUys+/DtdF5EZX/xJ4WpmYKuMN+9EsTovuq8HZ6NsYH2nASc1eB4siTTSG5KWfF8A==" saltValue="LMSIbkSrwuLRNv/t8V+Urg==" spinCount="100000" sheet="1" objects="1" scenarios="1" selectLockedCells="1"/>
  <mergeCells count="249">
    <mergeCell ref="D2:T3"/>
    <mergeCell ref="B1:C1"/>
    <mergeCell ref="B2:C2"/>
    <mergeCell ref="BA27:BA28"/>
    <mergeCell ref="AQ27:AQ28"/>
    <mergeCell ref="AR27:AR28"/>
    <mergeCell ref="AS27:AS28"/>
    <mergeCell ref="AT27:AT28"/>
    <mergeCell ref="AQ20:AT21"/>
    <mergeCell ref="AW20:AZ21"/>
    <mergeCell ref="AW27:AW28"/>
    <mergeCell ref="AX27:AX28"/>
    <mergeCell ref="AY27:AY28"/>
    <mergeCell ref="AZ27:AZ28"/>
    <mergeCell ref="AU27:AU28"/>
    <mergeCell ref="AD18:AF19"/>
    <mergeCell ref="B27:C28"/>
    <mergeCell ref="L20:M20"/>
    <mergeCell ref="T20:U20"/>
    <mergeCell ref="D26:E26"/>
    <mergeCell ref="G26:AG26"/>
    <mergeCell ref="AD20:AF20"/>
    <mergeCell ref="Y20:Z20"/>
    <mergeCell ref="G25:U25"/>
    <mergeCell ref="E48:O48"/>
    <mergeCell ref="P48:Q48"/>
    <mergeCell ref="R48:T48"/>
    <mergeCell ref="AF45:AG45"/>
    <mergeCell ref="AD41:AE41"/>
    <mergeCell ref="AF41:AG41"/>
    <mergeCell ref="B45:C45"/>
    <mergeCell ref="D45:E45"/>
    <mergeCell ref="M45:N45"/>
    <mergeCell ref="S45:U45"/>
    <mergeCell ref="V45:W45"/>
    <mergeCell ref="Y45:Z45"/>
    <mergeCell ref="AD45:AE45"/>
    <mergeCell ref="M41:N41"/>
    <mergeCell ref="S41:U41"/>
    <mergeCell ref="V41:W41"/>
    <mergeCell ref="Y41:Z41"/>
    <mergeCell ref="D42:E42"/>
    <mergeCell ref="D44:F44"/>
    <mergeCell ref="M44:N44"/>
    <mergeCell ref="S44:U44"/>
    <mergeCell ref="V44:W44"/>
    <mergeCell ref="Y44:Z44"/>
    <mergeCell ref="AD44:AE44"/>
    <mergeCell ref="AA42:AC42"/>
    <mergeCell ref="AA43:AC43"/>
    <mergeCell ref="AA45:AC45"/>
    <mergeCell ref="AA41:AC41"/>
    <mergeCell ref="AA44:AC44"/>
    <mergeCell ref="Y42:Z42"/>
    <mergeCell ref="M38:N38"/>
    <mergeCell ref="S38:U38"/>
    <mergeCell ref="V38:W38"/>
    <mergeCell ref="Y38:Z38"/>
    <mergeCell ref="AA38:AC38"/>
    <mergeCell ref="AA39:AC39"/>
    <mergeCell ref="AA40:AC40"/>
    <mergeCell ref="M40:N40"/>
    <mergeCell ref="S40:U40"/>
    <mergeCell ref="Y40:Z40"/>
    <mergeCell ref="AD35:AE35"/>
    <mergeCell ref="AF35:AG35"/>
    <mergeCell ref="M36:N36"/>
    <mergeCell ref="S36:U36"/>
    <mergeCell ref="V36:X37"/>
    <mergeCell ref="Y36:Z36"/>
    <mergeCell ref="AD36:AE36"/>
    <mergeCell ref="M35:N35"/>
    <mergeCell ref="S35:U35"/>
    <mergeCell ref="V35:W35"/>
    <mergeCell ref="Y35:Z35"/>
    <mergeCell ref="AA35:AC35"/>
    <mergeCell ref="AA36:AC36"/>
    <mergeCell ref="AA37:AC37"/>
    <mergeCell ref="M37:N37"/>
    <mergeCell ref="S37:U37"/>
    <mergeCell ref="Y37:Z37"/>
    <mergeCell ref="AD32:AE32"/>
    <mergeCell ref="AF32:AG32"/>
    <mergeCell ref="D33:E33"/>
    <mergeCell ref="M33:N33"/>
    <mergeCell ref="S33:U33"/>
    <mergeCell ref="V33:X34"/>
    <mergeCell ref="Y33:Z33"/>
    <mergeCell ref="M32:N32"/>
    <mergeCell ref="S32:U32"/>
    <mergeCell ref="V32:W32"/>
    <mergeCell ref="AD33:AE33"/>
    <mergeCell ref="AF33:AG33"/>
    <mergeCell ref="D34:E34"/>
    <mergeCell ref="M34:N34"/>
    <mergeCell ref="S34:U34"/>
    <mergeCell ref="Y34:Z34"/>
    <mergeCell ref="AD34:AE34"/>
    <mergeCell ref="AF34:AG34"/>
    <mergeCell ref="AA32:AC32"/>
    <mergeCell ref="AA33:AC33"/>
    <mergeCell ref="AA34:AC34"/>
    <mergeCell ref="Y32:Z32"/>
    <mergeCell ref="AD30:AE30"/>
    <mergeCell ref="AF30:AG30"/>
    <mergeCell ref="D31:E31"/>
    <mergeCell ref="M31:N31"/>
    <mergeCell ref="S31:U31"/>
    <mergeCell ref="Y31:Z31"/>
    <mergeCell ref="AD31:AE31"/>
    <mergeCell ref="AF31:AG31"/>
    <mergeCell ref="D30:E30"/>
    <mergeCell ref="M30:N30"/>
    <mergeCell ref="S30:U30"/>
    <mergeCell ref="V30:X31"/>
    <mergeCell ref="Y30:Z30"/>
    <mergeCell ref="AA30:AC30"/>
    <mergeCell ref="AA31:AC31"/>
    <mergeCell ref="B29:C29"/>
    <mergeCell ref="D29:E29"/>
    <mergeCell ref="AD27:AG28"/>
    <mergeCell ref="M29:N29"/>
    <mergeCell ref="S29:U29"/>
    <mergeCell ref="V29:W29"/>
    <mergeCell ref="Y29:Z29"/>
    <mergeCell ref="AD29:AE29"/>
    <mergeCell ref="AF29:AG29"/>
    <mergeCell ref="O27:P28"/>
    <mergeCell ref="Q27:R28"/>
    <mergeCell ref="S27:U28"/>
    <mergeCell ref="V27:W28"/>
    <mergeCell ref="X27:X28"/>
    <mergeCell ref="Y27:AC28"/>
    <mergeCell ref="AA29:AC29"/>
    <mergeCell ref="F27:F29"/>
    <mergeCell ref="G27:H28"/>
    <mergeCell ref="I27:I28"/>
    <mergeCell ref="J27:K28"/>
    <mergeCell ref="L27:N28"/>
    <mergeCell ref="D27:E28"/>
    <mergeCell ref="Y25:AG25"/>
    <mergeCell ref="C17:G18"/>
    <mergeCell ref="I17:M17"/>
    <mergeCell ref="O17:R17"/>
    <mergeCell ref="G14:H14"/>
    <mergeCell ref="I14:M14"/>
    <mergeCell ref="O14:R14"/>
    <mergeCell ref="T14:W14"/>
    <mergeCell ref="X14:AB14"/>
    <mergeCell ref="O18:R18"/>
    <mergeCell ref="T18:V19"/>
    <mergeCell ref="T17:U17"/>
    <mergeCell ref="I18:J18"/>
    <mergeCell ref="L18:M19"/>
    <mergeCell ref="C14:D14"/>
    <mergeCell ref="G15:H15"/>
    <mergeCell ref="I15:M15"/>
    <mergeCell ref="O15:R15"/>
    <mergeCell ref="T15:W15"/>
    <mergeCell ref="N19:N20"/>
    <mergeCell ref="O19:R20"/>
    <mergeCell ref="S19:S20"/>
    <mergeCell ref="C20:E22"/>
    <mergeCell ref="G20:H20"/>
    <mergeCell ref="X15:AB15"/>
    <mergeCell ref="AD15:AF15"/>
    <mergeCell ref="AD16:AF16"/>
    <mergeCell ref="I12:M13"/>
    <mergeCell ref="N12:N13"/>
    <mergeCell ref="O12:R13"/>
    <mergeCell ref="S12:S13"/>
    <mergeCell ref="T12:U12"/>
    <mergeCell ref="V12:X12"/>
    <mergeCell ref="AE12:AF12"/>
    <mergeCell ref="AE13:AF13"/>
    <mergeCell ref="B39:C40"/>
    <mergeCell ref="B30:C31"/>
    <mergeCell ref="B33:C34"/>
    <mergeCell ref="B36:C37"/>
    <mergeCell ref="D38:F38"/>
    <mergeCell ref="D35:F35"/>
    <mergeCell ref="D32:F32"/>
    <mergeCell ref="D41:F41"/>
    <mergeCell ref="B42:C43"/>
    <mergeCell ref="D36:E36"/>
    <mergeCell ref="D43:E43"/>
    <mergeCell ref="D37:E37"/>
    <mergeCell ref="D40:E40"/>
    <mergeCell ref="D39:E39"/>
    <mergeCell ref="AF44:AG44"/>
    <mergeCell ref="AF36:AG36"/>
    <mergeCell ref="AF39:AG39"/>
    <mergeCell ref="AD42:AE42"/>
    <mergeCell ref="AF42:AG42"/>
    <mergeCell ref="M43:N43"/>
    <mergeCell ref="S43:U43"/>
    <mergeCell ref="Y43:Z43"/>
    <mergeCell ref="AD43:AE43"/>
    <mergeCell ref="AF43:AG43"/>
    <mergeCell ref="M42:N42"/>
    <mergeCell ref="S42:U42"/>
    <mergeCell ref="V42:X43"/>
    <mergeCell ref="AD37:AE37"/>
    <mergeCell ref="AF37:AG37"/>
    <mergeCell ref="AD40:AE40"/>
    <mergeCell ref="AF40:AG40"/>
    <mergeCell ref="AD38:AE38"/>
    <mergeCell ref="AF38:AG38"/>
    <mergeCell ref="M39:N39"/>
    <mergeCell ref="S39:U39"/>
    <mergeCell ref="V39:X40"/>
    <mergeCell ref="Y39:Z39"/>
    <mergeCell ref="AD39:AE39"/>
    <mergeCell ref="BC27:BC28"/>
    <mergeCell ref="BD27:BD28"/>
    <mergeCell ref="BF27:BF28"/>
    <mergeCell ref="BG27:BG28"/>
    <mergeCell ref="BC24:BD25"/>
    <mergeCell ref="BF24:BG25"/>
    <mergeCell ref="AK27:AK28"/>
    <mergeCell ref="AL27:AL28"/>
    <mergeCell ref="AN27:AN28"/>
    <mergeCell ref="AO27:AO28"/>
    <mergeCell ref="AK25:AL25"/>
    <mergeCell ref="AN25:AO25"/>
    <mergeCell ref="AK20:AL20"/>
    <mergeCell ref="AN20:AO20"/>
    <mergeCell ref="A5:H5"/>
    <mergeCell ref="AC5:AH5"/>
    <mergeCell ref="A6:D6"/>
    <mergeCell ref="I10:M10"/>
    <mergeCell ref="T10:AB10"/>
    <mergeCell ref="AC10:AH11"/>
    <mergeCell ref="Q7:AC8"/>
    <mergeCell ref="AF7:AG8"/>
    <mergeCell ref="AD7:AE8"/>
    <mergeCell ref="I11:J11"/>
    <mergeCell ref="L11:M11"/>
    <mergeCell ref="T11:U11"/>
    <mergeCell ref="V11:Z11"/>
    <mergeCell ref="B8:H9"/>
    <mergeCell ref="B7:O7"/>
    <mergeCell ref="B10:H10"/>
    <mergeCell ref="N10:S11"/>
    <mergeCell ref="AC14:AH14"/>
    <mergeCell ref="I20:K20"/>
    <mergeCell ref="I16:M16"/>
    <mergeCell ref="O16:R16"/>
    <mergeCell ref="T16:U16"/>
  </mergeCells>
  <conditionalFormatting sqref="G30">
    <cfRule type="expression" dxfId="619" priority="393">
      <formula>G30&lt;J30+L30+O30+Q30</formula>
    </cfRule>
  </conditionalFormatting>
  <conditionalFormatting sqref="H30">
    <cfRule type="expression" dxfId="618" priority="392">
      <formula>H30&lt;K30+M30+P30+R30</formula>
    </cfRule>
  </conditionalFormatting>
  <conditionalFormatting sqref="Y43:Z43">
    <cfRule type="expression" dxfId="617" priority="8">
      <formula>AN43=1</formula>
    </cfRule>
    <cfRule type="expression" dxfId="616" priority="145">
      <formula>Y43&lt;AD43</formula>
    </cfRule>
    <cfRule type="expression" dxfId="615" priority="146">
      <formula>$BC43=1</formula>
    </cfRule>
  </conditionalFormatting>
  <conditionalFormatting sqref="G45">
    <cfRule type="expression" dxfId="614" priority="106">
      <formula>G45&lt;J45+L45+O45+Q45</formula>
    </cfRule>
  </conditionalFormatting>
  <conditionalFormatting sqref="G31">
    <cfRule type="expression" dxfId="613" priority="88">
      <formula>G31&lt;J31+L31+O31+Q31</formula>
    </cfRule>
  </conditionalFormatting>
  <conditionalFormatting sqref="H31">
    <cfRule type="expression" dxfId="612" priority="87">
      <formula>H31&lt;K31+M31+P31+R31</formula>
    </cfRule>
  </conditionalFormatting>
  <conditionalFormatting sqref="G33">
    <cfRule type="expression" dxfId="611" priority="86">
      <formula>G33&lt;J33+L33+O33+Q33</formula>
    </cfRule>
  </conditionalFormatting>
  <conditionalFormatting sqref="H33">
    <cfRule type="expression" dxfId="610" priority="85">
      <formula>H33&lt;K33+M33+P33+R33</formula>
    </cfRule>
  </conditionalFormatting>
  <conditionalFormatting sqref="G34">
    <cfRule type="expression" dxfId="609" priority="84">
      <formula>G34&lt;J34+L34+O34+Q34</formula>
    </cfRule>
  </conditionalFormatting>
  <conditionalFormatting sqref="H34">
    <cfRule type="expression" dxfId="608" priority="83">
      <formula>H34&lt;K34+M34+P34+R34</formula>
    </cfRule>
  </conditionalFormatting>
  <conditionalFormatting sqref="G36">
    <cfRule type="expression" dxfId="607" priority="82">
      <formula>G36&lt;J36+L36+O36+Q36</formula>
    </cfRule>
  </conditionalFormatting>
  <conditionalFormatting sqref="H36">
    <cfRule type="expression" dxfId="606" priority="81">
      <formula>H36&lt;K36+M36+P36+R36</formula>
    </cfRule>
  </conditionalFormatting>
  <conditionalFormatting sqref="G37">
    <cfRule type="expression" dxfId="605" priority="80">
      <formula>G37&lt;J37+L37+O37+Q37</formula>
    </cfRule>
  </conditionalFormatting>
  <conditionalFormatting sqref="H37">
    <cfRule type="expression" dxfId="604" priority="79">
      <formula>H37&lt;K37+M37+P37+R37</formula>
    </cfRule>
  </conditionalFormatting>
  <conditionalFormatting sqref="G39">
    <cfRule type="expression" dxfId="603" priority="78">
      <formula>G39&lt;J39+L39+O39+Q39</formula>
    </cfRule>
  </conditionalFormatting>
  <conditionalFormatting sqref="H39">
    <cfRule type="expression" dxfId="602" priority="77">
      <formula>H39&lt;K39+M39+P39+R39</formula>
    </cfRule>
  </conditionalFormatting>
  <conditionalFormatting sqref="G40">
    <cfRule type="expression" dxfId="601" priority="76">
      <formula>G40&lt;J40+L40+O40+Q40</formula>
    </cfRule>
  </conditionalFormatting>
  <conditionalFormatting sqref="H40">
    <cfRule type="expression" dxfId="600" priority="75">
      <formula>H40&lt;K40+M40+P40+R40</formula>
    </cfRule>
  </conditionalFormatting>
  <conditionalFormatting sqref="G42">
    <cfRule type="expression" dxfId="599" priority="74">
      <formula>G42&lt;J42+L42+O42+Q42</formula>
    </cfRule>
  </conditionalFormatting>
  <conditionalFormatting sqref="H42">
    <cfRule type="expression" dxfId="598" priority="73">
      <formula>H42&lt;K42+M42+P42+R42</formula>
    </cfRule>
  </conditionalFormatting>
  <conditionalFormatting sqref="G43">
    <cfRule type="expression" dxfId="597" priority="72">
      <formula>G43&lt;J43+L43+O43+Q43</formula>
    </cfRule>
  </conditionalFormatting>
  <conditionalFormatting sqref="H43">
    <cfRule type="expression" dxfId="596" priority="71">
      <formula>H43&lt;K43+M43+P43+R43</formula>
    </cfRule>
  </conditionalFormatting>
  <conditionalFormatting sqref="H45">
    <cfRule type="expression" dxfId="595" priority="69">
      <formula>H45&lt;K45+M45+P45+R45</formula>
    </cfRule>
  </conditionalFormatting>
  <conditionalFormatting sqref="AD34:AE34">
    <cfRule type="expression" dxfId="594" priority="30">
      <formula>AU34&gt;AD34</formula>
    </cfRule>
    <cfRule type="expression" dxfId="593" priority="47">
      <formula>AK34=1</formula>
    </cfRule>
    <cfRule type="expression" dxfId="592" priority="48">
      <formula>$BF34=1</formula>
    </cfRule>
  </conditionalFormatting>
  <conditionalFormatting sqref="Y30">
    <cfRule type="expression" dxfId="591" priority="44">
      <formula>AN30=1</formula>
    </cfRule>
    <cfRule type="expression" dxfId="590" priority="319">
      <formula>Y30&lt;AD30</formula>
    </cfRule>
    <cfRule type="expression" dxfId="589" priority="366">
      <formula>$BC30=1</formula>
    </cfRule>
  </conditionalFormatting>
  <conditionalFormatting sqref="AD31">
    <cfRule type="expression" dxfId="588" priority="38">
      <formula>AU31&gt;AD31</formula>
    </cfRule>
    <cfRule type="expression" dxfId="587" priority="63">
      <formula>AK31=1</formula>
    </cfRule>
    <cfRule type="expression" dxfId="586" priority="64">
      <formula>$BF31=1</formula>
    </cfRule>
  </conditionalFormatting>
  <conditionalFormatting sqref="AF31">
    <cfRule type="expression" dxfId="585" priority="37">
      <formula>BA31&gt;AF31</formula>
    </cfRule>
    <cfRule type="expression" dxfId="584" priority="61">
      <formula>AL31=1</formula>
    </cfRule>
    <cfRule type="expression" dxfId="583" priority="62">
      <formula>$BG31=1</formula>
    </cfRule>
  </conditionalFormatting>
  <conditionalFormatting sqref="Y31">
    <cfRule type="expression" dxfId="582" priority="40">
      <formula>AN31=1</formula>
    </cfRule>
    <cfRule type="expression" dxfId="581" priority="67">
      <formula>Y31&lt;AD31</formula>
    </cfRule>
    <cfRule type="expression" dxfId="580" priority="68">
      <formula>$BC31=1</formula>
    </cfRule>
  </conditionalFormatting>
  <conditionalFormatting sqref="AA30">
    <cfRule type="expression" dxfId="579" priority="43">
      <formula>AO30=1</formula>
    </cfRule>
    <cfRule type="expression" dxfId="578" priority="318">
      <formula>AA30&lt;AF30</formula>
    </cfRule>
    <cfRule type="expression" dxfId="577" priority="365">
      <formula>$BD30=1</formula>
    </cfRule>
  </conditionalFormatting>
  <conditionalFormatting sqref="AA31">
    <cfRule type="expression" dxfId="576" priority="39">
      <formula>AO31=1</formula>
    </cfRule>
    <cfRule type="expression" dxfId="575" priority="65">
      <formula>AA31&lt;AF31</formula>
    </cfRule>
    <cfRule type="expression" dxfId="574" priority="66">
      <formula>$BD31=1</formula>
    </cfRule>
  </conditionalFormatting>
  <conditionalFormatting sqref="AD30">
    <cfRule type="expression" dxfId="573" priority="42">
      <formula>AU30&gt;AD30</formula>
    </cfRule>
    <cfRule type="expression" dxfId="572" priority="252">
      <formula>AK30=1</formula>
    </cfRule>
    <cfRule type="expression" dxfId="571" priority="339">
      <formula>$BF30=1</formula>
    </cfRule>
  </conditionalFormatting>
  <conditionalFormatting sqref="AF30">
    <cfRule type="expression" dxfId="570" priority="41">
      <formula>BA30&gt;AF30</formula>
    </cfRule>
    <cfRule type="expression" dxfId="569" priority="251">
      <formula>AL30=1</formula>
    </cfRule>
    <cfRule type="expression" dxfId="568" priority="338">
      <formula>$BG30=1</formula>
    </cfRule>
  </conditionalFormatting>
  <conditionalFormatting sqref="Y33">
    <cfRule type="expression" dxfId="567" priority="36">
      <formula>AN33=1</formula>
    </cfRule>
    <cfRule type="expression" dxfId="566" priority="59">
      <formula>Y33&lt;AD33</formula>
    </cfRule>
    <cfRule type="expression" dxfId="565" priority="60">
      <formula>$BC33=1</formula>
    </cfRule>
  </conditionalFormatting>
  <conditionalFormatting sqref="AA33">
    <cfRule type="expression" dxfId="564" priority="35">
      <formula>AO33=1</formula>
    </cfRule>
    <cfRule type="expression" dxfId="563" priority="57">
      <formula>AA33&lt;AF33</formula>
    </cfRule>
    <cfRule type="expression" dxfId="562" priority="58">
      <formula>$BD33=1</formula>
    </cfRule>
  </conditionalFormatting>
  <conditionalFormatting sqref="AD33">
    <cfRule type="expression" dxfId="561" priority="34">
      <formula>AU33&gt;AD33</formula>
    </cfRule>
    <cfRule type="expression" dxfId="560" priority="55">
      <formula>AK33=1</formula>
    </cfRule>
    <cfRule type="expression" dxfId="559" priority="56">
      <formula>$BF33=1</formula>
    </cfRule>
  </conditionalFormatting>
  <conditionalFormatting sqref="AF33">
    <cfRule type="expression" dxfId="558" priority="33">
      <formula>BA33&gt;AF33</formula>
    </cfRule>
    <cfRule type="expression" dxfId="557" priority="53">
      <formula>AL33=1</formula>
    </cfRule>
    <cfRule type="expression" dxfId="556" priority="54">
      <formula>$BG33=1</formula>
    </cfRule>
  </conditionalFormatting>
  <conditionalFormatting sqref="Y34">
    <cfRule type="expression" dxfId="555" priority="32">
      <formula>AN34=1</formula>
    </cfRule>
    <cfRule type="expression" dxfId="554" priority="51">
      <formula>Y34&lt;AD34</formula>
    </cfRule>
    <cfRule type="expression" dxfId="553" priority="52">
      <formula>$BC34=1</formula>
    </cfRule>
  </conditionalFormatting>
  <conditionalFormatting sqref="AA34">
    <cfRule type="expression" dxfId="552" priority="31">
      <formula>AO34=1</formula>
    </cfRule>
    <cfRule type="expression" dxfId="551" priority="49">
      <formula>AA34&lt;AF34</formula>
    </cfRule>
    <cfRule type="expression" dxfId="550" priority="50">
      <formula>$BD34=1</formula>
    </cfRule>
  </conditionalFormatting>
  <conditionalFormatting sqref="AF34">
    <cfRule type="expression" dxfId="549" priority="29">
      <formula>BA34&gt;AF34</formula>
    </cfRule>
    <cfRule type="expression" dxfId="548" priority="45">
      <formula>AL34=1</formula>
    </cfRule>
    <cfRule type="expression" dxfId="547" priority="46">
      <formula>$BG34=1</formula>
    </cfRule>
  </conditionalFormatting>
  <conditionalFormatting sqref="Y36">
    <cfRule type="expression" dxfId="546" priority="28">
      <formula>AN36=1</formula>
    </cfRule>
    <cfRule type="expression" dxfId="545" priority="165">
      <formula>Y36&lt;AD36</formula>
    </cfRule>
    <cfRule type="expression" dxfId="544" priority="166">
      <formula>$BC36=1</formula>
    </cfRule>
  </conditionalFormatting>
  <conditionalFormatting sqref="AA36">
    <cfRule type="expression" dxfId="543" priority="27">
      <formula>AO36=1</formula>
    </cfRule>
    <cfRule type="expression" dxfId="542" priority="163">
      <formula>AA36&lt;AF36</formula>
    </cfRule>
    <cfRule type="expression" dxfId="541" priority="164">
      <formula>$BD36=1</formula>
    </cfRule>
  </conditionalFormatting>
  <conditionalFormatting sqref="AD36">
    <cfRule type="expression" dxfId="540" priority="26">
      <formula>AU36&gt;AD36</formula>
    </cfRule>
    <cfRule type="expression" dxfId="539" priority="133">
      <formula>AK36=1</formula>
    </cfRule>
    <cfRule type="expression" dxfId="538" priority="134">
      <formula>$BF36=1</formula>
    </cfRule>
  </conditionalFormatting>
  <conditionalFormatting sqref="AF36">
    <cfRule type="expression" dxfId="537" priority="25">
      <formula>BA36&gt;AF36</formula>
    </cfRule>
    <cfRule type="expression" dxfId="536" priority="131">
      <formula>AL36=1</formula>
    </cfRule>
    <cfRule type="expression" dxfId="535" priority="132">
      <formula>$BG36=1</formula>
    </cfRule>
  </conditionalFormatting>
  <conditionalFormatting sqref="Y37">
    <cfRule type="expression" dxfId="534" priority="24">
      <formula>AN37=1</formula>
    </cfRule>
    <cfRule type="expression" dxfId="533" priority="161">
      <formula>Y37&lt;AD37</formula>
    </cfRule>
    <cfRule type="expression" dxfId="532" priority="162">
      <formula>$BC37=1</formula>
    </cfRule>
  </conditionalFormatting>
  <conditionalFormatting sqref="AA37">
    <cfRule type="expression" dxfId="531" priority="23">
      <formula>AO37=1</formula>
    </cfRule>
    <cfRule type="expression" dxfId="530" priority="159">
      <formula>AA37&lt;AF37</formula>
    </cfRule>
    <cfRule type="expression" dxfId="529" priority="160">
      <formula>$BD37=1</formula>
    </cfRule>
  </conditionalFormatting>
  <conditionalFormatting sqref="AD37">
    <cfRule type="expression" dxfId="528" priority="22">
      <formula>AU37&gt;AD37</formula>
    </cfRule>
    <cfRule type="expression" dxfId="527" priority="129">
      <formula>AK37=1</formula>
    </cfRule>
    <cfRule type="expression" dxfId="526" priority="130">
      <formula>$BF37=1</formula>
    </cfRule>
  </conditionalFormatting>
  <conditionalFormatting sqref="AF37">
    <cfRule type="expression" dxfId="525" priority="21">
      <formula>AL37=1</formula>
    </cfRule>
    <cfRule type="expression" dxfId="524" priority="128">
      <formula>BA37&gt;AF37</formula>
    </cfRule>
    <cfRule type="expression" dxfId="523" priority="221">
      <formula>$BG37=1</formula>
    </cfRule>
  </conditionalFormatting>
  <conditionalFormatting sqref="Y39">
    <cfRule type="expression" dxfId="522" priority="20">
      <formula>AN39=1</formula>
    </cfRule>
    <cfRule type="expression" dxfId="521" priority="157">
      <formula>Y39&lt;AD39</formula>
    </cfRule>
    <cfRule type="expression" dxfId="520" priority="158">
      <formula>$BC39=1</formula>
    </cfRule>
  </conditionalFormatting>
  <conditionalFormatting sqref="AA39">
    <cfRule type="expression" dxfId="519" priority="19">
      <formula>AO39=1</formula>
    </cfRule>
    <cfRule type="expression" dxfId="518" priority="155">
      <formula>AA39&lt;AF39</formula>
    </cfRule>
    <cfRule type="expression" dxfId="517" priority="156">
      <formula>$BD39=1</formula>
    </cfRule>
  </conditionalFormatting>
  <conditionalFormatting sqref="AD39">
    <cfRule type="expression" dxfId="516" priority="18">
      <formula>AU39&gt;AD39</formula>
    </cfRule>
    <cfRule type="expression" dxfId="515" priority="125">
      <formula>AK39=1</formula>
    </cfRule>
    <cfRule type="expression" dxfId="514" priority="126">
      <formula>$BF39=1</formula>
    </cfRule>
  </conditionalFormatting>
  <conditionalFormatting sqref="AF39">
    <cfRule type="expression" dxfId="513" priority="17">
      <formula>BA39&gt;AF39</formula>
    </cfRule>
    <cfRule type="expression" dxfId="512" priority="123">
      <formula>AL39=1</formula>
    </cfRule>
    <cfRule type="expression" dxfId="511" priority="124">
      <formula>$BG39=1</formula>
    </cfRule>
  </conditionalFormatting>
  <conditionalFormatting sqref="Y40">
    <cfRule type="expression" dxfId="510" priority="16">
      <formula>AN40=1</formula>
    </cfRule>
    <cfRule type="expression" dxfId="509" priority="153">
      <formula>Y40&lt;AD40</formula>
    </cfRule>
    <cfRule type="expression" dxfId="508" priority="154">
      <formula>$BC40=1</formula>
    </cfRule>
  </conditionalFormatting>
  <conditionalFormatting sqref="AA40">
    <cfRule type="expression" dxfId="507" priority="15">
      <formula>AO40=1</formula>
    </cfRule>
    <cfRule type="expression" dxfId="506" priority="151">
      <formula>AA40&lt;AF40</formula>
    </cfRule>
    <cfRule type="expression" dxfId="505" priority="152">
      <formula>$BD40=1</formula>
    </cfRule>
  </conditionalFormatting>
  <conditionalFormatting sqref="AD40">
    <cfRule type="expression" dxfId="504" priority="14">
      <formula>AU40&gt;AD40</formula>
    </cfRule>
    <cfRule type="expression" dxfId="503" priority="121">
      <formula>AK40=1</formula>
    </cfRule>
    <cfRule type="expression" dxfId="502" priority="122">
      <formula>$BF40=1</formula>
    </cfRule>
  </conditionalFormatting>
  <conditionalFormatting sqref="AF40">
    <cfRule type="expression" dxfId="501" priority="13">
      <formula>BA40&gt;AF40</formula>
    </cfRule>
    <cfRule type="expression" dxfId="500" priority="119">
      <formula>AL40=1</formula>
    </cfRule>
    <cfRule type="expression" dxfId="499" priority="120">
      <formula>$BG40=1</formula>
    </cfRule>
  </conditionalFormatting>
  <conditionalFormatting sqref="Y42">
    <cfRule type="expression" dxfId="498" priority="12">
      <formula>AN42=1</formula>
    </cfRule>
    <cfRule type="expression" dxfId="497" priority="149">
      <formula>Y42&lt;AD42</formula>
    </cfRule>
    <cfRule type="expression" dxfId="496" priority="150">
      <formula>$BC42=1</formula>
    </cfRule>
  </conditionalFormatting>
  <conditionalFormatting sqref="AA42">
    <cfRule type="expression" dxfId="495" priority="11">
      <formula>AO42=1</formula>
    </cfRule>
    <cfRule type="expression" dxfId="494" priority="147">
      <formula>AA42&lt;AF42</formula>
    </cfRule>
    <cfRule type="expression" dxfId="493" priority="148">
      <formula>$BD42=1</formula>
    </cfRule>
  </conditionalFormatting>
  <conditionalFormatting sqref="AD42">
    <cfRule type="expression" dxfId="492" priority="10">
      <formula>AU42&gt;AD42</formula>
    </cfRule>
    <cfRule type="expression" dxfId="491" priority="117">
      <formula>AK42=1</formula>
    </cfRule>
    <cfRule type="expression" dxfId="490" priority="118">
      <formula>$BF42=1</formula>
    </cfRule>
  </conditionalFormatting>
  <conditionalFormatting sqref="AF42">
    <cfRule type="expression" dxfId="489" priority="9">
      <formula>BA42&gt;AF42</formula>
    </cfRule>
    <cfRule type="expression" dxfId="488" priority="115">
      <formula>AL42=1</formula>
    </cfRule>
    <cfRule type="expression" dxfId="487" priority="116">
      <formula>$BG42=1</formula>
    </cfRule>
  </conditionalFormatting>
  <conditionalFormatting sqref="AA43">
    <cfRule type="expression" dxfId="486" priority="7">
      <formula>AO43=1</formula>
    </cfRule>
    <cfRule type="expression" dxfId="485" priority="143">
      <formula>AA43&lt;AF43</formula>
    </cfRule>
    <cfRule type="expression" dxfId="484" priority="144">
      <formula>$BD43=1</formula>
    </cfRule>
  </conditionalFormatting>
  <conditionalFormatting sqref="AD43">
    <cfRule type="expression" dxfId="483" priority="6">
      <formula>AU43&gt;AD43</formula>
    </cfRule>
    <cfRule type="expression" dxfId="482" priority="113">
      <formula>AK43=1</formula>
    </cfRule>
    <cfRule type="expression" dxfId="481" priority="114">
      <formula>$BF43=1</formula>
    </cfRule>
  </conditionalFormatting>
  <conditionalFormatting sqref="AF43">
    <cfRule type="expression" dxfId="480" priority="5">
      <formula>BA43&gt;AF43</formula>
    </cfRule>
    <cfRule type="expression" dxfId="479" priority="111">
      <formula>AL43=1</formula>
    </cfRule>
    <cfRule type="expression" dxfId="478" priority="112">
      <formula>$BG43=1</formula>
    </cfRule>
  </conditionalFormatting>
  <conditionalFormatting sqref="Y45">
    <cfRule type="expression" dxfId="477" priority="4">
      <formula>$BC45</formula>
    </cfRule>
    <cfRule type="expression" dxfId="476" priority="95">
      <formula>AN45=1</formula>
    </cfRule>
    <cfRule type="expression" dxfId="475" priority="96">
      <formula>Y45&lt;AD45</formula>
    </cfRule>
  </conditionalFormatting>
  <conditionalFormatting sqref="AA45">
    <cfRule type="expression" dxfId="474" priority="3">
      <formula>AO45=1</formula>
    </cfRule>
    <cfRule type="expression" dxfId="473" priority="93">
      <formula>AA45&lt;AF45</formula>
    </cfRule>
    <cfRule type="expression" dxfId="472" priority="94">
      <formula>$BD45=1</formula>
    </cfRule>
  </conditionalFormatting>
  <conditionalFormatting sqref="AD45">
    <cfRule type="expression" dxfId="471" priority="2">
      <formula>AU45&gt;AD45</formula>
    </cfRule>
    <cfRule type="expression" dxfId="470" priority="91">
      <formula>AK45=1</formula>
    </cfRule>
    <cfRule type="expression" dxfId="469" priority="92">
      <formula>$BF45=1</formula>
    </cfRule>
  </conditionalFormatting>
  <conditionalFormatting sqref="AF45">
    <cfRule type="expression" dxfId="468" priority="1">
      <formula>BA45&gt;AF45</formula>
    </cfRule>
    <cfRule type="expression" dxfId="467" priority="89">
      <formula>AL45=1</formula>
    </cfRule>
    <cfRule type="expression" dxfId="466" priority="90">
      <formula>$BG45=1</formula>
    </cfRule>
  </conditionalFormatting>
  <printOptions horizontalCentered="1" verticalCentered="1"/>
  <pageMargins left="0.25" right="0.25" top="0" bottom="0" header="0" footer="0"/>
  <pageSetup paperSize="5" scale="78"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G55"/>
  <sheetViews>
    <sheetView showGridLines="0" showZeros="0" topLeftCell="A2" zoomScaleNormal="100" workbookViewId="0">
      <selection activeCell="B33" sqref="B33:C34"/>
    </sheetView>
  </sheetViews>
  <sheetFormatPr defaultColWidth="0" defaultRowHeight="15" customHeight="1" zeroHeight="1" x14ac:dyDescent="0.2"/>
  <cols>
    <col min="1" max="1" width="2.7109375" style="34" customWidth="1"/>
    <col min="2" max="2" width="17.28515625" style="34" customWidth="1"/>
    <col min="3" max="3" width="3.5703125" style="34" customWidth="1"/>
    <col min="4" max="4" width="15.42578125" style="34" customWidth="1"/>
    <col min="5" max="5" width="6.28515625" style="34" customWidth="1"/>
    <col min="6" max="6" width="0.5703125" style="34" customWidth="1"/>
    <col min="7" max="8" width="8.28515625" style="33" customWidth="1"/>
    <col min="9" max="9" width="13.7109375" style="33" customWidth="1"/>
    <col min="10" max="12" width="7.7109375" style="33" customWidth="1"/>
    <col min="13" max="13" width="5.5703125" style="33" customWidth="1"/>
    <col min="14" max="14" width="2.140625" style="34" customWidth="1"/>
    <col min="15" max="18" width="7.7109375" style="34" customWidth="1"/>
    <col min="19" max="19" width="1.28515625" style="34" customWidth="1"/>
    <col min="20" max="20" width="5.5703125" style="34" customWidth="1"/>
    <col min="21" max="21" width="5.5703125" style="33" customWidth="1"/>
    <col min="22" max="22" width="9.85546875" style="34" customWidth="1"/>
    <col min="23" max="23" width="0.85546875" style="34" customWidth="1"/>
    <col min="24" max="24" width="10.28515625" style="34" customWidth="1"/>
    <col min="25" max="25" width="5.42578125" style="34" customWidth="1"/>
    <col min="26" max="26" width="2.7109375" style="34" customWidth="1"/>
    <col min="27" max="27" width="5.28515625" style="34" customWidth="1"/>
    <col min="28" max="28" width="1" style="33" customWidth="1"/>
    <col min="29" max="29" width="1.85546875" style="34" customWidth="1"/>
    <col min="30" max="30" width="3.5703125" style="34" customWidth="1"/>
    <col min="31" max="31" width="4.140625" style="34" customWidth="1"/>
    <col min="32" max="32" width="4.140625" style="33" customWidth="1"/>
    <col min="33" max="33" width="3.5703125" style="34" customWidth="1"/>
    <col min="34" max="34" width="1.7109375" style="34" customWidth="1"/>
    <col min="35" max="35" width="2.5703125" style="34" customWidth="1"/>
    <col min="36" max="16384" width="15.28515625" style="88" hidden="1"/>
  </cols>
  <sheetData>
    <row r="1" spans="1:40" ht="14.25" customHeight="1" x14ac:dyDescent="0.2">
      <c r="B1" s="703" t="str">
        <f>'MEUR SUMMARY'!B2:C2</f>
        <v>PA 3647</v>
      </c>
      <c r="C1" s="703"/>
    </row>
    <row r="2" spans="1:40" ht="15" customHeight="1" x14ac:dyDescent="0.2">
      <c r="B2" s="704" t="str">
        <f>'MEUR SUMMARY'!B3:C3</f>
        <v>01-19</v>
      </c>
      <c r="C2" s="705"/>
      <c r="G2" s="732" t="str">
        <f>IF(AD12=0,IF('MEUR Entry Pg-1'!AD12=0, "PLEASE USE PREVIOUS FORM BEFORE USING THIS ONE",""),"")</f>
        <v>PLEASE USE PREVIOUS FORM BEFORE USING THIS ONE</v>
      </c>
      <c r="H2" s="732"/>
      <c r="I2" s="732"/>
      <c r="J2" s="732"/>
      <c r="K2" s="732"/>
      <c r="L2" s="732"/>
      <c r="M2" s="732"/>
      <c r="N2" s="732"/>
      <c r="O2" s="732"/>
      <c r="P2" s="732"/>
      <c r="Q2" s="732"/>
      <c r="R2" s="732"/>
      <c r="S2" s="732"/>
      <c r="T2" s="732"/>
      <c r="U2" s="732"/>
      <c r="V2" s="732"/>
    </row>
    <row r="3" spans="1:40" ht="15" customHeight="1" x14ac:dyDescent="0.2">
      <c r="G3" s="732"/>
      <c r="H3" s="732"/>
      <c r="I3" s="732"/>
      <c r="J3" s="732"/>
      <c r="K3" s="732"/>
      <c r="L3" s="732"/>
      <c r="M3" s="732"/>
      <c r="N3" s="732"/>
      <c r="O3" s="732"/>
      <c r="P3" s="732"/>
      <c r="Q3" s="732"/>
      <c r="R3" s="732"/>
      <c r="S3" s="732"/>
      <c r="T3" s="732"/>
      <c r="U3" s="732"/>
      <c r="V3" s="732"/>
    </row>
    <row r="4" spans="1:40" ht="15" customHeight="1" x14ac:dyDescent="0.2">
      <c r="B4" s="279" t="s">
        <v>209</v>
      </c>
      <c r="G4" s="278"/>
      <c r="H4" s="278"/>
      <c r="I4" s="278"/>
      <c r="J4" s="278"/>
      <c r="K4" s="278"/>
      <c r="L4" s="278"/>
      <c r="M4" s="278"/>
      <c r="N4" s="278"/>
      <c r="O4" s="278"/>
      <c r="P4" s="278"/>
      <c r="Q4" s="278"/>
      <c r="R4" s="278"/>
      <c r="S4" s="278"/>
      <c r="T4" s="278"/>
      <c r="U4" s="278"/>
      <c r="V4" s="278"/>
    </row>
    <row r="5" spans="1:40" s="89" customFormat="1" ht="18" customHeight="1" x14ac:dyDescent="0.2">
      <c r="A5" s="475" t="s">
        <v>53</v>
      </c>
      <c r="B5" s="476"/>
      <c r="C5" s="476"/>
      <c r="D5" s="476"/>
      <c r="E5" s="476"/>
      <c r="F5" s="476"/>
      <c r="G5" s="476"/>
      <c r="H5" s="476"/>
      <c r="I5" s="46"/>
      <c r="J5" s="46"/>
      <c r="K5" s="46"/>
      <c r="L5" s="46"/>
      <c r="M5" s="46"/>
      <c r="N5" s="47"/>
      <c r="O5" s="47"/>
      <c r="P5" s="47"/>
      <c r="Q5" s="47"/>
      <c r="R5" s="47"/>
      <c r="S5" s="47"/>
      <c r="T5" s="47"/>
      <c r="U5" s="46"/>
      <c r="V5" s="47"/>
      <c r="W5" s="47"/>
      <c r="X5" s="47"/>
      <c r="Y5" s="47"/>
      <c r="Z5" s="47"/>
      <c r="AA5" s="47"/>
      <c r="AB5" s="46"/>
      <c r="AC5" s="477" t="s">
        <v>227</v>
      </c>
      <c r="AD5" s="477"/>
      <c r="AE5" s="477"/>
      <c r="AF5" s="477"/>
      <c r="AG5" s="477"/>
      <c r="AH5" s="478"/>
      <c r="AI5" s="48"/>
    </row>
    <row r="6" spans="1:40" s="89" customFormat="1" ht="13.5" customHeight="1" x14ac:dyDescent="0.2">
      <c r="A6" s="483" t="s">
        <v>55</v>
      </c>
      <c r="B6" s="483"/>
      <c r="C6" s="483"/>
      <c r="D6" s="483"/>
      <c r="E6" s="21"/>
      <c r="F6" s="21"/>
      <c r="G6" s="21"/>
      <c r="H6" s="21"/>
      <c r="I6" s="22"/>
      <c r="J6" s="22"/>
      <c r="K6" s="22"/>
      <c r="L6" s="22"/>
      <c r="M6" s="22"/>
      <c r="N6" s="23"/>
      <c r="O6" s="23"/>
      <c r="P6" s="23"/>
      <c r="Q6" s="23"/>
      <c r="R6" s="23"/>
      <c r="S6" s="23"/>
      <c r="T6" s="23"/>
      <c r="U6" s="22"/>
      <c r="V6" s="23"/>
      <c r="W6" s="23"/>
      <c r="X6" s="23"/>
      <c r="Y6" s="23"/>
      <c r="Z6" s="23"/>
      <c r="AA6" s="23"/>
      <c r="AB6" s="22"/>
      <c r="AC6" s="22"/>
      <c r="AD6" s="22"/>
      <c r="AE6" s="22"/>
      <c r="AF6" s="22"/>
      <c r="AG6" s="22"/>
      <c r="AH6" s="22"/>
      <c r="AI6" s="49"/>
    </row>
    <row r="7" spans="1:40" ht="13.5" customHeight="1" x14ac:dyDescent="0.2">
      <c r="A7" s="24" t="s">
        <v>32</v>
      </c>
      <c r="B7" s="484" t="s">
        <v>136</v>
      </c>
      <c r="C7" s="484"/>
      <c r="D7" s="484"/>
      <c r="E7" s="484"/>
      <c r="F7" s="484"/>
      <c r="G7" s="484"/>
      <c r="H7" s="484"/>
      <c r="I7" s="484"/>
      <c r="J7" s="484"/>
      <c r="K7" s="484"/>
      <c r="L7" s="484"/>
      <c r="M7" s="484"/>
      <c r="N7" s="484"/>
      <c r="O7" s="484"/>
      <c r="P7" s="25"/>
      <c r="Q7" s="543" t="s">
        <v>95</v>
      </c>
      <c r="R7" s="543"/>
      <c r="S7" s="543"/>
      <c r="T7" s="543"/>
      <c r="U7" s="543"/>
      <c r="V7" s="543"/>
      <c r="W7" s="543"/>
      <c r="X7" s="543"/>
      <c r="Y7" s="543"/>
      <c r="Z7" s="543"/>
      <c r="AA7" s="543"/>
      <c r="AB7" s="543"/>
      <c r="AC7" s="543"/>
      <c r="AD7" s="545" t="str">
        <f>IF(AD12&gt;0,"Pg -", "")</f>
        <v/>
      </c>
      <c r="AE7" s="545"/>
      <c r="AF7" s="544" t="str">
        <f>IF(AD12&gt;=1,AD12,"")</f>
        <v/>
      </c>
      <c r="AG7" s="544"/>
      <c r="AH7" s="26"/>
      <c r="AI7" s="50"/>
    </row>
    <row r="8" spans="1:40" s="90" customFormat="1" ht="13.5" customHeight="1" x14ac:dyDescent="0.2">
      <c r="A8" s="27" t="s">
        <v>31</v>
      </c>
      <c r="B8" s="555" t="s">
        <v>139</v>
      </c>
      <c r="C8" s="555"/>
      <c r="D8" s="555"/>
      <c r="E8" s="555"/>
      <c r="F8" s="555"/>
      <c r="G8" s="555"/>
      <c r="H8" s="555"/>
      <c r="I8" s="201"/>
      <c r="J8" s="201"/>
      <c r="K8" s="31"/>
      <c r="L8" s="31"/>
      <c r="M8" s="31"/>
      <c r="N8" s="31"/>
      <c r="O8" s="31"/>
      <c r="P8" s="31"/>
      <c r="Q8" s="543"/>
      <c r="R8" s="543"/>
      <c r="S8" s="543"/>
      <c r="T8" s="543"/>
      <c r="U8" s="543"/>
      <c r="V8" s="543"/>
      <c r="W8" s="543"/>
      <c r="X8" s="543"/>
      <c r="Y8" s="543"/>
      <c r="Z8" s="543"/>
      <c r="AA8" s="543"/>
      <c r="AB8" s="543"/>
      <c r="AC8" s="543"/>
      <c r="AD8" s="545"/>
      <c r="AE8" s="545"/>
      <c r="AF8" s="544"/>
      <c r="AG8" s="544"/>
      <c r="AH8" s="29"/>
      <c r="AI8" s="50"/>
      <c r="AJ8" s="88"/>
    </row>
    <row r="9" spans="1:40" ht="13.5" customHeight="1" x14ac:dyDescent="0.2">
      <c r="A9" s="24"/>
      <c r="B9" s="555"/>
      <c r="C9" s="555"/>
      <c r="D9" s="555"/>
      <c r="E9" s="555"/>
      <c r="F9" s="555"/>
      <c r="G9" s="555"/>
      <c r="H9" s="555"/>
      <c r="I9" s="201"/>
      <c r="J9" s="201"/>
      <c r="K9" s="31"/>
      <c r="L9" s="31"/>
      <c r="M9" s="31"/>
    </row>
    <row r="10" spans="1:40" ht="11.25" customHeight="1" x14ac:dyDescent="0.2">
      <c r="A10" s="24" t="s">
        <v>30</v>
      </c>
      <c r="B10" s="556" t="s">
        <v>140</v>
      </c>
      <c r="C10" s="556"/>
      <c r="D10" s="556"/>
      <c r="E10" s="556"/>
      <c r="F10" s="556"/>
      <c r="G10" s="556"/>
      <c r="H10" s="557"/>
      <c r="I10" s="531" t="s">
        <v>26</v>
      </c>
      <c r="J10" s="532"/>
      <c r="K10" s="532"/>
      <c r="L10" s="532"/>
      <c r="M10" s="533"/>
      <c r="N10" s="435" t="s">
        <v>87</v>
      </c>
      <c r="O10" s="436"/>
      <c r="P10" s="436"/>
      <c r="Q10" s="436"/>
      <c r="R10" s="436"/>
      <c r="S10" s="437"/>
      <c r="T10" s="534" t="s">
        <v>10</v>
      </c>
      <c r="U10" s="535"/>
      <c r="V10" s="535"/>
      <c r="W10" s="535"/>
      <c r="X10" s="535"/>
      <c r="Y10" s="535"/>
      <c r="Z10" s="535"/>
      <c r="AA10" s="535"/>
      <c r="AB10" s="536"/>
      <c r="AC10" s="537" t="s">
        <v>6</v>
      </c>
      <c r="AD10" s="538"/>
      <c r="AE10" s="538"/>
      <c r="AF10" s="538"/>
      <c r="AG10" s="538"/>
      <c r="AH10" s="539"/>
    </row>
    <row r="11" spans="1:40" ht="14.25" customHeight="1" x14ac:dyDescent="0.2">
      <c r="A11" s="35"/>
      <c r="B11" s="36"/>
      <c r="C11" s="37"/>
      <c r="D11" s="28"/>
      <c r="E11" s="28"/>
      <c r="F11" s="28"/>
      <c r="G11" s="32"/>
      <c r="I11" s="546" t="s">
        <v>27</v>
      </c>
      <c r="J11" s="727"/>
      <c r="K11" s="79">
        <f>'MEUR SUMMARY'!K11</f>
        <v>3</v>
      </c>
      <c r="L11" s="548"/>
      <c r="M11" s="549"/>
      <c r="N11" s="438"/>
      <c r="O11" s="439"/>
      <c r="P11" s="439"/>
      <c r="Q11" s="439"/>
      <c r="R11" s="439"/>
      <c r="S11" s="730"/>
      <c r="T11" s="550" t="s">
        <v>21</v>
      </c>
      <c r="U11" s="551"/>
      <c r="V11" s="552">
        <f>'MEUR SUMMARY'!V12</f>
        <v>0</v>
      </c>
      <c r="W11" s="553"/>
      <c r="X11" s="553"/>
      <c r="Y11" s="553"/>
      <c r="Z11" s="554"/>
      <c r="AA11" s="126"/>
      <c r="AB11" s="52"/>
      <c r="AC11" s="540"/>
      <c r="AD11" s="541"/>
      <c r="AE11" s="541"/>
      <c r="AF11" s="541"/>
      <c r="AG11" s="541"/>
      <c r="AH11" s="542"/>
      <c r="AK11" s="88" t="s">
        <v>78</v>
      </c>
      <c r="AL11" s="88" t="s">
        <v>79</v>
      </c>
      <c r="AM11" s="88" t="s">
        <v>80</v>
      </c>
      <c r="AN11" s="88" t="s">
        <v>81</v>
      </c>
    </row>
    <row r="12" spans="1:40" ht="15" customHeight="1" x14ac:dyDescent="0.2">
      <c r="A12" s="28"/>
      <c r="B12" s="38"/>
      <c r="C12" s="38"/>
      <c r="D12" s="38"/>
      <c r="E12" s="38"/>
      <c r="F12" s="38"/>
      <c r="G12" s="39"/>
      <c r="H12" s="43"/>
      <c r="I12" s="604" t="s">
        <v>15</v>
      </c>
      <c r="J12" s="605"/>
      <c r="K12" s="605"/>
      <c r="L12" s="605"/>
      <c r="M12" s="606"/>
      <c r="N12" s="486">
        <v>1</v>
      </c>
      <c r="O12" s="729"/>
      <c r="P12" s="729"/>
      <c r="Q12" s="729"/>
      <c r="R12" s="729"/>
      <c r="S12" s="609"/>
      <c r="T12" s="550" t="s">
        <v>167</v>
      </c>
      <c r="U12" s="573"/>
      <c r="V12" s="731">
        <f>'MEUR SUMMARY'!V13:W13</f>
        <v>0</v>
      </c>
      <c r="W12" s="553"/>
      <c r="X12" s="554"/>
      <c r="Y12" s="215"/>
      <c r="Z12" s="215"/>
      <c r="AA12" s="126"/>
      <c r="AB12" s="52"/>
      <c r="AC12" s="53"/>
      <c r="AD12" s="96">
        <f>IF('MEUR Entry Pg-1'!AD12&lt;&gt;0,IF('MEUR SUMMARY'!AK13=1,'MEUR SUMMARY'!AL12,0),0)</f>
        <v>0</v>
      </c>
      <c r="AE12" s="548" t="s">
        <v>5</v>
      </c>
      <c r="AF12" s="549"/>
      <c r="AG12" s="96">
        <f>IF(AD12&lt;&gt;0,'MEUR SUMMARY'!AE11,0)</f>
        <v>0</v>
      </c>
      <c r="AH12" s="54"/>
    </row>
    <row r="13" spans="1:40" ht="6.75" customHeight="1" x14ac:dyDescent="0.2">
      <c r="A13" s="55"/>
      <c r="B13" s="45"/>
      <c r="C13" s="45"/>
      <c r="D13" s="45"/>
      <c r="E13" s="45"/>
      <c r="F13" s="45"/>
      <c r="G13" s="97"/>
      <c r="H13" s="97"/>
      <c r="I13" s="607"/>
      <c r="J13" s="607"/>
      <c r="K13" s="607"/>
      <c r="L13" s="607"/>
      <c r="M13" s="608"/>
      <c r="N13" s="487"/>
      <c r="O13" s="572"/>
      <c r="P13" s="572"/>
      <c r="Q13" s="572"/>
      <c r="R13" s="572"/>
      <c r="S13" s="470"/>
      <c r="T13" s="56"/>
      <c r="U13" s="57"/>
      <c r="V13" s="115"/>
      <c r="W13" s="115"/>
      <c r="X13" s="115"/>
      <c r="Y13" s="115"/>
      <c r="Z13" s="115"/>
      <c r="AA13" s="115"/>
      <c r="AB13" s="58"/>
      <c r="AC13" s="59"/>
      <c r="AD13" s="60"/>
      <c r="AE13" s="613"/>
      <c r="AF13" s="613"/>
      <c r="AG13" s="60"/>
      <c r="AH13" s="61"/>
    </row>
    <row r="14" spans="1:40" ht="13.5" customHeight="1" x14ac:dyDescent="0.2">
      <c r="A14" s="62"/>
      <c r="B14" s="117" t="s">
        <v>23</v>
      </c>
      <c r="C14" s="728" t="str">
        <f>'MEUR SUMMARY'!C14:D14</f>
        <v>JFK-154-024</v>
      </c>
      <c r="D14" s="728"/>
      <c r="E14" s="45"/>
      <c r="F14" s="45"/>
      <c r="G14" s="573" t="s">
        <v>14</v>
      </c>
      <c r="H14" s="551"/>
      <c r="I14" s="569" t="str">
        <f>'MEUR SUMMARY'!I14:M14</f>
        <v>Infinity Contracting Services, Corp</v>
      </c>
      <c r="J14" s="570"/>
      <c r="K14" s="570"/>
      <c r="L14" s="570"/>
      <c r="M14" s="571"/>
      <c r="N14" s="80">
        <v>2</v>
      </c>
      <c r="O14" s="572"/>
      <c r="P14" s="572"/>
      <c r="Q14" s="572"/>
      <c r="R14" s="572"/>
      <c r="S14" s="81"/>
      <c r="T14" s="623" t="s">
        <v>9</v>
      </c>
      <c r="U14" s="624"/>
      <c r="V14" s="624"/>
      <c r="W14" s="625"/>
      <c r="X14" s="626" t="s">
        <v>155</v>
      </c>
      <c r="Y14" s="627"/>
      <c r="Z14" s="627"/>
      <c r="AA14" s="627"/>
      <c r="AB14" s="628"/>
      <c r="AC14" s="563" t="s">
        <v>108</v>
      </c>
      <c r="AD14" s="564"/>
      <c r="AE14" s="564"/>
      <c r="AF14" s="564"/>
      <c r="AG14" s="564"/>
      <c r="AH14" s="565"/>
    </row>
    <row r="15" spans="1:40" ht="15" customHeight="1" x14ac:dyDescent="0.25">
      <c r="A15" s="62"/>
      <c r="B15" s="45"/>
      <c r="C15" s="223" t="s">
        <v>193</v>
      </c>
      <c r="D15" s="236">
        <f>'MEUR SUMMARY'!D15</f>
        <v>0</v>
      </c>
      <c r="E15" s="44"/>
      <c r="F15" s="45"/>
      <c r="G15" s="573" t="s">
        <v>11</v>
      </c>
      <c r="H15" s="573"/>
      <c r="I15" s="569" t="str">
        <f>'MEUR SUMMARY'!I15:M15</f>
        <v>112-20 14th Avenue, College Point NY 11356</v>
      </c>
      <c r="J15" s="570"/>
      <c r="K15" s="570"/>
      <c r="L15" s="570"/>
      <c r="M15" s="571"/>
      <c r="N15" s="80">
        <v>3</v>
      </c>
      <c r="O15" s="572"/>
      <c r="P15" s="572"/>
      <c r="Q15" s="572"/>
      <c r="R15" s="572"/>
      <c r="S15" s="81"/>
      <c r="T15" s="637"/>
      <c r="U15" s="638"/>
      <c r="V15" s="638"/>
      <c r="W15" s="639"/>
      <c r="X15" s="597" t="s">
        <v>156</v>
      </c>
      <c r="Y15" s="598"/>
      <c r="Z15" s="598"/>
      <c r="AA15" s="598"/>
      <c r="AB15" s="599"/>
      <c r="AC15" s="106"/>
      <c r="AD15" s="600" t="s">
        <v>105</v>
      </c>
      <c r="AE15" s="600"/>
      <c r="AF15" s="600"/>
      <c r="AG15" s="109"/>
      <c r="AH15" s="54"/>
    </row>
    <row r="16" spans="1:40" ht="15" customHeight="1" x14ac:dyDescent="0.2">
      <c r="A16" s="62"/>
      <c r="B16" s="45"/>
      <c r="C16" s="45"/>
      <c r="D16" s="45"/>
      <c r="E16" s="45"/>
      <c r="F16" s="45"/>
      <c r="G16" s="97"/>
      <c r="H16" s="97"/>
      <c r="I16" s="569">
        <f>'MEUR SUMMARY'!I16:M16</f>
        <v>0</v>
      </c>
      <c r="J16" s="570"/>
      <c r="K16" s="570"/>
      <c r="L16" s="570"/>
      <c r="M16" s="571"/>
      <c r="N16" s="80">
        <v>4</v>
      </c>
      <c r="O16" s="572"/>
      <c r="P16" s="572"/>
      <c r="Q16" s="572"/>
      <c r="R16" s="572"/>
      <c r="S16" s="81"/>
      <c r="T16" s="550" t="s">
        <v>16</v>
      </c>
      <c r="U16" s="573"/>
      <c r="V16" s="110">
        <f>'MEUR SUMMARY'!V16</f>
        <v>43420</v>
      </c>
      <c r="W16" s="63"/>
      <c r="X16" s="208" t="s">
        <v>104</v>
      </c>
      <c r="Y16" s="190">
        <v>0.3</v>
      </c>
      <c r="Z16" s="126"/>
      <c r="AA16" s="191">
        <v>6.9000000000000006E-2</v>
      </c>
      <c r="AB16" s="64"/>
      <c r="AC16" s="106"/>
      <c r="AD16" s="601">
        <f>'MEUR SUMMARY'!AD17:AF17</f>
        <v>43025</v>
      </c>
      <c r="AE16" s="602"/>
      <c r="AF16" s="603"/>
      <c r="AG16" s="64"/>
      <c r="AH16" s="54"/>
    </row>
    <row r="17" spans="1:59" ht="15" customHeight="1" x14ac:dyDescent="0.25">
      <c r="A17" s="62"/>
      <c r="B17" s="117" t="s">
        <v>24</v>
      </c>
      <c r="C17" s="723" t="str">
        <f>'MEUR SUMMARY'!C17:G18</f>
        <v>JFK Airport-Backflow Devices installation and water meter upgrades-Phase IV</v>
      </c>
      <c r="D17" s="723"/>
      <c r="E17" s="723"/>
      <c r="F17" s="723"/>
      <c r="G17" s="723"/>
      <c r="H17" s="121"/>
      <c r="I17" s="569">
        <f>'MEUR SUMMARY'!I17:M17</f>
        <v>0</v>
      </c>
      <c r="J17" s="570"/>
      <c r="K17" s="570"/>
      <c r="L17" s="570"/>
      <c r="M17" s="571"/>
      <c r="N17" s="80">
        <v>5</v>
      </c>
      <c r="O17" s="724"/>
      <c r="P17" s="724"/>
      <c r="Q17" s="724"/>
      <c r="R17" s="724"/>
      <c r="S17" s="81"/>
      <c r="T17" s="550" t="s">
        <v>157</v>
      </c>
      <c r="U17" s="551"/>
      <c r="V17" s="110">
        <f>'MEUR SUMMARY'!V17</f>
        <v>43555</v>
      </c>
      <c r="W17" s="52"/>
      <c r="X17" s="208" t="s">
        <v>103</v>
      </c>
      <c r="Y17" s="190">
        <v>0.4</v>
      </c>
      <c r="Z17" s="64"/>
      <c r="AA17" s="191">
        <v>6.9000000000000006E-2</v>
      </c>
      <c r="AB17" s="64"/>
      <c r="AC17" s="107"/>
      <c r="AD17" s="108"/>
      <c r="AE17" s="108"/>
      <c r="AF17" s="108"/>
      <c r="AG17" s="109"/>
      <c r="AH17" s="100"/>
    </row>
    <row r="18" spans="1:59" ht="15" customHeight="1" x14ac:dyDescent="0.25">
      <c r="A18" s="62"/>
      <c r="B18" s="45"/>
      <c r="C18" s="723"/>
      <c r="D18" s="723"/>
      <c r="E18" s="723"/>
      <c r="F18" s="723"/>
      <c r="G18" s="723"/>
      <c r="H18" s="117" t="s">
        <v>12</v>
      </c>
      <c r="I18" s="631" t="str">
        <f>'MEUR SUMMARY'!I18:J18</f>
        <v>718-762-3200</v>
      </c>
      <c r="J18" s="632"/>
      <c r="K18" s="125"/>
      <c r="L18" s="538" t="s">
        <v>4</v>
      </c>
      <c r="M18" s="539"/>
      <c r="N18" s="80">
        <v>6</v>
      </c>
      <c r="O18" s="572"/>
      <c r="P18" s="572"/>
      <c r="Q18" s="572"/>
      <c r="R18" s="572"/>
      <c r="S18" s="81"/>
      <c r="T18" s="629" t="s">
        <v>60</v>
      </c>
      <c r="U18" s="630"/>
      <c r="V18" s="630"/>
      <c r="W18" s="52"/>
      <c r="X18" s="64"/>
      <c r="Y18" s="64"/>
      <c r="Z18" s="64"/>
      <c r="AA18" s="64"/>
      <c r="AB18" s="64"/>
      <c r="AC18" s="101"/>
      <c r="AD18" s="708" t="s">
        <v>106</v>
      </c>
      <c r="AE18" s="708"/>
      <c r="AF18" s="708"/>
      <c r="AG18" s="109"/>
      <c r="AH18" s="102"/>
    </row>
    <row r="19" spans="1:59" ht="2.25" customHeight="1" x14ac:dyDescent="0.25">
      <c r="A19" s="62"/>
      <c r="B19" s="45"/>
      <c r="C19" s="41"/>
      <c r="D19" s="42"/>
      <c r="E19" s="42"/>
      <c r="F19" s="42"/>
      <c r="G19" s="40"/>
      <c r="H19" s="97"/>
      <c r="I19" s="97"/>
      <c r="J19" s="97"/>
      <c r="K19" s="115"/>
      <c r="L19" s="633"/>
      <c r="M19" s="634"/>
      <c r="N19" s="488">
        <v>7</v>
      </c>
      <c r="O19" s="640"/>
      <c r="P19" s="640"/>
      <c r="Q19" s="640"/>
      <c r="R19" s="640"/>
      <c r="S19" s="642"/>
      <c r="T19" s="629"/>
      <c r="U19" s="630"/>
      <c r="V19" s="630"/>
      <c r="W19" s="52"/>
      <c r="X19" s="64"/>
      <c r="Y19" s="64"/>
      <c r="Z19" s="64"/>
      <c r="AA19" s="64"/>
      <c r="AB19" s="64"/>
      <c r="AC19" s="106"/>
      <c r="AD19" s="600"/>
      <c r="AE19" s="600"/>
      <c r="AF19" s="600"/>
      <c r="AG19" s="109"/>
      <c r="AH19" s="54"/>
    </row>
    <row r="20" spans="1:59" ht="15" customHeight="1" x14ac:dyDescent="0.25">
      <c r="A20" s="62"/>
      <c r="B20" s="65" t="s">
        <v>25</v>
      </c>
      <c r="C20" s="725" t="str">
        <f>'MEUR SUMMARY'!C20:E22</f>
        <v>John F, Kennedy International Airport, New York</v>
      </c>
      <c r="D20" s="726"/>
      <c r="E20" s="726"/>
      <c r="F20" s="97"/>
      <c r="G20" s="573" t="s">
        <v>13</v>
      </c>
      <c r="H20" s="573"/>
      <c r="I20" s="566" t="str">
        <f>'MEUR SUMMARY'!I20:K20</f>
        <v>Heidi Yim</v>
      </c>
      <c r="J20" s="567"/>
      <c r="K20" s="568"/>
      <c r="L20" s="709">
        <f>'MEUR SUMMARY'!L20:M20</f>
        <v>43476</v>
      </c>
      <c r="M20" s="568"/>
      <c r="N20" s="489"/>
      <c r="O20" s="641"/>
      <c r="P20" s="641"/>
      <c r="Q20" s="641"/>
      <c r="R20" s="641"/>
      <c r="S20" s="643"/>
      <c r="T20" s="550" t="s">
        <v>59</v>
      </c>
      <c r="U20" s="710"/>
      <c r="V20" s="111">
        <f>'MEUR SUMMARY'!V20</f>
        <v>0.81100000000000005</v>
      </c>
      <c r="W20" s="127"/>
      <c r="X20" s="66"/>
      <c r="Y20" s="712"/>
      <c r="Z20" s="712"/>
      <c r="AA20" s="124"/>
      <c r="AB20" s="52"/>
      <c r="AC20" s="106"/>
      <c r="AD20" s="601">
        <f>'MEUR SUMMARY'!AD20</f>
        <v>0</v>
      </c>
      <c r="AE20" s="602"/>
      <c r="AF20" s="603"/>
      <c r="AG20" s="109"/>
      <c r="AH20" s="54"/>
    </row>
    <row r="21" spans="1:59" ht="7.5" customHeight="1" x14ac:dyDescent="0.2">
      <c r="A21" s="62"/>
      <c r="B21" s="45"/>
      <c r="C21" s="726"/>
      <c r="D21" s="726"/>
      <c r="E21" s="726"/>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121"/>
    </row>
    <row r="22" spans="1:59" ht="7.5" customHeight="1" x14ac:dyDescent="0.2">
      <c r="A22" s="62"/>
      <c r="B22" s="45"/>
      <c r="C22" s="726"/>
      <c r="D22" s="726"/>
      <c r="E22" s="726"/>
      <c r="F22" s="97"/>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121"/>
    </row>
    <row r="23" spans="1:59" ht="9" customHeight="1" x14ac:dyDescent="0.2">
      <c r="A23" s="62"/>
      <c r="B23" s="45"/>
      <c r="C23" s="67"/>
      <c r="D23" s="67"/>
      <c r="E23" s="67"/>
      <c r="F23" s="97"/>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121"/>
    </row>
    <row r="24" spans="1:59" ht="9" customHeight="1" x14ac:dyDescent="0.2">
      <c r="A24" s="62"/>
      <c r="B24" s="45"/>
      <c r="C24" s="67"/>
      <c r="D24" s="67"/>
      <c r="E24" s="67"/>
      <c r="F24" s="97"/>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213"/>
      <c r="AK24" s="195"/>
      <c r="AL24" s="195"/>
      <c r="BC24" s="576" t="s">
        <v>166</v>
      </c>
      <c r="BD24" s="576"/>
      <c r="BF24" s="576" t="s">
        <v>170</v>
      </c>
      <c r="BG24" s="576"/>
    </row>
    <row r="25" spans="1:59" ht="18.75" customHeight="1" x14ac:dyDescent="0.2">
      <c r="A25" s="62"/>
      <c r="B25" s="45"/>
      <c r="C25" s="67"/>
      <c r="D25" s="67"/>
      <c r="E25" s="67"/>
      <c r="F25" s="97"/>
      <c r="G25" s="713" t="s">
        <v>56</v>
      </c>
      <c r="H25" s="714"/>
      <c r="I25" s="714"/>
      <c r="J25" s="714"/>
      <c r="K25" s="714"/>
      <c r="L25" s="714"/>
      <c r="M25" s="714"/>
      <c r="N25" s="714"/>
      <c r="O25" s="714"/>
      <c r="P25" s="714"/>
      <c r="Q25" s="714"/>
      <c r="R25" s="714"/>
      <c r="S25" s="714"/>
      <c r="T25" s="714"/>
      <c r="U25" s="715"/>
      <c r="V25" s="97"/>
      <c r="W25" s="45"/>
      <c r="X25" s="45"/>
      <c r="Y25" s="614" t="s">
        <v>200</v>
      </c>
      <c r="Z25" s="615"/>
      <c r="AA25" s="615"/>
      <c r="AB25" s="615"/>
      <c r="AC25" s="615"/>
      <c r="AD25" s="615"/>
      <c r="AE25" s="615"/>
      <c r="AF25" s="615"/>
      <c r="AG25" s="616"/>
      <c r="AH25" s="213"/>
      <c r="AK25" s="577" t="s">
        <v>122</v>
      </c>
      <c r="AL25" s="577"/>
      <c r="AN25" s="577" t="s">
        <v>123</v>
      </c>
      <c r="AO25" s="577"/>
      <c r="BC25" s="576"/>
      <c r="BD25" s="576"/>
      <c r="BF25" s="576"/>
      <c r="BG25" s="576"/>
    </row>
    <row r="26" spans="1:59" ht="5.25" customHeight="1" x14ac:dyDescent="0.2">
      <c r="A26" s="62"/>
      <c r="B26" s="45"/>
      <c r="C26" s="237"/>
      <c r="D26" s="613"/>
      <c r="E26" s="613"/>
      <c r="F26" s="97"/>
      <c r="G26" s="711"/>
      <c r="H26" s="711"/>
      <c r="I26" s="711"/>
      <c r="J26" s="711"/>
      <c r="K26" s="711"/>
      <c r="L26" s="711"/>
      <c r="M26" s="711"/>
      <c r="N26" s="711"/>
      <c r="O26" s="711"/>
      <c r="P26" s="711"/>
      <c r="Q26" s="711"/>
      <c r="R26" s="711"/>
      <c r="S26" s="711"/>
      <c r="T26" s="711"/>
      <c r="U26" s="711"/>
      <c r="V26" s="711"/>
      <c r="W26" s="711"/>
      <c r="X26" s="711"/>
      <c r="Y26" s="711"/>
      <c r="Z26" s="711"/>
      <c r="AA26" s="711"/>
      <c r="AB26" s="711"/>
      <c r="AC26" s="711"/>
      <c r="AD26" s="711"/>
      <c r="AE26" s="711"/>
      <c r="AF26" s="711"/>
      <c r="AG26" s="711"/>
      <c r="AH26" s="213"/>
    </row>
    <row r="27" spans="1:59" ht="29.25" customHeight="1" x14ac:dyDescent="0.2">
      <c r="A27" s="62"/>
      <c r="B27" s="668" t="s">
        <v>90</v>
      </c>
      <c r="C27" s="669"/>
      <c r="D27" s="668" t="s">
        <v>91</v>
      </c>
      <c r="E27" s="669"/>
      <c r="F27" s="682"/>
      <c r="G27" s="683" t="s">
        <v>196</v>
      </c>
      <c r="H27" s="684"/>
      <c r="I27" s="685" t="s">
        <v>197</v>
      </c>
      <c r="J27" s="686" t="s">
        <v>92</v>
      </c>
      <c r="K27" s="669"/>
      <c r="L27" s="668" t="s">
        <v>93</v>
      </c>
      <c r="M27" s="688"/>
      <c r="N27" s="669"/>
      <c r="O27" s="668" t="s">
        <v>94</v>
      </c>
      <c r="P27" s="669"/>
      <c r="Q27" s="668" t="s">
        <v>199</v>
      </c>
      <c r="R27" s="672"/>
      <c r="S27" s="674" t="s">
        <v>198</v>
      </c>
      <c r="T27" s="657"/>
      <c r="U27" s="675"/>
      <c r="V27" s="657" t="s">
        <v>112</v>
      </c>
      <c r="W27" s="658"/>
      <c r="X27" s="678" t="s">
        <v>113</v>
      </c>
      <c r="Y27" s="657" t="s">
        <v>194</v>
      </c>
      <c r="Z27" s="657"/>
      <c r="AA27" s="657"/>
      <c r="AB27" s="657"/>
      <c r="AC27" s="658"/>
      <c r="AD27" s="656" t="s">
        <v>195</v>
      </c>
      <c r="AE27" s="657"/>
      <c r="AF27" s="657"/>
      <c r="AG27" s="658"/>
      <c r="AH27" s="68"/>
      <c r="AK27" s="574" t="s">
        <v>118</v>
      </c>
      <c r="AL27" s="574" t="s">
        <v>119</v>
      </c>
      <c r="AN27" s="574" t="s">
        <v>118</v>
      </c>
      <c r="AO27" s="574" t="s">
        <v>119</v>
      </c>
      <c r="AQ27" s="707" t="s">
        <v>126</v>
      </c>
      <c r="AR27" s="707" t="s">
        <v>127</v>
      </c>
      <c r="AS27" s="707" t="s">
        <v>128</v>
      </c>
      <c r="AT27" s="707" t="s">
        <v>129</v>
      </c>
      <c r="AU27" s="706" t="s">
        <v>131</v>
      </c>
      <c r="AW27" s="707" t="s">
        <v>126</v>
      </c>
      <c r="AX27" s="707" t="s">
        <v>127</v>
      </c>
      <c r="AY27" s="707" t="s">
        <v>128</v>
      </c>
      <c r="AZ27" s="707" t="s">
        <v>129</v>
      </c>
      <c r="BA27" s="706" t="s">
        <v>133</v>
      </c>
      <c r="BC27" s="574" t="s">
        <v>164</v>
      </c>
      <c r="BD27" s="574" t="s">
        <v>165</v>
      </c>
      <c r="BF27" s="574" t="s">
        <v>168</v>
      </c>
      <c r="BG27" s="574" t="s">
        <v>169</v>
      </c>
    </row>
    <row r="28" spans="1:59" ht="24.75" customHeight="1" x14ac:dyDescent="0.2">
      <c r="A28" s="62"/>
      <c r="B28" s="670"/>
      <c r="C28" s="671"/>
      <c r="D28" s="670"/>
      <c r="E28" s="671"/>
      <c r="F28" s="682"/>
      <c r="G28" s="659"/>
      <c r="H28" s="661"/>
      <c r="I28" s="679"/>
      <c r="J28" s="687"/>
      <c r="K28" s="671"/>
      <c r="L28" s="670"/>
      <c r="M28" s="689"/>
      <c r="N28" s="671"/>
      <c r="O28" s="670"/>
      <c r="P28" s="671"/>
      <c r="Q28" s="670"/>
      <c r="R28" s="673"/>
      <c r="S28" s="676"/>
      <c r="T28" s="660"/>
      <c r="U28" s="677"/>
      <c r="V28" s="660"/>
      <c r="W28" s="661"/>
      <c r="X28" s="679"/>
      <c r="Y28" s="660"/>
      <c r="Z28" s="660"/>
      <c r="AA28" s="660"/>
      <c r="AB28" s="660"/>
      <c r="AC28" s="661"/>
      <c r="AD28" s="659"/>
      <c r="AE28" s="660"/>
      <c r="AF28" s="660"/>
      <c r="AG28" s="661"/>
      <c r="AH28" s="68"/>
      <c r="AK28" s="575"/>
      <c r="AL28" s="575"/>
      <c r="AN28" s="575"/>
      <c r="AO28" s="575"/>
      <c r="AQ28" s="707"/>
      <c r="AR28" s="707"/>
      <c r="AS28" s="707"/>
      <c r="AT28" s="707"/>
      <c r="AU28" s="706"/>
      <c r="AW28" s="707"/>
      <c r="AX28" s="707"/>
      <c r="AY28" s="707"/>
      <c r="AZ28" s="707"/>
      <c r="BA28" s="706"/>
      <c r="BC28" s="575"/>
      <c r="BD28" s="575"/>
      <c r="BF28" s="575"/>
      <c r="BG28" s="575"/>
    </row>
    <row r="29" spans="1:59" s="212" customFormat="1" ht="15" customHeight="1" x14ac:dyDescent="0.2">
      <c r="A29" s="69"/>
      <c r="B29" s="653"/>
      <c r="C29" s="654"/>
      <c r="D29" s="655"/>
      <c r="E29" s="654"/>
      <c r="F29" s="549"/>
      <c r="G29" s="239" t="s">
        <v>0</v>
      </c>
      <c r="H29" s="238" t="s">
        <v>1</v>
      </c>
      <c r="I29" s="185" t="s">
        <v>75</v>
      </c>
      <c r="J29" s="82" t="s">
        <v>0</v>
      </c>
      <c r="K29" s="238" t="s">
        <v>1</v>
      </c>
      <c r="L29" s="238" t="s">
        <v>0</v>
      </c>
      <c r="M29" s="662" t="s">
        <v>1</v>
      </c>
      <c r="N29" s="662"/>
      <c r="O29" s="238" t="s">
        <v>0</v>
      </c>
      <c r="P29" s="238" t="s">
        <v>1</v>
      </c>
      <c r="Q29" s="238" t="s">
        <v>0</v>
      </c>
      <c r="R29" s="83" t="s">
        <v>1</v>
      </c>
      <c r="S29" s="663" t="s">
        <v>77</v>
      </c>
      <c r="T29" s="664"/>
      <c r="U29" s="665"/>
      <c r="V29" s="664" t="s">
        <v>76</v>
      </c>
      <c r="W29" s="666"/>
      <c r="X29" s="186" t="s">
        <v>97</v>
      </c>
      <c r="Y29" s="667" t="s">
        <v>0</v>
      </c>
      <c r="Z29" s="662"/>
      <c r="AA29" s="680" t="s">
        <v>1</v>
      </c>
      <c r="AB29" s="681"/>
      <c r="AC29" s="667"/>
      <c r="AD29" s="662" t="s">
        <v>0</v>
      </c>
      <c r="AE29" s="662"/>
      <c r="AF29" s="662" t="s">
        <v>1</v>
      </c>
      <c r="AG29" s="662"/>
      <c r="AH29" s="70"/>
      <c r="AI29" s="71"/>
      <c r="AK29" s="193"/>
      <c r="AL29" s="193"/>
      <c r="AN29" s="193"/>
      <c r="AO29" s="193"/>
      <c r="BC29" s="193"/>
      <c r="BD29" s="193"/>
      <c r="BF29" s="193"/>
      <c r="BG29" s="193"/>
    </row>
    <row r="30" spans="1:59" s="92" customFormat="1" ht="22.5" customHeight="1" x14ac:dyDescent="0.2">
      <c r="A30" s="85"/>
      <c r="B30" s="592"/>
      <c r="C30" s="593"/>
      <c r="D30" s="690" t="s">
        <v>18</v>
      </c>
      <c r="E30" s="691"/>
      <c r="F30" s="86"/>
      <c r="G30" s="305"/>
      <c r="H30" s="305"/>
      <c r="I30" s="306">
        <f t="shared" ref="I30:I37" si="0">G30+H30</f>
        <v>0</v>
      </c>
      <c r="J30" s="305"/>
      <c r="K30" s="305"/>
      <c r="L30" s="305"/>
      <c r="M30" s="716"/>
      <c r="N30" s="717"/>
      <c r="O30" s="305"/>
      <c r="P30" s="305"/>
      <c r="Q30" s="305"/>
      <c r="R30" s="305"/>
      <c r="S30" s="718">
        <f t="shared" ref="S30:S37" si="1">SUM(J30:R30)</f>
        <v>0</v>
      </c>
      <c r="T30" s="718"/>
      <c r="U30" s="718"/>
      <c r="V30" s="585"/>
      <c r="W30" s="586"/>
      <c r="X30" s="587"/>
      <c r="Y30" s="583"/>
      <c r="Z30" s="584"/>
      <c r="AA30" s="583"/>
      <c r="AB30" s="692"/>
      <c r="AC30" s="584"/>
      <c r="AD30" s="579"/>
      <c r="AE30" s="579"/>
      <c r="AF30" s="579"/>
      <c r="AG30" s="579"/>
      <c r="AH30" s="205"/>
      <c r="AI30" s="87"/>
      <c r="AJ30" s="216"/>
      <c r="AK30" s="192">
        <f>IF(J30+L30+O30+Q30&gt;1,IF(AD30=0,1,0),0)</f>
        <v>0</v>
      </c>
      <c r="AL30" s="192">
        <f>IF(K30+M30+P30+R30&gt;1,IF(AF30=0,1,0),0)</f>
        <v>0</v>
      </c>
      <c r="AN30" s="192">
        <f>IF(G30&gt;=1,IF(Y30=0,1,0),0)</f>
        <v>0</v>
      </c>
      <c r="AO30" s="192">
        <f>IF(H30&gt;=1,IF(AA30=0,1,0),0)</f>
        <v>0</v>
      </c>
      <c r="AQ30" s="192">
        <f>IF(J30&gt;=1,1,0)</f>
        <v>0</v>
      </c>
      <c r="AR30" s="192">
        <f>IF(L30&gt;=1,1,0)</f>
        <v>0</v>
      </c>
      <c r="AS30" s="192">
        <f>IF(O30&gt;=1,1,0)</f>
        <v>0</v>
      </c>
      <c r="AT30" s="192">
        <f>IF(Q30&gt;=1,1,0)</f>
        <v>0</v>
      </c>
      <c r="AU30" s="192">
        <f>SUM(AQ30:AT30)</f>
        <v>0</v>
      </c>
      <c r="AW30" s="192">
        <f>IF(K30&gt;=1,1,0)</f>
        <v>0</v>
      </c>
      <c r="AX30" s="192">
        <f>IF(M30&gt;=1,1,0)</f>
        <v>0</v>
      </c>
      <c r="AY30" s="192">
        <f>IF(P30&gt;=1,1,0)</f>
        <v>0</v>
      </c>
      <c r="AZ30" s="192">
        <f>IF(R30&gt;=1,1,0)</f>
        <v>0</v>
      </c>
      <c r="BA30" s="192">
        <f>SUM(AW30:AZ30)</f>
        <v>0</v>
      </c>
      <c r="BC30" s="192">
        <f>IF(Y30&lt;&gt;0,IF(G30+J30+L30+O30+Q30=0,1,0),0)</f>
        <v>0</v>
      </c>
      <c r="BD30" s="192">
        <f>IF(AA30&lt;&gt;0,IF(H30+K30+M30+P30+R30=0,1,0),0)</f>
        <v>0</v>
      </c>
      <c r="BF30" s="192">
        <f>IF(AD30&lt;&gt;0,IF(J30+L30+O30+Q30=0,1,0),0)</f>
        <v>0</v>
      </c>
      <c r="BG30" s="192">
        <f>IF(AF30&lt;&gt;0,IF(K30+M30+P30+R30=0,1,0),0)</f>
        <v>0</v>
      </c>
    </row>
    <row r="31" spans="1:59" s="92" customFormat="1" ht="22.5" customHeight="1" x14ac:dyDescent="0.2">
      <c r="A31" s="85"/>
      <c r="B31" s="590"/>
      <c r="C31" s="591"/>
      <c r="D31" s="595" t="s">
        <v>17</v>
      </c>
      <c r="E31" s="596"/>
      <c r="F31" s="86"/>
      <c r="G31" s="305"/>
      <c r="H31" s="305"/>
      <c r="I31" s="306">
        <f t="shared" si="0"/>
        <v>0</v>
      </c>
      <c r="J31" s="305"/>
      <c r="K31" s="305"/>
      <c r="L31" s="305"/>
      <c r="M31" s="716"/>
      <c r="N31" s="717"/>
      <c r="O31" s="305"/>
      <c r="P31" s="305"/>
      <c r="Q31" s="305"/>
      <c r="R31" s="305"/>
      <c r="S31" s="718">
        <f t="shared" si="1"/>
        <v>0</v>
      </c>
      <c r="T31" s="718"/>
      <c r="U31" s="718"/>
      <c r="V31" s="585"/>
      <c r="W31" s="586"/>
      <c r="X31" s="587"/>
      <c r="Y31" s="583"/>
      <c r="Z31" s="584"/>
      <c r="AA31" s="583"/>
      <c r="AB31" s="692"/>
      <c r="AC31" s="584"/>
      <c r="AD31" s="579"/>
      <c r="AE31" s="579"/>
      <c r="AF31" s="579"/>
      <c r="AG31" s="579"/>
      <c r="AH31" s="205"/>
      <c r="AI31" s="87"/>
      <c r="AJ31" s="216"/>
      <c r="AK31" s="192">
        <f>IF(J31+L31+O31+Q31&gt;1,IF(AD31=0,1,0),0)</f>
        <v>0</v>
      </c>
      <c r="AL31" s="192">
        <f>IF(K31+M31+P31+R31&gt;1,IF(AF31=0,1,0),0)</f>
        <v>0</v>
      </c>
      <c r="AN31" s="192">
        <f>IF(G31&gt;=1,IF(Y31=0,1,0),0)</f>
        <v>0</v>
      </c>
      <c r="AO31" s="192">
        <f>IF(H31&gt;=1,IF(AA31=0,1,0),0)</f>
        <v>0</v>
      </c>
      <c r="AQ31" s="192">
        <f>IF(J31&gt;=1,1,0)</f>
        <v>0</v>
      </c>
      <c r="AR31" s="192">
        <f>IF(L31&gt;=1,1,0)</f>
        <v>0</v>
      </c>
      <c r="AS31" s="192">
        <f>IF(O31&gt;=1,1,0)</f>
        <v>0</v>
      </c>
      <c r="AT31" s="192">
        <f>IF(Q31&gt;=1,1,0)</f>
        <v>0</v>
      </c>
      <c r="AU31" s="192">
        <f>SUM(AQ31:AT31)</f>
        <v>0</v>
      </c>
      <c r="AW31" s="192">
        <f>IF(K31&gt;=1,1,0)</f>
        <v>0</v>
      </c>
      <c r="AX31" s="192">
        <f>IF(M31&gt;=1,1,0)</f>
        <v>0</v>
      </c>
      <c r="AY31" s="192">
        <f>IF(P31&gt;=1,1,0)</f>
        <v>0</v>
      </c>
      <c r="AZ31" s="192">
        <f>IF(R31&gt;=1,1,0)</f>
        <v>0</v>
      </c>
      <c r="BA31" s="192">
        <f>SUM(AW31:AZ31)</f>
        <v>0</v>
      </c>
      <c r="BC31" s="192">
        <f>IF(Y31&lt;&gt;0,IF(G31+J31+L31+O31+Q31=0,1,0),0)</f>
        <v>0</v>
      </c>
      <c r="BD31" s="192">
        <f>IF(AA31&lt;&gt;0,IF(H31+K31+M31+P31+R31=0,1,0),0)</f>
        <v>0</v>
      </c>
      <c r="BF31" s="192">
        <f>IF(AD31&lt;&gt;0,IF(J31+L31+O31+Q31=0,1,0),0)</f>
        <v>0</v>
      </c>
      <c r="BG31" s="192">
        <f>IF(AF31&lt;&gt;0,IF(K31+M31+P31+R31=0,1,0),0)</f>
        <v>0</v>
      </c>
    </row>
    <row r="32" spans="1:59" s="244" customFormat="1" ht="17.25" customHeight="1" x14ac:dyDescent="0.2">
      <c r="A32" s="241"/>
      <c r="B32" s="242"/>
      <c r="C32" s="242"/>
      <c r="D32" s="594" t="s">
        <v>28</v>
      </c>
      <c r="E32" s="594"/>
      <c r="F32" s="594"/>
      <c r="G32" s="307">
        <f>SUM(G30:G31)</f>
        <v>0</v>
      </c>
      <c r="H32" s="307">
        <f>SUM(H30:H31)</f>
        <v>0</v>
      </c>
      <c r="I32" s="308">
        <f>SUM(G32:H32)</f>
        <v>0</v>
      </c>
      <c r="J32" s="307">
        <f>SUM(J30:J31)</f>
        <v>0</v>
      </c>
      <c r="K32" s="307">
        <f>SUM(K30:K31)</f>
        <v>0</v>
      </c>
      <c r="L32" s="307">
        <f>SUM(L30:L31)</f>
        <v>0</v>
      </c>
      <c r="M32" s="721">
        <f>SUM(M30:N31)</f>
        <v>0</v>
      </c>
      <c r="N32" s="721"/>
      <c r="O32" s="307">
        <f>SUM(O30:O31)</f>
        <v>0</v>
      </c>
      <c r="P32" s="307">
        <f>SUM(P30:P31)</f>
        <v>0</v>
      </c>
      <c r="Q32" s="307">
        <f>SUM(Q30:Q31)</f>
        <v>0</v>
      </c>
      <c r="R32" s="307">
        <f>SUM(R30:R31)</f>
        <v>0</v>
      </c>
      <c r="S32" s="719">
        <f>SUM(J32:R32)</f>
        <v>0</v>
      </c>
      <c r="T32" s="719"/>
      <c r="U32" s="719"/>
      <c r="V32" s="695">
        <f>IF(I32&lt;&gt;0,((S32/I32)*100),0)</f>
        <v>0</v>
      </c>
      <c r="W32" s="695"/>
      <c r="X32" s="316">
        <f>IF(I32&lt;&gt;0,((H32/I32)*100),0)</f>
        <v>0</v>
      </c>
      <c r="Y32" s="578">
        <f>SUM(Y30:Z31)</f>
        <v>0</v>
      </c>
      <c r="Z32" s="578"/>
      <c r="AA32" s="696">
        <f>SUM(AA30:AC31)</f>
        <v>0</v>
      </c>
      <c r="AB32" s="696"/>
      <c r="AC32" s="696"/>
      <c r="AD32" s="578">
        <f>SUM(AD30:AE31)</f>
        <v>0</v>
      </c>
      <c r="AE32" s="578"/>
      <c r="AF32" s="578">
        <f>SUM(AF30:AG31)</f>
        <v>0</v>
      </c>
      <c r="AG32" s="578"/>
      <c r="AH32" s="243"/>
      <c r="AI32" s="177"/>
      <c r="AK32" s="245"/>
      <c r="AL32" s="245"/>
      <c r="AN32" s="245"/>
      <c r="AO32" s="245"/>
      <c r="BC32" s="245"/>
      <c r="BD32" s="245"/>
      <c r="BF32" s="245"/>
      <c r="BG32" s="245"/>
    </row>
    <row r="33" spans="1:59" s="92" customFormat="1" ht="22.5" customHeight="1" x14ac:dyDescent="0.2">
      <c r="A33" s="85"/>
      <c r="B33" s="588"/>
      <c r="C33" s="589"/>
      <c r="D33" s="595" t="s">
        <v>18</v>
      </c>
      <c r="E33" s="596"/>
      <c r="F33" s="86"/>
      <c r="G33" s="305"/>
      <c r="H33" s="305"/>
      <c r="I33" s="306">
        <f t="shared" si="0"/>
        <v>0</v>
      </c>
      <c r="J33" s="305"/>
      <c r="K33" s="305"/>
      <c r="L33" s="305"/>
      <c r="M33" s="716"/>
      <c r="N33" s="717"/>
      <c r="O33" s="305"/>
      <c r="P33" s="305"/>
      <c r="Q33" s="305"/>
      <c r="R33" s="305"/>
      <c r="S33" s="718">
        <f t="shared" si="1"/>
        <v>0</v>
      </c>
      <c r="T33" s="718"/>
      <c r="U33" s="718"/>
      <c r="V33" s="585"/>
      <c r="W33" s="586"/>
      <c r="X33" s="587"/>
      <c r="Y33" s="583"/>
      <c r="Z33" s="584"/>
      <c r="AA33" s="583"/>
      <c r="AB33" s="692"/>
      <c r="AC33" s="584"/>
      <c r="AD33" s="579"/>
      <c r="AE33" s="579"/>
      <c r="AF33" s="579"/>
      <c r="AG33" s="579"/>
      <c r="AH33" s="205"/>
      <c r="AI33" s="87"/>
      <c r="AJ33" s="216"/>
      <c r="AK33" s="192">
        <f>IF(J33+L33+O33+Q33&gt;1,IF(AD33=0,1,0),0)</f>
        <v>0</v>
      </c>
      <c r="AL33" s="192">
        <f>IF(K33+M33+P33+R33&gt;1,IF(AF33=0,1,0),0)</f>
        <v>0</v>
      </c>
      <c r="AN33" s="192">
        <f>IF(G33&gt;=1,IF(Y33=0,1,0),0)</f>
        <v>0</v>
      </c>
      <c r="AO33" s="192">
        <f>IF(H33&gt;=1,IF(AA33=0,1,0),0)</f>
        <v>0</v>
      </c>
      <c r="AQ33" s="192">
        <f>IF(J33&gt;=1,1,0)</f>
        <v>0</v>
      </c>
      <c r="AR33" s="192">
        <f>IF(L33&gt;=1,1,0)</f>
        <v>0</v>
      </c>
      <c r="AS33" s="192">
        <f>IF(O33&gt;=1,1,0)</f>
        <v>0</v>
      </c>
      <c r="AT33" s="192">
        <f>IF(Q33&gt;=1,1,0)</f>
        <v>0</v>
      </c>
      <c r="AU33" s="192">
        <f>SUM(AQ33:AT33)</f>
        <v>0</v>
      </c>
      <c r="AW33" s="192">
        <f>IF(K33&gt;=1,1,0)</f>
        <v>0</v>
      </c>
      <c r="AX33" s="192">
        <f>IF(M33&gt;=1,1,0)</f>
        <v>0</v>
      </c>
      <c r="AY33" s="192">
        <f>IF(P33&gt;=1,1,0)</f>
        <v>0</v>
      </c>
      <c r="AZ33" s="192">
        <f>IF(R33&gt;=1,1,0)</f>
        <v>0</v>
      </c>
      <c r="BA33" s="192">
        <f>SUM(AW33:AZ33)</f>
        <v>0</v>
      </c>
      <c r="BC33" s="192">
        <f>IF(Y33&lt;&gt;0,IF(G33+J33+L33+O33+Q33=0,1,0),0)</f>
        <v>0</v>
      </c>
      <c r="BD33" s="192">
        <f>IF(AA33&lt;&gt;0,IF(H33+K33+M33+P33+R33=0,1,0),0)</f>
        <v>0</v>
      </c>
      <c r="BF33" s="192">
        <f>IF(AD33&lt;&gt;0,IF(J33+L33+O33+Q33=0,1,0),0)</f>
        <v>0</v>
      </c>
      <c r="BG33" s="192">
        <f>IF(AF33&lt;&gt;0,IF(K33+M33+P33+R33=0,1,0),0)</f>
        <v>0</v>
      </c>
    </row>
    <row r="34" spans="1:59" s="92" customFormat="1" ht="22.5" customHeight="1" x14ac:dyDescent="0.2">
      <c r="A34" s="85"/>
      <c r="B34" s="590"/>
      <c r="C34" s="591"/>
      <c r="D34" s="595" t="s">
        <v>17</v>
      </c>
      <c r="E34" s="596"/>
      <c r="F34" s="86"/>
      <c r="G34" s="305"/>
      <c r="H34" s="305"/>
      <c r="I34" s="306">
        <f t="shared" si="0"/>
        <v>0</v>
      </c>
      <c r="J34" s="305"/>
      <c r="K34" s="305"/>
      <c r="L34" s="305"/>
      <c r="M34" s="716"/>
      <c r="N34" s="717"/>
      <c r="O34" s="305"/>
      <c r="P34" s="305"/>
      <c r="Q34" s="305"/>
      <c r="R34" s="305"/>
      <c r="S34" s="718">
        <f t="shared" si="1"/>
        <v>0</v>
      </c>
      <c r="T34" s="718"/>
      <c r="U34" s="718"/>
      <c r="V34" s="585"/>
      <c r="W34" s="586"/>
      <c r="X34" s="587"/>
      <c r="Y34" s="583"/>
      <c r="Z34" s="584"/>
      <c r="AA34" s="583"/>
      <c r="AB34" s="692"/>
      <c r="AC34" s="584"/>
      <c r="AD34" s="579"/>
      <c r="AE34" s="579"/>
      <c r="AF34" s="579"/>
      <c r="AG34" s="579"/>
      <c r="AH34" s="205"/>
      <c r="AI34" s="87"/>
      <c r="AJ34" s="216"/>
      <c r="AK34" s="192">
        <f>IF(J34+L34+O34+Q34&gt;1,IF(AD34=0,1,0),0)</f>
        <v>0</v>
      </c>
      <c r="AL34" s="192">
        <f>IF(K34+M34+P34+R34&gt;1,IF(AF34=0,1,0),0)</f>
        <v>0</v>
      </c>
      <c r="AN34" s="192">
        <f>IF(G34&gt;=1,IF(Y34=0,1,0),0)</f>
        <v>0</v>
      </c>
      <c r="AO34" s="192">
        <f>IF(H34&gt;=1,IF(AA34=0,1,0),0)</f>
        <v>0</v>
      </c>
      <c r="AQ34" s="192">
        <f>IF(J34&gt;=1,1,0)</f>
        <v>0</v>
      </c>
      <c r="AR34" s="192">
        <f>IF(L34&gt;=1,1,0)</f>
        <v>0</v>
      </c>
      <c r="AS34" s="192">
        <f>IF(O34&gt;=1,1,0)</f>
        <v>0</v>
      </c>
      <c r="AT34" s="192">
        <f>IF(Q34&gt;=1,1,0)</f>
        <v>0</v>
      </c>
      <c r="AU34" s="192">
        <f>SUM(AQ34:AT34)</f>
        <v>0</v>
      </c>
      <c r="AW34" s="192">
        <f>IF(K34&gt;=1,1,0)</f>
        <v>0</v>
      </c>
      <c r="AX34" s="192">
        <f>IF(M34&gt;=1,1,0)</f>
        <v>0</v>
      </c>
      <c r="AY34" s="192">
        <f>IF(P34&gt;=1,1,0)</f>
        <v>0</v>
      </c>
      <c r="AZ34" s="192">
        <f>IF(R34&gt;=1,1,0)</f>
        <v>0</v>
      </c>
      <c r="BA34" s="192">
        <f>SUM(AW34:AZ34)</f>
        <v>0</v>
      </c>
      <c r="BC34" s="192">
        <f>IF(Y34&lt;&gt;0,IF(G34+J34+L34+O34+Q34=0,1,0),0)</f>
        <v>0</v>
      </c>
      <c r="BD34" s="192">
        <f>IF(AA34&lt;&gt;0,IF(H34+K34+M34+P34+R34=0,1,0),0)</f>
        <v>0</v>
      </c>
      <c r="BF34" s="192">
        <f>IF(AD34&lt;&gt;0,IF(J34+L34+O34+Q34=0,1,0),0)</f>
        <v>0</v>
      </c>
      <c r="BG34" s="192">
        <f>IF(AF34&lt;&gt;0,IF(K34+M34+P34+R34=0,1,0),0)</f>
        <v>0</v>
      </c>
    </row>
    <row r="35" spans="1:59" s="244" customFormat="1" ht="17.25" customHeight="1" x14ac:dyDescent="0.2">
      <c r="A35" s="241"/>
      <c r="B35" s="242"/>
      <c r="C35" s="242"/>
      <c r="D35" s="594" t="s">
        <v>28</v>
      </c>
      <c r="E35" s="594"/>
      <c r="F35" s="594"/>
      <c r="G35" s="307">
        <f>SUM(G33:G34)</f>
        <v>0</v>
      </c>
      <c r="H35" s="307">
        <f>SUM(H33:H34)</f>
        <v>0</v>
      </c>
      <c r="I35" s="308">
        <f>SUM(G35:H35)</f>
        <v>0</v>
      </c>
      <c r="J35" s="307">
        <f>SUM(J33:J34)</f>
        <v>0</v>
      </c>
      <c r="K35" s="307">
        <f>SUM(K33:K34)</f>
        <v>0</v>
      </c>
      <c r="L35" s="307">
        <f>SUM(L33:L34)</f>
        <v>0</v>
      </c>
      <c r="M35" s="721">
        <f>SUM(M33:N34)</f>
        <v>0</v>
      </c>
      <c r="N35" s="721"/>
      <c r="O35" s="307">
        <f>SUM(O33:O34)</f>
        <v>0</v>
      </c>
      <c r="P35" s="307">
        <f>SUM(P33:P34)</f>
        <v>0</v>
      </c>
      <c r="Q35" s="307">
        <f>SUM(Q33:Q34)</f>
        <v>0</v>
      </c>
      <c r="R35" s="307">
        <f>SUM(R33:R34)</f>
        <v>0</v>
      </c>
      <c r="S35" s="719">
        <f>SUM(J35:R35)</f>
        <v>0</v>
      </c>
      <c r="T35" s="719"/>
      <c r="U35" s="719"/>
      <c r="V35" s="720">
        <f>IF(I35&lt;&gt;0,(S35/I35),0)</f>
        <v>0</v>
      </c>
      <c r="W35" s="720"/>
      <c r="X35" s="309">
        <f>IF(I35&lt;&gt;0,(H35/I35),0)</f>
        <v>0</v>
      </c>
      <c r="Y35" s="578">
        <f>SUM(Y33:Z34)</f>
        <v>0</v>
      </c>
      <c r="Z35" s="578"/>
      <c r="AA35" s="696">
        <f>SUM(AA33:AC34)</f>
        <v>0</v>
      </c>
      <c r="AB35" s="696"/>
      <c r="AC35" s="696"/>
      <c r="AD35" s="578">
        <f>SUM(AD33:AE34)</f>
        <v>0</v>
      </c>
      <c r="AE35" s="578"/>
      <c r="AF35" s="578">
        <f>SUM(AF33:AG34)</f>
        <v>0</v>
      </c>
      <c r="AG35" s="578"/>
      <c r="AH35" s="243"/>
      <c r="AI35" s="177"/>
      <c r="AK35" s="245"/>
      <c r="AL35" s="245"/>
      <c r="AN35" s="245"/>
      <c r="AO35" s="245"/>
      <c r="BC35" s="245"/>
      <c r="BD35" s="245"/>
      <c r="BF35" s="245"/>
      <c r="BG35" s="245"/>
    </row>
    <row r="36" spans="1:59" s="92" customFormat="1" ht="22.5" customHeight="1" x14ac:dyDescent="0.2">
      <c r="A36" s="85"/>
      <c r="B36" s="588"/>
      <c r="C36" s="589"/>
      <c r="D36" s="595" t="s">
        <v>18</v>
      </c>
      <c r="E36" s="596"/>
      <c r="F36" s="86"/>
      <c r="G36" s="305"/>
      <c r="H36" s="305"/>
      <c r="I36" s="306">
        <f t="shared" si="0"/>
        <v>0</v>
      </c>
      <c r="J36" s="305"/>
      <c r="K36" s="305"/>
      <c r="L36" s="305"/>
      <c r="M36" s="716"/>
      <c r="N36" s="717"/>
      <c r="O36" s="305"/>
      <c r="P36" s="305"/>
      <c r="Q36" s="305"/>
      <c r="R36" s="305"/>
      <c r="S36" s="718">
        <f t="shared" si="1"/>
        <v>0</v>
      </c>
      <c r="T36" s="718"/>
      <c r="U36" s="718"/>
      <c r="V36" s="585"/>
      <c r="W36" s="586"/>
      <c r="X36" s="587"/>
      <c r="Y36" s="583"/>
      <c r="Z36" s="584"/>
      <c r="AA36" s="583"/>
      <c r="AB36" s="692"/>
      <c r="AC36" s="584"/>
      <c r="AD36" s="579"/>
      <c r="AE36" s="579"/>
      <c r="AF36" s="579"/>
      <c r="AG36" s="579"/>
      <c r="AH36" s="205"/>
      <c r="AI36" s="87"/>
      <c r="AJ36" s="216"/>
      <c r="AK36" s="192">
        <f>IF(J36+L36+O36+Q36&gt;1,IF(AD36=0,1,0),0)</f>
        <v>0</v>
      </c>
      <c r="AL36" s="192">
        <f>IF(K36+M36+P36+R36&gt;1,IF(AF36=0,1,0),0)</f>
        <v>0</v>
      </c>
      <c r="AN36" s="192">
        <f>IF(G36&gt;=1,IF(Y36=0,1,0),0)</f>
        <v>0</v>
      </c>
      <c r="AO36" s="192">
        <f>IF(H36&gt;=1,IF(AA36=0,1,0),0)</f>
        <v>0</v>
      </c>
      <c r="AQ36" s="192">
        <f>IF(J36&gt;=1,1,0)</f>
        <v>0</v>
      </c>
      <c r="AR36" s="192">
        <f>IF(L36&gt;=1,1,0)</f>
        <v>0</v>
      </c>
      <c r="AS36" s="192">
        <f>IF(O36&gt;=1,1,0)</f>
        <v>0</v>
      </c>
      <c r="AT36" s="192">
        <f>IF(Q36&gt;=1,1,0)</f>
        <v>0</v>
      </c>
      <c r="AU36" s="192">
        <f>SUM(AQ36:AT36)</f>
        <v>0</v>
      </c>
      <c r="AW36" s="192">
        <f>IF(K36&gt;=1,1,0)</f>
        <v>0</v>
      </c>
      <c r="AX36" s="192">
        <f>IF(M36&gt;=1,1,0)</f>
        <v>0</v>
      </c>
      <c r="AY36" s="192">
        <f>IF(P36&gt;=1,1,0)</f>
        <v>0</v>
      </c>
      <c r="AZ36" s="192">
        <f>IF(R36&gt;=1,1,0)</f>
        <v>0</v>
      </c>
      <c r="BA36" s="192">
        <f>SUM(AW36:AZ36)</f>
        <v>0</v>
      </c>
      <c r="BC36" s="192">
        <f>IF(Y36&lt;&gt;0,IF(G36+J36+L36+O36+Q36=0,1,0),0)</f>
        <v>0</v>
      </c>
      <c r="BD36" s="192">
        <f>IF(AA36&lt;&gt;0,IF(H36+K36+M36+P36+R36=0,1,0),0)</f>
        <v>0</v>
      </c>
      <c r="BF36" s="192">
        <f>IF(AD36&lt;&gt;0,IF(J36+L36+O36+Q36=0,1,0),0)</f>
        <v>0</v>
      </c>
      <c r="BG36" s="192">
        <f>IF(AF36&lt;&gt;0,IF(K36+M36+P36+R36=0,1,0),0)</f>
        <v>0</v>
      </c>
    </row>
    <row r="37" spans="1:59" s="92" customFormat="1" ht="22.5" customHeight="1" x14ac:dyDescent="0.2">
      <c r="A37" s="85"/>
      <c r="B37" s="590"/>
      <c r="C37" s="591"/>
      <c r="D37" s="595" t="s">
        <v>17</v>
      </c>
      <c r="E37" s="596"/>
      <c r="F37" s="86"/>
      <c r="G37" s="305"/>
      <c r="H37" s="305"/>
      <c r="I37" s="306">
        <f t="shared" si="0"/>
        <v>0</v>
      </c>
      <c r="J37" s="305"/>
      <c r="K37" s="305"/>
      <c r="L37" s="305"/>
      <c r="M37" s="716"/>
      <c r="N37" s="717"/>
      <c r="O37" s="305"/>
      <c r="P37" s="305"/>
      <c r="Q37" s="305"/>
      <c r="R37" s="305"/>
      <c r="S37" s="718">
        <f t="shared" si="1"/>
        <v>0</v>
      </c>
      <c r="T37" s="718"/>
      <c r="U37" s="718"/>
      <c r="V37" s="585"/>
      <c r="W37" s="586"/>
      <c r="X37" s="587"/>
      <c r="Y37" s="583"/>
      <c r="Z37" s="584"/>
      <c r="AA37" s="583"/>
      <c r="AB37" s="692"/>
      <c r="AC37" s="584"/>
      <c r="AD37" s="579"/>
      <c r="AE37" s="579"/>
      <c r="AF37" s="579"/>
      <c r="AG37" s="579"/>
      <c r="AH37" s="205"/>
      <c r="AI37" s="87"/>
      <c r="AJ37" s="216"/>
      <c r="AK37" s="192">
        <f>IF(J37+L37+O37+Q37&gt;1,IF(AD37=0,1,0),0)</f>
        <v>0</v>
      </c>
      <c r="AL37" s="192">
        <f>IF(K37+M37+P37+R37&gt;1,IF(AF37=0,1,0),0)</f>
        <v>0</v>
      </c>
      <c r="AN37" s="192">
        <f>IF(G37&gt;=1,IF(Y37=0,1,0),0)</f>
        <v>0</v>
      </c>
      <c r="AO37" s="192">
        <f>IF(H37&gt;=1,IF(AA37=0,1,0),0)</f>
        <v>0</v>
      </c>
      <c r="AQ37" s="192">
        <f>IF(J37&gt;=1,1,0)</f>
        <v>0</v>
      </c>
      <c r="AR37" s="192">
        <f>IF(L37&gt;=1,1,0)</f>
        <v>0</v>
      </c>
      <c r="AS37" s="192">
        <f>IF(O37&gt;=1,1,0)</f>
        <v>0</v>
      </c>
      <c r="AT37" s="192">
        <f>IF(Q37&gt;=1,1,0)</f>
        <v>0</v>
      </c>
      <c r="AU37" s="192">
        <f>SUM(AQ37:AT37)</f>
        <v>0</v>
      </c>
      <c r="AW37" s="192">
        <f>IF(K37&gt;=1,1,0)</f>
        <v>0</v>
      </c>
      <c r="AX37" s="192">
        <f>IF(M37&gt;=1,1,0)</f>
        <v>0</v>
      </c>
      <c r="AY37" s="192">
        <f>IF(P37&gt;=1,1,0)</f>
        <v>0</v>
      </c>
      <c r="AZ37" s="192">
        <f>IF(R37&gt;=1,1,0)</f>
        <v>0</v>
      </c>
      <c r="BA37" s="192">
        <f>SUM(AW37:AZ37)</f>
        <v>0</v>
      </c>
      <c r="BC37" s="192">
        <f>IF(Y37&lt;&gt;0,IF(G37+J37+L37+O37+Q37=0,1,0),0)</f>
        <v>0</v>
      </c>
      <c r="BD37" s="192">
        <f>IF(AA37&lt;&gt;0,IF(H37+K37+M37+P37+R37=0,1,0),0)</f>
        <v>0</v>
      </c>
      <c r="BF37" s="192">
        <f>IF(AD37&lt;&gt;0,IF(J37+L37+O37+Q37=0,1,0),0)</f>
        <v>0</v>
      </c>
      <c r="BG37" s="192">
        <f>IF(AF37&lt;&gt;0,IF(K37+M37+P37+R37=0,1,0),0)</f>
        <v>0</v>
      </c>
    </row>
    <row r="38" spans="1:59" s="244" customFormat="1" ht="17.25" customHeight="1" x14ac:dyDescent="0.2">
      <c r="A38" s="241"/>
      <c r="B38" s="242"/>
      <c r="C38" s="242"/>
      <c r="D38" s="594" t="s">
        <v>28</v>
      </c>
      <c r="E38" s="594"/>
      <c r="F38" s="594"/>
      <c r="G38" s="307">
        <f>SUM(G36:G37)</f>
        <v>0</v>
      </c>
      <c r="H38" s="307">
        <f>SUM(H36:H37)</f>
        <v>0</v>
      </c>
      <c r="I38" s="308">
        <f>SUM(G38:H38)</f>
        <v>0</v>
      </c>
      <c r="J38" s="307">
        <f>SUM(J36:J37)</f>
        <v>0</v>
      </c>
      <c r="K38" s="307">
        <f>SUM(K36:K37)</f>
        <v>0</v>
      </c>
      <c r="L38" s="307">
        <f>SUM(L36:L37)</f>
        <v>0</v>
      </c>
      <c r="M38" s="721">
        <f>SUM(M36:N37)</f>
        <v>0</v>
      </c>
      <c r="N38" s="721"/>
      <c r="O38" s="307">
        <f>SUM(O36:O37)</f>
        <v>0</v>
      </c>
      <c r="P38" s="307">
        <f>SUM(P36:P37)</f>
        <v>0</v>
      </c>
      <c r="Q38" s="307">
        <f>SUM(Q36:Q37)</f>
        <v>0</v>
      </c>
      <c r="R38" s="307">
        <f>SUM(R36:R37)</f>
        <v>0</v>
      </c>
      <c r="S38" s="719">
        <f>SUM(J38:R38)</f>
        <v>0</v>
      </c>
      <c r="T38" s="719"/>
      <c r="U38" s="719"/>
      <c r="V38" s="695">
        <f>IF(I38&lt;&gt;0,((S38/I38)*100),0)</f>
        <v>0</v>
      </c>
      <c r="W38" s="695"/>
      <c r="X38" s="316">
        <f>IF(I38&lt;&gt;0,((H38/I38)*100),0)</f>
        <v>0</v>
      </c>
      <c r="Y38" s="578">
        <f>SUM(Y36:Z37)</f>
        <v>0</v>
      </c>
      <c r="Z38" s="578"/>
      <c r="AA38" s="696">
        <f>SUM(AA36:AC37)</f>
        <v>0</v>
      </c>
      <c r="AB38" s="696"/>
      <c r="AC38" s="696"/>
      <c r="AD38" s="578">
        <f>SUM(AD36:AE37)</f>
        <v>0</v>
      </c>
      <c r="AE38" s="578"/>
      <c r="AF38" s="578">
        <f>SUM(AF36:AG37)</f>
        <v>0</v>
      </c>
      <c r="AG38" s="578"/>
      <c r="AH38" s="243"/>
      <c r="AI38" s="177"/>
      <c r="AK38" s="245"/>
      <c r="AL38" s="245"/>
      <c r="AN38" s="245"/>
      <c r="AO38" s="245"/>
      <c r="BC38" s="245"/>
      <c r="BD38" s="245"/>
      <c r="BF38" s="245"/>
      <c r="BG38" s="245"/>
    </row>
    <row r="39" spans="1:59" s="92" customFormat="1" ht="22.5" customHeight="1" x14ac:dyDescent="0.2">
      <c r="A39" s="85"/>
      <c r="B39" s="588"/>
      <c r="C39" s="589"/>
      <c r="D39" s="595" t="s">
        <v>18</v>
      </c>
      <c r="E39" s="596"/>
      <c r="F39" s="86"/>
      <c r="G39" s="305"/>
      <c r="H39" s="310"/>
      <c r="I39" s="306">
        <f t="shared" ref="I39:I40" si="2">G39+H39</f>
        <v>0</v>
      </c>
      <c r="J39" s="305"/>
      <c r="K39" s="305"/>
      <c r="L39" s="305"/>
      <c r="M39" s="716"/>
      <c r="N39" s="717"/>
      <c r="O39" s="305"/>
      <c r="P39" s="305"/>
      <c r="Q39" s="305"/>
      <c r="R39" s="305"/>
      <c r="S39" s="718">
        <f t="shared" ref="S39:S40" si="3">SUM(J39:R39)</f>
        <v>0</v>
      </c>
      <c r="T39" s="718"/>
      <c r="U39" s="718"/>
      <c r="V39" s="585"/>
      <c r="W39" s="586"/>
      <c r="X39" s="587"/>
      <c r="Y39" s="583"/>
      <c r="Z39" s="584"/>
      <c r="AA39" s="583"/>
      <c r="AB39" s="692"/>
      <c r="AC39" s="584"/>
      <c r="AD39" s="579"/>
      <c r="AE39" s="579"/>
      <c r="AF39" s="579"/>
      <c r="AG39" s="579"/>
      <c r="AH39" s="205"/>
      <c r="AI39" s="87"/>
      <c r="AJ39" s="216"/>
      <c r="AK39" s="192">
        <f>IF(J39+L39+O39+Q39&gt;1,IF(AD39=0,1,0),0)</f>
        <v>0</v>
      </c>
      <c r="AL39" s="192">
        <f>IF(K39+M39+P39+R39&gt;1,IF(AF39=0,1,0),0)</f>
        <v>0</v>
      </c>
      <c r="AN39" s="192">
        <f>IF(G39&gt;=1,IF(Y39=0,1,0),0)</f>
        <v>0</v>
      </c>
      <c r="AO39" s="192">
        <f>IF(H39&gt;=1,IF(AA39=0,1,0),0)</f>
        <v>0</v>
      </c>
      <c r="AQ39" s="192">
        <f>IF(J39&gt;=1,1,0)</f>
        <v>0</v>
      </c>
      <c r="AR39" s="192">
        <f>IF(L39&gt;=1,1,0)</f>
        <v>0</v>
      </c>
      <c r="AS39" s="192">
        <f>IF(O39&gt;=1,1,0)</f>
        <v>0</v>
      </c>
      <c r="AT39" s="192">
        <f>IF(Q39&gt;=1,1,0)</f>
        <v>0</v>
      </c>
      <c r="AU39" s="192">
        <f>SUM(AQ39:AT39)</f>
        <v>0</v>
      </c>
      <c r="AW39" s="192">
        <f>IF(K39&gt;=1,1,0)</f>
        <v>0</v>
      </c>
      <c r="AX39" s="192">
        <f>IF(M39&gt;=1,1,0)</f>
        <v>0</v>
      </c>
      <c r="AY39" s="192">
        <f>IF(P39&gt;=1,1,0)</f>
        <v>0</v>
      </c>
      <c r="AZ39" s="192">
        <f>IF(R39&gt;=1,1,0)</f>
        <v>0</v>
      </c>
      <c r="BA39" s="192">
        <f>SUM(AW39:AZ39)</f>
        <v>0</v>
      </c>
      <c r="BC39" s="192">
        <f>IF(Y39&lt;&gt;0,IF(G39+J39+L39+O39+Q39=0,1,0),0)</f>
        <v>0</v>
      </c>
      <c r="BD39" s="192">
        <f>IF(AA39&lt;&gt;0,IF(H39+K39+M39+P39+R39=0,1,0),0)</f>
        <v>0</v>
      </c>
      <c r="BF39" s="192">
        <f>IF(AD39&lt;&gt;0,IF(J39+L39+O39+Q39=0,1,0),0)</f>
        <v>0</v>
      </c>
      <c r="BG39" s="192">
        <f>IF(AF39&lt;&gt;0,IF(K39+M39+P39+R39=0,1,0),0)</f>
        <v>0</v>
      </c>
    </row>
    <row r="40" spans="1:59" s="92" customFormat="1" ht="22.5" customHeight="1" x14ac:dyDescent="0.2">
      <c r="A40" s="85"/>
      <c r="B40" s="590"/>
      <c r="C40" s="591"/>
      <c r="D40" s="595" t="s">
        <v>17</v>
      </c>
      <c r="E40" s="596"/>
      <c r="F40" s="86"/>
      <c r="G40" s="305"/>
      <c r="H40" s="310"/>
      <c r="I40" s="306">
        <f t="shared" si="2"/>
        <v>0</v>
      </c>
      <c r="J40" s="305"/>
      <c r="K40" s="305"/>
      <c r="L40" s="305"/>
      <c r="M40" s="716"/>
      <c r="N40" s="717"/>
      <c r="O40" s="305"/>
      <c r="P40" s="305"/>
      <c r="Q40" s="305"/>
      <c r="R40" s="305"/>
      <c r="S40" s="718">
        <f t="shared" si="3"/>
        <v>0</v>
      </c>
      <c r="T40" s="718"/>
      <c r="U40" s="718"/>
      <c r="V40" s="585"/>
      <c r="W40" s="586"/>
      <c r="X40" s="587"/>
      <c r="Y40" s="583"/>
      <c r="Z40" s="584"/>
      <c r="AA40" s="583"/>
      <c r="AB40" s="692"/>
      <c r="AC40" s="584"/>
      <c r="AD40" s="579"/>
      <c r="AE40" s="579"/>
      <c r="AF40" s="579"/>
      <c r="AG40" s="579"/>
      <c r="AH40" s="205"/>
      <c r="AI40" s="87"/>
      <c r="AJ40" s="216"/>
      <c r="AK40" s="192">
        <f>IF(J40+L40+O40+Q40&gt;1,IF(AD40=0,1,0),0)</f>
        <v>0</v>
      </c>
      <c r="AL40" s="192">
        <f>IF(K40+M40+P40+R40&gt;1,IF(AF40=0,1,0),0)</f>
        <v>0</v>
      </c>
      <c r="AN40" s="192">
        <f>IF(G40&gt;=1,IF(Y40=0,1,0),0)</f>
        <v>0</v>
      </c>
      <c r="AO40" s="192">
        <f>IF(H40&gt;=1,IF(AA40=0,1,0),0)</f>
        <v>0</v>
      </c>
      <c r="AQ40" s="192">
        <f>IF(J40&gt;=1,1,0)</f>
        <v>0</v>
      </c>
      <c r="AR40" s="192">
        <f>IF(L40&gt;=1,1,0)</f>
        <v>0</v>
      </c>
      <c r="AS40" s="192">
        <f>IF(O40&gt;=1,1,0)</f>
        <v>0</v>
      </c>
      <c r="AT40" s="192">
        <f>IF(Q40&gt;=1,1,0)</f>
        <v>0</v>
      </c>
      <c r="AU40" s="192">
        <f>SUM(AQ40:AT40)</f>
        <v>0</v>
      </c>
      <c r="AW40" s="192">
        <f>IF(K40&gt;=1,1,0)</f>
        <v>0</v>
      </c>
      <c r="AX40" s="192">
        <f>IF(M40&gt;=1,1,0)</f>
        <v>0</v>
      </c>
      <c r="AY40" s="192">
        <f>IF(P40&gt;=1,1,0)</f>
        <v>0</v>
      </c>
      <c r="AZ40" s="192">
        <f>IF(R40&gt;=1,1,0)</f>
        <v>0</v>
      </c>
      <c r="BA40" s="192">
        <f>SUM(AW40:AZ40)</f>
        <v>0</v>
      </c>
      <c r="BC40" s="192">
        <f>IF(Y40&lt;&gt;0,IF(G40+J40+L40+O40+Q40=0,1,0),0)</f>
        <v>0</v>
      </c>
      <c r="BD40" s="192">
        <f>IF(AA40&lt;&gt;0,IF(H40+K40+M40+P40+R40=0,1,0),0)</f>
        <v>0</v>
      </c>
      <c r="BF40" s="192">
        <f>IF(AD40&lt;&gt;0,IF(J40+L40+O40+Q40=0,1,0),0)</f>
        <v>0</v>
      </c>
      <c r="BG40" s="192">
        <f>IF(AF40&lt;&gt;0,IF(K40+M40+P40+R40=0,1,0),0)</f>
        <v>0</v>
      </c>
    </row>
    <row r="41" spans="1:59" s="244" customFormat="1" ht="17.25" customHeight="1" x14ac:dyDescent="0.2">
      <c r="A41" s="241"/>
      <c r="B41" s="176"/>
      <c r="C41" s="176"/>
      <c r="D41" s="594" t="s">
        <v>28</v>
      </c>
      <c r="E41" s="594"/>
      <c r="F41" s="594"/>
      <c r="G41" s="307">
        <f>SUM(G39:G40)</f>
        <v>0</v>
      </c>
      <c r="H41" s="307">
        <f>SUM(H39:H40)</f>
        <v>0</v>
      </c>
      <c r="I41" s="308">
        <f>SUM(G41:H41)</f>
        <v>0</v>
      </c>
      <c r="J41" s="307">
        <f>SUM(J39:J40)</f>
        <v>0</v>
      </c>
      <c r="K41" s="307">
        <f>SUM(K39:K40)</f>
        <v>0</v>
      </c>
      <c r="L41" s="307">
        <f>SUM(L39:L40)</f>
        <v>0</v>
      </c>
      <c r="M41" s="721">
        <f>SUM(M39:N40)</f>
        <v>0</v>
      </c>
      <c r="N41" s="721"/>
      <c r="O41" s="307">
        <f>SUM(O39:O40)</f>
        <v>0</v>
      </c>
      <c r="P41" s="307">
        <f>SUM(P39:P40)</f>
        <v>0</v>
      </c>
      <c r="Q41" s="307">
        <f>SUM(Q39:Q40)</f>
        <v>0</v>
      </c>
      <c r="R41" s="307">
        <f>SUM(R39:R40)</f>
        <v>0</v>
      </c>
      <c r="S41" s="719">
        <f>SUM(J41:R41)</f>
        <v>0</v>
      </c>
      <c r="T41" s="719"/>
      <c r="U41" s="719"/>
      <c r="V41" s="695">
        <f>IF(I41&lt;&gt;0,((S41/I41)*100),0)</f>
        <v>0</v>
      </c>
      <c r="W41" s="695"/>
      <c r="X41" s="316">
        <f>IF(I41&lt;&gt;0,((H41/I41)*100),0)</f>
        <v>0</v>
      </c>
      <c r="Y41" s="578">
        <f>SUM(Y39:Z40)</f>
        <v>0</v>
      </c>
      <c r="Z41" s="578"/>
      <c r="AA41" s="696">
        <f>SUM(AA39:AC40)</f>
        <v>0</v>
      </c>
      <c r="AB41" s="696"/>
      <c r="AC41" s="696"/>
      <c r="AD41" s="578">
        <f>SUM(AD39:AE40)</f>
        <v>0</v>
      </c>
      <c r="AE41" s="578"/>
      <c r="AF41" s="578">
        <f>SUM(AF39:AG40)</f>
        <v>0</v>
      </c>
      <c r="AG41" s="578"/>
      <c r="AH41" s="243"/>
      <c r="AI41" s="177"/>
      <c r="AK41" s="245"/>
      <c r="AL41" s="245"/>
      <c r="AN41" s="245"/>
      <c r="AO41" s="245"/>
      <c r="BC41" s="245"/>
      <c r="BD41" s="245"/>
      <c r="BF41" s="245"/>
      <c r="BG41" s="245"/>
    </row>
    <row r="42" spans="1:59" s="92" customFormat="1" ht="22.5" customHeight="1" x14ac:dyDescent="0.2">
      <c r="A42" s="85"/>
      <c r="B42" s="588"/>
      <c r="C42" s="589"/>
      <c r="D42" s="595" t="s">
        <v>18</v>
      </c>
      <c r="E42" s="596"/>
      <c r="F42" s="86"/>
      <c r="G42" s="305"/>
      <c r="H42" s="305"/>
      <c r="I42" s="306">
        <f t="shared" ref="I42:I43" si="4">G42+H42</f>
        <v>0</v>
      </c>
      <c r="J42" s="305"/>
      <c r="K42" s="305"/>
      <c r="L42" s="305"/>
      <c r="M42" s="716"/>
      <c r="N42" s="717"/>
      <c r="O42" s="305"/>
      <c r="P42" s="305"/>
      <c r="Q42" s="305"/>
      <c r="R42" s="305"/>
      <c r="S42" s="718">
        <f t="shared" ref="S42:S43" si="5">SUM(J42:R42)</f>
        <v>0</v>
      </c>
      <c r="T42" s="718"/>
      <c r="U42" s="718"/>
      <c r="V42" s="585"/>
      <c r="W42" s="586"/>
      <c r="X42" s="587"/>
      <c r="Y42" s="583"/>
      <c r="Z42" s="584"/>
      <c r="AA42" s="583"/>
      <c r="AB42" s="692"/>
      <c r="AC42" s="584"/>
      <c r="AD42" s="579"/>
      <c r="AE42" s="579"/>
      <c r="AF42" s="579"/>
      <c r="AG42" s="579"/>
      <c r="AH42" s="205"/>
      <c r="AI42" s="87"/>
      <c r="AJ42" s="216"/>
      <c r="AK42" s="192">
        <f>IF(J42+L42+O42+Q42&gt;1,IF(AD42=0,1,0),0)</f>
        <v>0</v>
      </c>
      <c r="AL42" s="192">
        <f>IF(K42+M42+P42+R42&gt;1,IF(AF42=0,1,0),0)</f>
        <v>0</v>
      </c>
      <c r="AN42" s="192">
        <f>IF(G42&gt;=1,IF(Y42=0,1,0),0)</f>
        <v>0</v>
      </c>
      <c r="AO42" s="192">
        <f>IF(H42&gt;=1,IF(AA42=0,1,0),0)</f>
        <v>0</v>
      </c>
      <c r="AQ42" s="192">
        <f>IF(J42&gt;=1,1,0)</f>
        <v>0</v>
      </c>
      <c r="AR42" s="192">
        <f>IF(L42&gt;=1,1,0)</f>
        <v>0</v>
      </c>
      <c r="AS42" s="192">
        <f>IF(O42&gt;=1,1,0)</f>
        <v>0</v>
      </c>
      <c r="AT42" s="192">
        <f>IF(Q42&gt;=1,1,0)</f>
        <v>0</v>
      </c>
      <c r="AU42" s="192">
        <f>SUM(AQ42:AT42)</f>
        <v>0</v>
      </c>
      <c r="AW42" s="192">
        <f>IF(K42&gt;=1,1,0)</f>
        <v>0</v>
      </c>
      <c r="AX42" s="192">
        <f>IF(M42&gt;=1,1,0)</f>
        <v>0</v>
      </c>
      <c r="AY42" s="192">
        <f>IF(P42&gt;=1,1,0)</f>
        <v>0</v>
      </c>
      <c r="AZ42" s="192">
        <f>IF(R42&gt;=1,1,0)</f>
        <v>0</v>
      </c>
      <c r="BA42" s="192">
        <f>SUM(AW42:AZ42)</f>
        <v>0</v>
      </c>
      <c r="BC42" s="192">
        <f>IF(Y42&lt;&gt;0,IF(G42+J42+L42+O42+Q42=0,1,0),0)</f>
        <v>0</v>
      </c>
      <c r="BD42" s="192">
        <f>IF(AA42&lt;&gt;0,IF(H42+K42+M42+P42+R42=0,1,0),0)</f>
        <v>0</v>
      </c>
      <c r="BF42" s="192">
        <f>IF(AD42&lt;&gt;0,IF(J42+L42+O42+Q42=0,1,0),0)</f>
        <v>0</v>
      </c>
      <c r="BG42" s="192">
        <f>IF(AF42&lt;&gt;0,IF(K42+M42+P42+R42=0,1,0),0)</f>
        <v>0</v>
      </c>
    </row>
    <row r="43" spans="1:59" s="92" customFormat="1" ht="22.5" customHeight="1" x14ac:dyDescent="0.2">
      <c r="A43" s="85"/>
      <c r="B43" s="590"/>
      <c r="C43" s="591"/>
      <c r="D43" s="595" t="s">
        <v>17</v>
      </c>
      <c r="E43" s="596"/>
      <c r="F43" s="86"/>
      <c r="G43" s="305"/>
      <c r="H43" s="305"/>
      <c r="I43" s="306">
        <f t="shared" si="4"/>
        <v>0</v>
      </c>
      <c r="J43" s="305"/>
      <c r="K43" s="305"/>
      <c r="L43" s="305"/>
      <c r="M43" s="716"/>
      <c r="N43" s="717"/>
      <c r="O43" s="305"/>
      <c r="P43" s="305"/>
      <c r="Q43" s="305"/>
      <c r="R43" s="305"/>
      <c r="S43" s="718">
        <f t="shared" si="5"/>
        <v>0</v>
      </c>
      <c r="T43" s="718"/>
      <c r="U43" s="718"/>
      <c r="V43" s="585"/>
      <c r="W43" s="586"/>
      <c r="X43" s="587"/>
      <c r="Y43" s="583"/>
      <c r="Z43" s="584"/>
      <c r="AA43" s="583"/>
      <c r="AB43" s="692"/>
      <c r="AC43" s="584"/>
      <c r="AD43" s="579"/>
      <c r="AE43" s="579"/>
      <c r="AF43" s="579"/>
      <c r="AG43" s="579"/>
      <c r="AH43" s="205"/>
      <c r="AI43" s="87"/>
      <c r="AJ43" s="216"/>
      <c r="AK43" s="192">
        <f>IF(J43+L43+O43+Q43&gt;1,IF(AD43=0,1,0),0)</f>
        <v>0</v>
      </c>
      <c r="AL43" s="192">
        <f>IF(K43+M43+P43+R43&gt;1,IF(AF43=0,1,0),0)</f>
        <v>0</v>
      </c>
      <c r="AN43" s="192">
        <f>IF(G43&gt;=1,IF(Y43=0,1,0),0)</f>
        <v>0</v>
      </c>
      <c r="AO43" s="192">
        <f>IF(H43&gt;=1,IF(AA43=0,1,0),0)</f>
        <v>0</v>
      </c>
      <c r="AQ43" s="192">
        <f>IF(J43&gt;=1,1,0)</f>
        <v>0</v>
      </c>
      <c r="AR43" s="192">
        <f>IF(L43&gt;=1,1,0)</f>
        <v>0</v>
      </c>
      <c r="AS43" s="192">
        <f>IF(O43&gt;=1,1,0)</f>
        <v>0</v>
      </c>
      <c r="AT43" s="192">
        <f>IF(Q43&gt;=1,1,0)</f>
        <v>0</v>
      </c>
      <c r="AU43" s="192">
        <f>SUM(AQ43:AT43)</f>
        <v>0</v>
      </c>
      <c r="AW43" s="192">
        <f>IF(K43&gt;=1,1,0)</f>
        <v>0</v>
      </c>
      <c r="AX43" s="192">
        <f>IF(M43&gt;=1,1,0)</f>
        <v>0</v>
      </c>
      <c r="AY43" s="192">
        <f>IF(P43&gt;=1,1,0)</f>
        <v>0</v>
      </c>
      <c r="AZ43" s="192">
        <f>IF(R43&gt;=1,1,0)</f>
        <v>0</v>
      </c>
      <c r="BA43" s="192">
        <f>SUM(AW43:AZ43)</f>
        <v>0</v>
      </c>
      <c r="BC43" s="192">
        <f>IF(Y43&lt;&gt;0,IF(G43+J43+L43+O43+Q43=0,1,0),0)</f>
        <v>0</v>
      </c>
      <c r="BD43" s="192">
        <f>IF(AA43&lt;&gt;0,IF(H43+K43+M43+P43+R43=0,1,0),0)</f>
        <v>0</v>
      </c>
      <c r="BF43" s="192">
        <f>IF(AD43&lt;&gt;0,IF(J43+L43+O43+Q43=0,1,0),0)</f>
        <v>0</v>
      </c>
      <c r="BG43" s="192">
        <f>IF(AF43&lt;&gt;0,IF(K43+M43+P43+R43=0,1,0),0)</f>
        <v>0</v>
      </c>
    </row>
    <row r="44" spans="1:59" s="244" customFormat="1" ht="17.25" customHeight="1" x14ac:dyDescent="0.2">
      <c r="A44" s="241"/>
      <c r="B44" s="242"/>
      <c r="C44" s="242"/>
      <c r="D44" s="594" t="s">
        <v>28</v>
      </c>
      <c r="E44" s="594"/>
      <c r="F44" s="594"/>
      <c r="G44" s="307">
        <f>SUM(G42:G43)</f>
        <v>0</v>
      </c>
      <c r="H44" s="307">
        <f>SUM(H42:H43)</f>
        <v>0</v>
      </c>
      <c r="I44" s="308">
        <f>SUM(G44:H44)</f>
        <v>0</v>
      </c>
      <c r="J44" s="307">
        <f>SUM(J42:J43)</f>
        <v>0</v>
      </c>
      <c r="K44" s="307">
        <f>SUM(K42:K43)</f>
        <v>0</v>
      </c>
      <c r="L44" s="307">
        <f>SUM(L42:L43)</f>
        <v>0</v>
      </c>
      <c r="M44" s="722">
        <f>SUM(M42:N43)</f>
        <v>0</v>
      </c>
      <c r="N44" s="722"/>
      <c r="O44" s="307">
        <f>SUM(O42:O43)</f>
        <v>0</v>
      </c>
      <c r="P44" s="307">
        <f>SUM(P42:P43)</f>
        <v>0</v>
      </c>
      <c r="Q44" s="307">
        <f>SUM(Q42:Q43)</f>
        <v>0</v>
      </c>
      <c r="R44" s="307">
        <f>SUM(R42:R43)</f>
        <v>0</v>
      </c>
      <c r="S44" s="719">
        <f>SUM(J44:R44)</f>
        <v>0</v>
      </c>
      <c r="T44" s="719"/>
      <c r="U44" s="719"/>
      <c r="V44" s="695">
        <f>IF(I44&lt;&gt;0,((S44/I44)*100),0)</f>
        <v>0</v>
      </c>
      <c r="W44" s="695"/>
      <c r="X44" s="316">
        <f>IF(I44&lt;&gt;0,((H44/I44)*100),0)</f>
        <v>0</v>
      </c>
      <c r="Y44" s="578">
        <f>SUM(Y42:Z43)</f>
        <v>0</v>
      </c>
      <c r="Z44" s="578"/>
      <c r="AA44" s="696">
        <f>SUM(AA42:AC43)</f>
        <v>0</v>
      </c>
      <c r="AB44" s="696"/>
      <c r="AC44" s="696"/>
      <c r="AD44" s="578">
        <f>SUM(AD42:AE43)</f>
        <v>0</v>
      </c>
      <c r="AE44" s="578"/>
      <c r="AF44" s="578">
        <f>SUM(AF42:AG43)</f>
        <v>0</v>
      </c>
      <c r="AG44" s="578"/>
      <c r="AH44" s="243"/>
      <c r="AI44" s="177"/>
      <c r="AK44" s="245"/>
      <c r="AL44" s="245"/>
      <c r="AN44" s="245"/>
      <c r="AO44" s="245"/>
      <c r="BC44" s="245"/>
      <c r="BD44" s="245"/>
      <c r="BF44" s="245"/>
      <c r="BG44" s="245"/>
    </row>
    <row r="45" spans="1:59" s="92" customFormat="1" ht="23.25" customHeight="1" x14ac:dyDescent="0.2">
      <c r="A45" s="85"/>
      <c r="B45" s="698"/>
      <c r="C45" s="699"/>
      <c r="D45" s="700" t="s">
        <v>19</v>
      </c>
      <c r="E45" s="701"/>
      <c r="F45" s="86"/>
      <c r="G45" s="305"/>
      <c r="H45" s="305"/>
      <c r="I45" s="306">
        <f>G45+H45</f>
        <v>0</v>
      </c>
      <c r="J45" s="305"/>
      <c r="K45" s="305"/>
      <c r="L45" s="305"/>
      <c r="M45" s="716"/>
      <c r="N45" s="717"/>
      <c r="O45" s="305"/>
      <c r="P45" s="305"/>
      <c r="Q45" s="305"/>
      <c r="R45" s="305"/>
      <c r="S45" s="718">
        <f t="shared" ref="S45" si="6">SUM(J45:R45)</f>
        <v>0</v>
      </c>
      <c r="T45" s="718"/>
      <c r="U45" s="718"/>
      <c r="V45" s="695">
        <f>IF(I45&lt;&gt;0,((S45/I45)*100),0)</f>
        <v>0</v>
      </c>
      <c r="W45" s="695"/>
      <c r="X45" s="316">
        <f>IF(I45&lt;&gt;0,((H45/I45)*100),0)</f>
        <v>0</v>
      </c>
      <c r="Y45" s="583"/>
      <c r="Z45" s="584"/>
      <c r="AA45" s="583"/>
      <c r="AB45" s="692"/>
      <c r="AC45" s="584"/>
      <c r="AD45" s="579"/>
      <c r="AE45" s="579"/>
      <c r="AF45" s="579"/>
      <c r="AG45" s="579"/>
      <c r="AH45" s="205"/>
      <c r="AI45" s="87"/>
      <c r="AJ45" s="216"/>
      <c r="AK45" s="192">
        <f>IF(J45+L45+O45+Q45&gt;1,IF(AD45=0,1,0),0)</f>
        <v>0</v>
      </c>
      <c r="AL45" s="192">
        <f>IF(K45+M45+P45+R45&gt;1,IF(AF45=0,1,0),0)</f>
        <v>0</v>
      </c>
      <c r="AN45" s="192">
        <f>IF(G45&gt;=1,IF(Y45=0,1,0),0)</f>
        <v>0</v>
      </c>
      <c r="AO45" s="192">
        <f>IF(H45&gt;=1,IF(AA45=0,1,0),0)</f>
        <v>0</v>
      </c>
      <c r="AQ45" s="192">
        <f>IF(J45&gt;=1,1,0)</f>
        <v>0</v>
      </c>
      <c r="AR45" s="192">
        <f>IF(L45&gt;=1,1,0)</f>
        <v>0</v>
      </c>
      <c r="AS45" s="192">
        <f>IF(O45&gt;=1,1,0)</f>
        <v>0</v>
      </c>
      <c r="AT45" s="192">
        <f>IF(Q45&gt;=1,1,0)</f>
        <v>0</v>
      </c>
      <c r="AU45" s="192">
        <f>SUM(AQ45:AT45)</f>
        <v>0</v>
      </c>
      <c r="AW45" s="192">
        <f>IF(K45&gt;=1,1,0)</f>
        <v>0</v>
      </c>
      <c r="AX45" s="192">
        <f>IF(M45&gt;=1,1,0)</f>
        <v>0</v>
      </c>
      <c r="AY45" s="192">
        <f>IF(P45&gt;=1,1,0)</f>
        <v>0</v>
      </c>
      <c r="AZ45" s="192">
        <f>IF(R45&gt;=1,1,0)</f>
        <v>0</v>
      </c>
      <c r="BA45" s="192">
        <f>SUM(AW45:AZ45)</f>
        <v>0</v>
      </c>
      <c r="BC45" s="192">
        <f>IF(Y45&lt;&gt;0,IF(G45+J45+L45+O45+Q45=0,1,0),0)</f>
        <v>0</v>
      </c>
      <c r="BD45" s="192">
        <f>IF(AA45&lt;&gt;0,IF(H45+K45+M45+P45+R45=0,1,0),0)</f>
        <v>0</v>
      </c>
      <c r="BF45" s="192">
        <f>IF(AD45&lt;&gt;0,IF(J45+L45+O45+Q45=0,1,0),0)</f>
        <v>0</v>
      </c>
      <c r="BG45" s="192">
        <f>IF(AF45&lt;&gt;0,IF(K45+M45+P45+R45=0,1,0),0)</f>
        <v>0</v>
      </c>
    </row>
    <row r="46" spans="1:59" ht="5.25" customHeight="1" x14ac:dyDescent="0.2">
      <c r="A46" s="72"/>
      <c r="B46" s="73"/>
      <c r="C46" s="73"/>
      <c r="D46" s="73"/>
      <c r="E46" s="73"/>
      <c r="F46" s="74"/>
      <c r="G46" s="214"/>
      <c r="H46" s="214"/>
      <c r="I46" s="214"/>
      <c r="J46" s="214"/>
      <c r="K46" s="214"/>
      <c r="L46" s="214"/>
      <c r="M46" s="214"/>
      <c r="N46" s="74"/>
      <c r="O46" s="74"/>
      <c r="P46" s="74"/>
      <c r="Q46" s="74"/>
      <c r="R46" s="74"/>
      <c r="S46" s="75"/>
      <c r="T46" s="75"/>
      <c r="U46" s="75"/>
      <c r="V46" s="76"/>
      <c r="W46" s="76"/>
      <c r="X46" s="76"/>
      <c r="Y46" s="74"/>
      <c r="Z46" s="74"/>
      <c r="AA46" s="74"/>
      <c r="AB46" s="214"/>
      <c r="AC46" s="74"/>
      <c r="AD46" s="74"/>
      <c r="AE46" s="74"/>
      <c r="AF46" s="214"/>
      <c r="AG46" s="74"/>
      <c r="AH46" s="61"/>
    </row>
    <row r="47" spans="1:59" ht="9" customHeight="1" x14ac:dyDescent="0.2">
      <c r="G47" s="94"/>
      <c r="H47" s="34"/>
      <c r="I47" s="34"/>
      <c r="J47" s="34"/>
      <c r="K47" s="34"/>
      <c r="L47" s="34"/>
      <c r="M47" s="34"/>
      <c r="U47" s="34"/>
    </row>
    <row r="48" spans="1:59" ht="15" customHeight="1" x14ac:dyDescent="0.2">
      <c r="B48" s="34" t="s">
        <v>230</v>
      </c>
      <c r="E48" s="697"/>
      <c r="F48" s="697"/>
      <c r="G48" s="697"/>
      <c r="H48" s="697"/>
      <c r="I48" s="697"/>
      <c r="J48" s="697"/>
      <c r="K48" s="697"/>
      <c r="L48" s="697"/>
      <c r="M48" s="697"/>
      <c r="N48" s="697"/>
      <c r="O48" s="697"/>
      <c r="P48" s="509" t="s">
        <v>20</v>
      </c>
      <c r="Q48" s="509"/>
      <c r="R48" s="697"/>
      <c r="S48" s="697"/>
      <c r="T48" s="697"/>
    </row>
    <row r="49" spans="2:8" ht="21.75" customHeight="1" x14ac:dyDescent="0.2">
      <c r="B49" s="34" t="s">
        <v>57</v>
      </c>
      <c r="H49" s="211" t="s">
        <v>58</v>
      </c>
    </row>
    <row r="50" spans="2:8" ht="15" customHeight="1" x14ac:dyDescent="0.2"/>
    <row r="51" spans="2:8" ht="15" hidden="1" customHeight="1" x14ac:dyDescent="0.2"/>
    <row r="52" spans="2:8" ht="15" hidden="1" customHeight="1" x14ac:dyDescent="0.2"/>
    <row r="53" spans="2:8" ht="15" hidden="1" customHeight="1" x14ac:dyDescent="0.2"/>
    <row r="54" spans="2:8" ht="15" hidden="1" customHeight="1" x14ac:dyDescent="0.2"/>
    <row r="55" spans="2:8" ht="15" hidden="1" customHeight="1" x14ac:dyDescent="0.2"/>
  </sheetData>
  <sheetProtection algorithmName="SHA-512" hashValue="l6HRqkQpfaaPKJSjlxEtKo8Tjd74ytAjx6JvZjK3rt5DWuTvEUYft9gH2NpcQKQqb21MPJKkKQS/QQ+PSe+Ubg==" saltValue="2Ey4EOG/g6MCxjvSuFHFmw==" spinCount="100000" sheet="1" selectLockedCells="1"/>
  <mergeCells count="245">
    <mergeCell ref="G2:V3"/>
    <mergeCell ref="B1:C1"/>
    <mergeCell ref="B2:C2"/>
    <mergeCell ref="AA42:AC42"/>
    <mergeCell ref="AD42:AE42"/>
    <mergeCell ref="AF42:AG42"/>
    <mergeCell ref="AD43:AE43"/>
    <mergeCell ref="AF43:AG43"/>
    <mergeCell ref="AA35:AC35"/>
    <mergeCell ref="AD35:AE35"/>
    <mergeCell ref="AF35:AG35"/>
    <mergeCell ref="AA36:AC36"/>
    <mergeCell ref="AD36:AE36"/>
    <mergeCell ref="AF36:AG36"/>
    <mergeCell ref="AD37:AE37"/>
    <mergeCell ref="AF37:AG37"/>
    <mergeCell ref="AA38:AC38"/>
    <mergeCell ref="AD38:AE38"/>
    <mergeCell ref="AF38:AG38"/>
    <mergeCell ref="AA39:AC39"/>
    <mergeCell ref="AC5:AH5"/>
    <mergeCell ref="Q7:AC8"/>
    <mergeCell ref="AD7:AE8"/>
    <mergeCell ref="AF7:AG8"/>
    <mergeCell ref="I15:M15"/>
    <mergeCell ref="O15:R15"/>
    <mergeCell ref="T15:W15"/>
    <mergeCell ref="X15:AB15"/>
    <mergeCell ref="AD15:AF15"/>
    <mergeCell ref="A5:H5"/>
    <mergeCell ref="A6:D6"/>
    <mergeCell ref="I10:M10"/>
    <mergeCell ref="L11:M11"/>
    <mergeCell ref="T11:U11"/>
    <mergeCell ref="V11:Z11"/>
    <mergeCell ref="I12:M13"/>
    <mergeCell ref="N12:N13"/>
    <mergeCell ref="O12:R13"/>
    <mergeCell ref="S12:S13"/>
    <mergeCell ref="T12:U12"/>
    <mergeCell ref="B7:O7"/>
    <mergeCell ref="B8:H9"/>
    <mergeCell ref="B10:H10"/>
    <mergeCell ref="N10:S11"/>
    <mergeCell ref="T10:AB10"/>
    <mergeCell ref="V12:X12"/>
    <mergeCell ref="G14:H14"/>
    <mergeCell ref="I14:M14"/>
    <mergeCell ref="O14:R14"/>
    <mergeCell ref="T14:W14"/>
    <mergeCell ref="I11:J11"/>
    <mergeCell ref="AE13:AF13"/>
    <mergeCell ref="X14:AB14"/>
    <mergeCell ref="AC14:AH14"/>
    <mergeCell ref="C14:D14"/>
    <mergeCell ref="AC10:AH11"/>
    <mergeCell ref="AE12:AF12"/>
    <mergeCell ref="D30:E30"/>
    <mergeCell ref="M30:N30"/>
    <mergeCell ref="S30:U30"/>
    <mergeCell ref="S19:S20"/>
    <mergeCell ref="C20:E22"/>
    <mergeCell ref="G20:H20"/>
    <mergeCell ref="I20:K20"/>
    <mergeCell ref="D29:E29"/>
    <mergeCell ref="S29:U29"/>
    <mergeCell ref="B27:C28"/>
    <mergeCell ref="D27:E28"/>
    <mergeCell ref="O17:R17"/>
    <mergeCell ref="T17:U17"/>
    <mergeCell ref="I18:J18"/>
    <mergeCell ref="L18:M19"/>
    <mergeCell ref="O18:R18"/>
    <mergeCell ref="T18:V19"/>
    <mergeCell ref="N19:N20"/>
    <mergeCell ref="O19:R20"/>
    <mergeCell ref="L20:M20"/>
    <mergeCell ref="T20:U20"/>
    <mergeCell ref="G15:H15"/>
    <mergeCell ref="AA29:AC29"/>
    <mergeCell ref="M31:N31"/>
    <mergeCell ref="S31:U31"/>
    <mergeCell ref="Y31:Z31"/>
    <mergeCell ref="Y29:Z29"/>
    <mergeCell ref="M29:N29"/>
    <mergeCell ref="AD29:AE29"/>
    <mergeCell ref="I16:M16"/>
    <mergeCell ref="O16:R16"/>
    <mergeCell ref="T16:U16"/>
    <mergeCell ref="Y20:Z20"/>
    <mergeCell ref="AD16:AF16"/>
    <mergeCell ref="AD18:AF19"/>
    <mergeCell ref="AD20:AF20"/>
    <mergeCell ref="AF31:AG31"/>
    <mergeCell ref="AA31:AC31"/>
    <mergeCell ref="AD30:AE30"/>
    <mergeCell ref="AF30:AG30"/>
    <mergeCell ref="AD31:AE31"/>
    <mergeCell ref="G25:U25"/>
    <mergeCell ref="Y25:AG25"/>
    <mergeCell ref="C17:G18"/>
    <mergeCell ref="I17:M17"/>
    <mergeCell ref="AD39:AE39"/>
    <mergeCell ref="AF39:AG39"/>
    <mergeCell ref="AD40:AE40"/>
    <mergeCell ref="AF40:AG40"/>
    <mergeCell ref="AA34:AC34"/>
    <mergeCell ref="AA37:AC37"/>
    <mergeCell ref="AA40:AC40"/>
    <mergeCell ref="Y43:Z43"/>
    <mergeCell ref="AA33:AC33"/>
    <mergeCell ref="AD33:AE33"/>
    <mergeCell ref="AF33:AG33"/>
    <mergeCell ref="AD34:AE34"/>
    <mergeCell ref="AF34:AG34"/>
    <mergeCell ref="AA43:AC43"/>
    <mergeCell ref="AA41:AC41"/>
    <mergeCell ref="AD41:AE41"/>
    <mergeCell ref="AF41:AG41"/>
    <mergeCell ref="Y33:Z33"/>
    <mergeCell ref="Y42:Z42"/>
    <mergeCell ref="Y35:Z35"/>
    <mergeCell ref="Y34:Z34"/>
    <mergeCell ref="Y37:Z37"/>
    <mergeCell ref="Y36:Z36"/>
    <mergeCell ref="B39:C40"/>
    <mergeCell ref="V39:X40"/>
    <mergeCell ref="D40:E40"/>
    <mergeCell ref="D41:F41"/>
    <mergeCell ref="M43:N43"/>
    <mergeCell ref="S43:U43"/>
    <mergeCell ref="D42:E42"/>
    <mergeCell ref="B42:C43"/>
    <mergeCell ref="M38:N38"/>
    <mergeCell ref="V42:X43"/>
    <mergeCell ref="D43:E43"/>
    <mergeCell ref="D39:E39"/>
    <mergeCell ref="D38:F38"/>
    <mergeCell ref="B45:C45"/>
    <mergeCell ref="D45:E45"/>
    <mergeCell ref="M41:N41"/>
    <mergeCell ref="S41:U41"/>
    <mergeCell ref="V41:W41"/>
    <mergeCell ref="M42:N42"/>
    <mergeCell ref="S42:U42"/>
    <mergeCell ref="M44:N44"/>
    <mergeCell ref="S44:U44"/>
    <mergeCell ref="V44:W44"/>
    <mergeCell ref="BC24:BD25"/>
    <mergeCell ref="BF24:BG25"/>
    <mergeCell ref="AK25:AL25"/>
    <mergeCell ref="AN25:AO25"/>
    <mergeCell ref="D26:E26"/>
    <mergeCell ref="G26:AG26"/>
    <mergeCell ref="S27:U28"/>
    <mergeCell ref="V27:W28"/>
    <mergeCell ref="X27:X28"/>
    <mergeCell ref="Y27:AC28"/>
    <mergeCell ref="AD27:AG28"/>
    <mergeCell ref="AK27:AK28"/>
    <mergeCell ref="AL27:AL28"/>
    <mergeCell ref="AN27:AN28"/>
    <mergeCell ref="AO27:AO28"/>
    <mergeCell ref="BA27:BA28"/>
    <mergeCell ref="BC27:BC28"/>
    <mergeCell ref="F27:F29"/>
    <mergeCell ref="G27:H28"/>
    <mergeCell ref="I27:I28"/>
    <mergeCell ref="J27:K28"/>
    <mergeCell ref="L27:N28"/>
    <mergeCell ref="O27:P28"/>
    <mergeCell ref="Q27:R28"/>
    <mergeCell ref="Y32:Z32"/>
    <mergeCell ref="BD27:BD28"/>
    <mergeCell ref="BF27:BF28"/>
    <mergeCell ref="BG27:BG28"/>
    <mergeCell ref="B29:C29"/>
    <mergeCell ref="V29:W29"/>
    <mergeCell ref="B30:C31"/>
    <mergeCell ref="V30:X31"/>
    <mergeCell ref="D31:E31"/>
    <mergeCell ref="AQ27:AQ28"/>
    <mergeCell ref="AR27:AR28"/>
    <mergeCell ref="AS27:AS28"/>
    <mergeCell ref="AT27:AT28"/>
    <mergeCell ref="AU27:AU28"/>
    <mergeCell ref="AW27:AW28"/>
    <mergeCell ref="AX27:AX28"/>
    <mergeCell ref="AY27:AY28"/>
    <mergeCell ref="AZ27:AZ28"/>
    <mergeCell ref="AF29:AG29"/>
    <mergeCell ref="AA30:AC30"/>
    <mergeCell ref="AA32:AC32"/>
    <mergeCell ref="AD32:AE32"/>
    <mergeCell ref="AF32:AG32"/>
    <mergeCell ref="Y30:Z30"/>
    <mergeCell ref="D32:F32"/>
    <mergeCell ref="V32:W32"/>
    <mergeCell ref="B33:C34"/>
    <mergeCell ref="V33:X34"/>
    <mergeCell ref="D34:E34"/>
    <mergeCell ref="D35:F35"/>
    <mergeCell ref="V35:W35"/>
    <mergeCell ref="B36:C37"/>
    <mergeCell ref="V36:X37"/>
    <mergeCell ref="D37:E37"/>
    <mergeCell ref="S35:U35"/>
    <mergeCell ref="M34:N34"/>
    <mergeCell ref="S34:U34"/>
    <mergeCell ref="D36:E36"/>
    <mergeCell ref="D33:E33"/>
    <mergeCell ref="M33:N33"/>
    <mergeCell ref="S33:U33"/>
    <mergeCell ref="M32:N32"/>
    <mergeCell ref="S32:U32"/>
    <mergeCell ref="M35:N35"/>
    <mergeCell ref="S37:U37"/>
    <mergeCell ref="M36:N36"/>
    <mergeCell ref="S36:U36"/>
    <mergeCell ref="M37:N37"/>
    <mergeCell ref="E48:O48"/>
    <mergeCell ref="P48:Q48"/>
    <mergeCell ref="R48:T48"/>
    <mergeCell ref="Y45:Z45"/>
    <mergeCell ref="AA45:AC45"/>
    <mergeCell ref="D44:F44"/>
    <mergeCell ref="S38:U38"/>
    <mergeCell ref="Y38:Z38"/>
    <mergeCell ref="Y41:Z41"/>
    <mergeCell ref="M40:N40"/>
    <mergeCell ref="S40:U40"/>
    <mergeCell ref="Y40:Z40"/>
    <mergeCell ref="M39:N39"/>
    <mergeCell ref="S39:U39"/>
    <mergeCell ref="Y39:Z39"/>
    <mergeCell ref="V38:W38"/>
    <mergeCell ref="AD45:AE45"/>
    <mergeCell ref="AF45:AG45"/>
    <mergeCell ref="Y44:Z44"/>
    <mergeCell ref="AA44:AC44"/>
    <mergeCell ref="AD44:AE44"/>
    <mergeCell ref="AF44:AG44"/>
    <mergeCell ref="M45:N45"/>
    <mergeCell ref="S45:U45"/>
    <mergeCell ref="V45:W45"/>
  </mergeCells>
  <conditionalFormatting sqref="G30">
    <cfRule type="expression" dxfId="465" priority="158">
      <formula>G30&lt;J30+L30+O30+Q30</formula>
    </cfRule>
  </conditionalFormatting>
  <conditionalFormatting sqref="H30">
    <cfRule type="expression" dxfId="464" priority="157">
      <formula>H30&lt;K30+M30+P30+R30</formula>
    </cfRule>
  </conditionalFormatting>
  <conditionalFormatting sqref="Y43:Z43">
    <cfRule type="expression" dxfId="463" priority="154">
      <formula>AN43=1</formula>
    </cfRule>
    <cfRule type="expression" dxfId="462" priority="155">
      <formula>Y43&lt;AD43</formula>
    </cfRule>
    <cfRule type="expression" dxfId="461" priority="156">
      <formula>$BC43=1</formula>
    </cfRule>
  </conditionalFormatting>
  <conditionalFormatting sqref="G45">
    <cfRule type="expression" dxfId="460" priority="153">
      <formula>G45&lt;J45+L45+O45+Q45</formula>
    </cfRule>
  </conditionalFormatting>
  <conditionalFormatting sqref="G31">
    <cfRule type="expression" dxfId="459" priority="152">
      <formula>G31&lt;J31+L31+O31+Q31</formula>
    </cfRule>
  </conditionalFormatting>
  <conditionalFormatting sqref="H31">
    <cfRule type="expression" dxfId="458" priority="151">
      <formula>H31&lt;K31+M31+P31+R31</formula>
    </cfRule>
  </conditionalFormatting>
  <conditionalFormatting sqref="G33">
    <cfRule type="expression" dxfId="457" priority="150">
      <formula>G33&lt;J33+L33+O33+Q33</formula>
    </cfRule>
  </conditionalFormatting>
  <conditionalFormatting sqref="H33">
    <cfRule type="expression" dxfId="456" priority="149">
      <formula>H33&lt;K33+M33+P33+R33</formula>
    </cfRule>
  </conditionalFormatting>
  <conditionalFormatting sqref="G34">
    <cfRule type="expression" dxfId="455" priority="148">
      <formula>G34&lt;J34+L34+O34+Q34</formula>
    </cfRule>
  </conditionalFormatting>
  <conditionalFormatting sqref="H34">
    <cfRule type="expression" dxfId="454" priority="147">
      <formula>H34&lt;K34+M34+P34+R34</formula>
    </cfRule>
  </conditionalFormatting>
  <conditionalFormatting sqref="G36">
    <cfRule type="expression" dxfId="453" priority="146">
      <formula>G36&lt;J36+L36+O36+Q36</formula>
    </cfRule>
  </conditionalFormatting>
  <conditionalFormatting sqref="H36">
    <cfRule type="expression" dxfId="452" priority="145">
      <formula>H36&lt;K36+M36+P36+R36</formula>
    </cfRule>
  </conditionalFormatting>
  <conditionalFormatting sqref="G37">
    <cfRule type="expression" dxfId="451" priority="144">
      <formula>G37&lt;J37+L37+O37+Q37</formula>
    </cfRule>
  </conditionalFormatting>
  <conditionalFormatting sqref="H37">
    <cfRule type="expression" dxfId="450" priority="143">
      <formula>H37&lt;K37+M37+P37+R37</formula>
    </cfRule>
  </conditionalFormatting>
  <conditionalFormatting sqref="G39">
    <cfRule type="expression" dxfId="449" priority="142">
      <formula>G39&lt;J39+L39+O39+Q39</formula>
    </cfRule>
  </conditionalFormatting>
  <conditionalFormatting sqref="H39">
    <cfRule type="expression" dxfId="448" priority="141">
      <formula>H39&lt;K39+M39+P39+R39</formula>
    </cfRule>
  </conditionalFormatting>
  <conditionalFormatting sqref="G40">
    <cfRule type="expression" dxfId="447" priority="140">
      <formula>G40&lt;J40+L40+O40+Q40</formula>
    </cfRule>
  </conditionalFormatting>
  <conditionalFormatting sqref="H40">
    <cfRule type="expression" dxfId="446" priority="139">
      <formula>H40&lt;K40+M40+P40+R40</formula>
    </cfRule>
  </conditionalFormatting>
  <conditionalFormatting sqref="G42">
    <cfRule type="expression" dxfId="445" priority="138">
      <formula>G42&lt;J42+L42+O42+Q42</formula>
    </cfRule>
  </conditionalFormatting>
  <conditionalFormatting sqref="H42">
    <cfRule type="expression" dxfId="444" priority="137">
      <formula>H42&lt;K42+M42+P42+R42</formula>
    </cfRule>
  </conditionalFormatting>
  <conditionalFormatting sqref="G43">
    <cfRule type="expression" dxfId="443" priority="136">
      <formula>G43&lt;J43+L43+O43+Q43</formula>
    </cfRule>
  </conditionalFormatting>
  <conditionalFormatting sqref="H43">
    <cfRule type="expression" dxfId="442" priority="135">
      <formula>H43&lt;K43+M43+P43+R43</formula>
    </cfRule>
  </conditionalFormatting>
  <conditionalFormatting sqref="H45">
    <cfRule type="expression" dxfId="441" priority="134">
      <formula>H45&lt;K45+M45+P45+R45</formula>
    </cfRule>
  </conditionalFormatting>
  <conditionalFormatting sqref="AD34:AE34">
    <cfRule type="expression" dxfId="440" priority="131">
      <formula>AU34&gt;AD34</formula>
    </cfRule>
    <cfRule type="expression" dxfId="439" priority="132">
      <formula>AK34=1</formula>
    </cfRule>
    <cfRule type="expression" dxfId="438" priority="133">
      <formula>$BF34=1</formula>
    </cfRule>
  </conditionalFormatting>
  <conditionalFormatting sqref="Y30">
    <cfRule type="expression" dxfId="437" priority="128">
      <formula>AN30=1</formula>
    </cfRule>
    <cfRule type="expression" dxfId="436" priority="129">
      <formula>Y30&lt;AD30</formula>
    </cfRule>
    <cfRule type="expression" dxfId="435" priority="130">
      <formula>$BC30=1</formula>
    </cfRule>
  </conditionalFormatting>
  <conditionalFormatting sqref="AD31">
    <cfRule type="expression" dxfId="434" priority="125">
      <formula>AU31&gt;AD31</formula>
    </cfRule>
    <cfRule type="expression" dxfId="433" priority="126">
      <formula>AK31=1</formula>
    </cfRule>
    <cfRule type="expression" dxfId="432" priority="127">
      <formula>$BF31=1</formula>
    </cfRule>
  </conditionalFormatting>
  <conditionalFormatting sqref="AF31">
    <cfRule type="expression" dxfId="431" priority="122">
      <formula>BA31&gt;AF31</formula>
    </cfRule>
    <cfRule type="expression" dxfId="430" priority="123">
      <formula>AL31=1</formula>
    </cfRule>
    <cfRule type="expression" dxfId="429" priority="124">
      <formula>$BG31=1</formula>
    </cfRule>
  </conditionalFormatting>
  <conditionalFormatting sqref="Y31">
    <cfRule type="expression" dxfId="428" priority="119">
      <formula>AN31=1</formula>
    </cfRule>
    <cfRule type="expression" dxfId="427" priority="120">
      <formula>Y31&lt;AD31</formula>
    </cfRule>
    <cfRule type="expression" dxfId="426" priority="121">
      <formula>$BC31=1</formula>
    </cfRule>
  </conditionalFormatting>
  <conditionalFormatting sqref="AA30">
    <cfRule type="expression" dxfId="425" priority="116">
      <formula>AO30=1</formula>
    </cfRule>
    <cfRule type="expression" dxfId="424" priority="117">
      <formula>AA30&lt;AF30</formula>
    </cfRule>
    <cfRule type="expression" dxfId="423" priority="118">
      <formula>$BD30=1</formula>
    </cfRule>
  </conditionalFormatting>
  <conditionalFormatting sqref="AA31">
    <cfRule type="expression" dxfId="422" priority="113">
      <formula>AO31=1</formula>
    </cfRule>
    <cfRule type="expression" dxfId="421" priority="114">
      <formula>AA31&lt;AF31</formula>
    </cfRule>
    <cfRule type="expression" dxfId="420" priority="115">
      <formula>$BD31=1</formula>
    </cfRule>
  </conditionalFormatting>
  <conditionalFormatting sqref="AD30">
    <cfRule type="expression" dxfId="419" priority="110">
      <formula>AU30&gt;AD30</formula>
    </cfRule>
    <cfRule type="expression" dxfId="418" priority="111">
      <formula>AK30=1</formula>
    </cfRule>
    <cfRule type="expression" dxfId="417" priority="112">
      <formula>$BF30=1</formula>
    </cfRule>
  </conditionalFormatting>
  <conditionalFormatting sqref="AF30">
    <cfRule type="expression" dxfId="416" priority="107">
      <formula>BA30&gt;AF30</formula>
    </cfRule>
    <cfRule type="expression" dxfId="415" priority="108">
      <formula>AL30=1</formula>
    </cfRule>
    <cfRule type="expression" dxfId="414" priority="109">
      <formula>$BG30=1</formula>
    </cfRule>
  </conditionalFormatting>
  <conditionalFormatting sqref="Y33">
    <cfRule type="expression" dxfId="413" priority="104">
      <formula>AN33=1</formula>
    </cfRule>
    <cfRule type="expression" dxfId="412" priority="105">
      <formula>Y33&lt;AD33</formula>
    </cfRule>
    <cfRule type="expression" dxfId="411" priority="106">
      <formula>$BC33=1</formula>
    </cfRule>
  </conditionalFormatting>
  <conditionalFormatting sqref="AA33">
    <cfRule type="expression" dxfId="410" priority="101">
      <formula>AO33=1</formula>
    </cfRule>
    <cfRule type="expression" dxfId="409" priority="102">
      <formula>AA33&lt;AF33</formula>
    </cfRule>
    <cfRule type="expression" dxfId="408" priority="103">
      <formula>$BD33=1</formula>
    </cfRule>
  </conditionalFormatting>
  <conditionalFormatting sqref="AD33">
    <cfRule type="expression" dxfId="407" priority="98">
      <formula>AU33&gt;AD33</formula>
    </cfRule>
    <cfRule type="expression" dxfId="406" priority="99">
      <formula>AK33=1</formula>
    </cfRule>
    <cfRule type="expression" dxfId="405" priority="100">
      <formula>$BF33=1</formula>
    </cfRule>
  </conditionalFormatting>
  <conditionalFormatting sqref="AF33">
    <cfRule type="expression" dxfId="404" priority="95">
      <formula>BA33&gt;AF33</formula>
    </cfRule>
    <cfRule type="expression" dxfId="403" priority="96">
      <formula>AL33=1</formula>
    </cfRule>
    <cfRule type="expression" dxfId="402" priority="97">
      <formula>$BG33=1</formula>
    </cfRule>
  </conditionalFormatting>
  <conditionalFormatting sqref="Y34">
    <cfRule type="expression" dxfId="401" priority="92">
      <formula>AN34=1</formula>
    </cfRule>
    <cfRule type="expression" dxfId="400" priority="93">
      <formula>Y34&lt;AD34</formula>
    </cfRule>
    <cfRule type="expression" dxfId="399" priority="94">
      <formula>$BC34=1</formula>
    </cfRule>
  </conditionalFormatting>
  <conditionalFormatting sqref="AA34">
    <cfRule type="expression" dxfId="398" priority="89">
      <formula>AO34=1</formula>
    </cfRule>
    <cfRule type="expression" dxfId="397" priority="90">
      <formula>AA34&lt;AF34</formula>
    </cfRule>
    <cfRule type="expression" dxfId="396" priority="91">
      <formula>$BD34=1</formula>
    </cfRule>
  </conditionalFormatting>
  <conditionalFormatting sqref="AF34">
    <cfRule type="expression" dxfId="395" priority="86">
      <formula>BA34&gt;AF34</formula>
    </cfRule>
    <cfRule type="expression" dxfId="394" priority="87">
      <formula>AL34=1</formula>
    </cfRule>
    <cfRule type="expression" dxfId="393" priority="88">
      <formula>$BG34=1</formula>
    </cfRule>
  </conditionalFormatting>
  <conditionalFormatting sqref="Y36">
    <cfRule type="expression" dxfId="392" priority="83">
      <formula>AN36=1</formula>
    </cfRule>
    <cfRule type="expression" dxfId="391" priority="84">
      <formula>Y36&lt;AD36</formula>
    </cfRule>
    <cfRule type="expression" dxfId="390" priority="85">
      <formula>$BC36=1</formula>
    </cfRule>
  </conditionalFormatting>
  <conditionalFormatting sqref="AA36">
    <cfRule type="expression" dxfId="389" priority="80">
      <formula>AO36=1</formula>
    </cfRule>
    <cfRule type="expression" dxfId="388" priority="81">
      <formula>AA36&lt;AF36</formula>
    </cfRule>
    <cfRule type="expression" dxfId="387" priority="82">
      <formula>$BD36=1</formula>
    </cfRule>
  </conditionalFormatting>
  <conditionalFormatting sqref="AD36">
    <cfRule type="expression" dxfId="386" priority="77">
      <formula>AU36&gt;AD36</formula>
    </cfRule>
    <cfRule type="expression" dxfId="385" priority="78">
      <formula>AK36=1</formula>
    </cfRule>
    <cfRule type="expression" dxfId="384" priority="79">
      <formula>$BF36=1</formula>
    </cfRule>
  </conditionalFormatting>
  <conditionalFormatting sqref="AF36">
    <cfRule type="expression" dxfId="383" priority="74">
      <formula>BA36&gt;AF36</formula>
    </cfRule>
    <cfRule type="expression" dxfId="382" priority="75">
      <formula>AL36=1</formula>
    </cfRule>
    <cfRule type="expression" dxfId="381" priority="76">
      <formula>$BG36=1</formula>
    </cfRule>
  </conditionalFormatting>
  <conditionalFormatting sqref="Y37">
    <cfRule type="expression" dxfId="380" priority="71">
      <formula>AN37=1</formula>
    </cfRule>
    <cfRule type="expression" dxfId="379" priority="72">
      <formula>Y37&lt;AD37</formula>
    </cfRule>
    <cfRule type="expression" dxfId="378" priority="73">
      <formula>$BC37=1</formula>
    </cfRule>
  </conditionalFormatting>
  <conditionalFormatting sqref="AA37">
    <cfRule type="expression" dxfId="377" priority="68">
      <formula>AO37=1</formula>
    </cfRule>
    <cfRule type="expression" dxfId="376" priority="69">
      <formula>AA37&lt;AF37</formula>
    </cfRule>
    <cfRule type="expression" dxfId="375" priority="70">
      <formula>$BD37=1</formula>
    </cfRule>
  </conditionalFormatting>
  <conditionalFormatting sqref="AD37">
    <cfRule type="expression" dxfId="374" priority="65">
      <formula>AU37&gt;AD37</formula>
    </cfRule>
    <cfRule type="expression" dxfId="373" priority="66">
      <formula>AK37=1</formula>
    </cfRule>
    <cfRule type="expression" dxfId="372" priority="67">
      <formula>$BF37=1</formula>
    </cfRule>
  </conditionalFormatting>
  <conditionalFormatting sqref="AF37">
    <cfRule type="expression" dxfId="371" priority="62">
      <formula>AL37=1</formula>
    </cfRule>
    <cfRule type="expression" dxfId="370" priority="63">
      <formula>BA37&gt;AF37</formula>
    </cfRule>
    <cfRule type="expression" dxfId="369" priority="64">
      <formula>$BG37=1</formula>
    </cfRule>
  </conditionalFormatting>
  <conditionalFormatting sqref="Y39">
    <cfRule type="expression" dxfId="368" priority="59">
      <formula>AN39=1</formula>
    </cfRule>
    <cfRule type="expression" dxfId="367" priority="60">
      <formula>Y39&lt;AD39</formula>
    </cfRule>
    <cfRule type="expression" dxfId="366" priority="61">
      <formula>$BC39=1</formula>
    </cfRule>
  </conditionalFormatting>
  <conditionalFormatting sqref="AA39">
    <cfRule type="expression" dxfId="365" priority="56">
      <formula>AO39=1</formula>
    </cfRule>
    <cfRule type="expression" dxfId="364" priority="57">
      <formula>AA39&lt;AF39</formula>
    </cfRule>
    <cfRule type="expression" dxfId="363" priority="58">
      <formula>$BD39=1</formula>
    </cfRule>
  </conditionalFormatting>
  <conditionalFormatting sqref="AD39">
    <cfRule type="expression" dxfId="362" priority="53">
      <formula>AU39&gt;AD39</formula>
    </cfRule>
    <cfRule type="expression" dxfId="361" priority="54">
      <formula>AK39=1</formula>
    </cfRule>
    <cfRule type="expression" dxfId="360" priority="55">
      <formula>$BF39=1</formula>
    </cfRule>
  </conditionalFormatting>
  <conditionalFormatting sqref="AF39">
    <cfRule type="expression" dxfId="359" priority="50">
      <formula>BA39&gt;AF39</formula>
    </cfRule>
    <cfRule type="expression" dxfId="358" priority="51">
      <formula>AL39=1</formula>
    </cfRule>
    <cfRule type="expression" dxfId="357" priority="52">
      <formula>$BG39=1</formula>
    </cfRule>
  </conditionalFormatting>
  <conditionalFormatting sqref="Y40">
    <cfRule type="expression" dxfId="356" priority="47">
      <formula>AN40=1</formula>
    </cfRule>
    <cfRule type="expression" dxfId="355" priority="48">
      <formula>Y40&lt;AD40</formula>
    </cfRule>
    <cfRule type="expression" dxfId="354" priority="49">
      <formula>$BC40=1</formula>
    </cfRule>
  </conditionalFormatting>
  <conditionalFormatting sqref="AA40">
    <cfRule type="expression" dxfId="353" priority="44">
      <formula>AO40=1</formula>
    </cfRule>
    <cfRule type="expression" dxfId="352" priority="45">
      <formula>AA40&lt;AF40</formula>
    </cfRule>
    <cfRule type="expression" dxfId="351" priority="46">
      <formula>$BD40=1</formula>
    </cfRule>
  </conditionalFormatting>
  <conditionalFormatting sqref="AD40">
    <cfRule type="expression" dxfId="350" priority="41">
      <formula>AU40&gt;AD40</formula>
    </cfRule>
    <cfRule type="expression" dxfId="349" priority="42">
      <formula>AK40=1</formula>
    </cfRule>
    <cfRule type="expression" dxfId="348" priority="43">
      <formula>$BF40=1</formula>
    </cfRule>
  </conditionalFormatting>
  <conditionalFormatting sqref="AF40">
    <cfRule type="expression" dxfId="347" priority="38">
      <formula>BA40&gt;AF40</formula>
    </cfRule>
    <cfRule type="expression" dxfId="346" priority="39">
      <formula>AL40=1</formula>
    </cfRule>
    <cfRule type="expression" dxfId="345" priority="40">
      <formula>$BG40=1</formula>
    </cfRule>
  </conditionalFormatting>
  <conditionalFormatting sqref="Y42">
    <cfRule type="expression" dxfId="344" priority="35">
      <formula>AN42=1</formula>
    </cfRule>
    <cfRule type="expression" dxfId="343" priority="36">
      <formula>Y42&lt;AD42</formula>
    </cfRule>
    <cfRule type="expression" dxfId="342" priority="37">
      <formula>$BC42=1</formula>
    </cfRule>
  </conditionalFormatting>
  <conditionalFormatting sqref="AA42">
    <cfRule type="expression" dxfId="341" priority="32">
      <formula>AO42=1</formula>
    </cfRule>
    <cfRule type="expression" dxfId="340" priority="33">
      <formula>AA42&lt;AF42</formula>
    </cfRule>
    <cfRule type="expression" dxfId="339" priority="34">
      <formula>$BD42=1</formula>
    </cfRule>
  </conditionalFormatting>
  <conditionalFormatting sqref="AD42">
    <cfRule type="expression" dxfId="338" priority="29">
      <formula>AU42&gt;AD42</formula>
    </cfRule>
    <cfRule type="expression" dxfId="337" priority="30">
      <formula>AK42=1</formula>
    </cfRule>
    <cfRule type="expression" dxfId="336" priority="31">
      <formula>$BF42=1</formula>
    </cfRule>
  </conditionalFormatting>
  <conditionalFormatting sqref="AF42">
    <cfRule type="expression" dxfId="335" priority="26">
      <formula>BA42&gt;AF42</formula>
    </cfRule>
    <cfRule type="expression" dxfId="334" priority="27">
      <formula>AL42=1</formula>
    </cfRule>
    <cfRule type="expression" dxfId="333" priority="28">
      <formula>$BG42=1</formula>
    </cfRule>
  </conditionalFormatting>
  <conditionalFormatting sqref="AA43">
    <cfRule type="expression" dxfId="332" priority="23">
      <formula>AO43=1</formula>
    </cfRule>
    <cfRule type="expression" dxfId="331" priority="24">
      <formula>AA43&lt;AF43</formula>
    </cfRule>
    <cfRule type="expression" dxfId="330" priority="25">
      <formula>$BD43=1</formula>
    </cfRule>
  </conditionalFormatting>
  <conditionalFormatting sqref="AD43">
    <cfRule type="expression" dxfId="329" priority="20">
      <formula>AU43&gt;AD43</formula>
    </cfRule>
    <cfRule type="expression" dxfId="328" priority="21">
      <formula>AK43=1</formula>
    </cfRule>
    <cfRule type="expression" dxfId="327" priority="22">
      <formula>$BF43=1</formula>
    </cfRule>
  </conditionalFormatting>
  <conditionalFormatting sqref="AF43">
    <cfRule type="expression" dxfId="326" priority="17">
      <formula>BA43&gt;AF43</formula>
    </cfRule>
    <cfRule type="expression" dxfId="325" priority="18">
      <formula>AL43=1</formula>
    </cfRule>
    <cfRule type="expression" dxfId="324" priority="19">
      <formula>$BG43=1</formula>
    </cfRule>
  </conditionalFormatting>
  <conditionalFormatting sqref="Y45">
    <cfRule type="expression" dxfId="323" priority="14">
      <formula>$BC45</formula>
    </cfRule>
    <cfRule type="expression" dxfId="322" priority="15">
      <formula>AN45=1</formula>
    </cfRule>
    <cfRule type="expression" dxfId="321" priority="16">
      <formula>Y45&lt;AD45</formula>
    </cfRule>
  </conditionalFormatting>
  <conditionalFormatting sqref="AA45">
    <cfRule type="expression" dxfId="320" priority="11">
      <formula>AO45=1</formula>
    </cfRule>
    <cfRule type="expression" dxfId="319" priority="12">
      <formula>AA45&lt;AF45</formula>
    </cfRule>
    <cfRule type="expression" dxfId="318" priority="13">
      <formula>$BD45=1</formula>
    </cfRule>
  </conditionalFormatting>
  <conditionalFormatting sqref="AD45">
    <cfRule type="expression" dxfId="317" priority="8">
      <formula>AU45&gt;AD45</formula>
    </cfRule>
    <cfRule type="expression" dxfId="316" priority="9">
      <formula>AK45=1</formula>
    </cfRule>
    <cfRule type="expression" dxfId="315" priority="10">
      <formula>$BF45=1</formula>
    </cfRule>
  </conditionalFormatting>
  <conditionalFormatting sqref="AF45">
    <cfRule type="expression" dxfId="314" priority="5">
      <formula>BA45&gt;AF45</formula>
    </cfRule>
    <cfRule type="expression" dxfId="313" priority="6">
      <formula>AL45=1</formula>
    </cfRule>
    <cfRule type="expression" dxfId="312" priority="7">
      <formula>$BG45=1</formula>
    </cfRule>
  </conditionalFormatting>
  <conditionalFormatting sqref="G33">
    <cfRule type="expression" dxfId="311" priority="4">
      <formula>G33&lt;J33+L33+O33+Q33</formula>
    </cfRule>
  </conditionalFormatting>
  <conditionalFormatting sqref="G33">
    <cfRule type="expression" dxfId="310" priority="3">
      <formula>G33&lt;J33+L33+O33+Q33</formula>
    </cfRule>
  </conditionalFormatting>
  <conditionalFormatting sqref="G33">
    <cfRule type="expression" dxfId="309" priority="2">
      <formula>G33&lt;J33+L33+O33+Q33</formula>
    </cfRule>
  </conditionalFormatting>
  <conditionalFormatting sqref="G33">
    <cfRule type="expression" dxfId="308" priority="1">
      <formula>G33&lt;J33+L33+O33+Q33</formula>
    </cfRule>
  </conditionalFormatting>
  <printOptions horizontalCentered="1"/>
  <pageMargins left="0.5" right="0.5" top="0" bottom="0" header="0.5" footer="0.5"/>
  <pageSetup paperSize="5" scale="7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BG55"/>
  <sheetViews>
    <sheetView showGridLines="0" showZeros="0" topLeftCell="A2" zoomScaleNormal="100" workbookViewId="0">
      <selection activeCell="Y45" sqref="Y45:Z45"/>
    </sheetView>
  </sheetViews>
  <sheetFormatPr defaultColWidth="0" defaultRowHeight="15" customHeight="1" zeroHeight="1" x14ac:dyDescent="0.2"/>
  <cols>
    <col min="1" max="1" width="2.7109375" style="34" customWidth="1"/>
    <col min="2" max="2" width="17.28515625" style="34" customWidth="1"/>
    <col min="3" max="3" width="3.5703125" style="34" customWidth="1"/>
    <col min="4" max="4" width="15.42578125" style="34" customWidth="1"/>
    <col min="5" max="5" width="6.28515625" style="34" customWidth="1"/>
    <col min="6" max="6" width="0.5703125" style="34" customWidth="1"/>
    <col min="7" max="8" width="8.28515625" style="33" customWidth="1"/>
    <col min="9" max="9" width="13.7109375" style="33" customWidth="1"/>
    <col min="10" max="12" width="7.7109375" style="33" customWidth="1"/>
    <col min="13" max="13" width="5.5703125" style="33" customWidth="1"/>
    <col min="14" max="14" width="2.140625" style="34" customWidth="1"/>
    <col min="15" max="18" width="7.7109375" style="34" customWidth="1"/>
    <col min="19" max="19" width="1.28515625" style="34" customWidth="1"/>
    <col min="20" max="20" width="5.5703125" style="34" customWidth="1"/>
    <col min="21" max="21" width="5.5703125" style="33" customWidth="1"/>
    <col min="22" max="22" width="9.85546875" style="34" customWidth="1"/>
    <col min="23" max="23" width="0.85546875" style="34" customWidth="1"/>
    <col min="24" max="24" width="10.28515625" style="34" customWidth="1"/>
    <col min="25" max="25" width="5.42578125" style="34" customWidth="1"/>
    <col min="26" max="26" width="2.7109375" style="34" customWidth="1"/>
    <col min="27" max="27" width="5.28515625" style="34" customWidth="1"/>
    <col min="28" max="28" width="1" style="33" customWidth="1"/>
    <col min="29" max="29" width="1.85546875" style="34" customWidth="1"/>
    <col min="30" max="30" width="3.5703125" style="34" customWidth="1"/>
    <col min="31" max="31" width="4.140625" style="34" customWidth="1"/>
    <col min="32" max="32" width="4.140625" style="33" customWidth="1"/>
    <col min="33" max="33" width="3.5703125" style="34" customWidth="1"/>
    <col min="34" max="34" width="1.7109375" style="34" customWidth="1"/>
    <col min="35" max="35" width="2.5703125" style="34" customWidth="1"/>
    <col min="36" max="16384" width="15.28515625" style="88" hidden="1"/>
  </cols>
  <sheetData>
    <row r="1" spans="1:40" ht="14.25" customHeight="1" x14ac:dyDescent="0.2">
      <c r="B1" s="703" t="str">
        <f>'MEUR SUMMARY'!B2:C2</f>
        <v>PA 3647</v>
      </c>
      <c r="C1" s="703"/>
    </row>
    <row r="2" spans="1:40" ht="15" customHeight="1" x14ac:dyDescent="0.2">
      <c r="B2" s="704" t="str">
        <f>'MEUR SUMMARY'!B3:C3</f>
        <v>01-19</v>
      </c>
      <c r="C2" s="705"/>
      <c r="G2" s="732" t="str">
        <f>IF(AD12=0,IF('MEUR Entry Pg-2'!AD12=0, "PLEASE USE PREVIOUS FORM BEFORE USING THIS ONE",""),"")</f>
        <v>PLEASE USE PREVIOUS FORM BEFORE USING THIS ONE</v>
      </c>
      <c r="H2" s="732"/>
      <c r="I2" s="732"/>
      <c r="J2" s="732"/>
      <c r="K2" s="732"/>
      <c r="L2" s="732"/>
      <c r="M2" s="732"/>
      <c r="N2" s="732"/>
      <c r="O2" s="732"/>
      <c r="P2" s="732"/>
      <c r="Q2" s="732"/>
      <c r="R2" s="732"/>
      <c r="S2" s="732"/>
      <c r="T2" s="732"/>
      <c r="U2" s="732"/>
      <c r="V2" s="732"/>
    </row>
    <row r="3" spans="1:40" ht="15" customHeight="1" x14ac:dyDescent="0.2">
      <c r="G3" s="732"/>
      <c r="H3" s="732"/>
      <c r="I3" s="732"/>
      <c r="J3" s="732"/>
      <c r="K3" s="732"/>
      <c r="L3" s="732"/>
      <c r="M3" s="732"/>
      <c r="N3" s="732"/>
      <c r="O3" s="732"/>
      <c r="P3" s="732"/>
      <c r="Q3" s="732"/>
      <c r="R3" s="732"/>
      <c r="S3" s="732"/>
      <c r="T3" s="732"/>
      <c r="U3" s="732"/>
      <c r="V3" s="732"/>
    </row>
    <row r="4" spans="1:40" ht="15" customHeight="1" x14ac:dyDescent="0.2">
      <c r="B4" s="279" t="s">
        <v>209</v>
      </c>
      <c r="G4" s="278"/>
      <c r="H4" s="278"/>
      <c r="I4" s="278"/>
      <c r="J4" s="278"/>
      <c r="K4" s="278"/>
      <c r="L4" s="278"/>
      <c r="M4" s="278"/>
      <c r="N4" s="278"/>
      <c r="O4" s="278"/>
      <c r="P4" s="278"/>
      <c r="Q4" s="278"/>
      <c r="R4" s="278"/>
      <c r="S4" s="278"/>
      <c r="T4" s="278"/>
      <c r="U4" s="278"/>
      <c r="V4" s="278"/>
    </row>
    <row r="5" spans="1:40" s="89" customFormat="1" ht="18" customHeight="1" x14ac:dyDescent="0.2">
      <c r="A5" s="475" t="s">
        <v>53</v>
      </c>
      <c r="B5" s="476"/>
      <c r="C5" s="476"/>
      <c r="D5" s="476"/>
      <c r="E5" s="476"/>
      <c r="F5" s="476"/>
      <c r="G5" s="476"/>
      <c r="H5" s="476"/>
      <c r="I5" s="46"/>
      <c r="J5" s="46"/>
      <c r="K5" s="46"/>
      <c r="L5" s="46"/>
      <c r="M5" s="46"/>
      <c r="N5" s="47"/>
      <c r="O5" s="47"/>
      <c r="P5" s="47"/>
      <c r="Q5" s="47"/>
      <c r="R5" s="47"/>
      <c r="S5" s="47"/>
      <c r="T5" s="47"/>
      <c r="U5" s="46"/>
      <c r="V5" s="47"/>
      <c r="W5" s="47"/>
      <c r="X5" s="47"/>
      <c r="Y5" s="47"/>
      <c r="Z5" s="47"/>
      <c r="AA5" s="47"/>
      <c r="AB5" s="46"/>
      <c r="AC5" s="477" t="s">
        <v>210</v>
      </c>
      <c r="AD5" s="477"/>
      <c r="AE5" s="477"/>
      <c r="AF5" s="477"/>
      <c r="AG5" s="477"/>
      <c r="AH5" s="478"/>
      <c r="AI5" s="48"/>
    </row>
    <row r="6" spans="1:40" s="89" customFormat="1" ht="13.5" customHeight="1" x14ac:dyDescent="0.2">
      <c r="A6" s="483" t="s">
        <v>55</v>
      </c>
      <c r="B6" s="483"/>
      <c r="C6" s="483"/>
      <c r="D6" s="483"/>
      <c r="E6" s="21"/>
      <c r="F6" s="21"/>
      <c r="G6" s="21"/>
      <c r="H6" s="21"/>
      <c r="I6" s="22"/>
      <c r="J6" s="22"/>
      <c r="K6" s="22"/>
      <c r="L6" s="22"/>
      <c r="M6" s="22"/>
      <c r="N6" s="23"/>
      <c r="O6" s="23"/>
      <c r="P6" s="23"/>
      <c r="Q6" s="23"/>
      <c r="R6" s="23"/>
      <c r="S6" s="23"/>
      <c r="T6" s="23"/>
      <c r="U6" s="22"/>
      <c r="V6" s="23"/>
      <c r="W6" s="23"/>
      <c r="X6" s="23"/>
      <c r="Y6" s="23"/>
      <c r="Z6" s="23"/>
      <c r="AA6" s="23"/>
      <c r="AB6" s="22"/>
      <c r="AC6" s="22"/>
      <c r="AD6" s="22"/>
      <c r="AE6" s="22"/>
      <c r="AF6" s="22"/>
      <c r="AG6" s="22"/>
      <c r="AH6" s="22"/>
      <c r="AI6" s="49"/>
    </row>
    <row r="7" spans="1:40" ht="13.5" customHeight="1" x14ac:dyDescent="0.2">
      <c r="A7" s="24" t="s">
        <v>32</v>
      </c>
      <c r="B7" s="484" t="s">
        <v>137</v>
      </c>
      <c r="C7" s="484"/>
      <c r="D7" s="484"/>
      <c r="E7" s="484"/>
      <c r="F7" s="484"/>
      <c r="G7" s="484"/>
      <c r="H7" s="484"/>
      <c r="I7" s="484"/>
      <c r="J7" s="484"/>
      <c r="K7" s="484"/>
      <c r="L7" s="484"/>
      <c r="M7" s="484"/>
      <c r="N7" s="484"/>
      <c r="O7" s="484"/>
      <c r="P7" s="25"/>
      <c r="Q7" s="543" t="s">
        <v>95</v>
      </c>
      <c r="R7" s="543"/>
      <c r="S7" s="543"/>
      <c r="T7" s="543"/>
      <c r="U7" s="543"/>
      <c r="V7" s="543"/>
      <c r="W7" s="543"/>
      <c r="X7" s="543"/>
      <c r="Y7" s="543"/>
      <c r="Z7" s="543"/>
      <c r="AA7" s="543"/>
      <c r="AB7" s="543"/>
      <c r="AC7" s="543"/>
      <c r="AD7" s="545" t="str">
        <f>IF(AD12&gt;=1,"Pg -", "")</f>
        <v/>
      </c>
      <c r="AE7" s="545"/>
      <c r="AF7" s="544" t="str">
        <f>IF(AD12&gt;=1,AD12,"")</f>
        <v/>
      </c>
      <c r="AG7" s="544"/>
      <c r="AH7" s="26"/>
      <c r="AI7" s="50"/>
    </row>
    <row r="8" spans="1:40" s="90" customFormat="1" ht="13.5" customHeight="1" x14ac:dyDescent="0.2">
      <c r="A8" s="27" t="s">
        <v>31</v>
      </c>
      <c r="B8" s="555" t="s">
        <v>139</v>
      </c>
      <c r="C8" s="555"/>
      <c r="D8" s="555"/>
      <c r="E8" s="555"/>
      <c r="F8" s="555"/>
      <c r="G8" s="555"/>
      <c r="H8" s="555"/>
      <c r="I8" s="201"/>
      <c r="J8" s="201"/>
      <c r="K8" s="201"/>
      <c r="L8" s="201"/>
      <c r="M8" s="201"/>
      <c r="N8" s="30"/>
      <c r="O8" s="30"/>
      <c r="P8" s="30"/>
      <c r="Q8" s="543"/>
      <c r="R8" s="543"/>
      <c r="S8" s="543"/>
      <c r="T8" s="543"/>
      <c r="U8" s="543"/>
      <c r="V8" s="543"/>
      <c r="W8" s="543"/>
      <c r="X8" s="543"/>
      <c r="Y8" s="543"/>
      <c r="Z8" s="543"/>
      <c r="AA8" s="543"/>
      <c r="AB8" s="543"/>
      <c r="AC8" s="543"/>
      <c r="AD8" s="545"/>
      <c r="AE8" s="545"/>
      <c r="AF8" s="544"/>
      <c r="AG8" s="544"/>
      <c r="AH8" s="29"/>
      <c r="AI8" s="50"/>
      <c r="AJ8" s="88"/>
    </row>
    <row r="9" spans="1:40" ht="13.5" customHeight="1" x14ac:dyDescent="0.2">
      <c r="A9" s="24"/>
      <c r="B9" s="555"/>
      <c r="C9" s="555"/>
      <c r="D9" s="555"/>
      <c r="E9" s="555"/>
      <c r="F9" s="555"/>
      <c r="G9" s="555"/>
      <c r="H9" s="555"/>
      <c r="I9" s="201"/>
      <c r="J9" s="201"/>
      <c r="K9" s="201"/>
      <c r="L9" s="201"/>
      <c r="M9" s="201"/>
    </row>
    <row r="10" spans="1:40" ht="11.25" customHeight="1" x14ac:dyDescent="0.2">
      <c r="A10" s="24" t="s">
        <v>30</v>
      </c>
      <c r="B10" s="556" t="s">
        <v>140</v>
      </c>
      <c r="C10" s="556"/>
      <c r="D10" s="556"/>
      <c r="E10" s="556"/>
      <c r="F10" s="556"/>
      <c r="G10" s="556"/>
      <c r="H10" s="557"/>
      <c r="I10" s="531" t="s">
        <v>26</v>
      </c>
      <c r="J10" s="532"/>
      <c r="K10" s="532"/>
      <c r="L10" s="532"/>
      <c r="M10" s="533"/>
      <c r="N10" s="435" t="s">
        <v>87</v>
      </c>
      <c r="O10" s="436"/>
      <c r="P10" s="436"/>
      <c r="Q10" s="436"/>
      <c r="R10" s="436"/>
      <c r="S10" s="437"/>
      <c r="T10" s="534" t="s">
        <v>10</v>
      </c>
      <c r="U10" s="535"/>
      <c r="V10" s="535"/>
      <c r="W10" s="535"/>
      <c r="X10" s="535"/>
      <c r="Y10" s="535"/>
      <c r="Z10" s="535"/>
      <c r="AA10" s="535"/>
      <c r="AB10" s="536"/>
      <c r="AC10" s="537" t="s">
        <v>6</v>
      </c>
      <c r="AD10" s="538"/>
      <c r="AE10" s="538"/>
      <c r="AF10" s="538"/>
      <c r="AG10" s="538"/>
      <c r="AH10" s="539"/>
    </row>
    <row r="11" spans="1:40" ht="14.25" customHeight="1" x14ac:dyDescent="0.2">
      <c r="A11" s="35"/>
      <c r="B11" s="36"/>
      <c r="C11" s="37"/>
      <c r="D11" s="28"/>
      <c r="E11" s="28"/>
      <c r="F11" s="28"/>
      <c r="G11" s="32"/>
      <c r="I11" s="546" t="s">
        <v>27</v>
      </c>
      <c r="J11" s="727"/>
      <c r="K11" s="79">
        <f>'MEUR SUMMARY'!K11</f>
        <v>3</v>
      </c>
      <c r="L11" s="548"/>
      <c r="M11" s="549"/>
      <c r="N11" s="438"/>
      <c r="O11" s="439"/>
      <c r="P11" s="439"/>
      <c r="Q11" s="439"/>
      <c r="R11" s="439"/>
      <c r="S11" s="730"/>
      <c r="T11" s="550" t="s">
        <v>21</v>
      </c>
      <c r="U11" s="551"/>
      <c r="V11" s="552">
        <f>'MEUR SUMMARY'!V12</f>
        <v>0</v>
      </c>
      <c r="W11" s="553"/>
      <c r="X11" s="553"/>
      <c r="Y11" s="553"/>
      <c r="Z11" s="554"/>
      <c r="AA11" s="126"/>
      <c r="AB11" s="52"/>
      <c r="AC11" s="540"/>
      <c r="AD11" s="541"/>
      <c r="AE11" s="541"/>
      <c r="AF11" s="541"/>
      <c r="AG11" s="541"/>
      <c r="AH11" s="542"/>
      <c r="AK11" s="88" t="s">
        <v>78</v>
      </c>
      <c r="AL11" s="88" t="s">
        <v>79</v>
      </c>
      <c r="AM11" s="88" t="s">
        <v>80</v>
      </c>
      <c r="AN11" s="88" t="s">
        <v>81</v>
      </c>
    </row>
    <row r="12" spans="1:40" ht="15" customHeight="1" x14ac:dyDescent="0.2">
      <c r="A12" s="28"/>
      <c r="B12" s="38"/>
      <c r="C12" s="38"/>
      <c r="D12" s="38"/>
      <c r="E12" s="38"/>
      <c r="F12" s="38"/>
      <c r="G12" s="39"/>
      <c r="H12" s="43"/>
      <c r="I12" s="604" t="s">
        <v>15</v>
      </c>
      <c r="J12" s="605"/>
      <c r="K12" s="605"/>
      <c r="L12" s="605"/>
      <c r="M12" s="606"/>
      <c r="N12" s="486">
        <v>1</v>
      </c>
      <c r="O12" s="468"/>
      <c r="P12" s="468"/>
      <c r="Q12" s="468"/>
      <c r="R12" s="468"/>
      <c r="S12" s="609"/>
      <c r="T12" s="550" t="s">
        <v>22</v>
      </c>
      <c r="U12" s="573"/>
      <c r="V12" s="731">
        <f>'MEUR SUMMARY'!V13:W13</f>
        <v>0</v>
      </c>
      <c r="W12" s="553"/>
      <c r="X12" s="554"/>
      <c r="Y12" s="215"/>
      <c r="Z12" s="215"/>
      <c r="AA12" s="126"/>
      <c r="AB12" s="52"/>
      <c r="AC12" s="53"/>
      <c r="AD12" s="96">
        <f>IF('MEUR Entry Pg-2'!AD12&lt;&gt;0,IF('MEUR SUMMARY'!AL13=1,'MEUR SUMMARY'!AM12,0),0)</f>
        <v>0</v>
      </c>
      <c r="AE12" s="548" t="s">
        <v>5</v>
      </c>
      <c r="AF12" s="549"/>
      <c r="AG12" s="96">
        <f>IF(AD12&lt;&gt;0,'MEUR SUMMARY'!AE11,0)</f>
        <v>0</v>
      </c>
      <c r="AH12" s="54"/>
    </row>
    <row r="13" spans="1:40" ht="6.75" customHeight="1" x14ac:dyDescent="0.2">
      <c r="A13" s="55"/>
      <c r="B13" s="45"/>
      <c r="C13" s="45"/>
      <c r="D13" s="45"/>
      <c r="E13" s="45"/>
      <c r="F13" s="45"/>
      <c r="G13" s="97"/>
      <c r="H13" s="97"/>
      <c r="I13" s="607"/>
      <c r="J13" s="607"/>
      <c r="K13" s="607"/>
      <c r="L13" s="607"/>
      <c r="M13" s="608"/>
      <c r="N13" s="487"/>
      <c r="O13" s="451"/>
      <c r="P13" s="451"/>
      <c r="Q13" s="451"/>
      <c r="R13" s="451"/>
      <c r="S13" s="470"/>
      <c r="T13" s="56"/>
      <c r="U13" s="57"/>
      <c r="V13" s="115"/>
      <c r="W13" s="115"/>
      <c r="X13" s="115"/>
      <c r="Y13" s="115"/>
      <c r="Z13" s="115"/>
      <c r="AA13" s="115"/>
      <c r="AB13" s="58"/>
      <c r="AC13" s="59"/>
      <c r="AD13" s="60"/>
      <c r="AE13" s="613"/>
      <c r="AF13" s="613"/>
      <c r="AG13" s="60"/>
      <c r="AH13" s="61"/>
    </row>
    <row r="14" spans="1:40" ht="13.5" customHeight="1" x14ac:dyDescent="0.2">
      <c r="A14" s="62"/>
      <c r="B14" s="117" t="s">
        <v>23</v>
      </c>
      <c r="C14" s="728" t="str">
        <f>'MEUR SUMMARY'!C14:D14</f>
        <v>JFK-154-024</v>
      </c>
      <c r="D14" s="728"/>
      <c r="E14" s="45"/>
      <c r="F14" s="45"/>
      <c r="G14" s="573" t="s">
        <v>14</v>
      </c>
      <c r="H14" s="551"/>
      <c r="I14" s="569" t="str">
        <f>'MEUR SUMMARY'!I14:M14</f>
        <v>Infinity Contracting Services, Corp</v>
      </c>
      <c r="J14" s="570"/>
      <c r="K14" s="570"/>
      <c r="L14" s="570"/>
      <c r="M14" s="571"/>
      <c r="N14" s="80">
        <v>2</v>
      </c>
      <c r="O14" s="451"/>
      <c r="P14" s="451"/>
      <c r="Q14" s="451"/>
      <c r="R14" s="451"/>
      <c r="S14" s="81"/>
      <c r="T14" s="623" t="s">
        <v>9</v>
      </c>
      <c r="U14" s="624"/>
      <c r="V14" s="624"/>
      <c r="W14" s="625"/>
      <c r="X14" s="626" t="s">
        <v>155</v>
      </c>
      <c r="Y14" s="627"/>
      <c r="Z14" s="627"/>
      <c r="AA14" s="627"/>
      <c r="AB14" s="628"/>
      <c r="AC14" s="563" t="s">
        <v>108</v>
      </c>
      <c r="AD14" s="564"/>
      <c r="AE14" s="564"/>
      <c r="AF14" s="564"/>
      <c r="AG14" s="564"/>
      <c r="AH14" s="565"/>
    </row>
    <row r="15" spans="1:40" ht="15" customHeight="1" x14ac:dyDescent="0.25">
      <c r="A15" s="62"/>
      <c r="B15" s="45"/>
      <c r="C15" s="223" t="s">
        <v>193</v>
      </c>
      <c r="D15" s="235">
        <f>'MEUR SUMMARY'!D15</f>
        <v>0</v>
      </c>
      <c r="E15" s="44"/>
      <c r="F15" s="45"/>
      <c r="G15" s="573" t="s">
        <v>11</v>
      </c>
      <c r="H15" s="573"/>
      <c r="I15" s="569" t="str">
        <f>'MEUR SUMMARY'!I15:M15</f>
        <v>112-20 14th Avenue, College Point NY 11356</v>
      </c>
      <c r="J15" s="570"/>
      <c r="K15" s="570"/>
      <c r="L15" s="570"/>
      <c r="M15" s="571"/>
      <c r="N15" s="80">
        <v>3</v>
      </c>
      <c r="O15" s="451"/>
      <c r="P15" s="451"/>
      <c r="Q15" s="451"/>
      <c r="R15" s="451"/>
      <c r="S15" s="81"/>
      <c r="T15" s="637"/>
      <c r="U15" s="638"/>
      <c r="V15" s="638"/>
      <c r="W15" s="639"/>
      <c r="X15" s="597" t="s">
        <v>156</v>
      </c>
      <c r="Y15" s="598"/>
      <c r="Z15" s="598"/>
      <c r="AA15" s="598"/>
      <c r="AB15" s="599"/>
      <c r="AC15" s="106"/>
      <c r="AD15" s="600" t="s">
        <v>105</v>
      </c>
      <c r="AE15" s="600"/>
      <c r="AF15" s="600"/>
      <c r="AG15" s="109"/>
      <c r="AH15" s="54"/>
    </row>
    <row r="16" spans="1:40" ht="15" customHeight="1" x14ac:dyDescent="0.2">
      <c r="A16" s="62"/>
      <c r="B16" s="45"/>
      <c r="C16" s="45"/>
      <c r="D16" s="45"/>
      <c r="E16" s="45"/>
      <c r="F16" s="45"/>
      <c r="G16" s="97"/>
      <c r="H16" s="97"/>
      <c r="I16" s="569">
        <f>'MEUR SUMMARY'!I16:M16</f>
        <v>0</v>
      </c>
      <c r="J16" s="570"/>
      <c r="K16" s="570"/>
      <c r="L16" s="570"/>
      <c r="M16" s="571"/>
      <c r="N16" s="80">
        <v>4</v>
      </c>
      <c r="O16" s="451"/>
      <c r="P16" s="451"/>
      <c r="Q16" s="451"/>
      <c r="R16" s="451"/>
      <c r="S16" s="81"/>
      <c r="T16" s="550" t="s">
        <v>16</v>
      </c>
      <c r="U16" s="573"/>
      <c r="V16" s="110">
        <f>'MEUR SUMMARY'!V16</f>
        <v>43420</v>
      </c>
      <c r="W16" s="63"/>
      <c r="X16" s="208" t="s">
        <v>104</v>
      </c>
      <c r="Y16" s="190">
        <v>0.3</v>
      </c>
      <c r="Z16" s="126"/>
      <c r="AA16" s="191">
        <v>6.9000000000000006E-2</v>
      </c>
      <c r="AB16" s="64"/>
      <c r="AC16" s="106"/>
      <c r="AD16" s="601">
        <f>'MEUR SUMMARY'!AD17:AF17</f>
        <v>43025</v>
      </c>
      <c r="AE16" s="602"/>
      <c r="AF16" s="603"/>
      <c r="AG16" s="64"/>
      <c r="AH16" s="54"/>
    </row>
    <row r="17" spans="1:59" ht="15" customHeight="1" x14ac:dyDescent="0.25">
      <c r="A17" s="62"/>
      <c r="B17" s="117" t="s">
        <v>24</v>
      </c>
      <c r="C17" s="723" t="str">
        <f>'MEUR SUMMARY'!C17:G18</f>
        <v>JFK Airport-Backflow Devices installation and water meter upgrades-Phase IV</v>
      </c>
      <c r="D17" s="723"/>
      <c r="E17" s="723"/>
      <c r="F17" s="723"/>
      <c r="G17" s="723"/>
      <c r="H17" s="121"/>
      <c r="I17" s="569">
        <f>'MEUR SUMMARY'!I17:M17</f>
        <v>0</v>
      </c>
      <c r="J17" s="570"/>
      <c r="K17" s="570"/>
      <c r="L17" s="570"/>
      <c r="M17" s="571"/>
      <c r="N17" s="80">
        <v>5</v>
      </c>
      <c r="O17" s="451"/>
      <c r="P17" s="451"/>
      <c r="Q17" s="451"/>
      <c r="R17" s="451"/>
      <c r="S17" s="81"/>
      <c r="T17" s="550" t="s">
        <v>157</v>
      </c>
      <c r="U17" s="551"/>
      <c r="V17" s="110">
        <f>'MEUR SUMMARY'!V17</f>
        <v>43555</v>
      </c>
      <c r="W17" s="52"/>
      <c r="X17" s="208" t="s">
        <v>103</v>
      </c>
      <c r="Y17" s="190">
        <v>0.4</v>
      </c>
      <c r="Z17" s="64"/>
      <c r="AA17" s="191">
        <v>6.9000000000000006E-2</v>
      </c>
      <c r="AB17" s="64"/>
      <c r="AC17" s="107"/>
      <c r="AD17" s="108"/>
      <c r="AE17" s="108"/>
      <c r="AF17" s="108"/>
      <c r="AG17" s="109"/>
      <c r="AH17" s="100"/>
    </row>
    <row r="18" spans="1:59" ht="15" customHeight="1" x14ac:dyDescent="0.25">
      <c r="A18" s="62"/>
      <c r="B18" s="45"/>
      <c r="C18" s="723"/>
      <c r="D18" s="723"/>
      <c r="E18" s="723"/>
      <c r="F18" s="723"/>
      <c r="G18" s="723"/>
      <c r="H18" s="117" t="s">
        <v>12</v>
      </c>
      <c r="I18" s="631" t="str">
        <f>'MEUR SUMMARY'!I18:J18</f>
        <v>718-762-3200</v>
      </c>
      <c r="J18" s="632"/>
      <c r="K18" s="125"/>
      <c r="L18" s="538" t="s">
        <v>4</v>
      </c>
      <c r="M18" s="539"/>
      <c r="N18" s="80">
        <v>6</v>
      </c>
      <c r="O18" s="451"/>
      <c r="P18" s="451"/>
      <c r="Q18" s="451"/>
      <c r="R18" s="451"/>
      <c r="S18" s="81"/>
      <c r="T18" s="629" t="s">
        <v>60</v>
      </c>
      <c r="U18" s="630"/>
      <c r="V18" s="630"/>
      <c r="W18" s="52"/>
      <c r="X18" s="64"/>
      <c r="Y18" s="64"/>
      <c r="Z18" s="64"/>
      <c r="AA18" s="64"/>
      <c r="AB18" s="64"/>
      <c r="AC18" s="101"/>
      <c r="AD18" s="708" t="s">
        <v>106</v>
      </c>
      <c r="AE18" s="708"/>
      <c r="AF18" s="708"/>
      <c r="AG18" s="109"/>
      <c r="AH18" s="102"/>
    </row>
    <row r="19" spans="1:59" ht="2.25" customHeight="1" x14ac:dyDescent="0.25">
      <c r="A19" s="62"/>
      <c r="B19" s="45"/>
      <c r="C19" s="41"/>
      <c r="D19" s="42"/>
      <c r="E19" s="42"/>
      <c r="F19" s="42"/>
      <c r="G19" s="40"/>
      <c r="H19" s="97"/>
      <c r="I19" s="97"/>
      <c r="J19" s="97"/>
      <c r="K19" s="115"/>
      <c r="L19" s="633"/>
      <c r="M19" s="634"/>
      <c r="N19" s="488">
        <v>7</v>
      </c>
      <c r="O19" s="528"/>
      <c r="P19" s="528"/>
      <c r="Q19" s="528"/>
      <c r="R19" s="528"/>
      <c r="S19" s="642"/>
      <c r="T19" s="629"/>
      <c r="U19" s="630"/>
      <c r="V19" s="630"/>
      <c r="W19" s="52"/>
      <c r="X19" s="64"/>
      <c r="Y19" s="64"/>
      <c r="Z19" s="64"/>
      <c r="AA19" s="64"/>
      <c r="AB19" s="64"/>
      <c r="AC19" s="106"/>
      <c r="AD19" s="600"/>
      <c r="AE19" s="600"/>
      <c r="AF19" s="600"/>
      <c r="AG19" s="109"/>
      <c r="AH19" s="54"/>
    </row>
    <row r="20" spans="1:59" ht="15" customHeight="1" x14ac:dyDescent="0.25">
      <c r="A20" s="62"/>
      <c r="B20" s="65" t="s">
        <v>25</v>
      </c>
      <c r="C20" s="725" t="str">
        <f>'MEUR SUMMARY'!C20:E22</f>
        <v>John F, Kennedy International Airport, New York</v>
      </c>
      <c r="D20" s="726"/>
      <c r="E20" s="726"/>
      <c r="F20" s="97"/>
      <c r="G20" s="573" t="s">
        <v>13</v>
      </c>
      <c r="H20" s="573"/>
      <c r="I20" s="566" t="str">
        <f>'MEUR SUMMARY'!I20:K20</f>
        <v>Heidi Yim</v>
      </c>
      <c r="J20" s="567"/>
      <c r="K20" s="568"/>
      <c r="L20" s="709">
        <f>'MEUR SUMMARY'!L20:M20</f>
        <v>43476</v>
      </c>
      <c r="M20" s="568"/>
      <c r="N20" s="489"/>
      <c r="O20" s="529"/>
      <c r="P20" s="529"/>
      <c r="Q20" s="529"/>
      <c r="R20" s="529"/>
      <c r="S20" s="643"/>
      <c r="T20" s="550" t="s">
        <v>59</v>
      </c>
      <c r="U20" s="710"/>
      <c r="V20" s="111">
        <f>'MEUR SUMMARY'!V20</f>
        <v>0.81100000000000005</v>
      </c>
      <c r="W20" s="127"/>
      <c r="X20" s="66"/>
      <c r="Y20" s="743"/>
      <c r="Z20" s="743"/>
      <c r="AA20" s="124"/>
      <c r="AB20" s="52"/>
      <c r="AC20" s="106"/>
      <c r="AD20" s="601">
        <f>'MEUR SUMMARY'!AD20</f>
        <v>0</v>
      </c>
      <c r="AE20" s="602"/>
      <c r="AF20" s="603"/>
      <c r="AG20" s="109"/>
      <c r="AH20" s="54"/>
    </row>
    <row r="21" spans="1:59" ht="7.5" customHeight="1" x14ac:dyDescent="0.2">
      <c r="A21" s="62"/>
      <c r="B21" s="45"/>
      <c r="C21" s="726"/>
      <c r="D21" s="726"/>
      <c r="E21" s="726"/>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121"/>
    </row>
    <row r="22" spans="1:59" ht="7.5" customHeight="1" x14ac:dyDescent="0.2">
      <c r="A22" s="62"/>
      <c r="B22" s="45"/>
      <c r="C22" s="726"/>
      <c r="D22" s="726"/>
      <c r="E22" s="726"/>
      <c r="F22" s="97"/>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121"/>
    </row>
    <row r="23" spans="1:59" ht="9" customHeight="1" x14ac:dyDescent="0.2">
      <c r="A23" s="62"/>
      <c r="B23" s="45"/>
      <c r="C23" s="67"/>
      <c r="D23" s="67"/>
      <c r="E23" s="67"/>
      <c r="F23" s="97"/>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121"/>
    </row>
    <row r="24" spans="1:59" ht="9" customHeight="1" x14ac:dyDescent="0.2">
      <c r="A24" s="62"/>
      <c r="B24" s="45"/>
      <c r="C24" s="67"/>
      <c r="D24" s="67"/>
      <c r="E24" s="67"/>
      <c r="F24" s="97"/>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213"/>
      <c r="AK24" s="195"/>
      <c r="AL24" s="195"/>
      <c r="BC24" s="576" t="s">
        <v>166</v>
      </c>
      <c r="BD24" s="576"/>
      <c r="BF24" s="576" t="s">
        <v>170</v>
      </c>
      <c r="BG24" s="576"/>
    </row>
    <row r="25" spans="1:59" ht="18.75" customHeight="1" x14ac:dyDescent="0.2">
      <c r="A25" s="62"/>
      <c r="B25" s="45"/>
      <c r="C25" s="67"/>
      <c r="D25" s="67"/>
      <c r="E25" s="67"/>
      <c r="F25" s="97"/>
      <c r="G25" s="713" t="s">
        <v>56</v>
      </c>
      <c r="H25" s="714"/>
      <c r="I25" s="714"/>
      <c r="J25" s="714"/>
      <c r="K25" s="714"/>
      <c r="L25" s="714"/>
      <c r="M25" s="714"/>
      <c r="N25" s="714"/>
      <c r="O25" s="714"/>
      <c r="P25" s="714"/>
      <c r="Q25" s="714"/>
      <c r="R25" s="714"/>
      <c r="S25" s="714"/>
      <c r="T25" s="714"/>
      <c r="U25" s="715"/>
      <c r="V25" s="97"/>
      <c r="W25" s="45"/>
      <c r="X25" s="45"/>
      <c r="Y25" s="614" t="s">
        <v>200</v>
      </c>
      <c r="Z25" s="615"/>
      <c r="AA25" s="615"/>
      <c r="AB25" s="615"/>
      <c r="AC25" s="615"/>
      <c r="AD25" s="615"/>
      <c r="AE25" s="615"/>
      <c r="AF25" s="615"/>
      <c r="AG25" s="616"/>
      <c r="AH25" s="213"/>
      <c r="AK25" s="577" t="s">
        <v>122</v>
      </c>
      <c r="AL25" s="577"/>
      <c r="AN25" s="577" t="s">
        <v>123</v>
      </c>
      <c r="AO25" s="577"/>
      <c r="BC25" s="576"/>
      <c r="BD25" s="576"/>
      <c r="BF25" s="576"/>
      <c r="BG25" s="576"/>
    </row>
    <row r="26" spans="1:59" ht="5.25" customHeight="1" x14ac:dyDescent="0.2">
      <c r="A26" s="62"/>
      <c r="B26" s="45"/>
      <c r="C26" s="237"/>
      <c r="D26" s="613"/>
      <c r="E26" s="613"/>
      <c r="F26" s="97"/>
      <c r="G26" s="711"/>
      <c r="H26" s="711"/>
      <c r="I26" s="711"/>
      <c r="J26" s="711"/>
      <c r="K26" s="711"/>
      <c r="L26" s="711"/>
      <c r="M26" s="711"/>
      <c r="N26" s="711"/>
      <c r="O26" s="711"/>
      <c r="P26" s="711"/>
      <c r="Q26" s="711"/>
      <c r="R26" s="711"/>
      <c r="S26" s="711"/>
      <c r="T26" s="711"/>
      <c r="U26" s="711"/>
      <c r="V26" s="711"/>
      <c r="W26" s="711"/>
      <c r="X26" s="711"/>
      <c r="Y26" s="711"/>
      <c r="Z26" s="711"/>
      <c r="AA26" s="711"/>
      <c r="AB26" s="711"/>
      <c r="AC26" s="711"/>
      <c r="AD26" s="711"/>
      <c r="AE26" s="711"/>
      <c r="AF26" s="711"/>
      <c r="AG26" s="711"/>
      <c r="AH26" s="213"/>
    </row>
    <row r="27" spans="1:59" ht="29.25" customHeight="1" x14ac:dyDescent="0.2">
      <c r="A27" s="62"/>
      <c r="B27" s="668" t="s">
        <v>90</v>
      </c>
      <c r="C27" s="669"/>
      <c r="D27" s="668" t="s">
        <v>91</v>
      </c>
      <c r="E27" s="669"/>
      <c r="F27" s="682"/>
      <c r="G27" s="683" t="s">
        <v>196</v>
      </c>
      <c r="H27" s="684"/>
      <c r="I27" s="685" t="s">
        <v>197</v>
      </c>
      <c r="J27" s="686" t="s">
        <v>92</v>
      </c>
      <c r="K27" s="669"/>
      <c r="L27" s="668" t="s">
        <v>93</v>
      </c>
      <c r="M27" s="688"/>
      <c r="N27" s="669"/>
      <c r="O27" s="668" t="s">
        <v>94</v>
      </c>
      <c r="P27" s="669"/>
      <c r="Q27" s="668" t="s">
        <v>199</v>
      </c>
      <c r="R27" s="672"/>
      <c r="S27" s="674" t="s">
        <v>198</v>
      </c>
      <c r="T27" s="657"/>
      <c r="U27" s="675"/>
      <c r="V27" s="657" t="s">
        <v>112</v>
      </c>
      <c r="W27" s="658"/>
      <c r="X27" s="678" t="s">
        <v>113</v>
      </c>
      <c r="Y27" s="657" t="s">
        <v>194</v>
      </c>
      <c r="Z27" s="657"/>
      <c r="AA27" s="657"/>
      <c r="AB27" s="657"/>
      <c r="AC27" s="658"/>
      <c r="AD27" s="656" t="s">
        <v>195</v>
      </c>
      <c r="AE27" s="657"/>
      <c r="AF27" s="657"/>
      <c r="AG27" s="658"/>
      <c r="AH27" s="68"/>
      <c r="AK27" s="574" t="s">
        <v>118</v>
      </c>
      <c r="AL27" s="574" t="s">
        <v>119</v>
      </c>
      <c r="AN27" s="574" t="s">
        <v>118</v>
      </c>
      <c r="AO27" s="574" t="s">
        <v>119</v>
      </c>
      <c r="AQ27" s="707" t="s">
        <v>126</v>
      </c>
      <c r="AR27" s="707" t="s">
        <v>127</v>
      </c>
      <c r="AS27" s="707" t="s">
        <v>128</v>
      </c>
      <c r="AT27" s="707" t="s">
        <v>129</v>
      </c>
      <c r="AU27" s="706" t="s">
        <v>131</v>
      </c>
      <c r="AW27" s="707" t="s">
        <v>126</v>
      </c>
      <c r="AX27" s="707" t="s">
        <v>127</v>
      </c>
      <c r="AY27" s="707" t="s">
        <v>128</v>
      </c>
      <c r="AZ27" s="707" t="s">
        <v>129</v>
      </c>
      <c r="BA27" s="706" t="s">
        <v>133</v>
      </c>
      <c r="BC27" s="574" t="s">
        <v>164</v>
      </c>
      <c r="BD27" s="574" t="s">
        <v>165</v>
      </c>
      <c r="BF27" s="574" t="s">
        <v>168</v>
      </c>
      <c r="BG27" s="574" t="s">
        <v>169</v>
      </c>
    </row>
    <row r="28" spans="1:59" ht="24.75" customHeight="1" x14ac:dyDescent="0.2">
      <c r="A28" s="62"/>
      <c r="B28" s="670"/>
      <c r="C28" s="671"/>
      <c r="D28" s="670"/>
      <c r="E28" s="671"/>
      <c r="F28" s="682"/>
      <c r="G28" s="659"/>
      <c r="H28" s="661"/>
      <c r="I28" s="679"/>
      <c r="J28" s="687"/>
      <c r="K28" s="671"/>
      <c r="L28" s="670"/>
      <c r="M28" s="689"/>
      <c r="N28" s="671"/>
      <c r="O28" s="670"/>
      <c r="P28" s="671"/>
      <c r="Q28" s="670"/>
      <c r="R28" s="673"/>
      <c r="S28" s="676"/>
      <c r="T28" s="660"/>
      <c r="U28" s="677"/>
      <c r="V28" s="660"/>
      <c r="W28" s="661"/>
      <c r="X28" s="679"/>
      <c r="Y28" s="660"/>
      <c r="Z28" s="660"/>
      <c r="AA28" s="660"/>
      <c r="AB28" s="660"/>
      <c r="AC28" s="661"/>
      <c r="AD28" s="659"/>
      <c r="AE28" s="660"/>
      <c r="AF28" s="660"/>
      <c r="AG28" s="661"/>
      <c r="AH28" s="68"/>
      <c r="AK28" s="575"/>
      <c r="AL28" s="575"/>
      <c r="AN28" s="575"/>
      <c r="AO28" s="575"/>
      <c r="AQ28" s="707"/>
      <c r="AR28" s="707"/>
      <c r="AS28" s="707"/>
      <c r="AT28" s="707"/>
      <c r="AU28" s="706"/>
      <c r="AW28" s="707"/>
      <c r="AX28" s="707"/>
      <c r="AY28" s="707"/>
      <c r="AZ28" s="707"/>
      <c r="BA28" s="706"/>
      <c r="BC28" s="575"/>
      <c r="BD28" s="575"/>
      <c r="BF28" s="575"/>
      <c r="BG28" s="575"/>
    </row>
    <row r="29" spans="1:59" s="212" customFormat="1" ht="15" customHeight="1" x14ac:dyDescent="0.2">
      <c r="A29" s="69"/>
      <c r="B29" s="653"/>
      <c r="C29" s="654"/>
      <c r="D29" s="655"/>
      <c r="E29" s="654"/>
      <c r="F29" s="549"/>
      <c r="G29" s="239" t="s">
        <v>0</v>
      </c>
      <c r="H29" s="238" t="s">
        <v>1</v>
      </c>
      <c r="I29" s="185" t="s">
        <v>75</v>
      </c>
      <c r="J29" s="82" t="s">
        <v>0</v>
      </c>
      <c r="K29" s="238" t="s">
        <v>1</v>
      </c>
      <c r="L29" s="238" t="s">
        <v>0</v>
      </c>
      <c r="M29" s="662" t="s">
        <v>1</v>
      </c>
      <c r="N29" s="662"/>
      <c r="O29" s="238" t="s">
        <v>0</v>
      </c>
      <c r="P29" s="238" t="s">
        <v>1</v>
      </c>
      <c r="Q29" s="238" t="s">
        <v>0</v>
      </c>
      <c r="R29" s="83" t="s">
        <v>1</v>
      </c>
      <c r="S29" s="663" t="s">
        <v>77</v>
      </c>
      <c r="T29" s="664"/>
      <c r="U29" s="665"/>
      <c r="V29" s="664" t="s">
        <v>76</v>
      </c>
      <c r="W29" s="666"/>
      <c r="X29" s="186" t="s">
        <v>97</v>
      </c>
      <c r="Y29" s="667" t="s">
        <v>0</v>
      </c>
      <c r="Z29" s="662"/>
      <c r="AA29" s="680" t="s">
        <v>1</v>
      </c>
      <c r="AB29" s="681"/>
      <c r="AC29" s="667"/>
      <c r="AD29" s="662" t="s">
        <v>0</v>
      </c>
      <c r="AE29" s="662"/>
      <c r="AF29" s="662" t="s">
        <v>1</v>
      </c>
      <c r="AG29" s="662"/>
      <c r="AH29" s="70"/>
      <c r="AI29" s="71"/>
      <c r="AK29" s="193"/>
      <c r="AL29" s="193"/>
      <c r="AN29" s="193"/>
      <c r="AO29" s="193"/>
      <c r="BC29" s="193"/>
      <c r="BD29" s="193"/>
      <c r="BF29" s="193"/>
      <c r="BG29" s="193"/>
    </row>
    <row r="30" spans="1:59" s="92" customFormat="1" ht="22.5" customHeight="1" x14ac:dyDescent="0.2">
      <c r="A30" s="85"/>
      <c r="B30" s="592"/>
      <c r="C30" s="593"/>
      <c r="D30" s="690" t="s">
        <v>18</v>
      </c>
      <c r="E30" s="691"/>
      <c r="F30" s="86"/>
      <c r="G30" s="299"/>
      <c r="H30" s="299"/>
      <c r="I30" s="300">
        <f t="shared" ref="I30:I37" si="0">G30+H30</f>
        <v>0</v>
      </c>
      <c r="J30" s="299"/>
      <c r="K30" s="299"/>
      <c r="L30" s="299"/>
      <c r="M30" s="580"/>
      <c r="N30" s="581"/>
      <c r="O30" s="299"/>
      <c r="P30" s="299"/>
      <c r="Q30" s="299"/>
      <c r="R30" s="299"/>
      <c r="S30" s="582">
        <f t="shared" ref="S30:S37" si="1">SUM(J30:R30)</f>
        <v>0</v>
      </c>
      <c r="T30" s="582"/>
      <c r="U30" s="582"/>
      <c r="V30" s="739"/>
      <c r="W30" s="740"/>
      <c r="X30" s="741"/>
      <c r="Y30" s="733"/>
      <c r="Z30" s="734"/>
      <c r="AA30" s="733"/>
      <c r="AB30" s="735"/>
      <c r="AC30" s="734"/>
      <c r="AD30" s="736"/>
      <c r="AE30" s="736"/>
      <c r="AF30" s="736"/>
      <c r="AG30" s="736"/>
      <c r="AH30" s="205"/>
      <c r="AI30" s="87"/>
      <c r="AJ30" s="216"/>
      <c r="AK30" s="192">
        <f>IF(J30+L30+O30+Q30&gt;1,IF(AD30=0,1,0),0)</f>
        <v>0</v>
      </c>
      <c r="AL30" s="192">
        <f>IF(K30+M30+P30+R30&gt;1,IF(AF30=0,1,0),0)</f>
        <v>0</v>
      </c>
      <c r="AN30" s="192">
        <f>IF(G30&gt;=1,IF(Y30=0,1,0),0)</f>
        <v>0</v>
      </c>
      <c r="AO30" s="192">
        <f>IF(H30&gt;=1,IF(AA30=0,1,0),0)</f>
        <v>0</v>
      </c>
      <c r="AQ30" s="192">
        <f>IF(J30&gt;=1,1,0)</f>
        <v>0</v>
      </c>
      <c r="AR30" s="192">
        <f>IF(L30&gt;=1,1,0)</f>
        <v>0</v>
      </c>
      <c r="AS30" s="192">
        <f>IF(O30&gt;=1,1,0)</f>
        <v>0</v>
      </c>
      <c r="AT30" s="192">
        <f>IF(Q30&gt;=1,1,0)</f>
        <v>0</v>
      </c>
      <c r="AU30" s="192">
        <f>SUM(AQ30:AT30)</f>
        <v>0</v>
      </c>
      <c r="AW30" s="192">
        <f>IF(K30&gt;=1,1,0)</f>
        <v>0</v>
      </c>
      <c r="AX30" s="192">
        <f>IF(M30&gt;=1,1,0)</f>
        <v>0</v>
      </c>
      <c r="AY30" s="192">
        <f>IF(P30&gt;=1,1,0)</f>
        <v>0</v>
      </c>
      <c r="AZ30" s="192">
        <f>IF(R30&gt;=1,1,0)</f>
        <v>0</v>
      </c>
      <c r="BA30" s="192">
        <f>SUM(AW30:AZ30)</f>
        <v>0</v>
      </c>
      <c r="BC30" s="192">
        <f>IF(Y30&lt;&gt;0,IF(G30+J30+L30+O30+Q30=0,1,0),0)</f>
        <v>0</v>
      </c>
      <c r="BD30" s="192">
        <f>IF(AA30&lt;&gt;0,IF(H30+K30+M30+P30+R30=0,1,0),0)</f>
        <v>0</v>
      </c>
      <c r="BF30" s="192">
        <f>IF(AD30&lt;&gt;0,IF(J30+L30+O30+Q30=0,1,0),0)</f>
        <v>0</v>
      </c>
      <c r="BG30" s="192">
        <f>IF(AF30&lt;&gt;0,IF(K30+M30+P30+R30=0,1,0),0)</f>
        <v>0</v>
      </c>
    </row>
    <row r="31" spans="1:59" s="92" customFormat="1" ht="22.5" customHeight="1" x14ac:dyDescent="0.2">
      <c r="A31" s="85"/>
      <c r="B31" s="590"/>
      <c r="C31" s="591"/>
      <c r="D31" s="595" t="s">
        <v>17</v>
      </c>
      <c r="E31" s="596"/>
      <c r="F31" s="86"/>
      <c r="G31" s="299"/>
      <c r="H31" s="299"/>
      <c r="I31" s="300">
        <f t="shared" si="0"/>
        <v>0</v>
      </c>
      <c r="J31" s="299"/>
      <c r="K31" s="299"/>
      <c r="L31" s="299"/>
      <c r="M31" s="580"/>
      <c r="N31" s="581"/>
      <c r="O31" s="299"/>
      <c r="P31" s="299"/>
      <c r="Q31" s="299"/>
      <c r="R31" s="299"/>
      <c r="S31" s="582">
        <f t="shared" si="1"/>
        <v>0</v>
      </c>
      <c r="T31" s="582"/>
      <c r="U31" s="582"/>
      <c r="V31" s="739"/>
      <c r="W31" s="740"/>
      <c r="X31" s="741"/>
      <c r="Y31" s="733"/>
      <c r="Z31" s="734"/>
      <c r="AA31" s="733"/>
      <c r="AB31" s="735"/>
      <c r="AC31" s="734"/>
      <c r="AD31" s="736"/>
      <c r="AE31" s="736"/>
      <c r="AF31" s="736"/>
      <c r="AG31" s="736"/>
      <c r="AH31" s="205"/>
      <c r="AI31" s="87"/>
      <c r="AJ31" s="216"/>
      <c r="AK31" s="192">
        <f>IF(J31+L31+O31+Q31&gt;1,IF(AD31=0,1,0),0)</f>
        <v>0</v>
      </c>
      <c r="AL31" s="192">
        <f>IF(K31+M31+P31+R31&gt;1,IF(AF31=0,1,0),0)</f>
        <v>0</v>
      </c>
      <c r="AN31" s="192">
        <f>IF(G31&gt;=1,IF(Y31=0,1,0),0)</f>
        <v>0</v>
      </c>
      <c r="AO31" s="192">
        <f>IF(H31&gt;=1,IF(AA31=0,1,0),0)</f>
        <v>0</v>
      </c>
      <c r="AQ31" s="192">
        <f>IF(J31&gt;=1,1,0)</f>
        <v>0</v>
      </c>
      <c r="AR31" s="192">
        <f>IF(L31&gt;=1,1,0)</f>
        <v>0</v>
      </c>
      <c r="AS31" s="192">
        <f>IF(O31&gt;=1,1,0)</f>
        <v>0</v>
      </c>
      <c r="AT31" s="192">
        <f>IF(Q31&gt;=1,1,0)</f>
        <v>0</v>
      </c>
      <c r="AU31" s="192">
        <f>SUM(AQ31:AT31)</f>
        <v>0</v>
      </c>
      <c r="AW31" s="192">
        <f>IF(K31&gt;=1,1,0)</f>
        <v>0</v>
      </c>
      <c r="AX31" s="192">
        <f>IF(M31&gt;=1,1,0)</f>
        <v>0</v>
      </c>
      <c r="AY31" s="192">
        <f>IF(P31&gt;=1,1,0)</f>
        <v>0</v>
      </c>
      <c r="AZ31" s="192">
        <f>IF(R31&gt;=1,1,0)</f>
        <v>0</v>
      </c>
      <c r="BA31" s="192">
        <f>SUM(AW31:AZ31)</f>
        <v>0</v>
      </c>
      <c r="BC31" s="192">
        <f>IF(Y31&lt;&gt;0,IF(G31+J31+L31+O31+Q31=0,1,0),0)</f>
        <v>0</v>
      </c>
      <c r="BD31" s="192">
        <f>IF(AA31&lt;&gt;0,IF(H31+K31+M31+P31+R31=0,1,0),0)</f>
        <v>0</v>
      </c>
      <c r="BF31" s="192">
        <f>IF(AD31&lt;&gt;0,IF(J31+L31+O31+Q31=0,1,0),0)</f>
        <v>0</v>
      </c>
      <c r="BG31" s="192">
        <f>IF(AF31&lt;&gt;0,IF(K31+M31+P31+R31=0,1,0),0)</f>
        <v>0</v>
      </c>
    </row>
    <row r="32" spans="1:59" s="244" customFormat="1" ht="17.25" customHeight="1" x14ac:dyDescent="0.2">
      <c r="A32" s="241"/>
      <c r="B32" s="242"/>
      <c r="C32" s="242"/>
      <c r="D32" s="594" t="s">
        <v>28</v>
      </c>
      <c r="E32" s="594"/>
      <c r="F32" s="594"/>
      <c r="G32" s="301">
        <f>SUM(G30:G31)</f>
        <v>0</v>
      </c>
      <c r="H32" s="301">
        <f>SUM(H30:H31)</f>
        <v>0</v>
      </c>
      <c r="I32" s="302">
        <f>SUM(G32:H32)</f>
        <v>0</v>
      </c>
      <c r="J32" s="301">
        <f>SUM(J30:J31)</f>
        <v>0</v>
      </c>
      <c r="K32" s="301">
        <f>SUM(K30:K31)</f>
        <v>0</v>
      </c>
      <c r="L32" s="301">
        <f>SUM(L30:L31)</f>
        <v>0</v>
      </c>
      <c r="M32" s="693">
        <f>SUM(M30:N31)</f>
        <v>0</v>
      </c>
      <c r="N32" s="693"/>
      <c r="O32" s="301">
        <f>SUM(O30:O31)</f>
        <v>0</v>
      </c>
      <c r="P32" s="301">
        <f>SUM(P30:P31)</f>
        <v>0</v>
      </c>
      <c r="Q32" s="301">
        <f>SUM(Q30:Q31)</f>
        <v>0</v>
      </c>
      <c r="R32" s="301">
        <f>SUM(R30:R31)</f>
        <v>0</v>
      </c>
      <c r="S32" s="694">
        <f>SUM(J32:R32)</f>
        <v>0</v>
      </c>
      <c r="T32" s="694"/>
      <c r="U32" s="694"/>
      <c r="V32" s="695">
        <f>IF(I32&lt;&gt;0,((S32/I32)*100),0)</f>
        <v>0</v>
      </c>
      <c r="W32" s="695"/>
      <c r="X32" s="316">
        <f>IF(I32&lt;&gt;0,((H32/I32)*100),0)</f>
        <v>0</v>
      </c>
      <c r="Y32" s="737">
        <f>SUM(Y30:Z31)</f>
        <v>0</v>
      </c>
      <c r="Z32" s="737"/>
      <c r="AA32" s="738">
        <f>SUM(AA30:AC31)</f>
        <v>0</v>
      </c>
      <c r="AB32" s="738"/>
      <c r="AC32" s="738"/>
      <c r="AD32" s="737">
        <f>SUM(AD30:AE31)</f>
        <v>0</v>
      </c>
      <c r="AE32" s="737"/>
      <c r="AF32" s="737">
        <f>SUM(AF30:AG31)</f>
        <v>0</v>
      </c>
      <c r="AG32" s="737"/>
      <c r="AH32" s="243"/>
      <c r="AI32" s="177"/>
      <c r="AK32" s="245"/>
      <c r="AL32" s="245"/>
      <c r="AN32" s="245"/>
      <c r="AO32" s="245"/>
      <c r="BC32" s="245"/>
      <c r="BD32" s="245"/>
      <c r="BF32" s="245"/>
      <c r="BG32" s="245"/>
    </row>
    <row r="33" spans="1:59" s="92" customFormat="1" ht="22.5" customHeight="1" x14ac:dyDescent="0.2">
      <c r="A33" s="85"/>
      <c r="B33" s="588"/>
      <c r="C33" s="589"/>
      <c r="D33" s="595" t="s">
        <v>18</v>
      </c>
      <c r="E33" s="596"/>
      <c r="F33" s="86"/>
      <c r="G33" s="299"/>
      <c r="H33" s="299"/>
      <c r="I33" s="300">
        <f t="shared" si="0"/>
        <v>0</v>
      </c>
      <c r="J33" s="299"/>
      <c r="K33" s="299"/>
      <c r="L33" s="299"/>
      <c r="M33" s="580"/>
      <c r="N33" s="581"/>
      <c r="O33" s="299"/>
      <c r="P33" s="299"/>
      <c r="Q33" s="299"/>
      <c r="R33" s="299"/>
      <c r="S33" s="582">
        <f t="shared" si="1"/>
        <v>0</v>
      </c>
      <c r="T33" s="582"/>
      <c r="U33" s="582"/>
      <c r="V33" s="585"/>
      <c r="W33" s="586"/>
      <c r="X33" s="587"/>
      <c r="Y33" s="733"/>
      <c r="Z33" s="734"/>
      <c r="AA33" s="733"/>
      <c r="AB33" s="735"/>
      <c r="AC33" s="734"/>
      <c r="AD33" s="736"/>
      <c r="AE33" s="736"/>
      <c r="AF33" s="736"/>
      <c r="AG33" s="736"/>
      <c r="AH33" s="205"/>
      <c r="AI33" s="87"/>
      <c r="AJ33" s="216"/>
      <c r="AK33" s="192">
        <f>IF(J33+L33+O33+Q33&gt;1,IF(AD33=0,1,0),0)</f>
        <v>0</v>
      </c>
      <c r="AL33" s="192">
        <f>IF(K33+M33+P33+R33&gt;1,IF(AF33=0,1,0),0)</f>
        <v>0</v>
      </c>
      <c r="AN33" s="192">
        <f>IF(G33&gt;=1,IF(Y33=0,1,0),0)</f>
        <v>0</v>
      </c>
      <c r="AO33" s="192">
        <f>IF(H33&gt;=1,IF(AA33=0,1,0),0)</f>
        <v>0</v>
      </c>
      <c r="AQ33" s="192">
        <f>IF(J33&gt;=1,1,0)</f>
        <v>0</v>
      </c>
      <c r="AR33" s="192">
        <f>IF(L33&gt;=1,1,0)</f>
        <v>0</v>
      </c>
      <c r="AS33" s="192">
        <f>IF(O33&gt;=1,1,0)</f>
        <v>0</v>
      </c>
      <c r="AT33" s="192">
        <f>IF(Q33&gt;=1,1,0)</f>
        <v>0</v>
      </c>
      <c r="AU33" s="192">
        <f>SUM(AQ33:AT33)</f>
        <v>0</v>
      </c>
      <c r="AW33" s="192">
        <f>IF(K33&gt;=1,1,0)</f>
        <v>0</v>
      </c>
      <c r="AX33" s="192">
        <f>IF(M33&gt;=1,1,0)</f>
        <v>0</v>
      </c>
      <c r="AY33" s="192">
        <f>IF(P33&gt;=1,1,0)</f>
        <v>0</v>
      </c>
      <c r="AZ33" s="192">
        <f>IF(R33&gt;=1,1,0)</f>
        <v>0</v>
      </c>
      <c r="BA33" s="192">
        <f>SUM(AW33:AZ33)</f>
        <v>0</v>
      </c>
      <c r="BC33" s="192">
        <f>IF(Y33&lt;&gt;0,IF(G33+J33+L33+O33+Q33=0,1,0),0)</f>
        <v>0</v>
      </c>
      <c r="BD33" s="192">
        <f>IF(AA33&lt;&gt;0,IF(H33+K33+M33+P33+R33=0,1,0),0)</f>
        <v>0</v>
      </c>
      <c r="BF33" s="192">
        <f>IF(AD33&lt;&gt;0,IF(J33+L33+O33+Q33=0,1,0),0)</f>
        <v>0</v>
      </c>
      <c r="BG33" s="192">
        <f>IF(AF33&lt;&gt;0,IF(K33+M33+P33+R33=0,1,0),0)</f>
        <v>0</v>
      </c>
    </row>
    <row r="34" spans="1:59" s="92" customFormat="1" ht="22.5" customHeight="1" x14ac:dyDescent="0.2">
      <c r="A34" s="85"/>
      <c r="B34" s="590"/>
      <c r="C34" s="591"/>
      <c r="D34" s="595" t="s">
        <v>17</v>
      </c>
      <c r="E34" s="596"/>
      <c r="F34" s="86"/>
      <c r="G34" s="299"/>
      <c r="H34" s="299"/>
      <c r="I34" s="300">
        <f t="shared" si="0"/>
        <v>0</v>
      </c>
      <c r="J34" s="299"/>
      <c r="K34" s="299"/>
      <c r="L34" s="299"/>
      <c r="M34" s="580"/>
      <c r="N34" s="581"/>
      <c r="O34" s="299"/>
      <c r="P34" s="299"/>
      <c r="Q34" s="299"/>
      <c r="R34" s="299"/>
      <c r="S34" s="582">
        <f t="shared" si="1"/>
        <v>0</v>
      </c>
      <c r="T34" s="582"/>
      <c r="U34" s="582"/>
      <c r="V34" s="585"/>
      <c r="W34" s="586"/>
      <c r="X34" s="587"/>
      <c r="Y34" s="733"/>
      <c r="Z34" s="734"/>
      <c r="AA34" s="733"/>
      <c r="AB34" s="735"/>
      <c r="AC34" s="734"/>
      <c r="AD34" s="736"/>
      <c r="AE34" s="736"/>
      <c r="AF34" s="736"/>
      <c r="AG34" s="736"/>
      <c r="AH34" s="205"/>
      <c r="AI34" s="87"/>
      <c r="AJ34" s="216"/>
      <c r="AK34" s="192">
        <f>IF(J34+L34+O34+Q34&gt;1,IF(AD34=0,1,0),0)</f>
        <v>0</v>
      </c>
      <c r="AL34" s="192">
        <f>IF(K34+M34+P34+R34&gt;1,IF(AF34=0,1,0),0)</f>
        <v>0</v>
      </c>
      <c r="AN34" s="192">
        <f>IF(G34&gt;=1,IF(Y34=0,1,0),0)</f>
        <v>0</v>
      </c>
      <c r="AO34" s="192">
        <f>IF(H34&gt;=1,IF(AA34=0,1,0),0)</f>
        <v>0</v>
      </c>
      <c r="AQ34" s="192">
        <f>IF(J34&gt;=1,1,0)</f>
        <v>0</v>
      </c>
      <c r="AR34" s="192">
        <f>IF(L34&gt;=1,1,0)</f>
        <v>0</v>
      </c>
      <c r="AS34" s="192">
        <f>IF(O34&gt;=1,1,0)</f>
        <v>0</v>
      </c>
      <c r="AT34" s="192">
        <f>IF(Q34&gt;=1,1,0)</f>
        <v>0</v>
      </c>
      <c r="AU34" s="192">
        <f>SUM(AQ34:AT34)</f>
        <v>0</v>
      </c>
      <c r="AW34" s="192">
        <f>IF(K34&gt;=1,1,0)</f>
        <v>0</v>
      </c>
      <c r="AX34" s="192">
        <f>IF(M34&gt;=1,1,0)</f>
        <v>0</v>
      </c>
      <c r="AY34" s="192">
        <f>IF(P34&gt;=1,1,0)</f>
        <v>0</v>
      </c>
      <c r="AZ34" s="192">
        <f>IF(R34&gt;=1,1,0)</f>
        <v>0</v>
      </c>
      <c r="BA34" s="192">
        <f>SUM(AW34:AZ34)</f>
        <v>0</v>
      </c>
      <c r="BC34" s="192">
        <f>IF(Y34&lt;&gt;0,IF(G34+J34+L34+O34+Q34=0,1,0),0)</f>
        <v>0</v>
      </c>
      <c r="BD34" s="192">
        <f>IF(AA34&lt;&gt;0,IF(H34+K34+M34+P34+R34=0,1,0),0)</f>
        <v>0</v>
      </c>
      <c r="BF34" s="192">
        <f>IF(AD34&lt;&gt;0,IF(J34+L34+O34+Q34=0,1,0),0)</f>
        <v>0</v>
      </c>
      <c r="BG34" s="192">
        <f>IF(AF34&lt;&gt;0,IF(K34+M34+P34+R34=0,1,0),0)</f>
        <v>0</v>
      </c>
    </row>
    <row r="35" spans="1:59" s="244" customFormat="1" ht="17.25" customHeight="1" x14ac:dyDescent="0.2">
      <c r="A35" s="241"/>
      <c r="B35" s="242"/>
      <c r="C35" s="242"/>
      <c r="D35" s="594" t="s">
        <v>28</v>
      </c>
      <c r="E35" s="594"/>
      <c r="F35" s="594"/>
      <c r="G35" s="301">
        <f>SUM(G33:G34)</f>
        <v>0</v>
      </c>
      <c r="H35" s="301">
        <f>SUM(H33:H34)</f>
        <v>0</v>
      </c>
      <c r="I35" s="302">
        <f>SUM(G35:H35)</f>
        <v>0</v>
      </c>
      <c r="J35" s="301">
        <f>SUM(J33:J34)</f>
        <v>0</v>
      </c>
      <c r="K35" s="301">
        <f>SUM(K33:K34)</f>
        <v>0</v>
      </c>
      <c r="L35" s="301">
        <f>SUM(L33:L34)</f>
        <v>0</v>
      </c>
      <c r="M35" s="693">
        <f>SUM(M33:N34)</f>
        <v>0</v>
      </c>
      <c r="N35" s="693"/>
      <c r="O35" s="301">
        <f>SUM(O33:O34)</f>
        <v>0</v>
      </c>
      <c r="P35" s="301">
        <f>SUM(P33:P34)</f>
        <v>0</v>
      </c>
      <c r="Q35" s="301">
        <f>SUM(Q33:Q34)</f>
        <v>0</v>
      </c>
      <c r="R35" s="301">
        <f>SUM(R33:R34)</f>
        <v>0</v>
      </c>
      <c r="S35" s="694">
        <f>SUM(J35:R35)</f>
        <v>0</v>
      </c>
      <c r="T35" s="694"/>
      <c r="U35" s="694"/>
      <c r="V35" s="720">
        <f>IF(I35&lt;&gt;0,(S35/I35),0)</f>
        <v>0</v>
      </c>
      <c r="W35" s="720"/>
      <c r="X35" s="317">
        <f>IF(I35&lt;&gt;0,(H35/I35),0)</f>
        <v>0</v>
      </c>
      <c r="Y35" s="737">
        <f>SUM(Y33:Z34)</f>
        <v>0</v>
      </c>
      <c r="Z35" s="737"/>
      <c r="AA35" s="738">
        <f>SUM(AA33:AC34)</f>
        <v>0</v>
      </c>
      <c r="AB35" s="738"/>
      <c r="AC35" s="738"/>
      <c r="AD35" s="737">
        <f>SUM(AD33:AE34)</f>
        <v>0</v>
      </c>
      <c r="AE35" s="737"/>
      <c r="AF35" s="737">
        <f>SUM(AF33:AG34)</f>
        <v>0</v>
      </c>
      <c r="AG35" s="737"/>
      <c r="AH35" s="243"/>
      <c r="AI35" s="177"/>
      <c r="AK35" s="245"/>
      <c r="AL35" s="245"/>
      <c r="AN35" s="245"/>
      <c r="AO35" s="245"/>
      <c r="BC35" s="245"/>
      <c r="BD35" s="245"/>
      <c r="BF35" s="245"/>
      <c r="BG35" s="245"/>
    </row>
    <row r="36" spans="1:59" s="92" customFormat="1" ht="22.5" customHeight="1" x14ac:dyDescent="0.2">
      <c r="A36" s="85"/>
      <c r="B36" s="588"/>
      <c r="C36" s="589"/>
      <c r="D36" s="595" t="s">
        <v>18</v>
      </c>
      <c r="E36" s="596"/>
      <c r="F36" s="86"/>
      <c r="G36" s="299"/>
      <c r="H36" s="299"/>
      <c r="I36" s="300">
        <f t="shared" si="0"/>
        <v>0</v>
      </c>
      <c r="J36" s="299"/>
      <c r="K36" s="299"/>
      <c r="L36" s="299"/>
      <c r="M36" s="580"/>
      <c r="N36" s="581"/>
      <c r="O36" s="299"/>
      <c r="P36" s="299"/>
      <c r="Q36" s="299"/>
      <c r="R36" s="299"/>
      <c r="S36" s="582">
        <f t="shared" si="1"/>
        <v>0</v>
      </c>
      <c r="T36" s="582"/>
      <c r="U36" s="582"/>
      <c r="V36" s="585"/>
      <c r="W36" s="586"/>
      <c r="X36" s="587"/>
      <c r="Y36" s="733"/>
      <c r="Z36" s="734"/>
      <c r="AA36" s="733"/>
      <c r="AB36" s="735"/>
      <c r="AC36" s="734"/>
      <c r="AD36" s="736"/>
      <c r="AE36" s="736"/>
      <c r="AF36" s="736"/>
      <c r="AG36" s="736"/>
      <c r="AH36" s="205"/>
      <c r="AI36" s="87"/>
      <c r="AJ36" s="216"/>
      <c r="AK36" s="192">
        <f>IF(J36+L36+O36+Q36&gt;1,IF(AD36=0,1,0),0)</f>
        <v>0</v>
      </c>
      <c r="AL36" s="192">
        <f>IF(K36+M36+P36+R36&gt;1,IF(AF36=0,1,0),0)</f>
        <v>0</v>
      </c>
      <c r="AN36" s="192">
        <f>IF(G36&gt;=1,IF(Y36=0,1,0),0)</f>
        <v>0</v>
      </c>
      <c r="AO36" s="192">
        <f>IF(H36&gt;=1,IF(AA36=0,1,0),0)</f>
        <v>0</v>
      </c>
      <c r="AQ36" s="192">
        <f>IF(J36&gt;=1,1,0)</f>
        <v>0</v>
      </c>
      <c r="AR36" s="192">
        <f>IF(L36&gt;=1,1,0)</f>
        <v>0</v>
      </c>
      <c r="AS36" s="192">
        <f>IF(O36&gt;=1,1,0)</f>
        <v>0</v>
      </c>
      <c r="AT36" s="192">
        <f>IF(Q36&gt;=1,1,0)</f>
        <v>0</v>
      </c>
      <c r="AU36" s="192">
        <f>SUM(AQ36:AT36)</f>
        <v>0</v>
      </c>
      <c r="AW36" s="192">
        <f>IF(K36&gt;=1,1,0)</f>
        <v>0</v>
      </c>
      <c r="AX36" s="192">
        <f>IF(M36&gt;=1,1,0)</f>
        <v>0</v>
      </c>
      <c r="AY36" s="192">
        <f>IF(P36&gt;=1,1,0)</f>
        <v>0</v>
      </c>
      <c r="AZ36" s="192">
        <f>IF(R36&gt;=1,1,0)</f>
        <v>0</v>
      </c>
      <c r="BA36" s="192">
        <f>SUM(AW36:AZ36)</f>
        <v>0</v>
      </c>
      <c r="BC36" s="192">
        <f>IF(Y36&lt;&gt;0,IF(G36+J36+L36+O36+Q36=0,1,0),0)</f>
        <v>0</v>
      </c>
      <c r="BD36" s="192">
        <f>IF(AA36&lt;&gt;0,IF(H36+K36+M36+P36+R36=0,1,0),0)</f>
        <v>0</v>
      </c>
      <c r="BF36" s="192">
        <f>IF(AD36&lt;&gt;0,IF(J36+L36+O36+Q36=0,1,0),0)</f>
        <v>0</v>
      </c>
      <c r="BG36" s="192">
        <f>IF(AF36&lt;&gt;0,IF(K36+M36+P36+R36=0,1,0),0)</f>
        <v>0</v>
      </c>
    </row>
    <row r="37" spans="1:59" s="92" customFormat="1" ht="22.5" customHeight="1" x14ac:dyDescent="0.2">
      <c r="A37" s="85"/>
      <c r="B37" s="590"/>
      <c r="C37" s="591"/>
      <c r="D37" s="595" t="s">
        <v>17</v>
      </c>
      <c r="E37" s="596"/>
      <c r="F37" s="86"/>
      <c r="G37" s="299"/>
      <c r="H37" s="299"/>
      <c r="I37" s="300">
        <f t="shared" si="0"/>
        <v>0</v>
      </c>
      <c r="J37" s="299"/>
      <c r="K37" s="299"/>
      <c r="L37" s="299"/>
      <c r="M37" s="580"/>
      <c r="N37" s="581"/>
      <c r="O37" s="299"/>
      <c r="P37" s="299"/>
      <c r="Q37" s="299"/>
      <c r="R37" s="299"/>
      <c r="S37" s="582">
        <f t="shared" si="1"/>
        <v>0</v>
      </c>
      <c r="T37" s="582"/>
      <c r="U37" s="582"/>
      <c r="V37" s="585"/>
      <c r="W37" s="586"/>
      <c r="X37" s="587"/>
      <c r="Y37" s="733"/>
      <c r="Z37" s="734"/>
      <c r="AA37" s="733"/>
      <c r="AB37" s="735"/>
      <c r="AC37" s="734"/>
      <c r="AD37" s="736"/>
      <c r="AE37" s="736"/>
      <c r="AF37" s="736"/>
      <c r="AG37" s="736"/>
      <c r="AH37" s="205"/>
      <c r="AI37" s="87"/>
      <c r="AJ37" s="216"/>
      <c r="AK37" s="192">
        <f>IF(J37+L37+O37+Q37&gt;1,IF(AD37=0,1,0),0)</f>
        <v>0</v>
      </c>
      <c r="AL37" s="192">
        <f>IF(K37+M37+P37+R37&gt;1,IF(AF37=0,1,0),0)</f>
        <v>0</v>
      </c>
      <c r="AN37" s="192">
        <f>IF(G37&gt;=1,IF(Y37=0,1,0),0)</f>
        <v>0</v>
      </c>
      <c r="AO37" s="192">
        <f>IF(H37&gt;=1,IF(AA37=0,1,0),0)</f>
        <v>0</v>
      </c>
      <c r="AQ37" s="192">
        <f>IF(J37&gt;=1,1,0)</f>
        <v>0</v>
      </c>
      <c r="AR37" s="192">
        <f>IF(L37&gt;=1,1,0)</f>
        <v>0</v>
      </c>
      <c r="AS37" s="192">
        <f>IF(O37&gt;=1,1,0)</f>
        <v>0</v>
      </c>
      <c r="AT37" s="192">
        <f>IF(Q37&gt;=1,1,0)</f>
        <v>0</v>
      </c>
      <c r="AU37" s="192">
        <f>SUM(AQ37:AT37)</f>
        <v>0</v>
      </c>
      <c r="AW37" s="192">
        <f>IF(K37&gt;=1,1,0)</f>
        <v>0</v>
      </c>
      <c r="AX37" s="192">
        <f>IF(M37&gt;=1,1,0)</f>
        <v>0</v>
      </c>
      <c r="AY37" s="192">
        <f>IF(P37&gt;=1,1,0)</f>
        <v>0</v>
      </c>
      <c r="AZ37" s="192">
        <f>IF(R37&gt;=1,1,0)</f>
        <v>0</v>
      </c>
      <c r="BA37" s="192">
        <f>SUM(AW37:AZ37)</f>
        <v>0</v>
      </c>
      <c r="BC37" s="192">
        <f>IF(Y37&lt;&gt;0,IF(G37+J37+L37+O37+Q37=0,1,0),0)</f>
        <v>0</v>
      </c>
      <c r="BD37" s="192">
        <f>IF(AA37&lt;&gt;0,IF(H37+K37+M37+P37+R37=0,1,0),0)</f>
        <v>0</v>
      </c>
      <c r="BF37" s="192">
        <f>IF(AD37&lt;&gt;0,IF(J37+L37+O37+Q37=0,1,0),0)</f>
        <v>0</v>
      </c>
      <c r="BG37" s="192">
        <f>IF(AF37&lt;&gt;0,IF(K37+M37+P37+R37=0,1,0),0)</f>
        <v>0</v>
      </c>
    </row>
    <row r="38" spans="1:59" s="244" customFormat="1" ht="17.25" customHeight="1" x14ac:dyDescent="0.2">
      <c r="A38" s="241"/>
      <c r="B38" s="242"/>
      <c r="C38" s="242"/>
      <c r="D38" s="594" t="s">
        <v>28</v>
      </c>
      <c r="E38" s="594"/>
      <c r="F38" s="594"/>
      <c r="G38" s="301">
        <f>SUM(G36:G37)</f>
        <v>0</v>
      </c>
      <c r="H38" s="301">
        <f>SUM(H36:H37)</f>
        <v>0</v>
      </c>
      <c r="I38" s="302">
        <f>SUM(G38:H38)</f>
        <v>0</v>
      </c>
      <c r="J38" s="301">
        <f>SUM(J36:J37)</f>
        <v>0</v>
      </c>
      <c r="K38" s="301">
        <f>SUM(K36:K37)</f>
        <v>0</v>
      </c>
      <c r="L38" s="301">
        <f>SUM(L36:L37)</f>
        <v>0</v>
      </c>
      <c r="M38" s="693">
        <f>SUM(M36:N37)</f>
        <v>0</v>
      </c>
      <c r="N38" s="693"/>
      <c r="O38" s="301">
        <f>SUM(O36:O37)</f>
        <v>0</v>
      </c>
      <c r="P38" s="301">
        <f>SUM(P36:P37)</f>
        <v>0</v>
      </c>
      <c r="Q38" s="301">
        <f>SUM(Q36:Q37)</f>
        <v>0</v>
      </c>
      <c r="R38" s="301">
        <f>SUM(R36:R37)</f>
        <v>0</v>
      </c>
      <c r="S38" s="694">
        <f>SUM(J38:R38)</f>
        <v>0</v>
      </c>
      <c r="T38" s="694"/>
      <c r="U38" s="694"/>
      <c r="V38" s="695">
        <f>IF(I38&lt;&gt;0,((S38/I38)*100),0)</f>
        <v>0</v>
      </c>
      <c r="W38" s="695"/>
      <c r="X38" s="316">
        <f>IF(I38&lt;&gt;0,((H38/I38)*100),0)</f>
        <v>0</v>
      </c>
      <c r="Y38" s="737">
        <f>SUM(Y36:Z37)</f>
        <v>0</v>
      </c>
      <c r="Z38" s="737"/>
      <c r="AA38" s="738">
        <f>SUM(AA36:AC37)</f>
        <v>0</v>
      </c>
      <c r="AB38" s="738"/>
      <c r="AC38" s="738"/>
      <c r="AD38" s="737">
        <f>SUM(AD36:AE37)</f>
        <v>0</v>
      </c>
      <c r="AE38" s="737"/>
      <c r="AF38" s="737">
        <f>SUM(AF36:AG37)</f>
        <v>0</v>
      </c>
      <c r="AG38" s="737"/>
      <c r="AH38" s="243"/>
      <c r="AI38" s="177"/>
      <c r="AK38" s="245"/>
      <c r="AL38" s="245"/>
      <c r="AN38" s="245"/>
      <c r="AO38" s="245"/>
      <c r="BC38" s="245"/>
      <c r="BD38" s="245"/>
      <c r="BF38" s="245"/>
      <c r="BG38" s="245"/>
    </row>
    <row r="39" spans="1:59" s="92" customFormat="1" ht="22.5" customHeight="1" x14ac:dyDescent="0.2">
      <c r="A39" s="85"/>
      <c r="B39" s="588"/>
      <c r="C39" s="589"/>
      <c r="D39" s="595" t="s">
        <v>18</v>
      </c>
      <c r="E39" s="596"/>
      <c r="F39" s="86"/>
      <c r="G39" s="299"/>
      <c r="H39" s="303"/>
      <c r="I39" s="300">
        <f t="shared" ref="I39:I40" si="2">G39+H39</f>
        <v>0</v>
      </c>
      <c r="J39" s="299"/>
      <c r="K39" s="299"/>
      <c r="L39" s="299"/>
      <c r="M39" s="580"/>
      <c r="N39" s="581"/>
      <c r="O39" s="299"/>
      <c r="P39" s="299"/>
      <c r="Q39" s="299"/>
      <c r="R39" s="299"/>
      <c r="S39" s="582">
        <f t="shared" ref="S39:S40" si="3">SUM(J39:R39)</f>
        <v>0</v>
      </c>
      <c r="T39" s="582"/>
      <c r="U39" s="582"/>
      <c r="V39" s="585"/>
      <c r="W39" s="586"/>
      <c r="X39" s="587"/>
      <c r="Y39" s="733"/>
      <c r="Z39" s="734"/>
      <c r="AA39" s="733"/>
      <c r="AB39" s="735"/>
      <c r="AC39" s="734"/>
      <c r="AD39" s="736"/>
      <c r="AE39" s="736"/>
      <c r="AF39" s="736"/>
      <c r="AG39" s="736"/>
      <c r="AH39" s="205"/>
      <c r="AI39" s="87"/>
      <c r="AJ39" s="216"/>
      <c r="AK39" s="192">
        <f>IF(J39+L39+O39+Q39&gt;1,IF(AD39=0,1,0),0)</f>
        <v>0</v>
      </c>
      <c r="AL39" s="192">
        <f>IF(K39+M39+P39+R39&gt;1,IF(AF39=0,1,0),0)</f>
        <v>0</v>
      </c>
      <c r="AN39" s="192">
        <f>IF(G39&gt;=1,IF(Y39=0,1,0),0)</f>
        <v>0</v>
      </c>
      <c r="AO39" s="192">
        <f>IF(H39&gt;=1,IF(AA39=0,1,0),0)</f>
        <v>0</v>
      </c>
      <c r="AQ39" s="192">
        <f>IF(J39&gt;=1,1,0)</f>
        <v>0</v>
      </c>
      <c r="AR39" s="192">
        <f>IF(L39&gt;=1,1,0)</f>
        <v>0</v>
      </c>
      <c r="AS39" s="192">
        <f>IF(O39&gt;=1,1,0)</f>
        <v>0</v>
      </c>
      <c r="AT39" s="192">
        <f>IF(Q39&gt;=1,1,0)</f>
        <v>0</v>
      </c>
      <c r="AU39" s="192">
        <f>SUM(AQ39:AT39)</f>
        <v>0</v>
      </c>
      <c r="AW39" s="192">
        <f>IF(K39&gt;=1,1,0)</f>
        <v>0</v>
      </c>
      <c r="AX39" s="192">
        <f>IF(M39&gt;=1,1,0)</f>
        <v>0</v>
      </c>
      <c r="AY39" s="192">
        <f>IF(P39&gt;=1,1,0)</f>
        <v>0</v>
      </c>
      <c r="AZ39" s="192">
        <f>IF(R39&gt;=1,1,0)</f>
        <v>0</v>
      </c>
      <c r="BA39" s="192">
        <f>SUM(AW39:AZ39)</f>
        <v>0</v>
      </c>
      <c r="BC39" s="192">
        <f>IF(Y39&lt;&gt;0,IF(G39+J39+L39+O39+Q39=0,1,0),0)</f>
        <v>0</v>
      </c>
      <c r="BD39" s="192">
        <f>IF(AA39&lt;&gt;0,IF(H39+K39+M39+P39+R39=0,1,0),0)</f>
        <v>0</v>
      </c>
      <c r="BF39" s="192">
        <f>IF(AD39&lt;&gt;0,IF(J39+L39+O39+Q39=0,1,0),0)</f>
        <v>0</v>
      </c>
      <c r="BG39" s="192">
        <f>IF(AF39&lt;&gt;0,IF(K39+M39+P39+R39=0,1,0),0)</f>
        <v>0</v>
      </c>
    </row>
    <row r="40" spans="1:59" s="92" customFormat="1" ht="22.5" customHeight="1" x14ac:dyDescent="0.2">
      <c r="A40" s="85"/>
      <c r="B40" s="590"/>
      <c r="C40" s="591"/>
      <c r="D40" s="595" t="s">
        <v>17</v>
      </c>
      <c r="E40" s="596"/>
      <c r="F40" s="86"/>
      <c r="G40" s="299"/>
      <c r="H40" s="303"/>
      <c r="I40" s="300">
        <f t="shared" si="2"/>
        <v>0</v>
      </c>
      <c r="J40" s="299"/>
      <c r="K40" s="299"/>
      <c r="L40" s="299"/>
      <c r="M40" s="580"/>
      <c r="N40" s="581"/>
      <c r="O40" s="299"/>
      <c r="P40" s="299"/>
      <c r="Q40" s="299"/>
      <c r="R40" s="299"/>
      <c r="S40" s="582">
        <f t="shared" si="3"/>
        <v>0</v>
      </c>
      <c r="T40" s="582"/>
      <c r="U40" s="582"/>
      <c r="V40" s="585"/>
      <c r="W40" s="586"/>
      <c r="X40" s="587"/>
      <c r="Y40" s="733"/>
      <c r="Z40" s="734"/>
      <c r="AA40" s="733"/>
      <c r="AB40" s="735"/>
      <c r="AC40" s="734"/>
      <c r="AD40" s="736"/>
      <c r="AE40" s="736"/>
      <c r="AF40" s="736"/>
      <c r="AG40" s="736"/>
      <c r="AH40" s="205"/>
      <c r="AI40" s="87"/>
      <c r="AJ40" s="216"/>
      <c r="AK40" s="192">
        <f>IF(J40+L40+O40+Q40&gt;1,IF(AD40=0,1,0),0)</f>
        <v>0</v>
      </c>
      <c r="AL40" s="192">
        <f>IF(K40+M40+P40+R40&gt;1,IF(AF40=0,1,0),0)</f>
        <v>0</v>
      </c>
      <c r="AN40" s="192">
        <f>IF(G40&gt;=1,IF(Y40=0,1,0),0)</f>
        <v>0</v>
      </c>
      <c r="AO40" s="192">
        <f>IF(H40&gt;=1,IF(AA40=0,1,0),0)</f>
        <v>0</v>
      </c>
      <c r="AQ40" s="192">
        <f>IF(J40&gt;=1,1,0)</f>
        <v>0</v>
      </c>
      <c r="AR40" s="192">
        <f>IF(L40&gt;=1,1,0)</f>
        <v>0</v>
      </c>
      <c r="AS40" s="192">
        <f>IF(O40&gt;=1,1,0)</f>
        <v>0</v>
      </c>
      <c r="AT40" s="192">
        <f>IF(Q40&gt;=1,1,0)</f>
        <v>0</v>
      </c>
      <c r="AU40" s="192">
        <f>SUM(AQ40:AT40)</f>
        <v>0</v>
      </c>
      <c r="AW40" s="192">
        <f>IF(K40&gt;=1,1,0)</f>
        <v>0</v>
      </c>
      <c r="AX40" s="192">
        <f>IF(M40&gt;=1,1,0)</f>
        <v>0</v>
      </c>
      <c r="AY40" s="192">
        <f>IF(P40&gt;=1,1,0)</f>
        <v>0</v>
      </c>
      <c r="AZ40" s="192">
        <f>IF(R40&gt;=1,1,0)</f>
        <v>0</v>
      </c>
      <c r="BA40" s="192">
        <f>SUM(AW40:AZ40)</f>
        <v>0</v>
      </c>
      <c r="BC40" s="192">
        <f>IF(Y40&lt;&gt;0,IF(G40+J40+L40+O40+Q40=0,1,0),0)</f>
        <v>0</v>
      </c>
      <c r="BD40" s="192">
        <f>IF(AA40&lt;&gt;0,IF(H40+K40+M40+P40+R40=0,1,0),0)</f>
        <v>0</v>
      </c>
      <c r="BF40" s="192">
        <f>IF(AD40&lt;&gt;0,IF(J40+L40+O40+Q40=0,1,0),0)</f>
        <v>0</v>
      </c>
      <c r="BG40" s="192">
        <f>IF(AF40&lt;&gt;0,IF(K40+M40+P40+R40=0,1,0),0)</f>
        <v>0</v>
      </c>
    </row>
    <row r="41" spans="1:59" s="244" customFormat="1" ht="17.25" customHeight="1" x14ac:dyDescent="0.2">
      <c r="A41" s="241"/>
      <c r="B41" s="176"/>
      <c r="C41" s="176"/>
      <c r="D41" s="594" t="s">
        <v>28</v>
      </c>
      <c r="E41" s="594"/>
      <c r="F41" s="594"/>
      <c r="G41" s="301">
        <f>SUM(G39:G40)</f>
        <v>0</v>
      </c>
      <c r="H41" s="301">
        <f>SUM(H39:H40)</f>
        <v>0</v>
      </c>
      <c r="I41" s="302">
        <f>SUM(G41:H41)</f>
        <v>0</v>
      </c>
      <c r="J41" s="301">
        <f>SUM(J39:J40)</f>
        <v>0</v>
      </c>
      <c r="K41" s="301">
        <f>SUM(K39:K40)</f>
        <v>0</v>
      </c>
      <c r="L41" s="301">
        <f>SUM(L39:L40)</f>
        <v>0</v>
      </c>
      <c r="M41" s="693">
        <f>SUM(M39:N40)</f>
        <v>0</v>
      </c>
      <c r="N41" s="693"/>
      <c r="O41" s="301">
        <f>SUM(O39:O40)</f>
        <v>0</v>
      </c>
      <c r="P41" s="301">
        <f>SUM(P39:P40)</f>
        <v>0</v>
      </c>
      <c r="Q41" s="301">
        <f>SUM(Q39:Q40)</f>
        <v>0</v>
      </c>
      <c r="R41" s="301">
        <f>SUM(R39:R40)</f>
        <v>0</v>
      </c>
      <c r="S41" s="694">
        <f>SUM(J41:R41)</f>
        <v>0</v>
      </c>
      <c r="T41" s="694"/>
      <c r="U41" s="694"/>
      <c r="V41" s="695">
        <f>IF(I41&lt;&gt;0,((S41/I41)*100),0)</f>
        <v>0</v>
      </c>
      <c r="W41" s="695"/>
      <c r="X41" s="316">
        <f>IF(I41&lt;&gt;0,((H41/I41)*100),0)</f>
        <v>0</v>
      </c>
      <c r="Y41" s="737">
        <f>SUM(Y39:Z40)</f>
        <v>0</v>
      </c>
      <c r="Z41" s="737"/>
      <c r="AA41" s="738">
        <f>SUM(AA39:AC40)</f>
        <v>0</v>
      </c>
      <c r="AB41" s="738"/>
      <c r="AC41" s="738"/>
      <c r="AD41" s="737">
        <f>SUM(AD39:AE40)</f>
        <v>0</v>
      </c>
      <c r="AE41" s="737"/>
      <c r="AF41" s="737">
        <f>SUM(AF39:AG40)</f>
        <v>0</v>
      </c>
      <c r="AG41" s="737"/>
      <c r="AH41" s="243"/>
      <c r="AI41" s="177"/>
      <c r="AK41" s="245"/>
      <c r="AL41" s="245"/>
      <c r="AN41" s="245"/>
      <c r="AO41" s="245"/>
      <c r="BC41" s="245"/>
      <c r="BD41" s="245"/>
      <c r="BF41" s="245"/>
      <c r="BG41" s="245"/>
    </row>
    <row r="42" spans="1:59" s="92" customFormat="1" ht="22.5" customHeight="1" x14ac:dyDescent="0.2">
      <c r="A42" s="85"/>
      <c r="B42" s="588"/>
      <c r="C42" s="589"/>
      <c r="D42" s="595" t="s">
        <v>18</v>
      </c>
      <c r="E42" s="596"/>
      <c r="F42" s="86"/>
      <c r="G42" s="299"/>
      <c r="H42" s="299"/>
      <c r="I42" s="300">
        <f t="shared" ref="I42:I43" si="4">G42+H42</f>
        <v>0</v>
      </c>
      <c r="J42" s="299"/>
      <c r="K42" s="299"/>
      <c r="L42" s="299"/>
      <c r="M42" s="580"/>
      <c r="N42" s="581"/>
      <c r="O42" s="299"/>
      <c r="P42" s="299"/>
      <c r="Q42" s="299"/>
      <c r="R42" s="299"/>
      <c r="S42" s="582">
        <f t="shared" ref="S42:S43" si="5">SUM(J42:R42)</f>
        <v>0</v>
      </c>
      <c r="T42" s="582"/>
      <c r="U42" s="582"/>
      <c r="V42" s="585"/>
      <c r="W42" s="586"/>
      <c r="X42" s="587"/>
      <c r="Y42" s="733"/>
      <c r="Z42" s="734"/>
      <c r="AA42" s="733"/>
      <c r="AB42" s="735"/>
      <c r="AC42" s="734"/>
      <c r="AD42" s="736"/>
      <c r="AE42" s="736"/>
      <c r="AF42" s="736"/>
      <c r="AG42" s="736"/>
      <c r="AH42" s="205"/>
      <c r="AI42" s="87"/>
      <c r="AJ42" s="216"/>
      <c r="AK42" s="192">
        <f>IF(J42+L42+O42+Q42&gt;1,IF(AD42=0,1,0),0)</f>
        <v>0</v>
      </c>
      <c r="AL42" s="192">
        <f>IF(K42+M42+P42+R42&gt;1,IF(AF42=0,1,0),0)</f>
        <v>0</v>
      </c>
      <c r="AN42" s="192">
        <f>IF(G42&gt;=1,IF(Y42=0,1,0),0)</f>
        <v>0</v>
      </c>
      <c r="AO42" s="192">
        <f>IF(H42&gt;=1,IF(AA42=0,1,0),0)</f>
        <v>0</v>
      </c>
      <c r="AQ42" s="192">
        <f>IF(J42&gt;=1,1,0)</f>
        <v>0</v>
      </c>
      <c r="AR42" s="192">
        <f>IF(L42&gt;=1,1,0)</f>
        <v>0</v>
      </c>
      <c r="AS42" s="192">
        <f>IF(O42&gt;=1,1,0)</f>
        <v>0</v>
      </c>
      <c r="AT42" s="192">
        <f>IF(Q42&gt;=1,1,0)</f>
        <v>0</v>
      </c>
      <c r="AU42" s="192">
        <f>SUM(AQ42:AT42)</f>
        <v>0</v>
      </c>
      <c r="AW42" s="192">
        <f>IF(K42&gt;=1,1,0)</f>
        <v>0</v>
      </c>
      <c r="AX42" s="192">
        <f>IF(M42&gt;=1,1,0)</f>
        <v>0</v>
      </c>
      <c r="AY42" s="192">
        <f>IF(P42&gt;=1,1,0)</f>
        <v>0</v>
      </c>
      <c r="AZ42" s="192">
        <f>IF(R42&gt;=1,1,0)</f>
        <v>0</v>
      </c>
      <c r="BA42" s="192">
        <f>SUM(AW42:AZ42)</f>
        <v>0</v>
      </c>
      <c r="BC42" s="192">
        <f>IF(Y42&lt;&gt;0,IF(G42+J42+L42+O42+Q42=0,1,0),0)</f>
        <v>0</v>
      </c>
      <c r="BD42" s="192">
        <f>IF(AA42&lt;&gt;0,IF(H42+K42+M42+P42+R42=0,1,0),0)</f>
        <v>0</v>
      </c>
      <c r="BF42" s="192">
        <f>IF(AD42&lt;&gt;0,IF(J42+L42+O42+Q42=0,1,0),0)</f>
        <v>0</v>
      </c>
      <c r="BG42" s="192">
        <f>IF(AF42&lt;&gt;0,IF(K42+M42+P42+R42=0,1,0),0)</f>
        <v>0</v>
      </c>
    </row>
    <row r="43" spans="1:59" s="92" customFormat="1" ht="22.5" customHeight="1" x14ac:dyDescent="0.2">
      <c r="A43" s="85"/>
      <c r="B43" s="590"/>
      <c r="C43" s="591"/>
      <c r="D43" s="595" t="s">
        <v>17</v>
      </c>
      <c r="E43" s="596"/>
      <c r="F43" s="86"/>
      <c r="G43" s="299"/>
      <c r="H43" s="299"/>
      <c r="I43" s="300">
        <f t="shared" si="4"/>
        <v>0</v>
      </c>
      <c r="J43" s="299"/>
      <c r="K43" s="299"/>
      <c r="L43" s="299"/>
      <c r="M43" s="580"/>
      <c r="N43" s="581"/>
      <c r="O43" s="299"/>
      <c r="P43" s="299"/>
      <c r="Q43" s="299"/>
      <c r="R43" s="299"/>
      <c r="S43" s="582">
        <f t="shared" si="5"/>
        <v>0</v>
      </c>
      <c r="T43" s="582"/>
      <c r="U43" s="582"/>
      <c r="V43" s="585"/>
      <c r="W43" s="586"/>
      <c r="X43" s="587"/>
      <c r="Y43" s="733"/>
      <c r="Z43" s="734"/>
      <c r="AA43" s="733"/>
      <c r="AB43" s="735"/>
      <c r="AC43" s="734"/>
      <c r="AD43" s="736"/>
      <c r="AE43" s="736"/>
      <c r="AF43" s="736"/>
      <c r="AG43" s="736"/>
      <c r="AH43" s="205"/>
      <c r="AI43" s="87"/>
      <c r="AJ43" s="216"/>
      <c r="AK43" s="192">
        <f>IF(J43+L43+O43+Q43&gt;1,IF(AD43=0,1,0),0)</f>
        <v>0</v>
      </c>
      <c r="AL43" s="192">
        <f>IF(K43+M43+P43+R43&gt;1,IF(AF43=0,1,0),0)</f>
        <v>0</v>
      </c>
      <c r="AN43" s="192">
        <f>IF(G43&gt;=1,IF(Y43=0,1,0),0)</f>
        <v>0</v>
      </c>
      <c r="AO43" s="192">
        <f>IF(H43&gt;=1,IF(AA43=0,1,0),0)</f>
        <v>0</v>
      </c>
      <c r="AQ43" s="192">
        <f>IF(J43&gt;=1,1,0)</f>
        <v>0</v>
      </c>
      <c r="AR43" s="192">
        <f>IF(L43&gt;=1,1,0)</f>
        <v>0</v>
      </c>
      <c r="AS43" s="192">
        <f>IF(O43&gt;=1,1,0)</f>
        <v>0</v>
      </c>
      <c r="AT43" s="192">
        <f>IF(Q43&gt;=1,1,0)</f>
        <v>0</v>
      </c>
      <c r="AU43" s="192">
        <f>SUM(AQ43:AT43)</f>
        <v>0</v>
      </c>
      <c r="AW43" s="192">
        <f>IF(K43&gt;=1,1,0)</f>
        <v>0</v>
      </c>
      <c r="AX43" s="192">
        <f>IF(M43&gt;=1,1,0)</f>
        <v>0</v>
      </c>
      <c r="AY43" s="192">
        <f>IF(P43&gt;=1,1,0)</f>
        <v>0</v>
      </c>
      <c r="AZ43" s="192">
        <f>IF(R43&gt;=1,1,0)</f>
        <v>0</v>
      </c>
      <c r="BA43" s="192">
        <f>SUM(AW43:AZ43)</f>
        <v>0</v>
      </c>
      <c r="BC43" s="192">
        <f>IF(Y43&lt;&gt;0,IF(G43+J43+L43+O43+Q43=0,1,0),0)</f>
        <v>0</v>
      </c>
      <c r="BD43" s="192">
        <f>IF(AA43&lt;&gt;0,IF(H43+K43+M43+P43+R43=0,1,0),0)</f>
        <v>0</v>
      </c>
      <c r="BF43" s="192">
        <f>IF(AD43&lt;&gt;0,IF(J43+L43+O43+Q43=0,1,0),0)</f>
        <v>0</v>
      </c>
      <c r="BG43" s="192">
        <f>IF(AF43&lt;&gt;0,IF(K43+M43+P43+R43=0,1,0),0)</f>
        <v>0</v>
      </c>
    </row>
    <row r="44" spans="1:59" s="244" customFormat="1" ht="17.25" customHeight="1" x14ac:dyDescent="0.2">
      <c r="A44" s="241"/>
      <c r="B44" s="242"/>
      <c r="C44" s="242"/>
      <c r="D44" s="594" t="s">
        <v>28</v>
      </c>
      <c r="E44" s="594"/>
      <c r="F44" s="594"/>
      <c r="G44" s="301">
        <f>SUM(G42:G43)</f>
        <v>0</v>
      </c>
      <c r="H44" s="301">
        <f>SUM(H42:H43)</f>
        <v>0</v>
      </c>
      <c r="I44" s="302">
        <f>SUM(G44:H44)</f>
        <v>0</v>
      </c>
      <c r="J44" s="301">
        <f>SUM(J42:J43)</f>
        <v>0</v>
      </c>
      <c r="K44" s="301">
        <f>SUM(K42:K43)</f>
        <v>0</v>
      </c>
      <c r="L44" s="301">
        <f>SUM(L42:L43)</f>
        <v>0</v>
      </c>
      <c r="M44" s="742">
        <f>SUM(M42:N43)</f>
        <v>0</v>
      </c>
      <c r="N44" s="742"/>
      <c r="O44" s="301">
        <f>SUM(O42:O43)</f>
        <v>0</v>
      </c>
      <c r="P44" s="301">
        <f>SUM(P42:P43)</f>
        <v>0</v>
      </c>
      <c r="Q44" s="301">
        <f>SUM(Q42:Q43)</f>
        <v>0</v>
      </c>
      <c r="R44" s="301">
        <f>SUM(R42:R43)</f>
        <v>0</v>
      </c>
      <c r="S44" s="694">
        <f>SUM(J44:R44)</f>
        <v>0</v>
      </c>
      <c r="T44" s="694"/>
      <c r="U44" s="694"/>
      <c r="V44" s="695">
        <f>IF(I44&lt;&gt;0,((S44/I44)*100),0)</f>
        <v>0</v>
      </c>
      <c r="W44" s="695"/>
      <c r="X44" s="316">
        <f>IF(I44&lt;&gt;0,((H44/I44)*100),0)</f>
        <v>0</v>
      </c>
      <c r="Y44" s="737">
        <f>SUM(Y42:Z43)</f>
        <v>0</v>
      </c>
      <c r="Z44" s="737"/>
      <c r="AA44" s="738">
        <f>SUM(AA42:AC43)</f>
        <v>0</v>
      </c>
      <c r="AB44" s="738"/>
      <c r="AC44" s="738"/>
      <c r="AD44" s="737">
        <f>SUM(AD42:AE43)</f>
        <v>0</v>
      </c>
      <c r="AE44" s="737"/>
      <c r="AF44" s="737">
        <f>SUM(AF42:AG43)</f>
        <v>0</v>
      </c>
      <c r="AG44" s="737"/>
      <c r="AH44" s="243"/>
      <c r="AI44" s="177"/>
      <c r="AK44" s="245"/>
      <c r="AL44" s="245"/>
      <c r="AN44" s="245"/>
      <c r="AO44" s="245"/>
      <c r="BC44" s="245"/>
      <c r="BD44" s="245"/>
      <c r="BF44" s="245"/>
      <c r="BG44" s="245"/>
    </row>
    <row r="45" spans="1:59" s="92" customFormat="1" ht="23.25" customHeight="1" x14ac:dyDescent="0.2">
      <c r="A45" s="85"/>
      <c r="B45" s="698"/>
      <c r="C45" s="699"/>
      <c r="D45" s="700" t="s">
        <v>19</v>
      </c>
      <c r="E45" s="701"/>
      <c r="F45" s="86"/>
      <c r="G45" s="299"/>
      <c r="H45" s="299"/>
      <c r="I45" s="300">
        <f>G45+H45</f>
        <v>0</v>
      </c>
      <c r="J45" s="299"/>
      <c r="K45" s="299"/>
      <c r="L45" s="299"/>
      <c r="M45" s="580"/>
      <c r="N45" s="581"/>
      <c r="O45" s="299"/>
      <c r="P45" s="299"/>
      <c r="Q45" s="299"/>
      <c r="R45" s="299"/>
      <c r="S45" s="582">
        <f t="shared" ref="S45" si="6">SUM(J45:R45)</f>
        <v>0</v>
      </c>
      <c r="T45" s="582"/>
      <c r="U45" s="582"/>
      <c r="V45" s="695">
        <f>IF(I45&lt;&gt;0,((S45/I45)*100),0)</f>
        <v>0</v>
      </c>
      <c r="W45" s="695"/>
      <c r="X45" s="316">
        <f>IF(I45&lt;&gt;0,((H45/I45)*100),0)</f>
        <v>0</v>
      </c>
      <c r="Y45" s="733"/>
      <c r="Z45" s="734"/>
      <c r="AA45" s="733"/>
      <c r="AB45" s="735"/>
      <c r="AC45" s="734"/>
      <c r="AD45" s="736"/>
      <c r="AE45" s="736"/>
      <c r="AF45" s="736"/>
      <c r="AG45" s="736"/>
      <c r="AH45" s="205"/>
      <c r="AI45" s="87"/>
      <c r="AJ45" s="216"/>
      <c r="AK45" s="192">
        <f>IF(J45+L45+O45+Q45&gt;1,IF(AD45=0,1,0),0)</f>
        <v>0</v>
      </c>
      <c r="AL45" s="192">
        <f>IF(K45+M45+P45+R45&gt;1,IF(AF45=0,1,0),0)</f>
        <v>0</v>
      </c>
      <c r="AN45" s="192">
        <f>IF(G45&gt;=1,IF(Y45=0,1,0),0)</f>
        <v>0</v>
      </c>
      <c r="AO45" s="192">
        <f>IF(H45&gt;=1,IF(AA45=0,1,0),0)</f>
        <v>0</v>
      </c>
      <c r="AQ45" s="192">
        <f>IF(J45&gt;=1,1,0)</f>
        <v>0</v>
      </c>
      <c r="AR45" s="192">
        <f>IF(L45&gt;=1,1,0)</f>
        <v>0</v>
      </c>
      <c r="AS45" s="192">
        <f>IF(O45&gt;=1,1,0)</f>
        <v>0</v>
      </c>
      <c r="AT45" s="192">
        <f>IF(Q45&gt;=1,1,0)</f>
        <v>0</v>
      </c>
      <c r="AU45" s="192">
        <f>SUM(AQ45:AT45)</f>
        <v>0</v>
      </c>
      <c r="AW45" s="192">
        <f>IF(K45&gt;=1,1,0)</f>
        <v>0</v>
      </c>
      <c r="AX45" s="192">
        <f>IF(M45&gt;=1,1,0)</f>
        <v>0</v>
      </c>
      <c r="AY45" s="192">
        <f>IF(P45&gt;=1,1,0)</f>
        <v>0</v>
      </c>
      <c r="AZ45" s="192">
        <f>IF(R45&gt;=1,1,0)</f>
        <v>0</v>
      </c>
      <c r="BA45" s="192">
        <f>SUM(AW45:AZ45)</f>
        <v>0</v>
      </c>
      <c r="BC45" s="192">
        <f>IF(Y45&lt;&gt;0,IF(G45+J45+L45+O45+Q45=0,1,0),0)</f>
        <v>0</v>
      </c>
      <c r="BD45" s="192">
        <f>IF(AA45&lt;&gt;0,IF(H45+K45+M45+P45+R45=0,1,0),0)</f>
        <v>0</v>
      </c>
      <c r="BF45" s="192">
        <f>IF(AD45&lt;&gt;0,IF(J45+L45+O45+Q45=0,1,0),0)</f>
        <v>0</v>
      </c>
      <c r="BG45" s="192">
        <f>IF(AF45&lt;&gt;0,IF(K45+M45+P45+R45=0,1,0),0)</f>
        <v>0</v>
      </c>
    </row>
    <row r="46" spans="1:59" ht="5.25" customHeight="1" x14ac:dyDescent="0.2">
      <c r="A46" s="72"/>
      <c r="B46" s="73"/>
      <c r="C46" s="73"/>
      <c r="D46" s="73"/>
      <c r="E46" s="73"/>
      <c r="F46" s="74"/>
      <c r="G46" s="214"/>
      <c r="H46" s="214"/>
      <c r="I46" s="214"/>
      <c r="J46" s="214"/>
      <c r="K46" s="214"/>
      <c r="L46" s="214"/>
      <c r="M46" s="214"/>
      <c r="N46" s="74"/>
      <c r="O46" s="74"/>
      <c r="P46" s="74"/>
      <c r="Q46" s="74"/>
      <c r="R46" s="74"/>
      <c r="S46" s="75"/>
      <c r="T46" s="75"/>
      <c r="U46" s="75"/>
      <c r="V46" s="76"/>
      <c r="W46" s="76"/>
      <c r="X46" s="76"/>
      <c r="Y46" s="74"/>
      <c r="Z46" s="74"/>
      <c r="AA46" s="74"/>
      <c r="AB46" s="214"/>
      <c r="AC46" s="74"/>
      <c r="AD46" s="74"/>
      <c r="AE46" s="74"/>
      <c r="AF46" s="214"/>
      <c r="AG46" s="74"/>
      <c r="AH46" s="61"/>
    </row>
    <row r="47" spans="1:59" ht="9" customHeight="1" x14ac:dyDescent="0.2">
      <c r="G47" s="94"/>
      <c r="H47" s="34"/>
      <c r="I47" s="34"/>
      <c r="J47" s="34"/>
      <c r="K47" s="34"/>
      <c r="L47" s="34"/>
      <c r="M47" s="34"/>
      <c r="U47" s="34"/>
    </row>
    <row r="48" spans="1:59" ht="15" customHeight="1" x14ac:dyDescent="0.2">
      <c r="B48" s="34" t="s">
        <v>230</v>
      </c>
      <c r="E48" s="697"/>
      <c r="F48" s="697"/>
      <c r="G48" s="697"/>
      <c r="H48" s="697"/>
      <c r="I48" s="697"/>
      <c r="J48" s="697"/>
      <c r="K48" s="697"/>
      <c r="L48" s="697"/>
      <c r="M48" s="697"/>
      <c r="N48" s="697"/>
      <c r="O48" s="697"/>
      <c r="P48" s="509" t="s">
        <v>20</v>
      </c>
      <c r="Q48" s="509"/>
      <c r="R48" s="697"/>
      <c r="S48" s="697"/>
      <c r="T48" s="697"/>
    </row>
    <row r="49" spans="2:8" ht="21.75" customHeight="1" x14ac:dyDescent="0.2">
      <c r="B49" s="34" t="s">
        <v>57</v>
      </c>
      <c r="H49" s="211" t="s">
        <v>58</v>
      </c>
    </row>
    <row r="50" spans="2:8" ht="15" customHeight="1" x14ac:dyDescent="0.2"/>
    <row r="51" spans="2:8" ht="15" hidden="1" customHeight="1" x14ac:dyDescent="0.2"/>
    <row r="52" spans="2:8" ht="15" hidden="1" customHeight="1" x14ac:dyDescent="0.2"/>
    <row r="53" spans="2:8" ht="15" hidden="1" customHeight="1" x14ac:dyDescent="0.2"/>
    <row r="54" spans="2:8" ht="15" hidden="1" customHeight="1" x14ac:dyDescent="0.2"/>
    <row r="55" spans="2:8" ht="15" hidden="1" customHeight="1" x14ac:dyDescent="0.2"/>
  </sheetData>
  <sheetProtection algorithmName="SHA-512" hashValue="mBCgCefhSx4Q8JNETJDPQL+o9yUGW9Yrr4cNZV9ZeOd7pl5zw8jr+9T1nFHEWjCKdbjBWTih3MlQIcqcki/elg==" saltValue="V+Ud3EpLOHZeVTvtUPhWJA==" spinCount="100000" sheet="1" objects="1" scenarios="1" selectLockedCells="1"/>
  <mergeCells count="245">
    <mergeCell ref="B1:C1"/>
    <mergeCell ref="B2:C2"/>
    <mergeCell ref="AD18:AF19"/>
    <mergeCell ref="AD20:AF20"/>
    <mergeCell ref="Y20:Z20"/>
    <mergeCell ref="AA42:AC42"/>
    <mergeCell ref="AD42:AE42"/>
    <mergeCell ref="AF42:AG42"/>
    <mergeCell ref="AD37:AE37"/>
    <mergeCell ref="AF37:AG37"/>
    <mergeCell ref="AA38:AC38"/>
    <mergeCell ref="AD38:AE38"/>
    <mergeCell ref="AF38:AG38"/>
    <mergeCell ref="Y31:Z31"/>
    <mergeCell ref="AD32:AE32"/>
    <mergeCell ref="AF32:AG32"/>
    <mergeCell ref="AA33:AC33"/>
    <mergeCell ref="AD33:AE33"/>
    <mergeCell ref="AF33:AG33"/>
    <mergeCell ref="AD34:AE34"/>
    <mergeCell ref="AF34:AG34"/>
    <mergeCell ref="Y38:Z38"/>
    <mergeCell ref="Y37:Z37"/>
    <mergeCell ref="Y36:Z36"/>
    <mergeCell ref="AD43:AE43"/>
    <mergeCell ref="AF43:AG43"/>
    <mergeCell ref="AD40:AE40"/>
    <mergeCell ref="AF40:AG40"/>
    <mergeCell ref="AA41:AC41"/>
    <mergeCell ref="AA40:AC40"/>
    <mergeCell ref="G14:H14"/>
    <mergeCell ref="I14:M14"/>
    <mergeCell ref="O14:R14"/>
    <mergeCell ref="T14:W14"/>
    <mergeCell ref="X14:AB14"/>
    <mergeCell ref="AC14:AH14"/>
    <mergeCell ref="AA39:AC39"/>
    <mergeCell ref="AD39:AE39"/>
    <mergeCell ref="AF39:AG39"/>
    <mergeCell ref="AA31:AC31"/>
    <mergeCell ref="AA34:AC34"/>
    <mergeCell ref="AA37:AC37"/>
    <mergeCell ref="AA35:AC35"/>
    <mergeCell ref="AD35:AE35"/>
    <mergeCell ref="AF35:AG35"/>
    <mergeCell ref="AA36:AC36"/>
    <mergeCell ref="AD36:AE36"/>
    <mergeCell ref="AF36:AG36"/>
    <mergeCell ref="AD16:AF16"/>
    <mergeCell ref="AD15:AF15"/>
    <mergeCell ref="I11:J11"/>
    <mergeCell ref="L11:M11"/>
    <mergeCell ref="T11:U11"/>
    <mergeCell ref="A5:H5"/>
    <mergeCell ref="A6:D6"/>
    <mergeCell ref="I10:M10"/>
    <mergeCell ref="V11:Z11"/>
    <mergeCell ref="I12:M13"/>
    <mergeCell ref="N12:N13"/>
    <mergeCell ref="O12:R13"/>
    <mergeCell ref="S12:S13"/>
    <mergeCell ref="B7:O7"/>
    <mergeCell ref="B8:H9"/>
    <mergeCell ref="B10:H10"/>
    <mergeCell ref="N10:S11"/>
    <mergeCell ref="T12:U12"/>
    <mergeCell ref="V12:X12"/>
    <mergeCell ref="X15:AB15"/>
    <mergeCell ref="C14:D14"/>
    <mergeCell ref="G15:H15"/>
    <mergeCell ref="I15:M15"/>
    <mergeCell ref="O15:R15"/>
    <mergeCell ref="G2:V3"/>
    <mergeCell ref="AC5:AH5"/>
    <mergeCell ref="Q7:AC8"/>
    <mergeCell ref="AD7:AE8"/>
    <mergeCell ref="AF7:AG8"/>
    <mergeCell ref="T10:AB10"/>
    <mergeCell ref="AC10:AH11"/>
    <mergeCell ref="AE12:AF12"/>
    <mergeCell ref="AE13:AF13"/>
    <mergeCell ref="T15:W15"/>
    <mergeCell ref="N19:N20"/>
    <mergeCell ref="O19:R20"/>
    <mergeCell ref="L20:M20"/>
    <mergeCell ref="T20:U20"/>
    <mergeCell ref="S19:S20"/>
    <mergeCell ref="C20:E22"/>
    <mergeCell ref="G20:H20"/>
    <mergeCell ref="I20:K20"/>
    <mergeCell ref="C17:G18"/>
    <mergeCell ref="I17:M17"/>
    <mergeCell ref="O17:R17"/>
    <mergeCell ref="T17:U17"/>
    <mergeCell ref="I18:J18"/>
    <mergeCell ref="L18:M19"/>
    <mergeCell ref="O18:R18"/>
    <mergeCell ref="T18:V19"/>
    <mergeCell ref="T16:U16"/>
    <mergeCell ref="I16:M16"/>
    <mergeCell ref="O16:R16"/>
    <mergeCell ref="AD41:AE41"/>
    <mergeCell ref="AF41:AG41"/>
    <mergeCell ref="D32:F32"/>
    <mergeCell ref="V32:W32"/>
    <mergeCell ref="AA29:AC29"/>
    <mergeCell ref="AD29:AE29"/>
    <mergeCell ref="AF29:AG29"/>
    <mergeCell ref="AA30:AC30"/>
    <mergeCell ref="AD30:AE30"/>
    <mergeCell ref="AF30:AG30"/>
    <mergeCell ref="AD31:AE31"/>
    <mergeCell ref="AF31:AG31"/>
    <mergeCell ref="Y30:Z30"/>
    <mergeCell ref="D29:E29"/>
    <mergeCell ref="M29:N29"/>
    <mergeCell ref="S29:U29"/>
    <mergeCell ref="D30:E30"/>
    <mergeCell ref="M30:N30"/>
    <mergeCell ref="S30:U30"/>
    <mergeCell ref="M32:N32"/>
    <mergeCell ref="S32:U32"/>
    <mergeCell ref="Y32:Z32"/>
    <mergeCell ref="AA32:AC32"/>
    <mergeCell ref="M40:N40"/>
    <mergeCell ref="S40:U40"/>
    <mergeCell ref="Y40:Z40"/>
    <mergeCell ref="Y42:Z42"/>
    <mergeCell ref="D42:E42"/>
    <mergeCell ref="M42:N42"/>
    <mergeCell ref="S42:U42"/>
    <mergeCell ref="Y39:Z39"/>
    <mergeCell ref="AA43:AC43"/>
    <mergeCell ref="B33:C34"/>
    <mergeCell ref="V33:X34"/>
    <mergeCell ref="D34:E34"/>
    <mergeCell ref="D35:F35"/>
    <mergeCell ref="V35:W35"/>
    <mergeCell ref="B36:C37"/>
    <mergeCell ref="V36:X37"/>
    <mergeCell ref="D37:E37"/>
    <mergeCell ref="M34:N34"/>
    <mergeCell ref="S34:U34"/>
    <mergeCell ref="M37:N37"/>
    <mergeCell ref="S37:U37"/>
    <mergeCell ref="M35:N35"/>
    <mergeCell ref="S35:U35"/>
    <mergeCell ref="D36:E36"/>
    <mergeCell ref="M36:N36"/>
    <mergeCell ref="S36:U36"/>
    <mergeCell ref="D33:E33"/>
    <mergeCell ref="M33:N33"/>
    <mergeCell ref="S33:U33"/>
    <mergeCell ref="BC24:BD25"/>
    <mergeCell ref="BF24:BG25"/>
    <mergeCell ref="AK25:AL25"/>
    <mergeCell ref="AN25:AO25"/>
    <mergeCell ref="D26:E26"/>
    <mergeCell ref="G26:AG26"/>
    <mergeCell ref="S27:U28"/>
    <mergeCell ref="V27:W28"/>
    <mergeCell ref="X27:X28"/>
    <mergeCell ref="Y27:AC28"/>
    <mergeCell ref="AD27:AG28"/>
    <mergeCell ref="AK27:AK28"/>
    <mergeCell ref="AL27:AL28"/>
    <mergeCell ref="AN27:AN28"/>
    <mergeCell ref="AO27:AO28"/>
    <mergeCell ref="BA27:BA28"/>
    <mergeCell ref="BC27:BC28"/>
    <mergeCell ref="G27:H28"/>
    <mergeCell ref="I27:I28"/>
    <mergeCell ref="J27:K28"/>
    <mergeCell ref="Q27:R28"/>
    <mergeCell ref="D38:F38"/>
    <mergeCell ref="V38:W38"/>
    <mergeCell ref="M38:N38"/>
    <mergeCell ref="S38:U38"/>
    <mergeCell ref="AF44:AG44"/>
    <mergeCell ref="M45:N45"/>
    <mergeCell ref="Y35:Z35"/>
    <mergeCell ref="M39:N39"/>
    <mergeCell ref="S39:U39"/>
    <mergeCell ref="M31:N31"/>
    <mergeCell ref="S45:U45"/>
    <mergeCell ref="D44:F44"/>
    <mergeCell ref="Y34:Z34"/>
    <mergeCell ref="Y33:Z33"/>
    <mergeCell ref="Y41:Z41"/>
    <mergeCell ref="M44:N44"/>
    <mergeCell ref="S44:U44"/>
    <mergeCell ref="V44:W44"/>
    <mergeCell ref="D45:E45"/>
    <mergeCell ref="Y43:Z43"/>
    <mergeCell ref="S43:U43"/>
    <mergeCell ref="M41:N41"/>
    <mergeCell ref="S41:U41"/>
    <mergeCell ref="BD27:BD28"/>
    <mergeCell ref="BF27:BF28"/>
    <mergeCell ref="BG27:BG28"/>
    <mergeCell ref="B29:C29"/>
    <mergeCell ref="V29:W29"/>
    <mergeCell ref="B30:C31"/>
    <mergeCell ref="V30:X31"/>
    <mergeCell ref="D31:E31"/>
    <mergeCell ref="AQ27:AQ28"/>
    <mergeCell ref="AR27:AR28"/>
    <mergeCell ref="AS27:AS28"/>
    <mergeCell ref="AT27:AT28"/>
    <mergeCell ref="AU27:AU28"/>
    <mergeCell ref="AW27:AW28"/>
    <mergeCell ref="AX27:AX28"/>
    <mergeCell ref="AY27:AY28"/>
    <mergeCell ref="AZ27:AZ28"/>
    <mergeCell ref="Y29:Z29"/>
    <mergeCell ref="S31:U31"/>
    <mergeCell ref="B27:C28"/>
    <mergeCell ref="D27:E28"/>
    <mergeCell ref="F27:F29"/>
    <mergeCell ref="L27:N28"/>
    <mergeCell ref="O27:P28"/>
    <mergeCell ref="G25:U25"/>
    <mergeCell ref="Y25:AG25"/>
    <mergeCell ref="B45:C45"/>
    <mergeCell ref="Y45:Z45"/>
    <mergeCell ref="AA45:AC45"/>
    <mergeCell ref="AD45:AE45"/>
    <mergeCell ref="AF45:AG45"/>
    <mergeCell ref="E48:O48"/>
    <mergeCell ref="P48:Q48"/>
    <mergeCell ref="R48:T48"/>
    <mergeCell ref="B39:C40"/>
    <mergeCell ref="V39:X40"/>
    <mergeCell ref="D40:E40"/>
    <mergeCell ref="D41:F41"/>
    <mergeCell ref="V41:W41"/>
    <mergeCell ref="B42:C43"/>
    <mergeCell ref="V42:X43"/>
    <mergeCell ref="D43:E43"/>
    <mergeCell ref="D39:E39"/>
    <mergeCell ref="M43:N43"/>
    <mergeCell ref="Y44:Z44"/>
    <mergeCell ref="V45:W45"/>
    <mergeCell ref="AA44:AC44"/>
    <mergeCell ref="AD44:AE44"/>
  </mergeCells>
  <conditionalFormatting sqref="G30">
    <cfRule type="expression" dxfId="307" priority="154">
      <formula>G30&lt;J30+L30+O30+Q30</formula>
    </cfRule>
  </conditionalFormatting>
  <conditionalFormatting sqref="H30">
    <cfRule type="expression" dxfId="306" priority="153">
      <formula>H30&lt;K30+M30+P30+R30</formula>
    </cfRule>
  </conditionalFormatting>
  <conditionalFormatting sqref="Y43:Z43">
    <cfRule type="expression" dxfId="305" priority="150">
      <formula>AN43=1</formula>
    </cfRule>
    <cfRule type="expression" dxfId="304" priority="151">
      <formula>Y43&lt;AD43</formula>
    </cfRule>
    <cfRule type="expression" dxfId="303" priority="152">
      <formula>$BC43=1</formula>
    </cfRule>
  </conditionalFormatting>
  <conditionalFormatting sqref="G45">
    <cfRule type="expression" dxfId="302" priority="149">
      <formula>G45&lt;J45+L45+O45+Q45</formula>
    </cfRule>
  </conditionalFormatting>
  <conditionalFormatting sqref="G31">
    <cfRule type="expression" dxfId="301" priority="148">
      <formula>G31&lt;J31+L31+O31+Q31</formula>
    </cfRule>
  </conditionalFormatting>
  <conditionalFormatting sqref="H31">
    <cfRule type="expression" dxfId="300" priority="147">
      <formula>H31&lt;K31+M31+P31+R31</formula>
    </cfRule>
  </conditionalFormatting>
  <conditionalFormatting sqref="G33">
    <cfRule type="expression" dxfId="299" priority="146">
      <formula>G33&lt;J33+L33+O33+Q33</formula>
    </cfRule>
  </conditionalFormatting>
  <conditionalFormatting sqref="H33">
    <cfRule type="expression" dxfId="298" priority="145">
      <formula>H33&lt;K33+M33+P33+R33</formula>
    </cfRule>
  </conditionalFormatting>
  <conditionalFormatting sqref="G34">
    <cfRule type="expression" dxfId="297" priority="144">
      <formula>G34&lt;J34+L34+O34+Q34</formula>
    </cfRule>
  </conditionalFormatting>
  <conditionalFormatting sqref="H34">
    <cfRule type="expression" dxfId="296" priority="143">
      <formula>H34&lt;K34+M34+P34+R34</formula>
    </cfRule>
  </conditionalFormatting>
  <conditionalFormatting sqref="G36">
    <cfRule type="expression" dxfId="295" priority="142">
      <formula>G36&lt;J36+L36+O36+Q36</formula>
    </cfRule>
  </conditionalFormatting>
  <conditionalFormatting sqref="H36">
    <cfRule type="expression" dxfId="294" priority="141">
      <formula>H36&lt;K36+M36+P36+R36</formula>
    </cfRule>
  </conditionalFormatting>
  <conditionalFormatting sqref="G37">
    <cfRule type="expression" dxfId="293" priority="140">
      <formula>G37&lt;J37+L37+O37+Q37</formula>
    </cfRule>
  </conditionalFormatting>
  <conditionalFormatting sqref="H37">
    <cfRule type="expression" dxfId="292" priority="139">
      <formula>H37&lt;K37+M37+P37+R37</formula>
    </cfRule>
  </conditionalFormatting>
  <conditionalFormatting sqref="G39">
    <cfRule type="expression" dxfId="291" priority="138">
      <formula>G39&lt;J39+L39+O39+Q39</formula>
    </cfRule>
  </conditionalFormatting>
  <conditionalFormatting sqref="H39">
    <cfRule type="expression" dxfId="290" priority="137">
      <formula>H39&lt;K39+M39+P39+R39</formula>
    </cfRule>
  </conditionalFormatting>
  <conditionalFormatting sqref="G40">
    <cfRule type="expression" dxfId="289" priority="136">
      <formula>G40&lt;J40+L40+O40+Q40</formula>
    </cfRule>
  </conditionalFormatting>
  <conditionalFormatting sqref="H40">
    <cfRule type="expression" dxfId="288" priority="135">
      <formula>H40&lt;K40+M40+P40+R40</formula>
    </cfRule>
  </conditionalFormatting>
  <conditionalFormatting sqref="G42">
    <cfRule type="expression" dxfId="287" priority="134">
      <formula>G42&lt;J42+L42+O42+Q42</formula>
    </cfRule>
  </conditionalFormatting>
  <conditionalFormatting sqref="H42">
    <cfRule type="expression" dxfId="286" priority="133">
      <formula>H42&lt;K42+M42+P42+R42</formula>
    </cfRule>
  </conditionalFormatting>
  <conditionalFormatting sqref="G43">
    <cfRule type="expression" dxfId="285" priority="132">
      <formula>G43&lt;J43+L43+O43+Q43</formula>
    </cfRule>
  </conditionalFormatting>
  <conditionalFormatting sqref="H43">
    <cfRule type="expression" dxfId="284" priority="131">
      <formula>H43&lt;K43+M43+P43+R43</formula>
    </cfRule>
  </conditionalFormatting>
  <conditionalFormatting sqref="H45">
    <cfRule type="expression" dxfId="283" priority="130">
      <formula>H45&lt;K45+M45+P45+R45</formula>
    </cfRule>
  </conditionalFormatting>
  <conditionalFormatting sqref="AD34:AE34">
    <cfRule type="expression" dxfId="282" priority="127">
      <formula>AU34&gt;AD34</formula>
    </cfRule>
    <cfRule type="expression" dxfId="281" priority="128">
      <formula>AK34=1</formula>
    </cfRule>
    <cfRule type="expression" dxfId="280" priority="129">
      <formula>$BF34=1</formula>
    </cfRule>
  </conditionalFormatting>
  <conditionalFormatting sqref="Y30">
    <cfRule type="expression" dxfId="279" priority="124">
      <formula>AN30=1</formula>
    </cfRule>
    <cfRule type="expression" dxfId="278" priority="125">
      <formula>Y30&lt;AD30</formula>
    </cfRule>
    <cfRule type="expression" dxfId="277" priority="126">
      <formula>$BC30=1</formula>
    </cfRule>
  </conditionalFormatting>
  <conditionalFormatting sqref="AD31">
    <cfRule type="expression" dxfId="276" priority="121">
      <formula>AU31&gt;AD31</formula>
    </cfRule>
    <cfRule type="expression" dxfId="275" priority="122">
      <formula>AK31=1</formula>
    </cfRule>
    <cfRule type="expression" dxfId="274" priority="123">
      <formula>$BF31=1</formula>
    </cfRule>
  </conditionalFormatting>
  <conditionalFormatting sqref="AF31">
    <cfRule type="expression" dxfId="273" priority="118">
      <formula>BA31&gt;AF31</formula>
    </cfRule>
    <cfRule type="expression" dxfId="272" priority="119">
      <formula>AL31=1</formula>
    </cfRule>
    <cfRule type="expression" dxfId="271" priority="120">
      <formula>$BG31=1</formula>
    </cfRule>
  </conditionalFormatting>
  <conditionalFormatting sqref="Y31">
    <cfRule type="expression" dxfId="270" priority="115">
      <formula>AN31=1</formula>
    </cfRule>
    <cfRule type="expression" dxfId="269" priority="116">
      <formula>Y31&lt;AD31</formula>
    </cfRule>
    <cfRule type="expression" dxfId="268" priority="117">
      <formula>$BC31=1</formula>
    </cfRule>
  </conditionalFormatting>
  <conditionalFormatting sqref="AA30">
    <cfRule type="expression" dxfId="267" priority="112">
      <formula>AO30=1</formula>
    </cfRule>
    <cfRule type="expression" dxfId="266" priority="113">
      <formula>AA30&lt;AF30</formula>
    </cfRule>
    <cfRule type="expression" dxfId="265" priority="114">
      <formula>$BD30=1</formula>
    </cfRule>
  </conditionalFormatting>
  <conditionalFormatting sqref="AA31">
    <cfRule type="expression" dxfId="264" priority="109">
      <formula>AO31=1</formula>
    </cfRule>
    <cfRule type="expression" dxfId="263" priority="110">
      <formula>AA31&lt;AF31</formula>
    </cfRule>
    <cfRule type="expression" dxfId="262" priority="111">
      <formula>$BD31=1</formula>
    </cfRule>
  </conditionalFormatting>
  <conditionalFormatting sqref="AD30">
    <cfRule type="expression" dxfId="261" priority="106">
      <formula>AU30&gt;AD30</formula>
    </cfRule>
    <cfRule type="expression" dxfId="260" priority="107">
      <formula>AK30=1</formula>
    </cfRule>
    <cfRule type="expression" dxfId="259" priority="108">
      <formula>$BF30=1</formula>
    </cfRule>
  </conditionalFormatting>
  <conditionalFormatting sqref="AF30">
    <cfRule type="expression" dxfId="258" priority="103">
      <formula>BA30&gt;AF30</formula>
    </cfRule>
    <cfRule type="expression" dxfId="257" priority="104">
      <formula>AL30=1</formula>
    </cfRule>
    <cfRule type="expression" dxfId="256" priority="105">
      <formula>$BG30=1</formula>
    </cfRule>
  </conditionalFormatting>
  <conditionalFormatting sqref="Y33">
    <cfRule type="expression" dxfId="255" priority="100">
      <formula>AN33=1</formula>
    </cfRule>
    <cfRule type="expression" dxfId="254" priority="101">
      <formula>Y33&lt;AD33</formula>
    </cfRule>
    <cfRule type="expression" dxfId="253" priority="102">
      <formula>$BC33=1</formula>
    </cfRule>
  </conditionalFormatting>
  <conditionalFormatting sqref="AA33">
    <cfRule type="expression" dxfId="252" priority="97">
      <formula>AO33=1</formula>
    </cfRule>
    <cfRule type="expression" dxfId="251" priority="98">
      <formula>AA33&lt;AF33</formula>
    </cfRule>
    <cfRule type="expression" dxfId="250" priority="99">
      <formula>$BD33=1</formula>
    </cfRule>
  </conditionalFormatting>
  <conditionalFormatting sqref="AD33">
    <cfRule type="expression" dxfId="249" priority="94">
      <formula>AU33&gt;AD33</formula>
    </cfRule>
    <cfRule type="expression" dxfId="248" priority="95">
      <formula>AK33=1</formula>
    </cfRule>
    <cfRule type="expression" dxfId="247" priority="96">
      <formula>$BF33=1</formula>
    </cfRule>
  </conditionalFormatting>
  <conditionalFormatting sqref="AF33">
    <cfRule type="expression" dxfId="246" priority="91">
      <formula>BA33&gt;AF33</formula>
    </cfRule>
    <cfRule type="expression" dxfId="245" priority="92">
      <formula>AL33=1</formula>
    </cfRule>
    <cfRule type="expression" dxfId="244" priority="93">
      <formula>$BG33=1</formula>
    </cfRule>
  </conditionalFormatting>
  <conditionalFormatting sqref="Y34">
    <cfRule type="expression" dxfId="243" priority="88">
      <formula>AN34=1</formula>
    </cfRule>
    <cfRule type="expression" dxfId="242" priority="89">
      <formula>Y34&lt;AD34</formula>
    </cfRule>
    <cfRule type="expression" dxfId="241" priority="90">
      <formula>$BC34=1</formula>
    </cfRule>
  </conditionalFormatting>
  <conditionalFormatting sqref="AA34">
    <cfRule type="expression" dxfId="240" priority="85">
      <formula>AO34=1</formula>
    </cfRule>
    <cfRule type="expression" dxfId="239" priority="86">
      <formula>AA34&lt;AF34</formula>
    </cfRule>
    <cfRule type="expression" dxfId="238" priority="87">
      <formula>$BD34=1</formula>
    </cfRule>
  </conditionalFormatting>
  <conditionalFormatting sqref="AF34">
    <cfRule type="expression" dxfId="237" priority="82">
      <formula>BA34&gt;AF34</formula>
    </cfRule>
    <cfRule type="expression" dxfId="236" priority="83">
      <formula>AL34=1</formula>
    </cfRule>
    <cfRule type="expression" dxfId="235" priority="84">
      <formula>$BG34=1</formula>
    </cfRule>
  </conditionalFormatting>
  <conditionalFormatting sqref="Y36">
    <cfRule type="expression" dxfId="234" priority="79">
      <formula>AN36=1</formula>
    </cfRule>
    <cfRule type="expression" dxfId="233" priority="80">
      <formula>Y36&lt;AD36</formula>
    </cfRule>
    <cfRule type="expression" dxfId="232" priority="81">
      <formula>$BC36=1</formula>
    </cfRule>
  </conditionalFormatting>
  <conditionalFormatting sqref="AA36">
    <cfRule type="expression" dxfId="231" priority="76">
      <formula>AO36=1</formula>
    </cfRule>
    <cfRule type="expression" dxfId="230" priority="77">
      <formula>AA36&lt;AF36</formula>
    </cfRule>
    <cfRule type="expression" dxfId="229" priority="78">
      <formula>$BD36=1</formula>
    </cfRule>
  </conditionalFormatting>
  <conditionalFormatting sqref="AD36">
    <cfRule type="expression" dxfId="228" priority="73">
      <formula>AU36&gt;AD36</formula>
    </cfRule>
    <cfRule type="expression" dxfId="227" priority="74">
      <formula>AK36=1</formula>
    </cfRule>
    <cfRule type="expression" dxfId="226" priority="75">
      <formula>$BF36=1</formula>
    </cfRule>
  </conditionalFormatting>
  <conditionalFormatting sqref="AF36">
    <cfRule type="expression" dxfId="225" priority="70">
      <formula>BA36&gt;AF36</formula>
    </cfRule>
    <cfRule type="expression" dxfId="224" priority="71">
      <formula>AL36=1</formula>
    </cfRule>
    <cfRule type="expression" dxfId="223" priority="72">
      <formula>$BG36=1</formula>
    </cfRule>
  </conditionalFormatting>
  <conditionalFormatting sqref="Y37">
    <cfRule type="expression" dxfId="222" priority="67">
      <formula>AN37=1</formula>
    </cfRule>
    <cfRule type="expression" dxfId="221" priority="68">
      <formula>Y37&lt;AD37</formula>
    </cfRule>
    <cfRule type="expression" dxfId="220" priority="69">
      <formula>$BC37=1</formula>
    </cfRule>
  </conditionalFormatting>
  <conditionalFormatting sqref="AA37">
    <cfRule type="expression" dxfId="219" priority="64">
      <formula>AO37=1</formula>
    </cfRule>
    <cfRule type="expression" dxfId="218" priority="65">
      <formula>AA37&lt;AF37</formula>
    </cfRule>
    <cfRule type="expression" dxfId="217" priority="66">
      <formula>$BD37=1</formula>
    </cfRule>
  </conditionalFormatting>
  <conditionalFormatting sqref="AD37">
    <cfRule type="expression" dxfId="216" priority="61">
      <formula>AU37&gt;AD37</formula>
    </cfRule>
    <cfRule type="expression" dxfId="215" priority="62">
      <formula>AK37=1</formula>
    </cfRule>
    <cfRule type="expression" dxfId="214" priority="63">
      <formula>$BF37=1</formula>
    </cfRule>
  </conditionalFormatting>
  <conditionalFormatting sqref="AF37">
    <cfRule type="expression" dxfId="213" priority="58">
      <formula>AL37=1</formula>
    </cfRule>
    <cfRule type="expression" dxfId="212" priority="59">
      <formula>BA37&gt;AF37</formula>
    </cfRule>
    <cfRule type="expression" dxfId="211" priority="60">
      <formula>$BG37=1</formula>
    </cfRule>
  </conditionalFormatting>
  <conditionalFormatting sqref="Y39">
    <cfRule type="expression" dxfId="210" priority="55">
      <formula>AN39=1</formula>
    </cfRule>
    <cfRule type="expression" dxfId="209" priority="56">
      <formula>Y39&lt;AD39</formula>
    </cfRule>
    <cfRule type="expression" dxfId="208" priority="57">
      <formula>$BC39=1</formula>
    </cfRule>
  </conditionalFormatting>
  <conditionalFormatting sqref="AA39">
    <cfRule type="expression" dxfId="207" priority="52">
      <formula>AO39=1</formula>
    </cfRule>
    <cfRule type="expression" dxfId="206" priority="53">
      <formula>AA39&lt;AF39</formula>
    </cfRule>
    <cfRule type="expression" dxfId="205" priority="54">
      <formula>$BD39=1</formula>
    </cfRule>
  </conditionalFormatting>
  <conditionalFormatting sqref="AD39">
    <cfRule type="expression" dxfId="204" priority="49">
      <formula>AU39&gt;AD39</formula>
    </cfRule>
    <cfRule type="expression" dxfId="203" priority="50">
      <formula>AK39=1</formula>
    </cfRule>
    <cfRule type="expression" dxfId="202" priority="51">
      <formula>$BF39=1</formula>
    </cfRule>
  </conditionalFormatting>
  <conditionalFormatting sqref="AF39">
    <cfRule type="expression" dxfId="201" priority="46">
      <formula>BA39&gt;AF39</formula>
    </cfRule>
    <cfRule type="expression" dxfId="200" priority="47">
      <formula>AL39=1</formula>
    </cfRule>
    <cfRule type="expression" dxfId="199" priority="48">
      <formula>$BG39=1</formula>
    </cfRule>
  </conditionalFormatting>
  <conditionalFormatting sqref="Y40">
    <cfRule type="expression" dxfId="198" priority="43">
      <formula>AN40=1</formula>
    </cfRule>
    <cfRule type="expression" dxfId="197" priority="44">
      <formula>Y40&lt;AD40</formula>
    </cfRule>
    <cfRule type="expression" dxfId="196" priority="45">
      <formula>$BC40=1</formula>
    </cfRule>
  </conditionalFormatting>
  <conditionalFormatting sqref="AA40">
    <cfRule type="expression" dxfId="195" priority="40">
      <formula>AO40=1</formula>
    </cfRule>
    <cfRule type="expression" dxfId="194" priority="41">
      <formula>AA40&lt;AF40</formula>
    </cfRule>
    <cfRule type="expression" dxfId="193" priority="42">
      <formula>$BD40=1</formula>
    </cfRule>
  </conditionalFormatting>
  <conditionalFormatting sqref="AD40">
    <cfRule type="expression" dxfId="192" priority="37">
      <formula>AU40&gt;AD40</formula>
    </cfRule>
    <cfRule type="expression" dxfId="191" priority="38">
      <formula>AK40=1</formula>
    </cfRule>
    <cfRule type="expression" dxfId="190" priority="39">
      <formula>$BF40=1</formula>
    </cfRule>
  </conditionalFormatting>
  <conditionalFormatting sqref="AF40">
    <cfRule type="expression" dxfId="189" priority="34">
      <formula>BA40&gt;AF40</formula>
    </cfRule>
    <cfRule type="expression" dxfId="188" priority="35">
      <formula>AL40=1</formula>
    </cfRule>
    <cfRule type="expression" dxfId="187" priority="36">
      <formula>$BG40=1</formula>
    </cfRule>
  </conditionalFormatting>
  <conditionalFormatting sqref="Y42">
    <cfRule type="expression" dxfId="186" priority="31">
      <formula>AN42=1</formula>
    </cfRule>
    <cfRule type="expression" dxfId="185" priority="32">
      <formula>Y42&lt;AD42</formula>
    </cfRule>
    <cfRule type="expression" dxfId="184" priority="33">
      <formula>$BC42=1</formula>
    </cfRule>
  </conditionalFormatting>
  <conditionalFormatting sqref="AA42">
    <cfRule type="expression" dxfId="183" priority="28">
      <formula>AO42=1</formula>
    </cfRule>
    <cfRule type="expression" dxfId="182" priority="29">
      <formula>AA42&lt;AF42</formula>
    </cfRule>
    <cfRule type="expression" dxfId="181" priority="30">
      <formula>$BD42=1</formula>
    </cfRule>
  </conditionalFormatting>
  <conditionalFormatting sqref="AD42">
    <cfRule type="expression" dxfId="180" priority="25">
      <formula>AU42&gt;AD42</formula>
    </cfRule>
    <cfRule type="expression" dxfId="179" priority="26">
      <formula>AK42=1</formula>
    </cfRule>
    <cfRule type="expression" dxfId="178" priority="27">
      <formula>$BF42=1</formula>
    </cfRule>
  </conditionalFormatting>
  <conditionalFormatting sqref="AF42">
    <cfRule type="expression" dxfId="177" priority="22">
      <formula>BA42&gt;AF42</formula>
    </cfRule>
    <cfRule type="expression" dxfId="176" priority="23">
      <formula>AL42=1</formula>
    </cfRule>
    <cfRule type="expression" dxfId="175" priority="24">
      <formula>$BG42=1</formula>
    </cfRule>
  </conditionalFormatting>
  <conditionalFormatting sqref="AA43">
    <cfRule type="expression" dxfId="174" priority="19">
      <formula>AO43=1</formula>
    </cfRule>
    <cfRule type="expression" dxfId="173" priority="20">
      <formula>AA43&lt;AF43</formula>
    </cfRule>
    <cfRule type="expression" dxfId="172" priority="21">
      <formula>$BD43=1</formula>
    </cfRule>
  </conditionalFormatting>
  <conditionalFormatting sqref="AD43">
    <cfRule type="expression" dxfId="171" priority="16">
      <formula>AU43&gt;AD43</formula>
    </cfRule>
    <cfRule type="expression" dxfId="170" priority="17">
      <formula>AK43=1</formula>
    </cfRule>
    <cfRule type="expression" dxfId="169" priority="18">
      <formula>$BF43=1</formula>
    </cfRule>
  </conditionalFormatting>
  <conditionalFormatting sqref="AF43">
    <cfRule type="expression" dxfId="168" priority="13">
      <formula>BA43&gt;AF43</formula>
    </cfRule>
    <cfRule type="expression" dxfId="167" priority="14">
      <formula>AL43=1</formula>
    </cfRule>
    <cfRule type="expression" dxfId="166" priority="15">
      <formula>$BG43=1</formula>
    </cfRule>
  </conditionalFormatting>
  <conditionalFormatting sqref="Y45">
    <cfRule type="expression" dxfId="165" priority="10">
      <formula>$BC45</formula>
    </cfRule>
    <cfRule type="expression" dxfId="164" priority="11">
      <formula>AN45=1</formula>
    </cfRule>
    <cfRule type="expression" dxfId="163" priority="12">
      <formula>Y45&lt;AD45</formula>
    </cfRule>
  </conditionalFormatting>
  <conditionalFormatting sqref="AA45">
    <cfRule type="expression" dxfId="162" priority="7">
      <formula>AO45=1</formula>
    </cfRule>
    <cfRule type="expression" dxfId="161" priority="8">
      <formula>AA45&lt;AF45</formula>
    </cfRule>
    <cfRule type="expression" dxfId="160" priority="9">
      <formula>$BD45=1</formula>
    </cfRule>
  </conditionalFormatting>
  <conditionalFormatting sqref="AD45">
    <cfRule type="expression" dxfId="159" priority="4">
      <formula>AU45&gt;AD45</formula>
    </cfRule>
    <cfRule type="expression" dxfId="158" priority="5">
      <formula>AK45=1</formula>
    </cfRule>
    <cfRule type="expression" dxfId="157" priority="6">
      <formula>$BF45=1</formula>
    </cfRule>
  </conditionalFormatting>
  <conditionalFormatting sqref="AF45">
    <cfRule type="expression" dxfId="156" priority="1">
      <formula>BA45&gt;AF45</formula>
    </cfRule>
    <cfRule type="expression" dxfId="155" priority="2">
      <formula>AL45=1</formula>
    </cfRule>
    <cfRule type="expression" dxfId="154" priority="3">
      <formula>$BG45=1</formula>
    </cfRule>
  </conditionalFormatting>
  <printOptions horizontalCentered="1"/>
  <pageMargins left="0.5" right="0.5" top="0" bottom="0" header="0.5" footer="0.5"/>
  <pageSetup paperSize="5" scale="79"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G55"/>
  <sheetViews>
    <sheetView showGridLines="0" showZeros="0" topLeftCell="A2" zoomScaleNormal="100" workbookViewId="0">
      <selection activeCell="O12" sqref="O12:R13"/>
    </sheetView>
  </sheetViews>
  <sheetFormatPr defaultColWidth="0" defaultRowHeight="15" customHeight="1" zeroHeight="1" x14ac:dyDescent="0.2"/>
  <cols>
    <col min="1" max="1" width="2.7109375" style="34" customWidth="1"/>
    <col min="2" max="2" width="17.28515625" style="34" customWidth="1"/>
    <col min="3" max="3" width="3.5703125" style="34" customWidth="1"/>
    <col min="4" max="4" width="15.42578125" style="34" customWidth="1"/>
    <col min="5" max="5" width="6.28515625" style="34" customWidth="1"/>
    <col min="6" max="6" width="0.5703125" style="34" customWidth="1"/>
    <col min="7" max="8" width="8.28515625" style="33" customWidth="1"/>
    <col min="9" max="9" width="13.7109375" style="33" customWidth="1"/>
    <col min="10" max="12" width="7.7109375" style="33" customWidth="1"/>
    <col min="13" max="13" width="5.5703125" style="33" customWidth="1"/>
    <col min="14" max="14" width="2.140625" style="34" customWidth="1"/>
    <col min="15" max="18" width="7.7109375" style="34" customWidth="1"/>
    <col min="19" max="19" width="1.28515625" style="34" customWidth="1"/>
    <col min="20" max="20" width="5.5703125" style="34" customWidth="1"/>
    <col min="21" max="21" width="5.5703125" style="33" customWidth="1"/>
    <col min="22" max="22" width="9.85546875" style="34" customWidth="1"/>
    <col min="23" max="23" width="0.85546875" style="34" customWidth="1"/>
    <col min="24" max="24" width="10.28515625" style="34" customWidth="1"/>
    <col min="25" max="25" width="5.42578125" style="34" customWidth="1"/>
    <col min="26" max="26" width="2.7109375" style="34" customWidth="1"/>
    <col min="27" max="27" width="5.28515625" style="34" customWidth="1"/>
    <col min="28" max="28" width="1" style="33" customWidth="1"/>
    <col min="29" max="29" width="1.85546875" style="34" customWidth="1"/>
    <col min="30" max="30" width="3.5703125" style="34" customWidth="1"/>
    <col min="31" max="31" width="4.140625" style="34" customWidth="1"/>
    <col min="32" max="32" width="4.140625" style="33" customWidth="1"/>
    <col min="33" max="33" width="3.5703125" style="34" customWidth="1"/>
    <col min="34" max="34" width="1.5703125" style="34" customWidth="1"/>
    <col min="35" max="35" width="2.5703125" style="34" customWidth="1"/>
    <col min="36" max="16384" width="15.28515625" style="88" hidden="1"/>
  </cols>
  <sheetData>
    <row r="1" spans="1:40" ht="14.25" customHeight="1" x14ac:dyDescent="0.2">
      <c r="B1" s="703" t="str">
        <f>'MEUR SUMMARY'!B2:C2</f>
        <v>PA 3647</v>
      </c>
      <c r="C1" s="703"/>
    </row>
    <row r="2" spans="1:40" ht="15" customHeight="1" x14ac:dyDescent="0.2">
      <c r="B2" s="704" t="str">
        <f>'MEUR SUMMARY'!B3:C3</f>
        <v>01-19</v>
      </c>
      <c r="C2" s="705"/>
      <c r="G2" s="732" t="str">
        <f>IF(AD12=0,IF('MEUR Entry Pg-3'!AD12=0, "PLEASE USE PREVIOUS FORM BEFORE USING THIS ONE",""),"")</f>
        <v>PLEASE USE PREVIOUS FORM BEFORE USING THIS ONE</v>
      </c>
      <c r="H2" s="732"/>
      <c r="I2" s="732"/>
      <c r="J2" s="732"/>
      <c r="K2" s="732"/>
      <c r="L2" s="732"/>
      <c r="M2" s="732"/>
      <c r="N2" s="732"/>
      <c r="O2" s="732"/>
      <c r="P2" s="732"/>
      <c r="Q2" s="732"/>
      <c r="R2" s="732"/>
      <c r="S2" s="732"/>
      <c r="T2" s="732"/>
      <c r="U2" s="732"/>
      <c r="V2" s="732"/>
    </row>
    <row r="3" spans="1:40" ht="15" customHeight="1" x14ac:dyDescent="0.2">
      <c r="G3" s="732"/>
      <c r="H3" s="732"/>
      <c r="I3" s="732"/>
      <c r="J3" s="732"/>
      <c r="K3" s="732"/>
      <c r="L3" s="732"/>
      <c r="M3" s="732"/>
      <c r="N3" s="732"/>
      <c r="O3" s="732"/>
      <c r="P3" s="732"/>
      <c r="Q3" s="732"/>
      <c r="R3" s="732"/>
      <c r="S3" s="732"/>
      <c r="T3" s="732"/>
      <c r="U3" s="732"/>
      <c r="V3" s="732"/>
    </row>
    <row r="4" spans="1:40" ht="15" customHeight="1" x14ac:dyDescent="0.2">
      <c r="B4" s="279" t="s">
        <v>209</v>
      </c>
      <c r="G4" s="278"/>
      <c r="H4" s="278"/>
      <c r="I4" s="278"/>
      <c r="J4" s="278"/>
      <c r="K4" s="278"/>
      <c r="L4" s="278"/>
      <c r="M4" s="278"/>
      <c r="N4" s="278"/>
      <c r="O4" s="278"/>
      <c r="P4" s="278"/>
      <c r="Q4" s="278"/>
      <c r="R4" s="278"/>
      <c r="S4" s="278"/>
      <c r="T4" s="278"/>
      <c r="U4" s="278"/>
      <c r="V4" s="278"/>
    </row>
    <row r="5" spans="1:40" s="89" customFormat="1" ht="18" customHeight="1" x14ac:dyDescent="0.2">
      <c r="A5" s="475" t="s">
        <v>53</v>
      </c>
      <c r="B5" s="476"/>
      <c r="C5" s="476"/>
      <c r="D5" s="476"/>
      <c r="E5" s="476"/>
      <c r="F5" s="476"/>
      <c r="G5" s="476"/>
      <c r="H5" s="476"/>
      <c r="I5" s="46"/>
      <c r="J5" s="46"/>
      <c r="K5" s="46"/>
      <c r="L5" s="46"/>
      <c r="M5" s="46"/>
      <c r="N5" s="47"/>
      <c r="O5" s="47"/>
      <c r="P5" s="47"/>
      <c r="Q5" s="47"/>
      <c r="R5" s="47"/>
      <c r="S5" s="47"/>
      <c r="T5" s="47"/>
      <c r="U5" s="46"/>
      <c r="V5" s="47"/>
      <c r="W5" s="47"/>
      <c r="X5" s="47"/>
      <c r="Y5" s="47"/>
      <c r="Z5" s="47"/>
      <c r="AA5" s="47"/>
      <c r="AB5" s="46"/>
      <c r="AC5" s="477" t="s">
        <v>227</v>
      </c>
      <c r="AD5" s="477"/>
      <c r="AE5" s="477"/>
      <c r="AF5" s="477"/>
      <c r="AG5" s="477"/>
      <c r="AH5" s="478"/>
      <c r="AI5" s="48"/>
    </row>
    <row r="6" spans="1:40" s="89" customFormat="1" ht="13.5" customHeight="1" x14ac:dyDescent="0.2">
      <c r="A6" s="483" t="s">
        <v>55</v>
      </c>
      <c r="B6" s="483"/>
      <c r="C6" s="483"/>
      <c r="D6" s="483"/>
      <c r="E6" s="21"/>
      <c r="F6" s="21"/>
      <c r="G6" s="21"/>
      <c r="H6" s="21"/>
      <c r="I6" s="22"/>
      <c r="J6" s="22"/>
      <c r="K6" s="22"/>
      <c r="L6" s="22"/>
      <c r="M6" s="22"/>
      <c r="N6" s="23"/>
      <c r="O6" s="23"/>
      <c r="P6" s="23"/>
      <c r="Q6" s="23"/>
      <c r="R6" s="23"/>
      <c r="S6" s="23"/>
      <c r="T6" s="23"/>
      <c r="U6" s="22"/>
      <c r="V6" s="23"/>
      <c r="W6" s="23"/>
      <c r="X6" s="23"/>
      <c r="Y6" s="23"/>
      <c r="Z6" s="23"/>
      <c r="AA6" s="23"/>
      <c r="AB6" s="22"/>
      <c r="AC6" s="22"/>
      <c r="AD6" s="22"/>
      <c r="AE6" s="22"/>
      <c r="AF6" s="209"/>
      <c r="AG6" s="22"/>
      <c r="AH6" s="22"/>
      <c r="AI6" s="49"/>
    </row>
    <row r="7" spans="1:40" ht="13.5" customHeight="1" x14ac:dyDescent="0.2">
      <c r="A7" s="24" t="s">
        <v>32</v>
      </c>
      <c r="B7" s="484" t="s">
        <v>137</v>
      </c>
      <c r="C7" s="484"/>
      <c r="D7" s="484"/>
      <c r="E7" s="484"/>
      <c r="F7" s="484"/>
      <c r="G7" s="484"/>
      <c r="H7" s="484"/>
      <c r="I7" s="484"/>
      <c r="J7" s="484"/>
      <c r="K7" s="484"/>
      <c r="L7" s="484"/>
      <c r="M7" s="484"/>
      <c r="N7" s="484"/>
      <c r="O7" s="484"/>
      <c r="P7" s="25"/>
      <c r="Q7" s="543" t="s">
        <v>95</v>
      </c>
      <c r="R7" s="543"/>
      <c r="S7" s="543"/>
      <c r="T7" s="543"/>
      <c r="U7" s="543"/>
      <c r="V7" s="543"/>
      <c r="W7" s="543"/>
      <c r="X7" s="543"/>
      <c r="Y7" s="543"/>
      <c r="Z7" s="543"/>
      <c r="AA7" s="543"/>
      <c r="AB7" s="543"/>
      <c r="AC7" s="543"/>
      <c r="AD7" s="545" t="str">
        <f>IF(AD12&gt;=1,"Pg -", "")</f>
        <v/>
      </c>
      <c r="AE7" s="545"/>
      <c r="AF7" s="544" t="str">
        <f>IF(AD12&gt;=1,AD12,"")</f>
        <v/>
      </c>
      <c r="AG7" s="544"/>
      <c r="AH7" s="26"/>
      <c r="AI7" s="50"/>
    </row>
    <row r="8" spans="1:40" s="90" customFormat="1" ht="13.5" customHeight="1" x14ac:dyDescent="0.2">
      <c r="A8" s="27" t="s">
        <v>31</v>
      </c>
      <c r="B8" s="555" t="s">
        <v>139</v>
      </c>
      <c r="C8" s="555"/>
      <c r="D8" s="555"/>
      <c r="E8" s="555"/>
      <c r="F8" s="555"/>
      <c r="G8" s="555"/>
      <c r="H8" s="555"/>
      <c r="I8" s="202"/>
      <c r="J8" s="202"/>
      <c r="K8" s="202"/>
      <c r="L8" s="202"/>
      <c r="M8" s="202"/>
      <c r="N8" s="30"/>
      <c r="O8" s="30"/>
      <c r="P8" s="30"/>
      <c r="Q8" s="543"/>
      <c r="R8" s="543"/>
      <c r="S8" s="543"/>
      <c r="T8" s="543"/>
      <c r="U8" s="543"/>
      <c r="V8" s="543"/>
      <c r="W8" s="543"/>
      <c r="X8" s="543"/>
      <c r="Y8" s="543"/>
      <c r="Z8" s="543"/>
      <c r="AA8" s="543"/>
      <c r="AB8" s="543"/>
      <c r="AC8" s="543"/>
      <c r="AD8" s="545"/>
      <c r="AE8" s="545"/>
      <c r="AF8" s="544"/>
      <c r="AG8" s="544"/>
      <c r="AH8" s="29"/>
      <c r="AI8" s="50"/>
      <c r="AJ8" s="88"/>
    </row>
    <row r="9" spans="1:40" ht="13.5" customHeight="1" x14ac:dyDescent="0.2">
      <c r="A9" s="24"/>
      <c r="B9" s="555"/>
      <c r="C9" s="555"/>
      <c r="D9" s="555"/>
      <c r="E9" s="555"/>
      <c r="F9" s="555"/>
      <c r="G9" s="555"/>
      <c r="H9" s="555"/>
      <c r="I9" s="202"/>
      <c r="J9" s="202"/>
      <c r="K9" s="202"/>
      <c r="L9" s="202"/>
      <c r="M9" s="202"/>
    </row>
    <row r="10" spans="1:40" ht="11.25" customHeight="1" x14ac:dyDescent="0.2">
      <c r="A10" s="24" t="s">
        <v>30</v>
      </c>
      <c r="B10" s="556" t="s">
        <v>140</v>
      </c>
      <c r="C10" s="556"/>
      <c r="D10" s="556"/>
      <c r="E10" s="556"/>
      <c r="F10" s="556"/>
      <c r="G10" s="556"/>
      <c r="H10" s="557"/>
      <c r="I10" s="531" t="s">
        <v>26</v>
      </c>
      <c r="J10" s="532"/>
      <c r="K10" s="532"/>
      <c r="L10" s="532"/>
      <c r="M10" s="533"/>
      <c r="N10" s="435" t="s">
        <v>87</v>
      </c>
      <c r="O10" s="436"/>
      <c r="P10" s="436"/>
      <c r="Q10" s="436"/>
      <c r="R10" s="436"/>
      <c r="S10" s="437"/>
      <c r="T10" s="534" t="s">
        <v>10</v>
      </c>
      <c r="U10" s="535"/>
      <c r="V10" s="535"/>
      <c r="W10" s="535"/>
      <c r="X10" s="535"/>
      <c r="Y10" s="535"/>
      <c r="Z10" s="535"/>
      <c r="AA10" s="535"/>
      <c r="AB10" s="536"/>
      <c r="AC10" s="537" t="s">
        <v>6</v>
      </c>
      <c r="AD10" s="538"/>
      <c r="AE10" s="538"/>
      <c r="AF10" s="538"/>
      <c r="AG10" s="538"/>
      <c r="AH10" s="539"/>
    </row>
    <row r="11" spans="1:40" ht="14.25" customHeight="1" x14ac:dyDescent="0.2">
      <c r="A11" s="35"/>
      <c r="B11" s="36"/>
      <c r="C11" s="37"/>
      <c r="D11" s="28"/>
      <c r="E11" s="28"/>
      <c r="F11" s="28"/>
      <c r="G11" s="32"/>
      <c r="I11" s="546" t="s">
        <v>27</v>
      </c>
      <c r="J11" s="727"/>
      <c r="K11" s="79">
        <f>'MEUR SUMMARY'!K11</f>
        <v>3</v>
      </c>
      <c r="L11" s="548"/>
      <c r="M11" s="549"/>
      <c r="N11" s="438"/>
      <c r="O11" s="439"/>
      <c r="P11" s="439"/>
      <c r="Q11" s="439"/>
      <c r="R11" s="439"/>
      <c r="S11" s="730"/>
      <c r="T11" s="550" t="s">
        <v>21</v>
      </c>
      <c r="U11" s="551"/>
      <c r="V11" s="552">
        <f>'MEUR SUMMARY'!V12</f>
        <v>0</v>
      </c>
      <c r="W11" s="553"/>
      <c r="X11" s="553"/>
      <c r="Y11" s="553"/>
      <c r="Z11" s="554"/>
      <c r="AA11" s="126"/>
      <c r="AB11" s="52"/>
      <c r="AC11" s="540"/>
      <c r="AD11" s="541"/>
      <c r="AE11" s="541"/>
      <c r="AF11" s="541"/>
      <c r="AG11" s="541"/>
      <c r="AH11" s="542"/>
      <c r="AK11" s="88" t="s">
        <v>78</v>
      </c>
      <c r="AL11" s="88" t="s">
        <v>79</v>
      </c>
      <c r="AM11" s="88" t="s">
        <v>80</v>
      </c>
      <c r="AN11" s="88" t="s">
        <v>81</v>
      </c>
    </row>
    <row r="12" spans="1:40" ht="15" customHeight="1" x14ac:dyDescent="0.2">
      <c r="A12" s="28"/>
      <c r="B12" s="38"/>
      <c r="C12" s="38"/>
      <c r="D12" s="38"/>
      <c r="E12" s="38"/>
      <c r="F12" s="38"/>
      <c r="G12" s="39"/>
      <c r="H12" s="43"/>
      <c r="I12" s="604" t="s">
        <v>15</v>
      </c>
      <c r="J12" s="605"/>
      <c r="K12" s="605"/>
      <c r="L12" s="605"/>
      <c r="M12" s="606"/>
      <c r="N12" s="486">
        <v>1</v>
      </c>
      <c r="O12" s="468"/>
      <c r="P12" s="468"/>
      <c r="Q12" s="468"/>
      <c r="R12" s="468"/>
      <c r="S12" s="609"/>
      <c r="T12" s="550" t="s">
        <v>22</v>
      </c>
      <c r="U12" s="573"/>
      <c r="V12" s="731">
        <f>'MEUR SUMMARY'!V13:W13</f>
        <v>0</v>
      </c>
      <c r="W12" s="553"/>
      <c r="X12" s="554"/>
      <c r="Y12" s="215"/>
      <c r="Z12" s="215"/>
      <c r="AA12" s="126"/>
      <c r="AB12" s="52"/>
      <c r="AC12" s="53"/>
      <c r="AD12" s="96">
        <f>IF('MEUR Entry Pg-3'!AD12&lt;&gt;0,IF('MEUR SUMMARY'!AM13=1,'MEUR SUMMARY'!AN12,0),0)</f>
        <v>0</v>
      </c>
      <c r="AE12" s="548" t="s">
        <v>5</v>
      </c>
      <c r="AF12" s="549"/>
      <c r="AG12" s="96">
        <f>IF(AD12&lt;&gt;0,'MEUR SUMMARY'!AE11,0)</f>
        <v>0</v>
      </c>
      <c r="AH12" s="54"/>
    </row>
    <row r="13" spans="1:40" ht="6.75" customHeight="1" x14ac:dyDescent="0.2">
      <c r="A13" s="55"/>
      <c r="B13" s="45"/>
      <c r="C13" s="45"/>
      <c r="D13" s="45"/>
      <c r="E13" s="45"/>
      <c r="F13" s="45"/>
      <c r="G13" s="97"/>
      <c r="H13" s="97"/>
      <c r="I13" s="607"/>
      <c r="J13" s="607"/>
      <c r="K13" s="607"/>
      <c r="L13" s="607"/>
      <c r="M13" s="608"/>
      <c r="N13" s="487"/>
      <c r="O13" s="451"/>
      <c r="P13" s="451"/>
      <c r="Q13" s="451"/>
      <c r="R13" s="451"/>
      <c r="S13" s="470"/>
      <c r="T13" s="56"/>
      <c r="U13" s="57"/>
      <c r="V13" s="115"/>
      <c r="W13" s="115"/>
      <c r="X13" s="115"/>
      <c r="Y13" s="115"/>
      <c r="Z13" s="115"/>
      <c r="AA13" s="115"/>
      <c r="AB13" s="58"/>
      <c r="AC13" s="59"/>
      <c r="AD13" s="60"/>
      <c r="AE13" s="613"/>
      <c r="AF13" s="613"/>
      <c r="AG13" s="60"/>
      <c r="AH13" s="61"/>
    </row>
    <row r="14" spans="1:40" ht="13.5" customHeight="1" x14ac:dyDescent="0.2">
      <c r="A14" s="62"/>
      <c r="B14" s="117" t="s">
        <v>23</v>
      </c>
      <c r="C14" s="728" t="str">
        <f>'MEUR SUMMARY'!C14:D14</f>
        <v>JFK-154-024</v>
      </c>
      <c r="D14" s="728"/>
      <c r="E14" s="45"/>
      <c r="F14" s="45"/>
      <c r="G14" s="573" t="s">
        <v>14</v>
      </c>
      <c r="H14" s="551"/>
      <c r="I14" s="569" t="str">
        <f>'MEUR SUMMARY'!I14:M14</f>
        <v>Infinity Contracting Services, Corp</v>
      </c>
      <c r="J14" s="570"/>
      <c r="K14" s="570"/>
      <c r="L14" s="570"/>
      <c r="M14" s="571"/>
      <c r="N14" s="80">
        <v>2</v>
      </c>
      <c r="O14" s="451"/>
      <c r="P14" s="451"/>
      <c r="Q14" s="451"/>
      <c r="R14" s="451"/>
      <c r="S14" s="81"/>
      <c r="T14" s="623" t="s">
        <v>9</v>
      </c>
      <c r="U14" s="624"/>
      <c r="V14" s="624"/>
      <c r="W14" s="625"/>
      <c r="X14" s="626" t="s">
        <v>155</v>
      </c>
      <c r="Y14" s="627"/>
      <c r="Z14" s="627"/>
      <c r="AA14" s="627"/>
      <c r="AB14" s="628"/>
      <c r="AC14" s="563" t="s">
        <v>108</v>
      </c>
      <c r="AD14" s="564"/>
      <c r="AE14" s="564"/>
      <c r="AF14" s="564"/>
      <c r="AG14" s="564"/>
      <c r="AH14" s="565"/>
    </row>
    <row r="15" spans="1:40" ht="15" customHeight="1" x14ac:dyDescent="0.25">
      <c r="A15" s="62"/>
      <c r="B15" s="45"/>
      <c r="C15" s="223" t="s">
        <v>193</v>
      </c>
      <c r="D15" s="235">
        <f>'MEUR SUMMARY'!D15</f>
        <v>0</v>
      </c>
      <c r="E15" s="44"/>
      <c r="F15" s="45"/>
      <c r="G15" s="573" t="s">
        <v>11</v>
      </c>
      <c r="H15" s="573"/>
      <c r="I15" s="569" t="str">
        <f>'MEUR SUMMARY'!I15:M15</f>
        <v>112-20 14th Avenue, College Point NY 11356</v>
      </c>
      <c r="J15" s="570"/>
      <c r="K15" s="570"/>
      <c r="L15" s="570"/>
      <c r="M15" s="571"/>
      <c r="N15" s="80">
        <v>3</v>
      </c>
      <c r="O15" s="451"/>
      <c r="P15" s="451"/>
      <c r="Q15" s="451"/>
      <c r="R15" s="451"/>
      <c r="S15" s="81"/>
      <c r="T15" s="637"/>
      <c r="U15" s="638"/>
      <c r="V15" s="638"/>
      <c r="W15" s="639"/>
      <c r="X15" s="597" t="s">
        <v>156</v>
      </c>
      <c r="Y15" s="598"/>
      <c r="Z15" s="598"/>
      <c r="AA15" s="598"/>
      <c r="AB15" s="599"/>
      <c r="AC15" s="106"/>
      <c r="AD15" s="600" t="s">
        <v>105</v>
      </c>
      <c r="AE15" s="600"/>
      <c r="AF15" s="600"/>
      <c r="AG15" s="109"/>
      <c r="AH15" s="54"/>
    </row>
    <row r="16" spans="1:40" ht="15" customHeight="1" x14ac:dyDescent="0.2">
      <c r="A16" s="62"/>
      <c r="B16" s="45"/>
      <c r="C16" s="45"/>
      <c r="D16" s="45"/>
      <c r="E16" s="45"/>
      <c r="F16" s="45"/>
      <c r="G16" s="97"/>
      <c r="H16" s="97"/>
      <c r="I16" s="569">
        <f>'MEUR SUMMARY'!I16:M16</f>
        <v>0</v>
      </c>
      <c r="J16" s="570"/>
      <c r="K16" s="570"/>
      <c r="L16" s="570"/>
      <c r="M16" s="571"/>
      <c r="N16" s="80">
        <v>4</v>
      </c>
      <c r="O16" s="451"/>
      <c r="P16" s="451"/>
      <c r="Q16" s="451"/>
      <c r="R16" s="451"/>
      <c r="S16" s="81"/>
      <c r="T16" s="550" t="s">
        <v>16</v>
      </c>
      <c r="U16" s="573"/>
      <c r="V16" s="110">
        <f>'MEUR SUMMARY'!V16</f>
        <v>43420</v>
      </c>
      <c r="W16" s="63"/>
      <c r="X16" s="208" t="s">
        <v>104</v>
      </c>
      <c r="Y16" s="190">
        <v>0.3</v>
      </c>
      <c r="Z16" s="126"/>
      <c r="AA16" s="191">
        <v>6.9000000000000006E-2</v>
      </c>
      <c r="AB16" s="64"/>
      <c r="AC16" s="106"/>
      <c r="AD16" s="601">
        <f>'MEUR SUMMARY'!AD17:AF17</f>
        <v>43025</v>
      </c>
      <c r="AE16" s="602"/>
      <c r="AF16" s="603"/>
      <c r="AG16" s="64"/>
      <c r="AH16" s="54"/>
    </row>
    <row r="17" spans="1:59" ht="15" customHeight="1" x14ac:dyDescent="0.25">
      <c r="A17" s="62"/>
      <c r="B17" s="117" t="s">
        <v>24</v>
      </c>
      <c r="C17" s="723" t="str">
        <f>'MEUR SUMMARY'!C17:G18</f>
        <v>JFK Airport-Backflow Devices installation and water meter upgrades-Phase IV</v>
      </c>
      <c r="D17" s="723"/>
      <c r="E17" s="723"/>
      <c r="F17" s="723"/>
      <c r="G17" s="723"/>
      <c r="H17" s="121"/>
      <c r="I17" s="569">
        <f>'MEUR SUMMARY'!I17:M17</f>
        <v>0</v>
      </c>
      <c r="J17" s="570"/>
      <c r="K17" s="570"/>
      <c r="L17" s="570"/>
      <c r="M17" s="571"/>
      <c r="N17" s="80">
        <v>5</v>
      </c>
      <c r="O17" s="451"/>
      <c r="P17" s="451"/>
      <c r="Q17" s="451"/>
      <c r="R17" s="451"/>
      <c r="S17" s="81"/>
      <c r="T17" s="550" t="s">
        <v>157</v>
      </c>
      <c r="U17" s="551"/>
      <c r="V17" s="110">
        <f>'MEUR SUMMARY'!V17</f>
        <v>43555</v>
      </c>
      <c r="W17" s="52"/>
      <c r="X17" s="208" t="s">
        <v>103</v>
      </c>
      <c r="Y17" s="190">
        <v>0.4</v>
      </c>
      <c r="Z17" s="64"/>
      <c r="AA17" s="191">
        <v>6.9000000000000006E-2</v>
      </c>
      <c r="AB17" s="64"/>
      <c r="AC17" s="107"/>
      <c r="AD17" s="108"/>
      <c r="AE17" s="108"/>
      <c r="AF17" s="108"/>
      <c r="AG17" s="109"/>
      <c r="AH17" s="100"/>
    </row>
    <row r="18" spans="1:59" ht="15" customHeight="1" x14ac:dyDescent="0.25">
      <c r="A18" s="62"/>
      <c r="B18" s="45"/>
      <c r="C18" s="723"/>
      <c r="D18" s="723"/>
      <c r="E18" s="723"/>
      <c r="F18" s="723"/>
      <c r="G18" s="723"/>
      <c r="H18" s="117" t="s">
        <v>12</v>
      </c>
      <c r="I18" s="631" t="str">
        <f>'MEUR SUMMARY'!I18:J18</f>
        <v>718-762-3200</v>
      </c>
      <c r="J18" s="632"/>
      <c r="K18" s="125"/>
      <c r="L18" s="538" t="s">
        <v>4</v>
      </c>
      <c r="M18" s="539"/>
      <c r="N18" s="80">
        <v>6</v>
      </c>
      <c r="O18" s="451"/>
      <c r="P18" s="451"/>
      <c r="Q18" s="451"/>
      <c r="R18" s="451"/>
      <c r="S18" s="81"/>
      <c r="T18" s="629" t="s">
        <v>60</v>
      </c>
      <c r="U18" s="630"/>
      <c r="V18" s="630"/>
      <c r="W18" s="52"/>
      <c r="X18" s="64"/>
      <c r="Y18" s="64"/>
      <c r="Z18" s="64"/>
      <c r="AA18" s="64"/>
      <c r="AB18" s="64"/>
      <c r="AC18" s="101"/>
      <c r="AD18" s="708" t="s">
        <v>106</v>
      </c>
      <c r="AE18" s="708"/>
      <c r="AF18" s="708"/>
      <c r="AG18" s="109"/>
      <c r="AH18" s="102"/>
    </row>
    <row r="19" spans="1:59" ht="2.25" customHeight="1" x14ac:dyDescent="0.25">
      <c r="A19" s="62"/>
      <c r="B19" s="45"/>
      <c r="C19" s="41"/>
      <c r="D19" s="42"/>
      <c r="E19" s="42"/>
      <c r="F19" s="42"/>
      <c r="G19" s="40"/>
      <c r="H19" s="97"/>
      <c r="I19" s="97"/>
      <c r="J19" s="97"/>
      <c r="K19" s="115"/>
      <c r="L19" s="633"/>
      <c r="M19" s="634"/>
      <c r="N19" s="488">
        <v>7</v>
      </c>
      <c r="O19" s="528"/>
      <c r="P19" s="528"/>
      <c r="Q19" s="528"/>
      <c r="R19" s="528"/>
      <c r="S19" s="642"/>
      <c r="T19" s="629"/>
      <c r="U19" s="630"/>
      <c r="V19" s="630"/>
      <c r="W19" s="52"/>
      <c r="X19" s="64"/>
      <c r="Y19" s="64"/>
      <c r="Z19" s="64"/>
      <c r="AA19" s="64"/>
      <c r="AB19" s="64"/>
      <c r="AC19" s="106"/>
      <c r="AD19" s="600"/>
      <c r="AE19" s="600"/>
      <c r="AF19" s="600"/>
      <c r="AG19" s="109"/>
      <c r="AH19" s="54"/>
    </row>
    <row r="20" spans="1:59" ht="15" customHeight="1" x14ac:dyDescent="0.25">
      <c r="A20" s="62"/>
      <c r="B20" s="65" t="s">
        <v>25</v>
      </c>
      <c r="C20" s="725" t="str">
        <f>'MEUR SUMMARY'!C20:E22</f>
        <v>John F, Kennedy International Airport, New York</v>
      </c>
      <c r="D20" s="726"/>
      <c r="E20" s="726"/>
      <c r="F20" s="97"/>
      <c r="G20" s="573" t="s">
        <v>13</v>
      </c>
      <c r="H20" s="573"/>
      <c r="I20" s="566" t="str">
        <f>'MEUR SUMMARY'!I20:K20</f>
        <v>Heidi Yim</v>
      </c>
      <c r="J20" s="567"/>
      <c r="K20" s="568"/>
      <c r="L20" s="709">
        <f>'MEUR SUMMARY'!L20:M20</f>
        <v>43476</v>
      </c>
      <c r="M20" s="568"/>
      <c r="N20" s="489"/>
      <c r="O20" s="529"/>
      <c r="P20" s="529"/>
      <c r="Q20" s="529"/>
      <c r="R20" s="529"/>
      <c r="S20" s="643"/>
      <c r="T20" s="550" t="s">
        <v>59</v>
      </c>
      <c r="U20" s="710"/>
      <c r="V20" s="111">
        <f>'MEUR SUMMARY'!V20</f>
        <v>0.81100000000000005</v>
      </c>
      <c r="W20" s="127"/>
      <c r="X20" s="66"/>
      <c r="Y20" s="712"/>
      <c r="Z20" s="712"/>
      <c r="AA20" s="124"/>
      <c r="AB20" s="52"/>
      <c r="AC20" s="106"/>
      <c r="AD20" s="601">
        <f>'MEUR SUMMARY'!AD20</f>
        <v>0</v>
      </c>
      <c r="AE20" s="602"/>
      <c r="AF20" s="603"/>
      <c r="AG20" s="109"/>
      <c r="AH20" s="54"/>
    </row>
    <row r="21" spans="1:59" ht="7.5" customHeight="1" x14ac:dyDescent="0.2">
      <c r="A21" s="62"/>
      <c r="B21" s="45"/>
      <c r="C21" s="726"/>
      <c r="D21" s="726"/>
      <c r="E21" s="726"/>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121"/>
    </row>
    <row r="22" spans="1:59" ht="7.5" customHeight="1" x14ac:dyDescent="0.2">
      <c r="A22" s="62"/>
      <c r="B22" s="45"/>
      <c r="C22" s="726"/>
      <c r="D22" s="726"/>
      <c r="E22" s="726"/>
      <c r="F22" s="97"/>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121"/>
    </row>
    <row r="23" spans="1:59" ht="9" customHeight="1" x14ac:dyDescent="0.2">
      <c r="A23" s="62"/>
      <c r="B23" s="45"/>
      <c r="C23" s="67"/>
      <c r="D23" s="67"/>
      <c r="E23" s="67"/>
      <c r="F23" s="97"/>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121"/>
    </row>
    <row r="24" spans="1:59" ht="9" customHeight="1" x14ac:dyDescent="0.2">
      <c r="A24" s="62"/>
      <c r="B24" s="45"/>
      <c r="C24" s="67"/>
      <c r="D24" s="67"/>
      <c r="E24" s="67"/>
      <c r="F24" s="97"/>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213"/>
      <c r="AK24" s="195"/>
      <c r="AL24" s="195"/>
      <c r="BC24" s="576" t="s">
        <v>166</v>
      </c>
      <c r="BD24" s="576"/>
      <c r="BF24" s="576" t="s">
        <v>170</v>
      </c>
      <c r="BG24" s="576"/>
    </row>
    <row r="25" spans="1:59" ht="18.75" customHeight="1" x14ac:dyDescent="0.2">
      <c r="A25" s="62"/>
      <c r="B25" s="45"/>
      <c r="C25" s="67"/>
      <c r="D25" s="67"/>
      <c r="E25" s="67"/>
      <c r="F25" s="97"/>
      <c r="G25" s="713" t="s">
        <v>56</v>
      </c>
      <c r="H25" s="714"/>
      <c r="I25" s="714"/>
      <c r="J25" s="714"/>
      <c r="K25" s="714"/>
      <c r="L25" s="714"/>
      <c r="M25" s="714"/>
      <c r="N25" s="714"/>
      <c r="O25" s="714"/>
      <c r="P25" s="714"/>
      <c r="Q25" s="714"/>
      <c r="R25" s="714"/>
      <c r="S25" s="714"/>
      <c r="T25" s="714"/>
      <c r="U25" s="715"/>
      <c r="V25" s="97"/>
      <c r="W25" s="45"/>
      <c r="X25" s="45"/>
      <c r="Y25" s="614" t="s">
        <v>200</v>
      </c>
      <c r="Z25" s="615"/>
      <c r="AA25" s="615"/>
      <c r="AB25" s="615"/>
      <c r="AC25" s="615"/>
      <c r="AD25" s="615"/>
      <c r="AE25" s="615"/>
      <c r="AF25" s="615"/>
      <c r="AG25" s="616"/>
      <c r="AH25" s="213"/>
      <c r="AK25" s="577" t="s">
        <v>122</v>
      </c>
      <c r="AL25" s="577"/>
      <c r="AN25" s="577" t="s">
        <v>123</v>
      </c>
      <c r="AO25" s="577"/>
      <c r="BC25" s="576"/>
      <c r="BD25" s="576"/>
      <c r="BF25" s="576"/>
      <c r="BG25" s="576"/>
    </row>
    <row r="26" spans="1:59" ht="5.25" customHeight="1" x14ac:dyDescent="0.2">
      <c r="A26" s="62"/>
      <c r="B26" s="45"/>
      <c r="C26" s="237"/>
      <c r="D26" s="613"/>
      <c r="E26" s="613"/>
      <c r="F26" s="97"/>
      <c r="G26" s="711"/>
      <c r="H26" s="711"/>
      <c r="I26" s="711"/>
      <c r="J26" s="711"/>
      <c r="K26" s="711"/>
      <c r="L26" s="711"/>
      <c r="M26" s="711"/>
      <c r="N26" s="711"/>
      <c r="O26" s="711"/>
      <c r="P26" s="711"/>
      <c r="Q26" s="711"/>
      <c r="R26" s="711"/>
      <c r="S26" s="711"/>
      <c r="T26" s="711"/>
      <c r="U26" s="711"/>
      <c r="V26" s="711"/>
      <c r="W26" s="711"/>
      <c r="X26" s="711"/>
      <c r="Y26" s="711"/>
      <c r="Z26" s="711"/>
      <c r="AA26" s="711"/>
      <c r="AB26" s="711"/>
      <c r="AC26" s="711"/>
      <c r="AD26" s="711"/>
      <c r="AE26" s="711"/>
      <c r="AF26" s="711"/>
      <c r="AG26" s="711"/>
      <c r="AH26" s="213"/>
    </row>
    <row r="27" spans="1:59" ht="29.25" customHeight="1" x14ac:dyDescent="0.2">
      <c r="A27" s="62"/>
      <c r="B27" s="668" t="s">
        <v>90</v>
      </c>
      <c r="C27" s="669"/>
      <c r="D27" s="668" t="s">
        <v>91</v>
      </c>
      <c r="E27" s="669"/>
      <c r="F27" s="682"/>
      <c r="G27" s="683" t="s">
        <v>196</v>
      </c>
      <c r="H27" s="684"/>
      <c r="I27" s="685" t="s">
        <v>197</v>
      </c>
      <c r="J27" s="686" t="s">
        <v>92</v>
      </c>
      <c r="K27" s="669"/>
      <c r="L27" s="668" t="s">
        <v>93</v>
      </c>
      <c r="M27" s="688"/>
      <c r="N27" s="669"/>
      <c r="O27" s="668" t="s">
        <v>94</v>
      </c>
      <c r="P27" s="669"/>
      <c r="Q27" s="668" t="s">
        <v>199</v>
      </c>
      <c r="R27" s="672"/>
      <c r="S27" s="674" t="s">
        <v>198</v>
      </c>
      <c r="T27" s="657"/>
      <c r="U27" s="675"/>
      <c r="V27" s="657" t="s">
        <v>112</v>
      </c>
      <c r="W27" s="658"/>
      <c r="X27" s="678" t="s">
        <v>113</v>
      </c>
      <c r="Y27" s="657" t="s">
        <v>194</v>
      </c>
      <c r="Z27" s="657"/>
      <c r="AA27" s="657"/>
      <c r="AB27" s="657"/>
      <c r="AC27" s="658"/>
      <c r="AD27" s="656" t="s">
        <v>195</v>
      </c>
      <c r="AE27" s="657"/>
      <c r="AF27" s="657"/>
      <c r="AG27" s="658"/>
      <c r="AH27" s="68"/>
      <c r="AK27" s="574" t="s">
        <v>118</v>
      </c>
      <c r="AL27" s="574" t="s">
        <v>119</v>
      </c>
      <c r="AN27" s="574" t="s">
        <v>118</v>
      </c>
      <c r="AO27" s="574" t="s">
        <v>119</v>
      </c>
      <c r="AQ27" s="707" t="s">
        <v>126</v>
      </c>
      <c r="AR27" s="707" t="s">
        <v>127</v>
      </c>
      <c r="AS27" s="707" t="s">
        <v>128</v>
      </c>
      <c r="AT27" s="707" t="s">
        <v>129</v>
      </c>
      <c r="AU27" s="706" t="s">
        <v>131</v>
      </c>
      <c r="AW27" s="707" t="s">
        <v>126</v>
      </c>
      <c r="AX27" s="707" t="s">
        <v>127</v>
      </c>
      <c r="AY27" s="707" t="s">
        <v>128</v>
      </c>
      <c r="AZ27" s="707" t="s">
        <v>129</v>
      </c>
      <c r="BA27" s="706" t="s">
        <v>133</v>
      </c>
      <c r="BC27" s="574" t="s">
        <v>164</v>
      </c>
      <c r="BD27" s="574" t="s">
        <v>165</v>
      </c>
      <c r="BF27" s="574" t="s">
        <v>168</v>
      </c>
      <c r="BG27" s="574" t="s">
        <v>169</v>
      </c>
    </row>
    <row r="28" spans="1:59" ht="24.75" customHeight="1" x14ac:dyDescent="0.2">
      <c r="A28" s="62"/>
      <c r="B28" s="670"/>
      <c r="C28" s="671"/>
      <c r="D28" s="670"/>
      <c r="E28" s="671"/>
      <c r="F28" s="682"/>
      <c r="G28" s="659"/>
      <c r="H28" s="661"/>
      <c r="I28" s="679"/>
      <c r="J28" s="687"/>
      <c r="K28" s="671"/>
      <c r="L28" s="670"/>
      <c r="M28" s="689"/>
      <c r="N28" s="671"/>
      <c r="O28" s="670"/>
      <c r="P28" s="671"/>
      <c r="Q28" s="670"/>
      <c r="R28" s="673"/>
      <c r="S28" s="676"/>
      <c r="T28" s="660"/>
      <c r="U28" s="677"/>
      <c r="V28" s="660"/>
      <c r="W28" s="661"/>
      <c r="X28" s="679"/>
      <c r="Y28" s="660"/>
      <c r="Z28" s="660"/>
      <c r="AA28" s="660"/>
      <c r="AB28" s="660"/>
      <c r="AC28" s="661"/>
      <c r="AD28" s="659"/>
      <c r="AE28" s="660"/>
      <c r="AF28" s="660"/>
      <c r="AG28" s="661"/>
      <c r="AH28" s="68"/>
      <c r="AK28" s="575"/>
      <c r="AL28" s="575"/>
      <c r="AN28" s="575"/>
      <c r="AO28" s="575"/>
      <c r="AQ28" s="707"/>
      <c r="AR28" s="707"/>
      <c r="AS28" s="707"/>
      <c r="AT28" s="707"/>
      <c r="AU28" s="706"/>
      <c r="AW28" s="707"/>
      <c r="AX28" s="707"/>
      <c r="AY28" s="707"/>
      <c r="AZ28" s="707"/>
      <c r="BA28" s="706"/>
      <c r="BC28" s="575"/>
      <c r="BD28" s="575"/>
      <c r="BF28" s="575"/>
      <c r="BG28" s="575"/>
    </row>
    <row r="29" spans="1:59" s="212" customFormat="1" ht="15" customHeight="1" x14ac:dyDescent="0.2">
      <c r="A29" s="69"/>
      <c r="B29" s="653"/>
      <c r="C29" s="654"/>
      <c r="D29" s="655"/>
      <c r="E29" s="654"/>
      <c r="F29" s="549"/>
      <c r="G29" s="239" t="s">
        <v>0</v>
      </c>
      <c r="H29" s="238" t="s">
        <v>1</v>
      </c>
      <c r="I29" s="185" t="s">
        <v>75</v>
      </c>
      <c r="J29" s="82" t="s">
        <v>0</v>
      </c>
      <c r="K29" s="238" t="s">
        <v>1</v>
      </c>
      <c r="L29" s="238" t="s">
        <v>0</v>
      </c>
      <c r="M29" s="662" t="s">
        <v>1</v>
      </c>
      <c r="N29" s="662"/>
      <c r="O29" s="238" t="s">
        <v>0</v>
      </c>
      <c r="P29" s="238" t="s">
        <v>1</v>
      </c>
      <c r="Q29" s="238" t="s">
        <v>0</v>
      </c>
      <c r="R29" s="83" t="s">
        <v>1</v>
      </c>
      <c r="S29" s="663" t="s">
        <v>77</v>
      </c>
      <c r="T29" s="664"/>
      <c r="U29" s="665"/>
      <c r="V29" s="664" t="s">
        <v>76</v>
      </c>
      <c r="W29" s="666"/>
      <c r="X29" s="186" t="s">
        <v>97</v>
      </c>
      <c r="Y29" s="667" t="s">
        <v>0</v>
      </c>
      <c r="Z29" s="662"/>
      <c r="AA29" s="680" t="s">
        <v>1</v>
      </c>
      <c r="AB29" s="681"/>
      <c r="AC29" s="667"/>
      <c r="AD29" s="662" t="s">
        <v>0</v>
      </c>
      <c r="AE29" s="662"/>
      <c r="AF29" s="662" t="s">
        <v>1</v>
      </c>
      <c r="AG29" s="662"/>
      <c r="AH29" s="70"/>
      <c r="AI29" s="71"/>
      <c r="AK29" s="193"/>
      <c r="AL29" s="193"/>
      <c r="AN29" s="193"/>
      <c r="AO29" s="193"/>
      <c r="BC29" s="193"/>
      <c r="BD29" s="193"/>
      <c r="BF29" s="193"/>
      <c r="BG29" s="193"/>
    </row>
    <row r="30" spans="1:59" s="92" customFormat="1" ht="22.5" customHeight="1" x14ac:dyDescent="0.2">
      <c r="A30" s="85"/>
      <c r="B30" s="592"/>
      <c r="C30" s="593"/>
      <c r="D30" s="690" t="s">
        <v>18</v>
      </c>
      <c r="E30" s="691"/>
      <c r="F30" s="86"/>
      <c r="G30" s="299"/>
      <c r="H30" s="299"/>
      <c r="I30" s="300">
        <f t="shared" ref="I30:I37" si="0">G30+H30</f>
        <v>0</v>
      </c>
      <c r="J30" s="299"/>
      <c r="K30" s="299"/>
      <c r="L30" s="299"/>
      <c r="M30" s="580"/>
      <c r="N30" s="581"/>
      <c r="O30" s="299"/>
      <c r="P30" s="299"/>
      <c r="Q30" s="299"/>
      <c r="R30" s="299"/>
      <c r="S30" s="582">
        <f t="shared" ref="S30:S37" si="1">SUM(J30:R30)</f>
        <v>0</v>
      </c>
      <c r="T30" s="582"/>
      <c r="U30" s="582"/>
      <c r="V30" s="744"/>
      <c r="W30" s="745"/>
      <c r="X30" s="746"/>
      <c r="Y30" s="733"/>
      <c r="Z30" s="734"/>
      <c r="AA30" s="733"/>
      <c r="AB30" s="735"/>
      <c r="AC30" s="734"/>
      <c r="AD30" s="736"/>
      <c r="AE30" s="736"/>
      <c r="AF30" s="736"/>
      <c r="AG30" s="736"/>
      <c r="AH30" s="205"/>
      <c r="AI30" s="87"/>
      <c r="AJ30" s="216"/>
      <c r="AK30" s="192">
        <f>IF(J30+L30+O30+Q30&gt;1,IF(AD30=0,1,0),0)</f>
        <v>0</v>
      </c>
      <c r="AL30" s="192">
        <f>IF(K30+M30+P30+R30&gt;1,IF(AF30=0,1,0),0)</f>
        <v>0</v>
      </c>
      <c r="AN30" s="192">
        <f>IF(G30&gt;=1,IF(Y30=0,1,0),0)</f>
        <v>0</v>
      </c>
      <c r="AO30" s="192">
        <f>IF(H30&gt;=1,IF(AA30=0,1,0),0)</f>
        <v>0</v>
      </c>
      <c r="AQ30" s="192">
        <f>IF(J30&gt;=1,1,0)</f>
        <v>0</v>
      </c>
      <c r="AR30" s="192">
        <f>IF(L30&gt;=1,1,0)</f>
        <v>0</v>
      </c>
      <c r="AS30" s="192">
        <f>IF(O30&gt;=1,1,0)</f>
        <v>0</v>
      </c>
      <c r="AT30" s="192">
        <f>IF(Q30&gt;=1,1,0)</f>
        <v>0</v>
      </c>
      <c r="AU30" s="192">
        <f>SUM(AQ30:AT30)</f>
        <v>0</v>
      </c>
      <c r="AW30" s="192">
        <f>IF(K30&gt;=1,1,0)</f>
        <v>0</v>
      </c>
      <c r="AX30" s="192">
        <f>IF(M30&gt;=1,1,0)</f>
        <v>0</v>
      </c>
      <c r="AY30" s="192">
        <f>IF(P30&gt;=1,1,0)</f>
        <v>0</v>
      </c>
      <c r="AZ30" s="192">
        <f>IF(R30&gt;=1,1,0)</f>
        <v>0</v>
      </c>
      <c r="BA30" s="192">
        <f>SUM(AW30:AZ30)</f>
        <v>0</v>
      </c>
      <c r="BC30" s="192">
        <f>IF(Y30&lt;&gt;0,IF(G30+J30+L30+O30+Q30=0,1,0),0)</f>
        <v>0</v>
      </c>
      <c r="BD30" s="192">
        <f>IF(AA30&lt;&gt;0,IF(H30+K30+M30+P30+R30=0,1,0),0)</f>
        <v>0</v>
      </c>
      <c r="BF30" s="192">
        <f>IF(AD30&lt;&gt;0,IF(J30+L30+O30+Q30=0,1,0),0)</f>
        <v>0</v>
      </c>
      <c r="BG30" s="192">
        <f>IF(AF30&lt;&gt;0,IF(K30+M30+P30+R30=0,1,0),0)</f>
        <v>0</v>
      </c>
    </row>
    <row r="31" spans="1:59" s="92" customFormat="1" ht="22.5" customHeight="1" x14ac:dyDescent="0.2">
      <c r="A31" s="85"/>
      <c r="B31" s="590"/>
      <c r="C31" s="591"/>
      <c r="D31" s="595" t="s">
        <v>17</v>
      </c>
      <c r="E31" s="596"/>
      <c r="F31" s="86"/>
      <c r="G31" s="299"/>
      <c r="H31" s="299"/>
      <c r="I31" s="300">
        <f t="shared" si="0"/>
        <v>0</v>
      </c>
      <c r="J31" s="299"/>
      <c r="K31" s="299"/>
      <c r="L31" s="299"/>
      <c r="M31" s="580"/>
      <c r="N31" s="581"/>
      <c r="O31" s="299"/>
      <c r="P31" s="299"/>
      <c r="Q31" s="299"/>
      <c r="R31" s="299"/>
      <c r="S31" s="582">
        <f t="shared" si="1"/>
        <v>0</v>
      </c>
      <c r="T31" s="582"/>
      <c r="U31" s="582"/>
      <c r="V31" s="744"/>
      <c r="W31" s="745"/>
      <c r="X31" s="746"/>
      <c r="Y31" s="733"/>
      <c r="Z31" s="734"/>
      <c r="AA31" s="733"/>
      <c r="AB31" s="735"/>
      <c r="AC31" s="734"/>
      <c r="AD31" s="736"/>
      <c r="AE31" s="736"/>
      <c r="AF31" s="736"/>
      <c r="AG31" s="736"/>
      <c r="AH31" s="205"/>
      <c r="AI31" s="87"/>
      <c r="AJ31" s="216"/>
      <c r="AK31" s="192">
        <f>IF(J31+L31+O31+Q31&gt;1,IF(AD31=0,1,0),0)</f>
        <v>0</v>
      </c>
      <c r="AL31" s="192">
        <f>IF(K31+M31+P31+R31&gt;1,IF(AF31=0,1,0),0)</f>
        <v>0</v>
      </c>
      <c r="AN31" s="192">
        <f>IF(G31&gt;=1,IF(Y31=0,1,0),0)</f>
        <v>0</v>
      </c>
      <c r="AO31" s="192">
        <f>IF(H31&gt;=1,IF(AA31=0,1,0),0)</f>
        <v>0</v>
      </c>
      <c r="AQ31" s="192">
        <f>IF(J31&gt;=1,1,0)</f>
        <v>0</v>
      </c>
      <c r="AR31" s="192">
        <f>IF(L31&gt;=1,1,0)</f>
        <v>0</v>
      </c>
      <c r="AS31" s="192">
        <f>IF(O31&gt;=1,1,0)</f>
        <v>0</v>
      </c>
      <c r="AT31" s="192">
        <f>IF(Q31&gt;=1,1,0)</f>
        <v>0</v>
      </c>
      <c r="AU31" s="192">
        <f>SUM(AQ31:AT31)</f>
        <v>0</v>
      </c>
      <c r="AW31" s="192">
        <f>IF(K31&gt;=1,1,0)</f>
        <v>0</v>
      </c>
      <c r="AX31" s="192">
        <f>IF(M31&gt;=1,1,0)</f>
        <v>0</v>
      </c>
      <c r="AY31" s="192">
        <f>IF(P31&gt;=1,1,0)</f>
        <v>0</v>
      </c>
      <c r="AZ31" s="192">
        <f>IF(R31&gt;=1,1,0)</f>
        <v>0</v>
      </c>
      <c r="BA31" s="192">
        <f>SUM(AW31:AZ31)</f>
        <v>0</v>
      </c>
      <c r="BC31" s="192">
        <f>IF(Y31&lt;&gt;0,IF(G31+J31+L31+O31+Q31=0,1,0),0)</f>
        <v>0</v>
      </c>
      <c r="BD31" s="192">
        <f>IF(AA31&lt;&gt;0,IF(H31+K31+M31+P31+R31=0,1,0),0)</f>
        <v>0</v>
      </c>
      <c r="BF31" s="192">
        <f>IF(AD31&lt;&gt;0,IF(J31+L31+O31+Q31=0,1,0),0)</f>
        <v>0</v>
      </c>
      <c r="BG31" s="192">
        <f>IF(AF31&lt;&gt;0,IF(K31+M31+P31+R31=0,1,0),0)</f>
        <v>0</v>
      </c>
    </row>
    <row r="32" spans="1:59" s="244" customFormat="1" ht="17.25" customHeight="1" x14ac:dyDescent="0.2">
      <c r="A32" s="241"/>
      <c r="B32" s="242"/>
      <c r="C32" s="242"/>
      <c r="D32" s="594" t="s">
        <v>28</v>
      </c>
      <c r="E32" s="594"/>
      <c r="F32" s="594"/>
      <c r="G32" s="301">
        <f>SUM(G30:G31)</f>
        <v>0</v>
      </c>
      <c r="H32" s="301">
        <f>SUM(H30:H31)</f>
        <v>0</v>
      </c>
      <c r="I32" s="302">
        <f>SUM(G32:H32)</f>
        <v>0</v>
      </c>
      <c r="J32" s="301">
        <f>SUM(J30:J31)</f>
        <v>0</v>
      </c>
      <c r="K32" s="301">
        <f>SUM(K30:K31)</f>
        <v>0</v>
      </c>
      <c r="L32" s="301">
        <f>SUM(L30:L31)</f>
        <v>0</v>
      </c>
      <c r="M32" s="693">
        <f>SUM(M30:N31)</f>
        <v>0</v>
      </c>
      <c r="N32" s="693"/>
      <c r="O32" s="301">
        <f>SUM(O30:O31)</f>
        <v>0</v>
      </c>
      <c r="P32" s="301">
        <f>SUM(P30:P31)</f>
        <v>0</v>
      </c>
      <c r="Q32" s="301">
        <f>SUM(Q30:Q31)</f>
        <v>0</v>
      </c>
      <c r="R32" s="301">
        <f>SUM(R30:R31)</f>
        <v>0</v>
      </c>
      <c r="S32" s="694">
        <f>SUM(J32:R32)</f>
        <v>0</v>
      </c>
      <c r="T32" s="694"/>
      <c r="U32" s="694"/>
      <c r="V32" s="695">
        <f>IF(I32&lt;&gt;0,((S32/I32)*100),0)</f>
        <v>0</v>
      </c>
      <c r="W32" s="695"/>
      <c r="X32" s="316">
        <f>IF(I32&lt;&gt;0,((H32/I32)*100),0)</f>
        <v>0</v>
      </c>
      <c r="Y32" s="737">
        <f>SUM(Y30:Z31)</f>
        <v>0</v>
      </c>
      <c r="Z32" s="737"/>
      <c r="AA32" s="738">
        <f>SUM(AA30:AC31)</f>
        <v>0</v>
      </c>
      <c r="AB32" s="738"/>
      <c r="AC32" s="738"/>
      <c r="AD32" s="737">
        <f>SUM(AD30:AE31)</f>
        <v>0</v>
      </c>
      <c r="AE32" s="737"/>
      <c r="AF32" s="737">
        <f>SUM(AF30:AG31)</f>
        <v>0</v>
      </c>
      <c r="AG32" s="737"/>
      <c r="AH32" s="243"/>
      <c r="AI32" s="177"/>
      <c r="AK32" s="245"/>
      <c r="AL32" s="245"/>
      <c r="AN32" s="245"/>
      <c r="AO32" s="245"/>
      <c r="BC32" s="245"/>
      <c r="BD32" s="245"/>
      <c r="BF32" s="245"/>
      <c r="BG32" s="245"/>
    </row>
    <row r="33" spans="1:59" s="92" customFormat="1" ht="22.5" customHeight="1" x14ac:dyDescent="0.2">
      <c r="A33" s="85"/>
      <c r="B33" s="588"/>
      <c r="C33" s="589"/>
      <c r="D33" s="595" t="s">
        <v>18</v>
      </c>
      <c r="E33" s="596"/>
      <c r="F33" s="86"/>
      <c r="G33" s="299"/>
      <c r="H33" s="299"/>
      <c r="I33" s="300">
        <f t="shared" si="0"/>
        <v>0</v>
      </c>
      <c r="J33" s="299"/>
      <c r="K33" s="299"/>
      <c r="L33" s="299"/>
      <c r="M33" s="580"/>
      <c r="N33" s="581"/>
      <c r="O33" s="299"/>
      <c r="P33" s="299"/>
      <c r="Q33" s="299"/>
      <c r="R33" s="299"/>
      <c r="S33" s="582">
        <f t="shared" si="1"/>
        <v>0</v>
      </c>
      <c r="T33" s="582"/>
      <c r="U33" s="582"/>
      <c r="V33" s="585"/>
      <c r="W33" s="586"/>
      <c r="X33" s="587"/>
      <c r="Y33" s="733"/>
      <c r="Z33" s="734"/>
      <c r="AA33" s="733"/>
      <c r="AB33" s="735"/>
      <c r="AC33" s="734"/>
      <c r="AD33" s="736"/>
      <c r="AE33" s="736"/>
      <c r="AF33" s="736"/>
      <c r="AG33" s="736"/>
      <c r="AH33" s="205"/>
      <c r="AI33" s="87"/>
      <c r="AJ33" s="216"/>
      <c r="AK33" s="192">
        <f>IF(J33+L33+O33+Q33&gt;1,IF(AD33=0,1,0),0)</f>
        <v>0</v>
      </c>
      <c r="AL33" s="192">
        <f>IF(K33+M33+P33+R33&gt;1,IF(AF33=0,1,0),0)</f>
        <v>0</v>
      </c>
      <c r="AN33" s="192">
        <f>IF(G33&gt;=1,IF(Y33=0,1,0),0)</f>
        <v>0</v>
      </c>
      <c r="AO33" s="192">
        <f>IF(H33&gt;=1,IF(AA33=0,1,0),0)</f>
        <v>0</v>
      </c>
      <c r="AQ33" s="192">
        <f>IF(J33&gt;=1,1,0)</f>
        <v>0</v>
      </c>
      <c r="AR33" s="192">
        <f>IF(L33&gt;=1,1,0)</f>
        <v>0</v>
      </c>
      <c r="AS33" s="192">
        <f>IF(O33&gt;=1,1,0)</f>
        <v>0</v>
      </c>
      <c r="AT33" s="192">
        <f>IF(Q33&gt;=1,1,0)</f>
        <v>0</v>
      </c>
      <c r="AU33" s="192">
        <f>SUM(AQ33:AT33)</f>
        <v>0</v>
      </c>
      <c r="AW33" s="192">
        <f>IF(K33&gt;=1,1,0)</f>
        <v>0</v>
      </c>
      <c r="AX33" s="192">
        <f>IF(M33&gt;=1,1,0)</f>
        <v>0</v>
      </c>
      <c r="AY33" s="192">
        <f>IF(P33&gt;=1,1,0)</f>
        <v>0</v>
      </c>
      <c r="AZ33" s="192">
        <f>IF(R33&gt;=1,1,0)</f>
        <v>0</v>
      </c>
      <c r="BA33" s="192">
        <f>SUM(AW33:AZ33)</f>
        <v>0</v>
      </c>
      <c r="BC33" s="192">
        <f>IF(Y33&lt;&gt;0,IF(G33+J33+L33+O33+Q33=0,1,0),0)</f>
        <v>0</v>
      </c>
      <c r="BD33" s="192">
        <f>IF(AA33&lt;&gt;0,IF(H33+K33+M33+P33+R33=0,1,0),0)</f>
        <v>0</v>
      </c>
      <c r="BF33" s="192">
        <f>IF(AD33&lt;&gt;0,IF(J33+L33+O33+Q33=0,1,0),0)</f>
        <v>0</v>
      </c>
      <c r="BG33" s="192">
        <f>IF(AF33&lt;&gt;0,IF(K33+M33+P33+R33=0,1,0),0)</f>
        <v>0</v>
      </c>
    </row>
    <row r="34" spans="1:59" s="92" customFormat="1" ht="22.5" customHeight="1" x14ac:dyDescent="0.2">
      <c r="A34" s="85"/>
      <c r="B34" s="590"/>
      <c r="C34" s="591"/>
      <c r="D34" s="595" t="s">
        <v>17</v>
      </c>
      <c r="E34" s="596"/>
      <c r="F34" s="86"/>
      <c r="G34" s="299"/>
      <c r="H34" s="299"/>
      <c r="I34" s="300">
        <f t="shared" si="0"/>
        <v>0</v>
      </c>
      <c r="J34" s="299"/>
      <c r="K34" s="299"/>
      <c r="L34" s="299"/>
      <c r="M34" s="580"/>
      <c r="N34" s="581"/>
      <c r="O34" s="299"/>
      <c r="P34" s="299"/>
      <c r="Q34" s="299"/>
      <c r="R34" s="299"/>
      <c r="S34" s="582">
        <f t="shared" si="1"/>
        <v>0</v>
      </c>
      <c r="T34" s="582"/>
      <c r="U34" s="582"/>
      <c r="V34" s="585"/>
      <c r="W34" s="586"/>
      <c r="X34" s="587"/>
      <c r="Y34" s="733"/>
      <c r="Z34" s="734"/>
      <c r="AA34" s="733"/>
      <c r="AB34" s="735"/>
      <c r="AC34" s="734"/>
      <c r="AD34" s="736"/>
      <c r="AE34" s="736"/>
      <c r="AF34" s="736"/>
      <c r="AG34" s="736"/>
      <c r="AH34" s="205"/>
      <c r="AI34" s="87"/>
      <c r="AJ34" s="216"/>
      <c r="AK34" s="192">
        <f>IF(J34+L34+O34+Q34&gt;1,IF(AD34=0,1,0),0)</f>
        <v>0</v>
      </c>
      <c r="AL34" s="192">
        <f>IF(K34+M34+P34+R34&gt;1,IF(AF34=0,1,0),0)</f>
        <v>0</v>
      </c>
      <c r="AN34" s="192">
        <f>IF(G34&gt;=1,IF(Y34=0,1,0),0)</f>
        <v>0</v>
      </c>
      <c r="AO34" s="192">
        <f>IF(H34&gt;=1,IF(AA34=0,1,0),0)</f>
        <v>0</v>
      </c>
      <c r="AQ34" s="192">
        <f>IF(J34&gt;=1,1,0)</f>
        <v>0</v>
      </c>
      <c r="AR34" s="192">
        <f>IF(L34&gt;=1,1,0)</f>
        <v>0</v>
      </c>
      <c r="AS34" s="192">
        <f>IF(O34&gt;=1,1,0)</f>
        <v>0</v>
      </c>
      <c r="AT34" s="192">
        <f>IF(Q34&gt;=1,1,0)</f>
        <v>0</v>
      </c>
      <c r="AU34" s="192">
        <f>SUM(AQ34:AT34)</f>
        <v>0</v>
      </c>
      <c r="AW34" s="192">
        <f>IF(K34&gt;=1,1,0)</f>
        <v>0</v>
      </c>
      <c r="AX34" s="192">
        <f>IF(M34&gt;=1,1,0)</f>
        <v>0</v>
      </c>
      <c r="AY34" s="192">
        <f>IF(P34&gt;=1,1,0)</f>
        <v>0</v>
      </c>
      <c r="AZ34" s="192">
        <f>IF(R34&gt;=1,1,0)</f>
        <v>0</v>
      </c>
      <c r="BA34" s="192">
        <f>SUM(AW34:AZ34)</f>
        <v>0</v>
      </c>
      <c r="BC34" s="192">
        <f>IF(Y34&lt;&gt;0,IF(G34+J34+L34+O34+Q34=0,1,0),0)</f>
        <v>0</v>
      </c>
      <c r="BD34" s="192">
        <f>IF(AA34&lt;&gt;0,IF(H34+K34+M34+P34+R34=0,1,0),0)</f>
        <v>0</v>
      </c>
      <c r="BF34" s="192">
        <f>IF(AD34&lt;&gt;0,IF(J34+L34+O34+Q34=0,1,0),0)</f>
        <v>0</v>
      </c>
      <c r="BG34" s="192">
        <f>IF(AF34&lt;&gt;0,IF(K34+M34+P34+R34=0,1,0),0)</f>
        <v>0</v>
      </c>
    </row>
    <row r="35" spans="1:59" s="244" customFormat="1" ht="17.25" customHeight="1" x14ac:dyDescent="0.2">
      <c r="A35" s="241"/>
      <c r="B35" s="242"/>
      <c r="C35" s="242"/>
      <c r="D35" s="594" t="s">
        <v>28</v>
      </c>
      <c r="E35" s="594"/>
      <c r="F35" s="594"/>
      <c r="G35" s="301">
        <f>SUM(G33:G34)</f>
        <v>0</v>
      </c>
      <c r="H35" s="301">
        <f>SUM(H33:H34)</f>
        <v>0</v>
      </c>
      <c r="I35" s="302">
        <f>SUM(G35:H35)</f>
        <v>0</v>
      </c>
      <c r="J35" s="301">
        <f>SUM(J33:J34)</f>
        <v>0</v>
      </c>
      <c r="K35" s="301">
        <f>SUM(K33:K34)</f>
        <v>0</v>
      </c>
      <c r="L35" s="301">
        <f>SUM(L33:L34)</f>
        <v>0</v>
      </c>
      <c r="M35" s="693">
        <f>SUM(M33:N34)</f>
        <v>0</v>
      </c>
      <c r="N35" s="693"/>
      <c r="O35" s="301">
        <f>SUM(O33:O34)</f>
        <v>0</v>
      </c>
      <c r="P35" s="301">
        <f>SUM(P33:P34)</f>
        <v>0</v>
      </c>
      <c r="Q35" s="301">
        <f>SUM(Q33:Q34)</f>
        <v>0</v>
      </c>
      <c r="R35" s="301">
        <f>SUM(R33:R34)</f>
        <v>0</v>
      </c>
      <c r="S35" s="694">
        <f>SUM(J35:R35)</f>
        <v>0</v>
      </c>
      <c r="T35" s="694"/>
      <c r="U35" s="694"/>
      <c r="V35" s="720">
        <f>IF(I35&lt;&gt;0,(S35/I35),0)</f>
        <v>0</v>
      </c>
      <c r="W35" s="720"/>
      <c r="X35" s="317">
        <f>IF(I35&lt;&gt;0,(H35/I35),0)</f>
        <v>0</v>
      </c>
      <c r="Y35" s="737">
        <f>SUM(Y33:Z34)</f>
        <v>0</v>
      </c>
      <c r="Z35" s="737"/>
      <c r="AA35" s="738">
        <f>SUM(AA33:AC34)</f>
        <v>0</v>
      </c>
      <c r="AB35" s="738"/>
      <c r="AC35" s="738"/>
      <c r="AD35" s="737">
        <f>SUM(AD33:AE34)</f>
        <v>0</v>
      </c>
      <c r="AE35" s="737"/>
      <c r="AF35" s="737">
        <f>SUM(AF33:AG34)</f>
        <v>0</v>
      </c>
      <c r="AG35" s="737"/>
      <c r="AH35" s="243"/>
      <c r="AI35" s="177"/>
      <c r="AK35" s="245"/>
      <c r="AL35" s="245"/>
      <c r="AN35" s="245"/>
      <c r="AO35" s="245"/>
      <c r="BC35" s="245"/>
      <c r="BD35" s="245"/>
      <c r="BF35" s="245"/>
      <c r="BG35" s="245"/>
    </row>
    <row r="36" spans="1:59" s="92" customFormat="1" ht="22.5" customHeight="1" x14ac:dyDescent="0.2">
      <c r="A36" s="85"/>
      <c r="B36" s="588"/>
      <c r="C36" s="589"/>
      <c r="D36" s="595" t="s">
        <v>18</v>
      </c>
      <c r="E36" s="596"/>
      <c r="F36" s="86"/>
      <c r="G36" s="299"/>
      <c r="H36" s="299"/>
      <c r="I36" s="300">
        <f t="shared" si="0"/>
        <v>0</v>
      </c>
      <c r="J36" s="299"/>
      <c r="K36" s="299"/>
      <c r="L36" s="299"/>
      <c r="M36" s="580"/>
      <c r="N36" s="581"/>
      <c r="O36" s="299"/>
      <c r="P36" s="299"/>
      <c r="Q36" s="299"/>
      <c r="R36" s="299"/>
      <c r="S36" s="582">
        <f t="shared" si="1"/>
        <v>0</v>
      </c>
      <c r="T36" s="582"/>
      <c r="U36" s="582"/>
      <c r="V36" s="585"/>
      <c r="W36" s="586"/>
      <c r="X36" s="587"/>
      <c r="Y36" s="733"/>
      <c r="Z36" s="734"/>
      <c r="AA36" s="733"/>
      <c r="AB36" s="735"/>
      <c r="AC36" s="734"/>
      <c r="AD36" s="736"/>
      <c r="AE36" s="736"/>
      <c r="AF36" s="736"/>
      <c r="AG36" s="736"/>
      <c r="AH36" s="205"/>
      <c r="AI36" s="87"/>
      <c r="AJ36" s="216"/>
      <c r="AK36" s="192">
        <f>IF(J36+L36+O36+Q36&gt;1,IF(AD36=0,1,0),0)</f>
        <v>0</v>
      </c>
      <c r="AL36" s="192">
        <f>IF(K36+M36+P36+R36&gt;1,IF(AF36=0,1,0),0)</f>
        <v>0</v>
      </c>
      <c r="AN36" s="192">
        <f>IF(G36&gt;=1,IF(Y36=0,1,0),0)</f>
        <v>0</v>
      </c>
      <c r="AO36" s="192">
        <f>IF(H36&gt;=1,IF(AA36=0,1,0),0)</f>
        <v>0</v>
      </c>
      <c r="AQ36" s="192">
        <f>IF(J36&gt;=1,1,0)</f>
        <v>0</v>
      </c>
      <c r="AR36" s="192">
        <f>IF(L36&gt;=1,1,0)</f>
        <v>0</v>
      </c>
      <c r="AS36" s="192">
        <f>IF(O36&gt;=1,1,0)</f>
        <v>0</v>
      </c>
      <c r="AT36" s="192">
        <f>IF(Q36&gt;=1,1,0)</f>
        <v>0</v>
      </c>
      <c r="AU36" s="192">
        <f>SUM(AQ36:AT36)</f>
        <v>0</v>
      </c>
      <c r="AW36" s="192">
        <f>IF(K36&gt;=1,1,0)</f>
        <v>0</v>
      </c>
      <c r="AX36" s="192">
        <f>IF(M36&gt;=1,1,0)</f>
        <v>0</v>
      </c>
      <c r="AY36" s="192">
        <f>IF(P36&gt;=1,1,0)</f>
        <v>0</v>
      </c>
      <c r="AZ36" s="192">
        <f>IF(R36&gt;=1,1,0)</f>
        <v>0</v>
      </c>
      <c r="BA36" s="192">
        <f>SUM(AW36:AZ36)</f>
        <v>0</v>
      </c>
      <c r="BC36" s="192">
        <f>IF(Y36&lt;&gt;0,IF(G36+J36+L36+O36+Q36=0,1,0),0)</f>
        <v>0</v>
      </c>
      <c r="BD36" s="192">
        <f>IF(AA36&lt;&gt;0,IF(H36+K36+M36+P36+R36=0,1,0),0)</f>
        <v>0</v>
      </c>
      <c r="BF36" s="192">
        <f>IF(AD36&lt;&gt;0,IF(J36+L36+O36+Q36=0,1,0),0)</f>
        <v>0</v>
      </c>
      <c r="BG36" s="192">
        <f>IF(AF36&lt;&gt;0,IF(K36+M36+P36+R36=0,1,0),0)</f>
        <v>0</v>
      </c>
    </row>
    <row r="37" spans="1:59" s="92" customFormat="1" ht="22.5" customHeight="1" x14ac:dyDescent="0.2">
      <c r="A37" s="85"/>
      <c r="B37" s="590"/>
      <c r="C37" s="591"/>
      <c r="D37" s="595" t="s">
        <v>17</v>
      </c>
      <c r="E37" s="596"/>
      <c r="F37" s="86"/>
      <c r="G37" s="299"/>
      <c r="H37" s="299"/>
      <c r="I37" s="300">
        <f t="shared" si="0"/>
        <v>0</v>
      </c>
      <c r="J37" s="299"/>
      <c r="K37" s="299"/>
      <c r="L37" s="299"/>
      <c r="M37" s="580"/>
      <c r="N37" s="581"/>
      <c r="O37" s="299"/>
      <c r="P37" s="299"/>
      <c r="Q37" s="299"/>
      <c r="R37" s="299"/>
      <c r="S37" s="582">
        <f t="shared" si="1"/>
        <v>0</v>
      </c>
      <c r="T37" s="582"/>
      <c r="U37" s="582"/>
      <c r="V37" s="585"/>
      <c r="W37" s="586"/>
      <c r="X37" s="587"/>
      <c r="Y37" s="733"/>
      <c r="Z37" s="734"/>
      <c r="AA37" s="733"/>
      <c r="AB37" s="735"/>
      <c r="AC37" s="734"/>
      <c r="AD37" s="736"/>
      <c r="AE37" s="736"/>
      <c r="AF37" s="736"/>
      <c r="AG37" s="736"/>
      <c r="AH37" s="205"/>
      <c r="AI37" s="87"/>
      <c r="AJ37" s="216"/>
      <c r="AK37" s="192">
        <f>IF(J37+L37+O37+Q37&gt;1,IF(AD37=0,1,0),0)</f>
        <v>0</v>
      </c>
      <c r="AL37" s="192">
        <f>IF(K37+M37+P37+R37&gt;1,IF(AF37=0,1,0),0)</f>
        <v>0</v>
      </c>
      <c r="AN37" s="192">
        <f>IF(G37&gt;=1,IF(Y37=0,1,0),0)</f>
        <v>0</v>
      </c>
      <c r="AO37" s="192">
        <f>IF(H37&gt;=1,IF(AA37=0,1,0),0)</f>
        <v>0</v>
      </c>
      <c r="AQ37" s="192">
        <f>IF(J37&gt;=1,1,0)</f>
        <v>0</v>
      </c>
      <c r="AR37" s="192">
        <f>IF(L37&gt;=1,1,0)</f>
        <v>0</v>
      </c>
      <c r="AS37" s="192">
        <f>IF(O37&gt;=1,1,0)</f>
        <v>0</v>
      </c>
      <c r="AT37" s="192">
        <f>IF(Q37&gt;=1,1,0)</f>
        <v>0</v>
      </c>
      <c r="AU37" s="192">
        <f>SUM(AQ37:AT37)</f>
        <v>0</v>
      </c>
      <c r="AW37" s="192">
        <f>IF(K37&gt;=1,1,0)</f>
        <v>0</v>
      </c>
      <c r="AX37" s="192">
        <f>IF(M37&gt;=1,1,0)</f>
        <v>0</v>
      </c>
      <c r="AY37" s="192">
        <f>IF(P37&gt;=1,1,0)</f>
        <v>0</v>
      </c>
      <c r="AZ37" s="192">
        <f>IF(R37&gt;=1,1,0)</f>
        <v>0</v>
      </c>
      <c r="BA37" s="192">
        <f>SUM(AW37:AZ37)</f>
        <v>0</v>
      </c>
      <c r="BC37" s="192">
        <f>IF(Y37&lt;&gt;0,IF(G37+J37+L37+O37+Q37=0,1,0),0)</f>
        <v>0</v>
      </c>
      <c r="BD37" s="192">
        <f>IF(AA37&lt;&gt;0,IF(H37+K37+M37+P37+R37=0,1,0),0)</f>
        <v>0</v>
      </c>
      <c r="BF37" s="192">
        <f>IF(AD37&lt;&gt;0,IF(J37+L37+O37+Q37=0,1,0),0)</f>
        <v>0</v>
      </c>
      <c r="BG37" s="192">
        <f>IF(AF37&lt;&gt;0,IF(K37+M37+P37+R37=0,1,0),0)</f>
        <v>0</v>
      </c>
    </row>
    <row r="38" spans="1:59" s="244" customFormat="1" ht="17.25" customHeight="1" x14ac:dyDescent="0.2">
      <c r="A38" s="241"/>
      <c r="B38" s="242"/>
      <c r="C38" s="242"/>
      <c r="D38" s="594" t="s">
        <v>28</v>
      </c>
      <c r="E38" s="594"/>
      <c r="F38" s="594"/>
      <c r="G38" s="301">
        <f>SUM(G36:G37)</f>
        <v>0</v>
      </c>
      <c r="H38" s="301">
        <f>SUM(H36:H37)</f>
        <v>0</v>
      </c>
      <c r="I38" s="302">
        <f>SUM(G38:H38)</f>
        <v>0</v>
      </c>
      <c r="J38" s="301">
        <f>SUM(J36:J37)</f>
        <v>0</v>
      </c>
      <c r="K38" s="301">
        <f>SUM(K36:K37)</f>
        <v>0</v>
      </c>
      <c r="L38" s="301">
        <f>SUM(L36:L37)</f>
        <v>0</v>
      </c>
      <c r="M38" s="693">
        <f>SUM(M36:N37)</f>
        <v>0</v>
      </c>
      <c r="N38" s="693"/>
      <c r="O38" s="301">
        <f>SUM(O36:O37)</f>
        <v>0</v>
      </c>
      <c r="P38" s="301">
        <f>SUM(P36:P37)</f>
        <v>0</v>
      </c>
      <c r="Q38" s="301">
        <f>SUM(Q36:Q37)</f>
        <v>0</v>
      </c>
      <c r="R38" s="301">
        <f>SUM(R36:R37)</f>
        <v>0</v>
      </c>
      <c r="S38" s="694">
        <f>SUM(J38:R38)</f>
        <v>0</v>
      </c>
      <c r="T38" s="694"/>
      <c r="U38" s="694"/>
      <c r="V38" s="695">
        <f>IF(I38&lt;&gt;0,((S38/I38)*100),0)</f>
        <v>0</v>
      </c>
      <c r="W38" s="695"/>
      <c r="X38" s="316">
        <f>IF(I38&lt;&gt;0,((H38/I38)*100),0)</f>
        <v>0</v>
      </c>
      <c r="Y38" s="737">
        <f>SUM(Y36:Z37)</f>
        <v>0</v>
      </c>
      <c r="Z38" s="737"/>
      <c r="AA38" s="738">
        <f>SUM(AA36:AC37)</f>
        <v>0</v>
      </c>
      <c r="AB38" s="738"/>
      <c r="AC38" s="738"/>
      <c r="AD38" s="737">
        <f>SUM(AD36:AE37)</f>
        <v>0</v>
      </c>
      <c r="AE38" s="737"/>
      <c r="AF38" s="737">
        <f>SUM(AF36:AG37)</f>
        <v>0</v>
      </c>
      <c r="AG38" s="737"/>
      <c r="AH38" s="243"/>
      <c r="AI38" s="177"/>
      <c r="AK38" s="245"/>
      <c r="AL38" s="245"/>
      <c r="AN38" s="245"/>
      <c r="AO38" s="245"/>
      <c r="BC38" s="245"/>
      <c r="BD38" s="245"/>
      <c r="BF38" s="245"/>
      <c r="BG38" s="245"/>
    </row>
    <row r="39" spans="1:59" s="92" customFormat="1" ht="22.5" customHeight="1" x14ac:dyDescent="0.2">
      <c r="A39" s="85"/>
      <c r="B39" s="588"/>
      <c r="C39" s="589"/>
      <c r="D39" s="595" t="s">
        <v>18</v>
      </c>
      <c r="E39" s="596"/>
      <c r="F39" s="86"/>
      <c r="G39" s="299"/>
      <c r="H39" s="303"/>
      <c r="I39" s="300">
        <f t="shared" ref="I39:I40" si="2">G39+H39</f>
        <v>0</v>
      </c>
      <c r="J39" s="299"/>
      <c r="K39" s="299"/>
      <c r="L39" s="299"/>
      <c r="M39" s="580"/>
      <c r="N39" s="581"/>
      <c r="O39" s="299"/>
      <c r="P39" s="299"/>
      <c r="Q39" s="299"/>
      <c r="R39" s="299"/>
      <c r="S39" s="582">
        <f t="shared" ref="S39:S40" si="3">SUM(J39:R39)</f>
        <v>0</v>
      </c>
      <c r="T39" s="582"/>
      <c r="U39" s="582"/>
      <c r="V39" s="585"/>
      <c r="W39" s="586"/>
      <c r="X39" s="587"/>
      <c r="Y39" s="733"/>
      <c r="Z39" s="734"/>
      <c r="AA39" s="733"/>
      <c r="AB39" s="735"/>
      <c r="AC39" s="734"/>
      <c r="AD39" s="736"/>
      <c r="AE39" s="736"/>
      <c r="AF39" s="736"/>
      <c r="AG39" s="736"/>
      <c r="AH39" s="205"/>
      <c r="AI39" s="87"/>
      <c r="AJ39" s="216"/>
      <c r="AK39" s="192">
        <f>IF(J39+L39+O39+Q39&gt;1,IF(AD39=0,1,0),0)</f>
        <v>0</v>
      </c>
      <c r="AL39" s="192">
        <f>IF(K39+M39+P39+R39&gt;1,IF(AF39=0,1,0),0)</f>
        <v>0</v>
      </c>
      <c r="AN39" s="192">
        <f>IF(G39&gt;=1,IF(Y39=0,1,0),0)</f>
        <v>0</v>
      </c>
      <c r="AO39" s="192">
        <f>IF(H39&gt;=1,IF(AA39=0,1,0),0)</f>
        <v>0</v>
      </c>
      <c r="AQ39" s="192">
        <f>IF(J39&gt;=1,1,0)</f>
        <v>0</v>
      </c>
      <c r="AR39" s="192">
        <f>IF(L39&gt;=1,1,0)</f>
        <v>0</v>
      </c>
      <c r="AS39" s="192">
        <f>IF(O39&gt;=1,1,0)</f>
        <v>0</v>
      </c>
      <c r="AT39" s="192">
        <f>IF(Q39&gt;=1,1,0)</f>
        <v>0</v>
      </c>
      <c r="AU39" s="192">
        <f>SUM(AQ39:AT39)</f>
        <v>0</v>
      </c>
      <c r="AW39" s="192">
        <f>IF(K39&gt;=1,1,0)</f>
        <v>0</v>
      </c>
      <c r="AX39" s="192">
        <f>IF(M39&gt;=1,1,0)</f>
        <v>0</v>
      </c>
      <c r="AY39" s="192">
        <f>IF(P39&gt;=1,1,0)</f>
        <v>0</v>
      </c>
      <c r="AZ39" s="192">
        <f>IF(R39&gt;=1,1,0)</f>
        <v>0</v>
      </c>
      <c r="BA39" s="192">
        <f>SUM(AW39:AZ39)</f>
        <v>0</v>
      </c>
      <c r="BC39" s="192">
        <f>IF(Y39&lt;&gt;0,IF(G39+J39+L39+O39+Q39=0,1,0),0)</f>
        <v>0</v>
      </c>
      <c r="BD39" s="192">
        <f>IF(AA39&lt;&gt;0,IF(H39+K39+M39+P39+R39=0,1,0),0)</f>
        <v>0</v>
      </c>
      <c r="BF39" s="192">
        <f>IF(AD39&lt;&gt;0,IF(J39+L39+O39+Q39=0,1,0),0)</f>
        <v>0</v>
      </c>
      <c r="BG39" s="192">
        <f>IF(AF39&lt;&gt;0,IF(K39+M39+P39+R39=0,1,0),0)</f>
        <v>0</v>
      </c>
    </row>
    <row r="40" spans="1:59" s="92" customFormat="1" ht="22.5" customHeight="1" x14ac:dyDescent="0.2">
      <c r="A40" s="85"/>
      <c r="B40" s="590"/>
      <c r="C40" s="591"/>
      <c r="D40" s="595" t="s">
        <v>17</v>
      </c>
      <c r="E40" s="596"/>
      <c r="F40" s="86"/>
      <c r="G40" s="299"/>
      <c r="H40" s="303"/>
      <c r="I40" s="300">
        <f t="shared" si="2"/>
        <v>0</v>
      </c>
      <c r="J40" s="299"/>
      <c r="K40" s="299"/>
      <c r="L40" s="299"/>
      <c r="M40" s="580"/>
      <c r="N40" s="581"/>
      <c r="O40" s="299"/>
      <c r="P40" s="299"/>
      <c r="Q40" s="299"/>
      <c r="R40" s="299"/>
      <c r="S40" s="582">
        <f t="shared" si="3"/>
        <v>0</v>
      </c>
      <c r="T40" s="582"/>
      <c r="U40" s="582"/>
      <c r="V40" s="585"/>
      <c r="W40" s="586"/>
      <c r="X40" s="587"/>
      <c r="Y40" s="733"/>
      <c r="Z40" s="734"/>
      <c r="AA40" s="733"/>
      <c r="AB40" s="735"/>
      <c r="AC40" s="734"/>
      <c r="AD40" s="736"/>
      <c r="AE40" s="736"/>
      <c r="AF40" s="736"/>
      <c r="AG40" s="736"/>
      <c r="AH40" s="205"/>
      <c r="AI40" s="87"/>
      <c r="AJ40" s="216"/>
      <c r="AK40" s="192">
        <f>IF(J40+L40+O40+Q40&gt;1,IF(AD40=0,1,0),0)</f>
        <v>0</v>
      </c>
      <c r="AL40" s="192">
        <f>IF(K40+M40+P40+R40&gt;1,IF(AF40=0,1,0),0)</f>
        <v>0</v>
      </c>
      <c r="AN40" s="192">
        <f>IF(G40&gt;=1,IF(Y40=0,1,0),0)</f>
        <v>0</v>
      </c>
      <c r="AO40" s="192">
        <f>IF(H40&gt;=1,IF(AA40=0,1,0),0)</f>
        <v>0</v>
      </c>
      <c r="AQ40" s="192">
        <f>IF(J40&gt;=1,1,0)</f>
        <v>0</v>
      </c>
      <c r="AR40" s="192">
        <f>IF(L40&gt;=1,1,0)</f>
        <v>0</v>
      </c>
      <c r="AS40" s="192">
        <f>IF(O40&gt;=1,1,0)</f>
        <v>0</v>
      </c>
      <c r="AT40" s="192">
        <f>IF(Q40&gt;=1,1,0)</f>
        <v>0</v>
      </c>
      <c r="AU40" s="192">
        <f>SUM(AQ40:AT40)</f>
        <v>0</v>
      </c>
      <c r="AW40" s="192">
        <f>IF(K40&gt;=1,1,0)</f>
        <v>0</v>
      </c>
      <c r="AX40" s="192">
        <f>IF(M40&gt;=1,1,0)</f>
        <v>0</v>
      </c>
      <c r="AY40" s="192">
        <f>IF(P40&gt;=1,1,0)</f>
        <v>0</v>
      </c>
      <c r="AZ40" s="192">
        <f>IF(R40&gt;=1,1,0)</f>
        <v>0</v>
      </c>
      <c r="BA40" s="192">
        <f>SUM(AW40:AZ40)</f>
        <v>0</v>
      </c>
      <c r="BC40" s="192">
        <f>IF(Y40&lt;&gt;0,IF(G40+J40+L40+O40+Q40=0,1,0),0)</f>
        <v>0</v>
      </c>
      <c r="BD40" s="192">
        <f>IF(AA40&lt;&gt;0,IF(H40+K40+M40+P40+R40=0,1,0),0)</f>
        <v>0</v>
      </c>
      <c r="BF40" s="192">
        <f>IF(AD40&lt;&gt;0,IF(J40+L40+O40+Q40=0,1,0),0)</f>
        <v>0</v>
      </c>
      <c r="BG40" s="192">
        <f>IF(AF40&lt;&gt;0,IF(K40+M40+P40+R40=0,1,0),0)</f>
        <v>0</v>
      </c>
    </row>
    <row r="41" spans="1:59" s="244" customFormat="1" ht="17.25" customHeight="1" x14ac:dyDescent="0.2">
      <c r="A41" s="241"/>
      <c r="B41" s="176"/>
      <c r="C41" s="176"/>
      <c r="D41" s="594" t="s">
        <v>28</v>
      </c>
      <c r="E41" s="594"/>
      <c r="F41" s="594"/>
      <c r="G41" s="301">
        <f>SUM(G39:G40)</f>
        <v>0</v>
      </c>
      <c r="H41" s="301">
        <f>SUM(H39:H40)</f>
        <v>0</v>
      </c>
      <c r="I41" s="302">
        <f>SUM(G41:H41)</f>
        <v>0</v>
      </c>
      <c r="J41" s="301">
        <f>SUM(J39:J40)</f>
        <v>0</v>
      </c>
      <c r="K41" s="301">
        <f>SUM(K39:K40)</f>
        <v>0</v>
      </c>
      <c r="L41" s="301">
        <f>SUM(L39:L40)</f>
        <v>0</v>
      </c>
      <c r="M41" s="693">
        <f>SUM(M39:N40)</f>
        <v>0</v>
      </c>
      <c r="N41" s="693"/>
      <c r="O41" s="301">
        <f>SUM(O39:O40)</f>
        <v>0</v>
      </c>
      <c r="P41" s="301">
        <f>SUM(P39:P40)</f>
        <v>0</v>
      </c>
      <c r="Q41" s="301">
        <f>SUM(Q39:Q40)</f>
        <v>0</v>
      </c>
      <c r="R41" s="301">
        <f>SUM(R39:R40)</f>
        <v>0</v>
      </c>
      <c r="S41" s="694">
        <f>SUM(J41:R41)</f>
        <v>0</v>
      </c>
      <c r="T41" s="694"/>
      <c r="U41" s="694"/>
      <c r="V41" s="695">
        <f>IF(I41&lt;&gt;0,((S41/I41)*100),0)</f>
        <v>0</v>
      </c>
      <c r="W41" s="695"/>
      <c r="X41" s="316">
        <f>IF(I41&lt;&gt;0,((H41/I41)*100),0)</f>
        <v>0</v>
      </c>
      <c r="Y41" s="737">
        <f>SUM(Y39:Z40)</f>
        <v>0</v>
      </c>
      <c r="Z41" s="737"/>
      <c r="AA41" s="738">
        <f>SUM(AA39:AC40)</f>
        <v>0</v>
      </c>
      <c r="AB41" s="738"/>
      <c r="AC41" s="738"/>
      <c r="AD41" s="737">
        <f>SUM(AD39:AE40)</f>
        <v>0</v>
      </c>
      <c r="AE41" s="737"/>
      <c r="AF41" s="737">
        <f>SUM(AF39:AG40)</f>
        <v>0</v>
      </c>
      <c r="AG41" s="737"/>
      <c r="AH41" s="243"/>
      <c r="AI41" s="177"/>
      <c r="AK41" s="245"/>
      <c r="AL41" s="245"/>
      <c r="AN41" s="245"/>
      <c r="AO41" s="245"/>
      <c r="BC41" s="245"/>
      <c r="BD41" s="245"/>
      <c r="BF41" s="245"/>
      <c r="BG41" s="245"/>
    </row>
    <row r="42" spans="1:59" s="92" customFormat="1" ht="22.5" customHeight="1" x14ac:dyDescent="0.2">
      <c r="A42" s="85"/>
      <c r="B42" s="588"/>
      <c r="C42" s="589"/>
      <c r="D42" s="595" t="s">
        <v>18</v>
      </c>
      <c r="E42" s="596"/>
      <c r="F42" s="86"/>
      <c r="G42" s="299"/>
      <c r="H42" s="299"/>
      <c r="I42" s="300">
        <f t="shared" ref="I42:I43" si="4">G42+H42</f>
        <v>0</v>
      </c>
      <c r="J42" s="299"/>
      <c r="K42" s="299"/>
      <c r="L42" s="299"/>
      <c r="M42" s="580"/>
      <c r="N42" s="581"/>
      <c r="O42" s="299"/>
      <c r="P42" s="299"/>
      <c r="Q42" s="299"/>
      <c r="R42" s="299"/>
      <c r="S42" s="582">
        <f t="shared" ref="S42:S43" si="5">SUM(J42:R42)</f>
        <v>0</v>
      </c>
      <c r="T42" s="582"/>
      <c r="U42" s="582"/>
      <c r="V42" s="585"/>
      <c r="W42" s="586"/>
      <c r="X42" s="587"/>
      <c r="Y42" s="733"/>
      <c r="Z42" s="734"/>
      <c r="AA42" s="733"/>
      <c r="AB42" s="735"/>
      <c r="AC42" s="734"/>
      <c r="AD42" s="736"/>
      <c r="AE42" s="736"/>
      <c r="AF42" s="736"/>
      <c r="AG42" s="736"/>
      <c r="AH42" s="205"/>
      <c r="AI42" s="87"/>
      <c r="AJ42" s="216"/>
      <c r="AK42" s="192">
        <f>IF(J42+L42+O42+Q42&gt;1,IF(AD42=0,1,0),0)</f>
        <v>0</v>
      </c>
      <c r="AL42" s="192">
        <f>IF(K42+M42+P42+R42&gt;1,IF(AF42=0,1,0),0)</f>
        <v>0</v>
      </c>
      <c r="AN42" s="192">
        <f>IF(G42&gt;=1,IF(Y42=0,1,0),0)</f>
        <v>0</v>
      </c>
      <c r="AO42" s="192">
        <f>IF(H42&gt;=1,IF(AA42=0,1,0),0)</f>
        <v>0</v>
      </c>
      <c r="AQ42" s="192">
        <f>IF(J42&gt;=1,1,0)</f>
        <v>0</v>
      </c>
      <c r="AR42" s="192">
        <f>IF(L42&gt;=1,1,0)</f>
        <v>0</v>
      </c>
      <c r="AS42" s="192">
        <f>IF(O42&gt;=1,1,0)</f>
        <v>0</v>
      </c>
      <c r="AT42" s="192">
        <f>IF(Q42&gt;=1,1,0)</f>
        <v>0</v>
      </c>
      <c r="AU42" s="192">
        <f>SUM(AQ42:AT42)</f>
        <v>0</v>
      </c>
      <c r="AW42" s="192">
        <f>IF(K42&gt;=1,1,0)</f>
        <v>0</v>
      </c>
      <c r="AX42" s="192">
        <f>IF(M42&gt;=1,1,0)</f>
        <v>0</v>
      </c>
      <c r="AY42" s="192">
        <f>IF(P42&gt;=1,1,0)</f>
        <v>0</v>
      </c>
      <c r="AZ42" s="192">
        <f>IF(R42&gt;=1,1,0)</f>
        <v>0</v>
      </c>
      <c r="BA42" s="192">
        <f>SUM(AW42:AZ42)</f>
        <v>0</v>
      </c>
      <c r="BC42" s="192">
        <f>IF(Y42&lt;&gt;0,IF(G42+J42+L42+O42+Q42=0,1,0),0)</f>
        <v>0</v>
      </c>
      <c r="BD42" s="192">
        <f>IF(AA42&lt;&gt;0,IF(H42+K42+M42+P42+R42=0,1,0),0)</f>
        <v>0</v>
      </c>
      <c r="BF42" s="192">
        <f>IF(AD42&lt;&gt;0,IF(J42+L42+O42+Q42=0,1,0),0)</f>
        <v>0</v>
      </c>
      <c r="BG42" s="192">
        <f>IF(AF42&lt;&gt;0,IF(K42+M42+P42+R42=0,1,0),0)</f>
        <v>0</v>
      </c>
    </row>
    <row r="43" spans="1:59" s="92" customFormat="1" ht="22.5" customHeight="1" x14ac:dyDescent="0.2">
      <c r="A43" s="85"/>
      <c r="B43" s="590"/>
      <c r="C43" s="591"/>
      <c r="D43" s="595" t="s">
        <v>17</v>
      </c>
      <c r="E43" s="596"/>
      <c r="F43" s="86"/>
      <c r="G43" s="299"/>
      <c r="H43" s="299"/>
      <c r="I43" s="300">
        <f t="shared" si="4"/>
        <v>0</v>
      </c>
      <c r="J43" s="299"/>
      <c r="K43" s="299"/>
      <c r="L43" s="299"/>
      <c r="M43" s="580"/>
      <c r="N43" s="581"/>
      <c r="O43" s="299"/>
      <c r="P43" s="299"/>
      <c r="Q43" s="299"/>
      <c r="R43" s="299"/>
      <c r="S43" s="582">
        <f t="shared" si="5"/>
        <v>0</v>
      </c>
      <c r="T43" s="582"/>
      <c r="U43" s="582"/>
      <c r="V43" s="585"/>
      <c r="W43" s="586"/>
      <c r="X43" s="587"/>
      <c r="Y43" s="733"/>
      <c r="Z43" s="734"/>
      <c r="AA43" s="733"/>
      <c r="AB43" s="735"/>
      <c r="AC43" s="734"/>
      <c r="AD43" s="736"/>
      <c r="AE43" s="736"/>
      <c r="AF43" s="736"/>
      <c r="AG43" s="736"/>
      <c r="AH43" s="205"/>
      <c r="AI43" s="87"/>
      <c r="AJ43" s="216"/>
      <c r="AK43" s="192">
        <f>IF(J43+L43+O43+Q43&gt;1,IF(AD43=0,1,0),0)</f>
        <v>0</v>
      </c>
      <c r="AL43" s="192">
        <f>IF(K43+M43+P43+R43&gt;1,IF(AF43=0,1,0),0)</f>
        <v>0</v>
      </c>
      <c r="AN43" s="192">
        <f>IF(G43&gt;=1,IF(Y43=0,1,0),0)</f>
        <v>0</v>
      </c>
      <c r="AO43" s="192">
        <f>IF(H43&gt;=1,IF(AA43=0,1,0),0)</f>
        <v>0</v>
      </c>
      <c r="AQ43" s="192">
        <f>IF(J43&gt;=1,1,0)</f>
        <v>0</v>
      </c>
      <c r="AR43" s="192">
        <f>IF(L43&gt;=1,1,0)</f>
        <v>0</v>
      </c>
      <c r="AS43" s="192">
        <f>IF(O43&gt;=1,1,0)</f>
        <v>0</v>
      </c>
      <c r="AT43" s="192">
        <f>IF(Q43&gt;=1,1,0)</f>
        <v>0</v>
      </c>
      <c r="AU43" s="192">
        <f>SUM(AQ43:AT43)</f>
        <v>0</v>
      </c>
      <c r="AW43" s="192">
        <f>IF(K43&gt;=1,1,0)</f>
        <v>0</v>
      </c>
      <c r="AX43" s="192">
        <f>IF(M43&gt;=1,1,0)</f>
        <v>0</v>
      </c>
      <c r="AY43" s="192">
        <f>IF(P43&gt;=1,1,0)</f>
        <v>0</v>
      </c>
      <c r="AZ43" s="192">
        <f>IF(R43&gt;=1,1,0)</f>
        <v>0</v>
      </c>
      <c r="BA43" s="192">
        <f>SUM(AW43:AZ43)</f>
        <v>0</v>
      </c>
      <c r="BC43" s="192">
        <f>IF(Y43&lt;&gt;0,IF(G43+J43+L43+O43+Q43=0,1,0),0)</f>
        <v>0</v>
      </c>
      <c r="BD43" s="192">
        <f>IF(AA43&lt;&gt;0,IF(H43+K43+M43+P43+R43=0,1,0),0)</f>
        <v>0</v>
      </c>
      <c r="BF43" s="192">
        <f>IF(AD43&lt;&gt;0,IF(J43+L43+O43+Q43=0,1,0),0)</f>
        <v>0</v>
      </c>
      <c r="BG43" s="192">
        <f>IF(AF43&lt;&gt;0,IF(K43+M43+P43+R43=0,1,0),0)</f>
        <v>0</v>
      </c>
    </row>
    <row r="44" spans="1:59" s="244" customFormat="1" ht="18" customHeight="1" x14ac:dyDescent="0.2">
      <c r="A44" s="241"/>
      <c r="B44" s="242"/>
      <c r="C44" s="242"/>
      <c r="D44" s="594" t="s">
        <v>28</v>
      </c>
      <c r="E44" s="594"/>
      <c r="F44" s="594"/>
      <c r="G44" s="301">
        <f>SUM(G42:G43)</f>
        <v>0</v>
      </c>
      <c r="H44" s="301">
        <f>SUM(H42:H43)</f>
        <v>0</v>
      </c>
      <c r="I44" s="302">
        <f>SUM(G44:H44)</f>
        <v>0</v>
      </c>
      <c r="J44" s="301">
        <f>SUM(J42:J43)</f>
        <v>0</v>
      </c>
      <c r="K44" s="301">
        <f>SUM(K42:K43)</f>
        <v>0</v>
      </c>
      <c r="L44" s="301">
        <f>SUM(L42:L43)</f>
        <v>0</v>
      </c>
      <c r="M44" s="742">
        <f>SUM(M42:N43)</f>
        <v>0</v>
      </c>
      <c r="N44" s="742"/>
      <c r="O44" s="301">
        <f>SUM(O42:O43)</f>
        <v>0</v>
      </c>
      <c r="P44" s="301">
        <f>SUM(P42:P43)</f>
        <v>0</v>
      </c>
      <c r="Q44" s="301">
        <f>SUM(Q42:Q43)</f>
        <v>0</v>
      </c>
      <c r="R44" s="301">
        <f>SUM(R42:R43)</f>
        <v>0</v>
      </c>
      <c r="S44" s="694">
        <f>SUM(J44:R44)</f>
        <v>0</v>
      </c>
      <c r="T44" s="694"/>
      <c r="U44" s="694"/>
      <c r="V44" s="695">
        <f>IF(I44&lt;&gt;0,((S44/I44)*100),0)</f>
        <v>0</v>
      </c>
      <c r="W44" s="695"/>
      <c r="X44" s="316">
        <f>IF(I44&lt;&gt;0,((H44/I44)*100),0)</f>
        <v>0</v>
      </c>
      <c r="Y44" s="737">
        <f>SUM(Y42:Z43)</f>
        <v>0</v>
      </c>
      <c r="Z44" s="737"/>
      <c r="AA44" s="738">
        <f>SUM(AA42:AC43)</f>
        <v>0</v>
      </c>
      <c r="AB44" s="738"/>
      <c r="AC44" s="738"/>
      <c r="AD44" s="737">
        <f>SUM(AD42:AE43)</f>
        <v>0</v>
      </c>
      <c r="AE44" s="737"/>
      <c r="AF44" s="737">
        <f>SUM(AF42:AG43)</f>
        <v>0</v>
      </c>
      <c r="AG44" s="737"/>
      <c r="AH44" s="243"/>
      <c r="AI44" s="177"/>
      <c r="AK44" s="245"/>
      <c r="AL44" s="245"/>
      <c r="AN44" s="245"/>
      <c r="AO44" s="245"/>
      <c r="BC44" s="245"/>
      <c r="BD44" s="245"/>
      <c r="BF44" s="245"/>
      <c r="BG44" s="245"/>
    </row>
    <row r="45" spans="1:59" s="92" customFormat="1" ht="23.25" customHeight="1" x14ac:dyDescent="0.2">
      <c r="A45" s="85"/>
      <c r="B45" s="698"/>
      <c r="C45" s="699"/>
      <c r="D45" s="700" t="s">
        <v>19</v>
      </c>
      <c r="E45" s="701"/>
      <c r="F45" s="86"/>
      <c r="G45" s="299"/>
      <c r="H45" s="299"/>
      <c r="I45" s="300">
        <f>G45+H45</f>
        <v>0</v>
      </c>
      <c r="J45" s="299"/>
      <c r="K45" s="299"/>
      <c r="L45" s="299"/>
      <c r="M45" s="580"/>
      <c r="N45" s="581"/>
      <c r="O45" s="299"/>
      <c r="P45" s="299"/>
      <c r="Q45" s="299"/>
      <c r="R45" s="299"/>
      <c r="S45" s="582">
        <f t="shared" ref="S45" si="6">SUM(J45:R45)</f>
        <v>0</v>
      </c>
      <c r="T45" s="582"/>
      <c r="U45" s="582"/>
      <c r="V45" s="695">
        <f>IF(I45&lt;&gt;0,((S45/I45)*100),0)</f>
        <v>0</v>
      </c>
      <c r="W45" s="695"/>
      <c r="X45" s="316">
        <f>IF(I45&lt;&gt;0,((H45/I45)*100),0)</f>
        <v>0</v>
      </c>
      <c r="Y45" s="733"/>
      <c r="Z45" s="734"/>
      <c r="AA45" s="733"/>
      <c r="AB45" s="735"/>
      <c r="AC45" s="734"/>
      <c r="AD45" s="736"/>
      <c r="AE45" s="736"/>
      <c r="AF45" s="736"/>
      <c r="AG45" s="736"/>
      <c r="AH45" s="205"/>
      <c r="AI45" s="87"/>
      <c r="AJ45" s="216"/>
      <c r="AK45" s="192">
        <f>IF(J45+L45+O45+Q45&gt;1,IF(AD45=0,1,0),0)</f>
        <v>0</v>
      </c>
      <c r="AL45" s="192">
        <f>IF(K45+M45+P45+R45&gt;1,IF(AF45=0,1,0),0)</f>
        <v>0</v>
      </c>
      <c r="AN45" s="192">
        <f>IF(G45&gt;=1,IF(Y45=0,1,0),0)</f>
        <v>0</v>
      </c>
      <c r="AO45" s="192">
        <f>IF(H45&gt;=1,IF(AA45=0,1,0),0)</f>
        <v>0</v>
      </c>
      <c r="AQ45" s="192">
        <f>IF(J45&gt;=1,1,0)</f>
        <v>0</v>
      </c>
      <c r="AR45" s="192">
        <f>IF(L45&gt;=1,1,0)</f>
        <v>0</v>
      </c>
      <c r="AS45" s="192">
        <f>IF(O45&gt;=1,1,0)</f>
        <v>0</v>
      </c>
      <c r="AT45" s="192">
        <f>IF(Q45&gt;=1,1,0)</f>
        <v>0</v>
      </c>
      <c r="AU45" s="192">
        <f>SUM(AQ45:AT45)</f>
        <v>0</v>
      </c>
      <c r="AW45" s="192">
        <f>IF(K45&gt;=1,1,0)</f>
        <v>0</v>
      </c>
      <c r="AX45" s="192">
        <f>IF(M45&gt;=1,1,0)</f>
        <v>0</v>
      </c>
      <c r="AY45" s="192">
        <f>IF(P45&gt;=1,1,0)</f>
        <v>0</v>
      </c>
      <c r="AZ45" s="192">
        <f>IF(R45&gt;=1,1,0)</f>
        <v>0</v>
      </c>
      <c r="BA45" s="192">
        <f>SUM(AW45:AZ45)</f>
        <v>0</v>
      </c>
      <c r="BC45" s="192">
        <f>IF(Y45&lt;&gt;0,IF(G45+J45+L45+O45+Q45=0,1,0),0)</f>
        <v>0</v>
      </c>
      <c r="BD45" s="192">
        <f>IF(AA45&lt;&gt;0,IF(H45+K45+M45+P45+R45=0,1,0),0)</f>
        <v>0</v>
      </c>
      <c r="BF45" s="192">
        <f>IF(AD45&lt;&gt;0,IF(J45+L45+O45+Q45=0,1,0),0)</f>
        <v>0</v>
      </c>
      <c r="BG45" s="192">
        <f>IF(AF45&lt;&gt;0,IF(K45+M45+P45+R45=0,1,0),0)</f>
        <v>0</v>
      </c>
    </row>
    <row r="46" spans="1:59" ht="5.25" customHeight="1" x14ac:dyDescent="0.2">
      <c r="A46" s="72"/>
      <c r="B46" s="73"/>
      <c r="C46" s="73"/>
      <c r="D46" s="73"/>
      <c r="E46" s="73"/>
      <c r="F46" s="74"/>
      <c r="G46" s="214"/>
      <c r="H46" s="214"/>
      <c r="I46" s="214"/>
      <c r="J46" s="214"/>
      <c r="K46" s="214"/>
      <c r="L46" s="214"/>
      <c r="M46" s="214"/>
      <c r="N46" s="74"/>
      <c r="O46" s="74"/>
      <c r="P46" s="74"/>
      <c r="Q46" s="74"/>
      <c r="R46" s="74"/>
      <c r="S46" s="75"/>
      <c r="T46" s="75"/>
      <c r="U46" s="75"/>
      <c r="V46" s="76"/>
      <c r="W46" s="76"/>
      <c r="X46" s="76"/>
      <c r="Y46" s="74"/>
      <c r="Z46" s="74"/>
      <c r="AA46" s="74"/>
      <c r="AB46" s="214"/>
      <c r="AC46" s="74"/>
      <c r="AD46" s="74"/>
      <c r="AE46" s="74"/>
      <c r="AF46" s="214"/>
      <c r="AG46" s="74"/>
      <c r="AH46" s="61"/>
    </row>
    <row r="47" spans="1:59" ht="9" customHeight="1" x14ac:dyDescent="0.2">
      <c r="G47" s="94"/>
      <c r="H47" s="34"/>
      <c r="I47" s="34"/>
      <c r="J47" s="34"/>
      <c r="K47" s="34"/>
      <c r="L47" s="34"/>
      <c r="M47" s="34"/>
      <c r="U47" s="34"/>
    </row>
    <row r="48" spans="1:59" ht="15" customHeight="1" x14ac:dyDescent="0.2">
      <c r="B48" s="34" t="s">
        <v>230</v>
      </c>
      <c r="E48" s="697"/>
      <c r="F48" s="697"/>
      <c r="G48" s="697"/>
      <c r="H48" s="697"/>
      <c r="I48" s="697"/>
      <c r="J48" s="697"/>
      <c r="K48" s="697"/>
      <c r="L48" s="697"/>
      <c r="M48" s="697"/>
      <c r="N48" s="697"/>
      <c r="O48" s="697"/>
      <c r="P48" s="509" t="s">
        <v>20</v>
      </c>
      <c r="Q48" s="509"/>
      <c r="R48" s="697"/>
      <c r="S48" s="697"/>
      <c r="T48" s="697"/>
    </row>
    <row r="49" spans="2:8" ht="21.75" customHeight="1" x14ac:dyDescent="0.2">
      <c r="B49" s="34" t="s">
        <v>57</v>
      </c>
      <c r="H49" s="211" t="s">
        <v>58</v>
      </c>
    </row>
    <row r="50" spans="2:8" ht="15" customHeight="1" x14ac:dyDescent="0.2"/>
    <row r="51" spans="2:8" ht="15" hidden="1" customHeight="1" x14ac:dyDescent="0.2"/>
    <row r="52" spans="2:8" ht="15" hidden="1" customHeight="1" x14ac:dyDescent="0.2"/>
    <row r="53" spans="2:8" ht="15" hidden="1" customHeight="1" x14ac:dyDescent="0.2"/>
    <row r="54" spans="2:8" ht="15" hidden="1" customHeight="1" x14ac:dyDescent="0.2"/>
    <row r="55" spans="2:8" ht="15" hidden="1" customHeight="1" x14ac:dyDescent="0.2"/>
  </sheetData>
  <sheetProtection algorithmName="SHA-512" hashValue="kpytI56kKMZdPGwYsmhCcZC5OOSONQeBLsaPGPnwyx/PPKOhOa/QgQWEz8RHBmzQGl8Bgrh3vubCfp6VbxOuqA==" saltValue="4fL8vNx9F2Mi2tEcgmXouQ==" spinCount="100000" sheet="1" objects="1" scenarios="1" selectLockedCells="1"/>
  <mergeCells count="245">
    <mergeCell ref="Y35:Z35"/>
    <mergeCell ref="Y36:Z36"/>
    <mergeCell ref="Y39:Z39"/>
    <mergeCell ref="G2:V3"/>
    <mergeCell ref="B1:C1"/>
    <mergeCell ref="B2:C2"/>
    <mergeCell ref="C14:D14"/>
    <mergeCell ref="G15:H15"/>
    <mergeCell ref="I15:M15"/>
    <mergeCell ref="N19:N20"/>
    <mergeCell ref="O19:R20"/>
    <mergeCell ref="L20:M20"/>
    <mergeCell ref="C20:E22"/>
    <mergeCell ref="G20:H20"/>
    <mergeCell ref="I20:K20"/>
    <mergeCell ref="C17:G18"/>
    <mergeCell ref="A5:H5"/>
    <mergeCell ref="A6:D6"/>
    <mergeCell ref="O12:R13"/>
    <mergeCell ref="V11:Z11"/>
    <mergeCell ref="S12:S13"/>
    <mergeCell ref="I11:J11"/>
    <mergeCell ref="L11:M11"/>
    <mergeCell ref="T11:U11"/>
    <mergeCell ref="AA42:AC42"/>
    <mergeCell ref="AD42:AE42"/>
    <mergeCell ref="AF42:AG42"/>
    <mergeCell ref="AD43:AE43"/>
    <mergeCell ref="AF43:AG43"/>
    <mergeCell ref="AA43:AC43"/>
    <mergeCell ref="AA41:AC41"/>
    <mergeCell ref="AD41:AE41"/>
    <mergeCell ref="AD40:AE40"/>
    <mergeCell ref="AF40:AG40"/>
    <mergeCell ref="AA40:AC40"/>
    <mergeCell ref="I10:M10"/>
    <mergeCell ref="I12:M13"/>
    <mergeCell ref="N12:N13"/>
    <mergeCell ref="AE12:AF12"/>
    <mergeCell ref="O17:R17"/>
    <mergeCell ref="T17:U17"/>
    <mergeCell ref="T12:U12"/>
    <mergeCell ref="V12:X12"/>
    <mergeCell ref="AF41:AG41"/>
    <mergeCell ref="I16:M16"/>
    <mergeCell ref="O16:R16"/>
    <mergeCell ref="T16:U16"/>
    <mergeCell ref="X15:AB15"/>
    <mergeCell ref="O15:R15"/>
    <mergeCell ref="I17:M17"/>
    <mergeCell ref="I18:J18"/>
    <mergeCell ref="L18:M19"/>
    <mergeCell ref="T15:W15"/>
    <mergeCell ref="T20:U20"/>
    <mergeCell ref="Y20:Z20"/>
    <mergeCell ref="AD15:AF15"/>
    <mergeCell ref="AD16:AF16"/>
    <mergeCell ref="AD18:AF19"/>
    <mergeCell ref="AD20:AF20"/>
    <mergeCell ref="AF29:AG29"/>
    <mergeCell ref="G25:U25"/>
    <mergeCell ref="Y25:AG25"/>
    <mergeCell ref="G14:H14"/>
    <mergeCell ref="I14:M14"/>
    <mergeCell ref="O14:R14"/>
    <mergeCell ref="T14:W14"/>
    <mergeCell ref="AE13:AF13"/>
    <mergeCell ref="X14:AB14"/>
    <mergeCell ref="AC14:AH14"/>
    <mergeCell ref="O18:R18"/>
    <mergeCell ref="T18:V19"/>
    <mergeCell ref="S19:S20"/>
    <mergeCell ref="AC5:AH5"/>
    <mergeCell ref="Q7:AC8"/>
    <mergeCell ref="AD7:AE8"/>
    <mergeCell ref="AF7:AG8"/>
    <mergeCell ref="T10:AB10"/>
    <mergeCell ref="AA39:AC39"/>
    <mergeCell ref="AD39:AE39"/>
    <mergeCell ref="AF39:AG39"/>
    <mergeCell ref="AF32:AG32"/>
    <mergeCell ref="AA31:AC31"/>
    <mergeCell ref="AA34:AC34"/>
    <mergeCell ref="AF34:AG34"/>
    <mergeCell ref="AA35:AC35"/>
    <mergeCell ref="AA36:AC36"/>
    <mergeCell ref="AD36:AE36"/>
    <mergeCell ref="AF36:AG36"/>
    <mergeCell ref="AD37:AE37"/>
    <mergeCell ref="AF37:AG37"/>
    <mergeCell ref="AA38:AC38"/>
    <mergeCell ref="AD38:AE38"/>
    <mergeCell ref="AF38:AG38"/>
    <mergeCell ref="AA37:AC37"/>
    <mergeCell ref="Y34:Z34"/>
    <mergeCell ref="AC10:AH11"/>
    <mergeCell ref="M33:N33"/>
    <mergeCell ref="S33:U33"/>
    <mergeCell ref="Y33:Z33"/>
    <mergeCell ref="AA33:AC33"/>
    <mergeCell ref="AD33:AE33"/>
    <mergeCell ref="AF33:AG33"/>
    <mergeCell ref="AD34:AE34"/>
    <mergeCell ref="M31:N31"/>
    <mergeCell ref="S31:U31"/>
    <mergeCell ref="AD31:AE31"/>
    <mergeCell ref="D38:F38"/>
    <mergeCell ref="V38:W38"/>
    <mergeCell ref="Y41:Z41"/>
    <mergeCell ref="M44:N44"/>
    <mergeCell ref="S44:U44"/>
    <mergeCell ref="V44:W44"/>
    <mergeCell ref="D45:E45"/>
    <mergeCell ref="M45:N45"/>
    <mergeCell ref="S45:U45"/>
    <mergeCell ref="Y42:Z42"/>
    <mergeCell ref="M43:N43"/>
    <mergeCell ref="S43:U43"/>
    <mergeCell ref="Y43:Z43"/>
    <mergeCell ref="Y44:Z44"/>
    <mergeCell ref="D44:F44"/>
    <mergeCell ref="Y40:Z40"/>
    <mergeCell ref="M38:N38"/>
    <mergeCell ref="S38:U38"/>
    <mergeCell ref="Y38:Z38"/>
    <mergeCell ref="AA44:AC44"/>
    <mergeCell ref="AD44:AE44"/>
    <mergeCell ref="AF44:AG44"/>
    <mergeCell ref="V45:W45"/>
    <mergeCell ref="D42:E42"/>
    <mergeCell ref="M42:N42"/>
    <mergeCell ref="S42:U42"/>
    <mergeCell ref="B7:O7"/>
    <mergeCell ref="B8:H9"/>
    <mergeCell ref="B10:H10"/>
    <mergeCell ref="N10:S11"/>
    <mergeCell ref="M34:N34"/>
    <mergeCell ref="S34:U34"/>
    <mergeCell ref="D39:E39"/>
    <mergeCell ref="M39:N39"/>
    <mergeCell ref="S39:U39"/>
    <mergeCell ref="D36:E36"/>
    <mergeCell ref="M36:N36"/>
    <mergeCell ref="S36:U36"/>
    <mergeCell ref="M41:N41"/>
    <mergeCell ref="S41:U41"/>
    <mergeCell ref="M40:N40"/>
    <mergeCell ref="S40:U40"/>
    <mergeCell ref="V32:W32"/>
    <mergeCell ref="BC24:BD25"/>
    <mergeCell ref="BF24:BG25"/>
    <mergeCell ref="AK25:AL25"/>
    <mergeCell ref="AN25:AO25"/>
    <mergeCell ref="D26:E26"/>
    <mergeCell ref="G26:AG26"/>
    <mergeCell ref="B27:C28"/>
    <mergeCell ref="D27:E28"/>
    <mergeCell ref="F27:F29"/>
    <mergeCell ref="G27:H28"/>
    <mergeCell ref="I27:I28"/>
    <mergeCell ref="J27:K28"/>
    <mergeCell ref="L27:N28"/>
    <mergeCell ref="O27:P28"/>
    <mergeCell ref="Q27:R28"/>
    <mergeCell ref="S27:U28"/>
    <mergeCell ref="V27:W28"/>
    <mergeCell ref="X27:X28"/>
    <mergeCell ref="Y27:AC28"/>
    <mergeCell ref="AD27:AG28"/>
    <mergeCell ref="AK27:AK28"/>
    <mergeCell ref="AL27:AL28"/>
    <mergeCell ref="AN27:AN28"/>
    <mergeCell ref="AO27:AO28"/>
    <mergeCell ref="B29:C29"/>
    <mergeCell ref="V29:W29"/>
    <mergeCell ref="B30:C31"/>
    <mergeCell ref="V30:X31"/>
    <mergeCell ref="D31:E31"/>
    <mergeCell ref="AQ27:AQ28"/>
    <mergeCell ref="AR27:AR28"/>
    <mergeCell ref="AS27:AS28"/>
    <mergeCell ref="AT27:AT28"/>
    <mergeCell ref="Y29:Z29"/>
    <mergeCell ref="D30:E30"/>
    <mergeCell ref="M30:N30"/>
    <mergeCell ref="S30:U30"/>
    <mergeCell ref="Y30:Z30"/>
    <mergeCell ref="Y31:Z31"/>
    <mergeCell ref="AF31:AG31"/>
    <mergeCell ref="D29:E29"/>
    <mergeCell ref="M29:N29"/>
    <mergeCell ref="S29:U29"/>
    <mergeCell ref="AA30:AC30"/>
    <mergeCell ref="AD30:AE30"/>
    <mergeCell ref="AF30:AG30"/>
    <mergeCell ref="AA29:AC29"/>
    <mergeCell ref="AD29:AE29"/>
    <mergeCell ref="D37:E37"/>
    <mergeCell ref="M35:N35"/>
    <mergeCell ref="S35:U35"/>
    <mergeCell ref="D33:E33"/>
    <mergeCell ref="BA27:BA28"/>
    <mergeCell ref="BC27:BC28"/>
    <mergeCell ref="BD27:BD28"/>
    <mergeCell ref="BF27:BF28"/>
    <mergeCell ref="BG27:BG28"/>
    <mergeCell ref="AU27:AU28"/>
    <mergeCell ref="AW27:AW28"/>
    <mergeCell ref="AX27:AX28"/>
    <mergeCell ref="AY27:AY28"/>
    <mergeCell ref="AZ27:AZ28"/>
    <mergeCell ref="AD35:AE35"/>
    <mergeCell ref="AF35:AG35"/>
    <mergeCell ref="M37:N37"/>
    <mergeCell ref="S37:U37"/>
    <mergeCell ref="Y37:Z37"/>
    <mergeCell ref="M32:N32"/>
    <mergeCell ref="S32:U32"/>
    <mergeCell ref="Y32:Z32"/>
    <mergeCell ref="AA32:AC32"/>
    <mergeCell ref="AD32:AE32"/>
    <mergeCell ref="B45:C45"/>
    <mergeCell ref="Y45:Z45"/>
    <mergeCell ref="AA45:AC45"/>
    <mergeCell ref="AD45:AE45"/>
    <mergeCell ref="AF45:AG45"/>
    <mergeCell ref="E48:O48"/>
    <mergeCell ref="P48:Q48"/>
    <mergeCell ref="R48:T48"/>
    <mergeCell ref="D32:F32"/>
    <mergeCell ref="B39:C40"/>
    <mergeCell ref="V39:X40"/>
    <mergeCell ref="D40:E40"/>
    <mergeCell ref="D41:F41"/>
    <mergeCell ref="V41:W41"/>
    <mergeCell ref="B42:C43"/>
    <mergeCell ref="V42:X43"/>
    <mergeCell ref="D43:E43"/>
    <mergeCell ref="B33:C34"/>
    <mergeCell ref="V33:X34"/>
    <mergeCell ref="D34:E34"/>
    <mergeCell ref="D35:F35"/>
    <mergeCell ref="V35:W35"/>
    <mergeCell ref="B36:C37"/>
    <mergeCell ref="V36:X37"/>
  </mergeCells>
  <conditionalFormatting sqref="G30">
    <cfRule type="expression" dxfId="153" priority="154">
      <formula>G30&lt;J30+L30+O30+Q30</formula>
    </cfRule>
  </conditionalFormatting>
  <conditionalFormatting sqref="H30">
    <cfRule type="expression" dxfId="152" priority="153">
      <formula>H30&lt;K30+M30+P30+R30</formula>
    </cfRule>
  </conditionalFormatting>
  <conditionalFormatting sqref="Y43:Z43">
    <cfRule type="expression" dxfId="151" priority="150">
      <formula>AN43=1</formula>
    </cfRule>
    <cfRule type="expression" dxfId="150" priority="151">
      <formula>Y43&lt;AD43</formula>
    </cfRule>
    <cfRule type="expression" dxfId="149" priority="152">
      <formula>$BC43=1</formula>
    </cfRule>
  </conditionalFormatting>
  <conditionalFormatting sqref="G45">
    <cfRule type="expression" dxfId="148" priority="149">
      <formula>G45&lt;J45+L45+O45+Q45</formula>
    </cfRule>
  </conditionalFormatting>
  <conditionalFormatting sqref="G31">
    <cfRule type="expression" dxfId="147" priority="148">
      <formula>G31&lt;J31+L31+O31+Q31</formula>
    </cfRule>
  </conditionalFormatting>
  <conditionalFormatting sqref="H31">
    <cfRule type="expression" dxfId="146" priority="147">
      <formula>H31&lt;K31+M31+P31+R31</formula>
    </cfRule>
  </conditionalFormatting>
  <conditionalFormatting sqref="G33">
    <cfRule type="expression" dxfId="145" priority="146">
      <formula>G33&lt;J33+L33+O33+Q33</formula>
    </cfRule>
  </conditionalFormatting>
  <conditionalFormatting sqref="H33">
    <cfRule type="expression" dxfId="144" priority="145">
      <formula>H33&lt;K33+M33+P33+R33</formula>
    </cfRule>
  </conditionalFormatting>
  <conditionalFormatting sqref="G34">
    <cfRule type="expression" dxfId="143" priority="144">
      <formula>G34&lt;J34+L34+O34+Q34</formula>
    </cfRule>
  </conditionalFormatting>
  <conditionalFormatting sqref="H34">
    <cfRule type="expression" dxfId="142" priority="143">
      <formula>H34&lt;K34+M34+P34+R34</formula>
    </cfRule>
  </conditionalFormatting>
  <conditionalFormatting sqref="G36">
    <cfRule type="expression" dxfId="141" priority="142">
      <formula>G36&lt;J36+L36+O36+Q36</formula>
    </cfRule>
  </conditionalFormatting>
  <conditionalFormatting sqref="H36">
    <cfRule type="expression" dxfId="140" priority="141">
      <formula>H36&lt;K36+M36+P36+R36</formula>
    </cfRule>
  </conditionalFormatting>
  <conditionalFormatting sqref="G37">
    <cfRule type="expression" dxfId="139" priority="140">
      <formula>G37&lt;J37+L37+O37+Q37</formula>
    </cfRule>
  </conditionalFormatting>
  <conditionalFormatting sqref="H37">
    <cfRule type="expression" dxfId="138" priority="139">
      <formula>H37&lt;K37+M37+P37+R37</formula>
    </cfRule>
  </conditionalFormatting>
  <conditionalFormatting sqref="G39">
    <cfRule type="expression" dxfId="137" priority="138">
      <formula>G39&lt;J39+L39+O39+Q39</formula>
    </cfRule>
  </conditionalFormatting>
  <conditionalFormatting sqref="H39">
    <cfRule type="expression" dxfId="136" priority="137">
      <formula>H39&lt;K39+M39+P39+R39</formula>
    </cfRule>
  </conditionalFormatting>
  <conditionalFormatting sqref="G40">
    <cfRule type="expression" dxfId="135" priority="136">
      <formula>G40&lt;J40+L40+O40+Q40</formula>
    </cfRule>
  </conditionalFormatting>
  <conditionalFormatting sqref="H40">
    <cfRule type="expression" dxfId="134" priority="135">
      <formula>H40&lt;K40+M40+P40+R40</formula>
    </cfRule>
  </conditionalFormatting>
  <conditionalFormatting sqref="G42">
    <cfRule type="expression" dxfId="133" priority="134">
      <formula>G42&lt;J42+L42+O42+Q42</formula>
    </cfRule>
  </conditionalFormatting>
  <conditionalFormatting sqref="H42">
    <cfRule type="expression" dxfId="132" priority="133">
      <formula>H42&lt;K42+M42+P42+R42</formula>
    </cfRule>
  </conditionalFormatting>
  <conditionalFormatting sqref="G43">
    <cfRule type="expression" dxfId="131" priority="132">
      <formula>G43&lt;J43+L43+O43+Q43</formula>
    </cfRule>
  </conditionalFormatting>
  <conditionalFormatting sqref="H43">
    <cfRule type="expression" dxfId="130" priority="131">
      <formula>H43&lt;K43+M43+P43+R43</formula>
    </cfRule>
  </conditionalFormatting>
  <conditionalFormatting sqref="H45">
    <cfRule type="expression" dxfId="129" priority="130">
      <formula>H45&lt;K45+M45+P45+R45</formula>
    </cfRule>
  </conditionalFormatting>
  <conditionalFormatting sqref="AD34:AE34">
    <cfRule type="expression" dxfId="128" priority="127">
      <formula>AU34&gt;AD34</formula>
    </cfRule>
    <cfRule type="expression" dxfId="127" priority="128">
      <formula>AK34=1</formula>
    </cfRule>
    <cfRule type="expression" dxfId="126" priority="129">
      <formula>$BF34=1</formula>
    </cfRule>
  </conditionalFormatting>
  <conditionalFormatting sqref="Y30">
    <cfRule type="expression" dxfId="125" priority="124">
      <formula>AN30=1</formula>
    </cfRule>
    <cfRule type="expression" dxfId="124" priority="125">
      <formula>Y30&lt;AD30</formula>
    </cfRule>
    <cfRule type="expression" dxfId="123" priority="126">
      <formula>$BC30=1</formula>
    </cfRule>
  </conditionalFormatting>
  <conditionalFormatting sqref="AD31">
    <cfRule type="expression" dxfId="122" priority="121">
      <formula>AU31&gt;AD31</formula>
    </cfRule>
    <cfRule type="expression" dxfId="121" priority="122">
      <formula>AK31=1</formula>
    </cfRule>
    <cfRule type="expression" dxfId="120" priority="123">
      <formula>$BF31=1</formula>
    </cfRule>
  </conditionalFormatting>
  <conditionalFormatting sqref="AF31">
    <cfRule type="expression" dxfId="119" priority="118">
      <formula>BA31&gt;AF31</formula>
    </cfRule>
    <cfRule type="expression" dxfId="118" priority="119">
      <formula>AL31=1</formula>
    </cfRule>
    <cfRule type="expression" dxfId="117" priority="120">
      <formula>$BG31=1</formula>
    </cfRule>
  </conditionalFormatting>
  <conditionalFormatting sqref="Y31">
    <cfRule type="expression" dxfId="116" priority="115">
      <formula>AN31=1</formula>
    </cfRule>
    <cfRule type="expression" dxfId="115" priority="116">
      <formula>Y31&lt;AD31</formula>
    </cfRule>
    <cfRule type="expression" dxfId="114" priority="117">
      <formula>$BC31=1</formula>
    </cfRule>
  </conditionalFormatting>
  <conditionalFormatting sqref="AA30">
    <cfRule type="expression" dxfId="113" priority="112">
      <formula>AO30=1</formula>
    </cfRule>
    <cfRule type="expression" dxfId="112" priority="113">
      <formula>AA30&lt;AF30</formula>
    </cfRule>
    <cfRule type="expression" dxfId="111" priority="114">
      <formula>$BD30=1</formula>
    </cfRule>
  </conditionalFormatting>
  <conditionalFormatting sqref="AA31">
    <cfRule type="expression" dxfId="110" priority="109">
      <formula>AO31=1</formula>
    </cfRule>
    <cfRule type="expression" dxfId="109" priority="110">
      <formula>AA31&lt;AF31</formula>
    </cfRule>
    <cfRule type="expression" dxfId="108" priority="111">
      <formula>$BD31=1</formula>
    </cfRule>
  </conditionalFormatting>
  <conditionalFormatting sqref="AD30">
    <cfRule type="expression" dxfId="107" priority="106">
      <formula>AU30&gt;AD30</formula>
    </cfRule>
    <cfRule type="expression" dxfId="106" priority="107">
      <formula>AK30=1</formula>
    </cfRule>
    <cfRule type="expression" dxfId="105" priority="108">
      <formula>$BF30=1</formula>
    </cfRule>
  </conditionalFormatting>
  <conditionalFormatting sqref="AF30">
    <cfRule type="expression" dxfId="104" priority="103">
      <formula>BA30&gt;AF30</formula>
    </cfRule>
    <cfRule type="expression" dxfId="103" priority="104">
      <formula>AL30=1</formula>
    </cfRule>
    <cfRule type="expression" dxfId="102" priority="105">
      <formula>$BG30=1</formula>
    </cfRule>
  </conditionalFormatting>
  <conditionalFormatting sqref="Y33">
    <cfRule type="expression" dxfId="101" priority="100">
      <formula>AN33=1</formula>
    </cfRule>
    <cfRule type="expression" dxfId="100" priority="101">
      <formula>Y33&lt;AD33</formula>
    </cfRule>
    <cfRule type="expression" dxfId="99" priority="102">
      <formula>$BC33=1</formula>
    </cfRule>
  </conditionalFormatting>
  <conditionalFormatting sqref="AA33">
    <cfRule type="expression" dxfId="98" priority="97">
      <formula>AO33=1</formula>
    </cfRule>
    <cfRule type="expression" dxfId="97" priority="98">
      <formula>AA33&lt;AF33</formula>
    </cfRule>
    <cfRule type="expression" dxfId="96" priority="99">
      <formula>$BD33=1</formula>
    </cfRule>
  </conditionalFormatting>
  <conditionalFormatting sqref="AD33">
    <cfRule type="expression" dxfId="95" priority="94">
      <formula>AU33&gt;AD33</formula>
    </cfRule>
    <cfRule type="expression" dxfId="94" priority="95">
      <formula>AK33=1</formula>
    </cfRule>
    <cfRule type="expression" dxfId="93" priority="96">
      <formula>$BF33=1</formula>
    </cfRule>
  </conditionalFormatting>
  <conditionalFormatting sqref="AF33">
    <cfRule type="expression" dxfId="92" priority="91">
      <formula>BA33&gt;AF33</formula>
    </cfRule>
    <cfRule type="expression" dxfId="91" priority="92">
      <formula>AL33=1</formula>
    </cfRule>
    <cfRule type="expression" dxfId="90" priority="93">
      <formula>$BG33=1</formula>
    </cfRule>
  </conditionalFormatting>
  <conditionalFormatting sqref="Y34">
    <cfRule type="expression" dxfId="89" priority="88">
      <formula>AN34=1</formula>
    </cfRule>
    <cfRule type="expression" dxfId="88" priority="89">
      <formula>Y34&lt;AD34</formula>
    </cfRule>
    <cfRule type="expression" dxfId="87" priority="90">
      <formula>$BC34=1</formula>
    </cfRule>
  </conditionalFormatting>
  <conditionalFormatting sqref="AA34">
    <cfRule type="expression" dxfId="86" priority="85">
      <formula>AO34=1</formula>
    </cfRule>
    <cfRule type="expression" dxfId="85" priority="86">
      <formula>AA34&lt;AF34</formula>
    </cfRule>
    <cfRule type="expression" dxfId="84" priority="87">
      <formula>$BD34=1</formula>
    </cfRule>
  </conditionalFormatting>
  <conditionalFormatting sqref="AF34">
    <cfRule type="expression" dxfId="83" priority="82">
      <formula>BA34&gt;AF34</formula>
    </cfRule>
    <cfRule type="expression" dxfId="82" priority="83">
      <formula>AL34=1</formula>
    </cfRule>
    <cfRule type="expression" dxfId="81" priority="84">
      <formula>$BG34=1</formula>
    </cfRule>
  </conditionalFormatting>
  <conditionalFormatting sqref="Y36">
    <cfRule type="expression" dxfId="80" priority="79">
      <formula>AN36=1</formula>
    </cfRule>
    <cfRule type="expression" dxfId="79" priority="80">
      <formula>Y36&lt;AD36</formula>
    </cfRule>
    <cfRule type="expression" dxfId="78" priority="81">
      <formula>$BC36=1</formula>
    </cfRule>
  </conditionalFormatting>
  <conditionalFormatting sqref="AA36">
    <cfRule type="expression" dxfId="77" priority="76">
      <formula>AO36=1</formula>
    </cfRule>
    <cfRule type="expression" dxfId="76" priority="77">
      <formula>AA36&lt;AF36</formula>
    </cfRule>
    <cfRule type="expression" dxfId="75" priority="78">
      <formula>$BD36=1</formula>
    </cfRule>
  </conditionalFormatting>
  <conditionalFormatting sqref="AD36">
    <cfRule type="expression" dxfId="74" priority="73">
      <formula>AU36&gt;AD36</formula>
    </cfRule>
    <cfRule type="expression" dxfId="73" priority="74">
      <formula>AK36=1</formula>
    </cfRule>
    <cfRule type="expression" dxfId="72" priority="75">
      <formula>$BF36=1</formula>
    </cfRule>
  </conditionalFormatting>
  <conditionalFormatting sqref="AF36">
    <cfRule type="expression" dxfId="71" priority="70">
      <formula>BA36&gt;AF36</formula>
    </cfRule>
    <cfRule type="expression" dxfId="70" priority="71">
      <formula>AL36=1</formula>
    </cfRule>
    <cfRule type="expression" dxfId="69" priority="72">
      <formula>$BG36=1</formula>
    </cfRule>
  </conditionalFormatting>
  <conditionalFormatting sqref="Y37">
    <cfRule type="expression" dxfId="68" priority="67">
      <formula>AN37=1</formula>
    </cfRule>
    <cfRule type="expression" dxfId="67" priority="68">
      <formula>Y37&lt;AD37</formula>
    </cfRule>
    <cfRule type="expression" dxfId="66" priority="69">
      <formula>$BC37=1</formula>
    </cfRule>
  </conditionalFormatting>
  <conditionalFormatting sqref="AA37">
    <cfRule type="expression" dxfId="65" priority="64">
      <formula>AO37=1</formula>
    </cfRule>
    <cfRule type="expression" dxfId="64" priority="65">
      <formula>AA37&lt;AF37</formula>
    </cfRule>
    <cfRule type="expression" dxfId="63" priority="66">
      <formula>$BD37=1</formula>
    </cfRule>
  </conditionalFormatting>
  <conditionalFormatting sqref="AD37">
    <cfRule type="expression" dxfId="62" priority="61">
      <formula>AU37&gt;AD37</formula>
    </cfRule>
    <cfRule type="expression" dxfId="61" priority="62">
      <formula>AK37=1</formula>
    </cfRule>
    <cfRule type="expression" dxfId="60" priority="63">
      <formula>$BF37=1</formula>
    </cfRule>
  </conditionalFormatting>
  <conditionalFormatting sqref="AF37">
    <cfRule type="expression" dxfId="59" priority="58">
      <formula>AL37=1</formula>
    </cfRule>
    <cfRule type="expression" dxfId="58" priority="59">
      <formula>BA37&gt;AF37</formula>
    </cfRule>
    <cfRule type="expression" dxfId="57" priority="60">
      <formula>$BG37=1</formula>
    </cfRule>
  </conditionalFormatting>
  <conditionalFormatting sqref="Y39">
    <cfRule type="expression" dxfId="56" priority="55">
      <formula>AN39=1</formula>
    </cfRule>
    <cfRule type="expression" dxfId="55" priority="56">
      <formula>Y39&lt;AD39</formula>
    </cfRule>
    <cfRule type="expression" dxfId="54" priority="57">
      <formula>$BC39=1</formula>
    </cfRule>
  </conditionalFormatting>
  <conditionalFormatting sqref="AA39">
    <cfRule type="expression" dxfId="53" priority="52">
      <formula>AO39=1</formula>
    </cfRule>
    <cfRule type="expression" dxfId="52" priority="53">
      <formula>AA39&lt;AF39</formula>
    </cfRule>
    <cfRule type="expression" dxfId="51" priority="54">
      <formula>$BD39=1</formula>
    </cfRule>
  </conditionalFormatting>
  <conditionalFormatting sqref="AD39">
    <cfRule type="expression" dxfId="50" priority="49">
      <formula>AU39&gt;AD39</formula>
    </cfRule>
    <cfRule type="expression" dxfId="49" priority="50">
      <formula>AK39=1</formula>
    </cfRule>
    <cfRule type="expression" dxfId="48" priority="51">
      <formula>$BF39=1</formula>
    </cfRule>
  </conditionalFormatting>
  <conditionalFormatting sqref="AF39">
    <cfRule type="expression" dxfId="47" priority="46">
      <formula>BA39&gt;AF39</formula>
    </cfRule>
    <cfRule type="expression" dxfId="46" priority="47">
      <formula>AL39=1</formula>
    </cfRule>
    <cfRule type="expression" dxfId="45" priority="48">
      <formula>$BG39=1</formula>
    </cfRule>
  </conditionalFormatting>
  <conditionalFormatting sqref="Y40">
    <cfRule type="expression" dxfId="44" priority="43">
      <formula>AN40=1</formula>
    </cfRule>
    <cfRule type="expression" dxfId="43" priority="44">
      <formula>Y40&lt;AD40</formula>
    </cfRule>
    <cfRule type="expression" dxfId="42" priority="45">
      <formula>$BC40=1</formula>
    </cfRule>
  </conditionalFormatting>
  <conditionalFormatting sqref="AA40">
    <cfRule type="expression" dxfId="41" priority="40">
      <formula>AO40=1</formula>
    </cfRule>
    <cfRule type="expression" dxfId="40" priority="41">
      <formula>AA40&lt;AF40</formula>
    </cfRule>
    <cfRule type="expression" dxfId="39" priority="42">
      <formula>$BD40=1</formula>
    </cfRule>
  </conditionalFormatting>
  <conditionalFormatting sqref="AD40">
    <cfRule type="expression" dxfId="38" priority="37">
      <formula>AU40&gt;AD40</formula>
    </cfRule>
    <cfRule type="expression" dxfId="37" priority="38">
      <formula>AK40=1</formula>
    </cfRule>
    <cfRule type="expression" dxfId="36" priority="39">
      <formula>$BF40=1</formula>
    </cfRule>
  </conditionalFormatting>
  <conditionalFormatting sqref="AF40">
    <cfRule type="expression" dxfId="35" priority="34">
      <formula>BA40&gt;AF40</formula>
    </cfRule>
    <cfRule type="expression" dxfId="34" priority="35">
      <formula>AL40=1</formula>
    </cfRule>
    <cfRule type="expression" dxfId="33" priority="36">
      <formula>$BG40=1</formula>
    </cfRule>
  </conditionalFormatting>
  <conditionalFormatting sqref="Y42">
    <cfRule type="expression" dxfId="32" priority="31">
      <formula>AN42=1</formula>
    </cfRule>
    <cfRule type="expression" dxfId="31" priority="32">
      <formula>Y42&lt;AD42</formula>
    </cfRule>
    <cfRule type="expression" dxfId="30" priority="33">
      <formula>$BC42=1</formula>
    </cfRule>
  </conditionalFormatting>
  <conditionalFormatting sqref="AA42">
    <cfRule type="expression" dxfId="29" priority="28">
      <formula>AO42=1</formula>
    </cfRule>
    <cfRule type="expression" dxfId="28" priority="29">
      <formula>AA42&lt;AF42</formula>
    </cfRule>
    <cfRule type="expression" dxfId="27" priority="30">
      <formula>$BD42=1</formula>
    </cfRule>
  </conditionalFormatting>
  <conditionalFormatting sqref="AD42">
    <cfRule type="expression" dxfId="26" priority="25">
      <formula>AU42&gt;AD42</formula>
    </cfRule>
    <cfRule type="expression" dxfId="25" priority="26">
      <formula>AK42=1</formula>
    </cfRule>
    <cfRule type="expression" dxfId="24" priority="27">
      <formula>$BF42=1</formula>
    </cfRule>
  </conditionalFormatting>
  <conditionalFormatting sqref="AF42">
    <cfRule type="expression" dxfId="23" priority="22">
      <formula>BA42&gt;AF42</formula>
    </cfRule>
    <cfRule type="expression" dxfId="22" priority="23">
      <formula>AL42=1</formula>
    </cfRule>
    <cfRule type="expression" dxfId="21" priority="24">
      <formula>$BG42=1</formula>
    </cfRule>
  </conditionalFormatting>
  <conditionalFormatting sqref="AA43">
    <cfRule type="expression" dxfId="20" priority="19">
      <formula>AO43=1</formula>
    </cfRule>
    <cfRule type="expression" dxfId="19" priority="20">
      <formula>AA43&lt;AF43</formula>
    </cfRule>
    <cfRule type="expression" dxfId="18" priority="21">
      <formula>$BD43=1</formula>
    </cfRule>
  </conditionalFormatting>
  <conditionalFormatting sqref="AD43">
    <cfRule type="expression" dxfId="17" priority="16">
      <formula>AU43&gt;AD43</formula>
    </cfRule>
    <cfRule type="expression" dxfId="16" priority="17">
      <formula>AK43=1</formula>
    </cfRule>
    <cfRule type="expression" dxfId="15" priority="18">
      <formula>$BF43=1</formula>
    </cfRule>
  </conditionalFormatting>
  <conditionalFormatting sqref="AF43">
    <cfRule type="expression" dxfId="14" priority="13">
      <formula>BA43&gt;AF43</formula>
    </cfRule>
    <cfRule type="expression" dxfId="13" priority="14">
      <formula>AL43=1</formula>
    </cfRule>
    <cfRule type="expression" dxfId="12" priority="15">
      <formula>$BG43=1</formula>
    </cfRule>
  </conditionalFormatting>
  <conditionalFormatting sqref="Y45">
    <cfRule type="expression" dxfId="11" priority="10">
      <formula>$BC45</formula>
    </cfRule>
    <cfRule type="expression" dxfId="10" priority="11">
      <formula>AN45=1</formula>
    </cfRule>
    <cfRule type="expression" dxfId="9" priority="12">
      <formula>Y45&lt;AD45</formula>
    </cfRule>
  </conditionalFormatting>
  <conditionalFormatting sqref="AA45">
    <cfRule type="expression" dxfId="8" priority="7">
      <formula>AO45=1</formula>
    </cfRule>
    <cfRule type="expression" dxfId="7" priority="8">
      <formula>AA45&lt;AF45</formula>
    </cfRule>
    <cfRule type="expression" dxfId="6" priority="9">
      <formula>$BD45=1</formula>
    </cfRule>
  </conditionalFormatting>
  <conditionalFormatting sqref="AD45">
    <cfRule type="expression" dxfId="5" priority="4">
      <formula>AU45&gt;AD45</formula>
    </cfRule>
    <cfRule type="expression" dxfId="4" priority="5">
      <formula>AK45=1</formula>
    </cfRule>
    <cfRule type="expression" dxfId="3" priority="6">
      <formula>$BF45=1</formula>
    </cfRule>
  </conditionalFormatting>
  <conditionalFormatting sqref="AF45">
    <cfRule type="expression" dxfId="2" priority="1">
      <formula>BA45&gt;AF45</formula>
    </cfRule>
    <cfRule type="expression" dxfId="1" priority="2">
      <formula>AL45=1</formula>
    </cfRule>
    <cfRule type="expression" dxfId="0" priority="3">
      <formula>$BG45=1</formula>
    </cfRule>
  </conditionalFormatting>
  <printOptions horizontalCentered="1"/>
  <pageMargins left="0.5" right="0.5" top="0" bottom="0" header="0.5" footer="0.5"/>
  <pageSetup paperSize="5" scale="77"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DIRECTIONS</vt:lpstr>
      <vt:lpstr>MEUR SUMMARY</vt:lpstr>
      <vt:lpstr>MEUR Entry Pg-1</vt:lpstr>
      <vt:lpstr>MEUR Entry Pg-2</vt:lpstr>
      <vt:lpstr>MEUR Entry Pg-3</vt:lpstr>
      <vt:lpstr>MEUR Entry Pg-4</vt:lpstr>
      <vt:lpstr>'MEUR SUMMARY'!Print_Area</vt:lpstr>
    </vt:vector>
  </TitlesOfParts>
  <Company>Port Authority of NY &amp; NJ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Comanche</dc:creator>
  <cp:lastModifiedBy>Heidi Chu-Yee</cp:lastModifiedBy>
  <cp:lastPrinted>2019-01-17T18:23:56Z</cp:lastPrinted>
  <dcterms:created xsi:type="dcterms:W3CDTF">2007-11-16T15:52:03Z</dcterms:created>
  <dcterms:modified xsi:type="dcterms:W3CDTF">2019-11-18T17:18:03Z</dcterms:modified>
</cp:coreProperties>
</file>