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QA\IdeaProjects\Automatizaciontestdesign\"/>
    </mc:Choice>
  </mc:AlternateContent>
  <xr:revisionPtr revIDLastSave="0" documentId="13_ncr:1_{8190B2E9-B95A-4CA3-8DC5-21C8EB592FF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Ingresa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  <c r="P1" i="1"/>
  <c r="CV527" i="1" l="1"/>
  <c r="CR527" i="1"/>
  <c r="CO527" i="1"/>
  <c r="AD527" i="1"/>
  <c r="Q527" i="1"/>
  <c r="N527" i="1"/>
  <c r="CV526" i="1"/>
  <c r="CR526" i="1"/>
  <c r="CQ526" i="1"/>
  <c r="CP526" i="1"/>
  <c r="CO526" i="1"/>
  <c r="AD526" i="1"/>
  <c r="Q526" i="1"/>
  <c r="N526" i="1"/>
  <c r="CV525" i="1"/>
  <c r="CR525" i="1"/>
  <c r="CO525" i="1"/>
  <c r="AD525" i="1"/>
  <c r="N525" i="1"/>
  <c r="CV524" i="1"/>
  <c r="CR524" i="1"/>
  <c r="CO524" i="1"/>
  <c r="CQ524" i="1" s="1"/>
  <c r="AD524" i="1"/>
  <c r="Q524" i="1"/>
  <c r="N524" i="1"/>
  <c r="CV523" i="1"/>
  <c r="CR523" i="1"/>
  <c r="CO523" i="1"/>
  <c r="CQ523" i="1" s="1"/>
  <c r="AD523" i="1"/>
  <c r="Q523" i="1"/>
  <c r="N523" i="1"/>
  <c r="CV522" i="1"/>
  <c r="CR522" i="1"/>
  <c r="CO522" i="1"/>
  <c r="CQ522" i="1" s="1"/>
  <c r="AD522" i="1"/>
  <c r="Q522" i="1"/>
  <c r="N522" i="1"/>
  <c r="CV521" i="1"/>
  <c r="CO521" i="1"/>
  <c r="T521" i="1"/>
  <c r="S521" i="1"/>
  <c r="R521" i="1"/>
  <c r="CV520" i="1"/>
  <c r="CR520" i="1"/>
  <c r="CO520" i="1"/>
  <c r="CP520" i="1" s="1"/>
  <c r="AD520" i="1"/>
  <c r="Q520" i="1"/>
  <c r="N520" i="1"/>
  <c r="CV519" i="1"/>
  <c r="CR519" i="1"/>
  <c r="CO519" i="1"/>
  <c r="T519" i="1"/>
  <c r="S519" i="1"/>
  <c r="R519" i="1"/>
  <c r="CV518" i="1"/>
  <c r="CR518" i="1"/>
  <c r="CQ518" i="1"/>
  <c r="CO518" i="1"/>
  <c r="CP518" i="1" s="1"/>
  <c r="AD518" i="1"/>
  <c r="Q518" i="1"/>
  <c r="N518" i="1"/>
  <c r="CV517" i="1"/>
  <c r="CR517" i="1"/>
  <c r="CQ517" i="1"/>
  <c r="CP517" i="1"/>
  <c r="CO517" i="1"/>
  <c r="AD517" i="1"/>
  <c r="Q517" i="1"/>
  <c r="N517" i="1"/>
  <c r="CV516" i="1"/>
  <c r="CR516" i="1"/>
  <c r="CO516" i="1"/>
  <c r="CQ516" i="1" s="1"/>
  <c r="AD516" i="1"/>
  <c r="Q516" i="1"/>
  <c r="N516" i="1"/>
  <c r="CV515" i="1"/>
  <c r="CR515" i="1"/>
  <c r="CQ515" i="1"/>
  <c r="CO515" i="1"/>
  <c r="CP515" i="1" s="1"/>
  <c r="AD515" i="1"/>
  <c r="Q515" i="1"/>
  <c r="N515" i="1"/>
  <c r="CV514" i="1"/>
  <c r="CR514" i="1"/>
  <c r="CQ514" i="1"/>
  <c r="CP514" i="1"/>
  <c r="CO514" i="1"/>
  <c r="AD514" i="1"/>
  <c r="Q514" i="1"/>
  <c r="N514" i="1"/>
  <c r="CV513" i="1"/>
  <c r="CO513" i="1"/>
  <c r="AD513" i="1"/>
  <c r="CV512" i="1"/>
  <c r="CR512" i="1"/>
  <c r="CQ512" i="1"/>
  <c r="CO512" i="1"/>
  <c r="CP512" i="1" s="1"/>
  <c r="AD512" i="1"/>
  <c r="N512" i="1"/>
  <c r="CV511" i="1"/>
  <c r="CR511" i="1"/>
  <c r="CO511" i="1"/>
  <c r="AD511" i="1"/>
  <c r="Q511" i="1"/>
  <c r="N511" i="1"/>
  <c r="CV510" i="1"/>
  <c r="CR510" i="1"/>
  <c r="CQ510" i="1"/>
  <c r="CP510" i="1"/>
  <c r="CO510" i="1"/>
  <c r="AD510" i="1"/>
  <c r="Q510" i="1"/>
  <c r="N510" i="1"/>
  <c r="CV509" i="1"/>
  <c r="CR509" i="1"/>
  <c r="CQ509" i="1"/>
  <c r="CP509" i="1"/>
  <c r="CO509" i="1"/>
  <c r="AD509" i="1"/>
  <c r="Q509" i="1"/>
  <c r="N509" i="1"/>
  <c r="CV508" i="1"/>
  <c r="CR508" i="1"/>
  <c r="CO508" i="1"/>
  <c r="AD508" i="1"/>
  <c r="Q508" i="1"/>
  <c r="N508" i="1"/>
  <c r="CV507" i="1"/>
  <c r="CP507" i="1"/>
  <c r="CO507" i="1"/>
  <c r="CQ507" i="1" s="1"/>
  <c r="AD507" i="1"/>
  <c r="Q507" i="1"/>
  <c r="CV506" i="1"/>
  <c r="CR506" i="1"/>
  <c r="CO506" i="1"/>
  <c r="CQ506" i="1" s="1"/>
  <c r="AD506" i="1"/>
  <c r="Q506" i="1"/>
  <c r="N506" i="1"/>
  <c r="CV505" i="1"/>
  <c r="CQ505" i="1"/>
  <c r="CP505" i="1"/>
  <c r="CO505" i="1"/>
  <c r="AD505" i="1"/>
  <c r="Q505" i="1"/>
  <c r="N505" i="1"/>
  <c r="CV504" i="1"/>
  <c r="CQ504" i="1"/>
  <c r="CP504" i="1"/>
  <c r="CO504" i="1"/>
  <c r="AD504" i="1"/>
  <c r="Q504" i="1"/>
  <c r="N504" i="1"/>
  <c r="CV503" i="1"/>
  <c r="CR503" i="1"/>
  <c r="CO503" i="1"/>
  <c r="CP503" i="1" s="1"/>
  <c r="AD503" i="1"/>
  <c r="Q503" i="1"/>
  <c r="CV502" i="1"/>
  <c r="CR502" i="1"/>
  <c r="CO502" i="1"/>
  <c r="CQ502" i="1" s="1"/>
  <c r="AD502" i="1"/>
  <c r="Q502" i="1"/>
  <c r="N502" i="1"/>
  <c r="CV501" i="1"/>
  <c r="CR501" i="1"/>
  <c r="CP501" i="1"/>
  <c r="CO501" i="1"/>
  <c r="CQ501" i="1" s="1"/>
  <c r="AD501" i="1"/>
  <c r="Q501" i="1"/>
  <c r="N501" i="1"/>
  <c r="CV500" i="1"/>
  <c r="CR500" i="1"/>
  <c r="CQ500" i="1"/>
  <c r="CP500" i="1"/>
  <c r="CO500" i="1"/>
  <c r="AD500" i="1"/>
  <c r="Q500" i="1"/>
  <c r="N500" i="1"/>
  <c r="CV499" i="1"/>
  <c r="CR499" i="1"/>
  <c r="CO499" i="1"/>
  <c r="CQ499" i="1" s="1"/>
  <c r="AD499" i="1"/>
  <c r="Q499" i="1"/>
  <c r="N499" i="1"/>
  <c r="CV498" i="1"/>
  <c r="CR498" i="1"/>
  <c r="CO498" i="1"/>
  <c r="CQ498" i="1" s="1"/>
  <c r="AD498" i="1"/>
  <c r="Q498" i="1"/>
  <c r="N498" i="1"/>
  <c r="CV497" i="1"/>
  <c r="CR497" i="1"/>
  <c r="CQ497" i="1"/>
  <c r="CP497" i="1"/>
  <c r="CO497" i="1"/>
  <c r="AD497" i="1"/>
  <c r="Q497" i="1"/>
  <c r="N497" i="1"/>
  <c r="CV496" i="1"/>
  <c r="CR496" i="1"/>
  <c r="CO496" i="1"/>
  <c r="CQ496" i="1" s="1"/>
  <c r="AD496" i="1"/>
  <c r="Q496" i="1"/>
  <c r="N496" i="1"/>
  <c r="CV495" i="1"/>
  <c r="CR495" i="1"/>
  <c r="CO495" i="1"/>
  <c r="AD495" i="1"/>
  <c r="Q495" i="1"/>
  <c r="N495" i="1"/>
  <c r="CV494" i="1"/>
  <c r="CQ494" i="1"/>
  <c r="CP494" i="1"/>
  <c r="CO494" i="1"/>
  <c r="AD494" i="1"/>
  <c r="Q494" i="1"/>
  <c r="N494" i="1"/>
  <c r="CV493" i="1"/>
  <c r="CR493" i="1"/>
  <c r="CO493" i="1"/>
  <c r="AD493" i="1"/>
  <c r="N493" i="1"/>
  <c r="CV492" i="1"/>
  <c r="CR492" i="1"/>
  <c r="CQ492" i="1"/>
  <c r="CO492" i="1"/>
  <c r="CP492" i="1" s="1"/>
  <c r="AD492" i="1"/>
  <c r="Q492" i="1"/>
  <c r="N492" i="1"/>
  <c r="CV491" i="1"/>
  <c r="CR491" i="1"/>
  <c r="CO491" i="1"/>
  <c r="CQ491" i="1" s="1"/>
  <c r="AD491" i="1"/>
  <c r="Q491" i="1"/>
  <c r="N491" i="1"/>
  <c r="CV490" i="1"/>
  <c r="CR490" i="1"/>
  <c r="CQ490" i="1"/>
  <c r="CO490" i="1"/>
  <c r="CP490" i="1" s="1"/>
  <c r="AD490" i="1"/>
  <c r="Q490" i="1"/>
  <c r="N490" i="1"/>
  <c r="CV489" i="1"/>
  <c r="CQ489" i="1"/>
  <c r="CP489" i="1"/>
  <c r="CO489" i="1"/>
  <c r="AD489" i="1"/>
  <c r="Q489" i="1"/>
  <c r="N489" i="1"/>
  <c r="CV488" i="1"/>
  <c r="CR488" i="1"/>
  <c r="CO488" i="1"/>
  <c r="CQ488" i="1" s="1"/>
  <c r="AD488" i="1"/>
  <c r="Q488" i="1"/>
  <c r="N488" i="1"/>
  <c r="CV487" i="1"/>
  <c r="CR487" i="1"/>
  <c r="CQ487" i="1"/>
  <c r="CP487" i="1"/>
  <c r="CO487" i="1"/>
  <c r="AD487" i="1"/>
  <c r="Q487" i="1"/>
  <c r="N487" i="1"/>
  <c r="CV486" i="1"/>
  <c r="CR486" i="1"/>
  <c r="CQ486" i="1"/>
  <c r="CP486" i="1"/>
  <c r="CO486" i="1"/>
  <c r="AD486" i="1"/>
  <c r="Q486" i="1"/>
  <c r="N486" i="1"/>
  <c r="CV485" i="1"/>
  <c r="CO485" i="1"/>
  <c r="AD485" i="1"/>
  <c r="Q485" i="1"/>
  <c r="N485" i="1"/>
  <c r="CV484" i="1"/>
  <c r="CR484" i="1"/>
  <c r="CQ484" i="1"/>
  <c r="CP484" i="1"/>
  <c r="CO484" i="1"/>
  <c r="AD484" i="1"/>
  <c r="Q484" i="1"/>
  <c r="N484" i="1"/>
  <c r="CV483" i="1"/>
  <c r="CR483" i="1"/>
  <c r="CO483" i="1"/>
  <c r="CQ483" i="1" s="1"/>
  <c r="AD483" i="1"/>
  <c r="Q483" i="1"/>
  <c r="N483" i="1"/>
  <c r="CV482" i="1"/>
  <c r="CR482" i="1"/>
  <c r="CO482" i="1"/>
  <c r="CQ482" i="1" s="1"/>
  <c r="AD482" i="1"/>
  <c r="Q482" i="1"/>
  <c r="CV481" i="1"/>
  <c r="CR481" i="1"/>
  <c r="CO481" i="1"/>
  <c r="CQ481" i="1" s="1"/>
  <c r="AD481" i="1"/>
  <c r="Q481" i="1"/>
  <c r="N481" i="1"/>
  <c r="CV480" i="1"/>
  <c r="CR480" i="1"/>
  <c r="CO480" i="1"/>
  <c r="AD480" i="1"/>
  <c r="Q480" i="1"/>
  <c r="N480" i="1"/>
  <c r="CV479" i="1"/>
  <c r="CR479" i="1"/>
  <c r="CO479" i="1"/>
  <c r="AD479" i="1"/>
  <c r="Q479" i="1"/>
  <c r="N479" i="1"/>
  <c r="CV478" i="1"/>
  <c r="CR478" i="1"/>
  <c r="CO478" i="1"/>
  <c r="CQ478" i="1" s="1"/>
  <c r="AD478" i="1"/>
  <c r="Q478" i="1"/>
  <c r="N478" i="1"/>
  <c r="CV477" i="1"/>
  <c r="CR477" i="1"/>
  <c r="CO477" i="1"/>
  <c r="AD477" i="1"/>
  <c r="Q477" i="1"/>
  <c r="N477" i="1"/>
  <c r="CV476" i="1"/>
  <c r="CR476" i="1"/>
  <c r="CO476" i="1"/>
  <c r="R476" i="1"/>
  <c r="AD476" i="1" s="1"/>
  <c r="Q476" i="1"/>
  <c r="N476" i="1"/>
  <c r="CV475" i="1"/>
  <c r="CR475" i="1"/>
  <c r="CO475" i="1"/>
  <c r="CP475" i="1" s="1"/>
  <c r="AD475" i="1"/>
  <c r="Q475" i="1"/>
  <c r="N475" i="1"/>
  <c r="CV474" i="1"/>
  <c r="CR474" i="1"/>
  <c r="CO474" i="1"/>
  <c r="CQ474" i="1" s="1"/>
  <c r="AD474" i="1"/>
  <c r="Q474" i="1"/>
  <c r="N474" i="1"/>
  <c r="CV473" i="1"/>
  <c r="CO473" i="1"/>
  <c r="AD473" i="1"/>
  <c r="Q473" i="1"/>
  <c r="N473" i="1"/>
  <c r="CV472" i="1"/>
  <c r="CR472" i="1"/>
  <c r="CO472" i="1"/>
  <c r="AD472" i="1"/>
  <c r="Q472" i="1"/>
  <c r="N472" i="1"/>
  <c r="CV471" i="1"/>
  <c r="CR471" i="1"/>
  <c r="CO471" i="1"/>
  <c r="AD471" i="1"/>
  <c r="Q471" i="1"/>
  <c r="N471" i="1"/>
  <c r="CV470" i="1"/>
  <c r="CR470" i="1"/>
  <c r="CO470" i="1"/>
  <c r="AD470" i="1"/>
  <c r="Q470" i="1"/>
  <c r="CV469" i="1"/>
  <c r="CR469" i="1"/>
  <c r="CQ469" i="1"/>
  <c r="CP469" i="1"/>
  <c r="CO469" i="1"/>
  <c r="AD469" i="1"/>
  <c r="CV468" i="1"/>
  <c r="CR468" i="1"/>
  <c r="CO468" i="1"/>
  <c r="CQ468" i="1" s="1"/>
  <c r="AD468" i="1"/>
  <c r="Q468" i="1"/>
  <c r="N468" i="1"/>
  <c r="CV467" i="1"/>
  <c r="CR467" i="1"/>
  <c r="CQ467" i="1"/>
  <c r="CP467" i="1"/>
  <c r="CO467" i="1"/>
  <c r="AD467" i="1"/>
  <c r="Q467" i="1"/>
  <c r="N467" i="1"/>
  <c r="CV466" i="1"/>
  <c r="CR466" i="1"/>
  <c r="CO466" i="1"/>
  <c r="CQ466" i="1" s="1"/>
  <c r="AD466" i="1"/>
  <c r="Q466" i="1"/>
  <c r="N466" i="1"/>
  <c r="CV465" i="1"/>
  <c r="CO465" i="1"/>
  <c r="AD465" i="1"/>
  <c r="Q465" i="1"/>
  <c r="N465" i="1"/>
  <c r="CV464" i="1"/>
  <c r="CR464" i="1"/>
  <c r="CO464" i="1"/>
  <c r="CP464" i="1" s="1"/>
  <c r="AD464" i="1"/>
  <c r="Q464" i="1"/>
  <c r="N464" i="1"/>
  <c r="CV463" i="1"/>
  <c r="CR463" i="1"/>
  <c r="CQ463" i="1"/>
  <c r="CP463" i="1"/>
  <c r="CO463" i="1"/>
  <c r="AD463" i="1"/>
  <c r="Q463" i="1"/>
  <c r="N463" i="1"/>
  <c r="CV462" i="1"/>
  <c r="CR462" i="1"/>
  <c r="CO462" i="1"/>
  <c r="AD462" i="1"/>
  <c r="CV461" i="1"/>
  <c r="CR461" i="1"/>
  <c r="CQ461" i="1"/>
  <c r="CP461" i="1"/>
  <c r="CO461" i="1"/>
  <c r="AD461" i="1"/>
  <c r="Q461" i="1"/>
  <c r="N461" i="1"/>
  <c r="CV460" i="1"/>
  <c r="CR460" i="1"/>
  <c r="CO460" i="1"/>
  <c r="CQ460" i="1" s="1"/>
  <c r="AD460" i="1"/>
  <c r="CV459" i="1"/>
  <c r="CR459" i="1"/>
  <c r="CQ459" i="1"/>
  <c r="CP459" i="1"/>
  <c r="CO459" i="1"/>
  <c r="AD459" i="1"/>
  <c r="Q459" i="1"/>
  <c r="N459" i="1"/>
  <c r="CV458" i="1"/>
  <c r="CR458" i="1"/>
  <c r="CO458" i="1"/>
  <c r="CQ458" i="1" s="1"/>
  <c r="AD458" i="1"/>
  <c r="Q458" i="1"/>
  <c r="N458" i="1"/>
  <c r="CV457" i="1"/>
  <c r="CR457" i="1"/>
  <c r="CO457" i="1"/>
  <c r="AD457" i="1"/>
  <c r="Q457" i="1"/>
  <c r="N457" i="1"/>
  <c r="CV456" i="1"/>
  <c r="CR456" i="1"/>
  <c r="CQ456" i="1"/>
  <c r="CP456" i="1"/>
  <c r="CO456" i="1"/>
  <c r="AD456" i="1"/>
  <c r="Q456" i="1"/>
  <c r="N456" i="1"/>
  <c r="CV455" i="1"/>
  <c r="CR455" i="1"/>
  <c r="CO455" i="1"/>
  <c r="CQ455" i="1" s="1"/>
  <c r="AD455" i="1"/>
  <c r="CV454" i="1"/>
  <c r="CR454" i="1"/>
  <c r="CQ454" i="1"/>
  <c r="CP454" i="1"/>
  <c r="CO454" i="1"/>
  <c r="T454" i="1"/>
  <c r="S454" i="1"/>
  <c r="R454" i="1"/>
  <c r="Q454" i="1"/>
  <c r="CV453" i="1"/>
  <c r="CR453" i="1"/>
  <c r="CO453" i="1"/>
  <c r="CQ453" i="1" s="1"/>
  <c r="AD453" i="1"/>
  <c r="Q453" i="1"/>
  <c r="N453" i="1"/>
  <c r="CV452" i="1"/>
  <c r="CR452" i="1"/>
  <c r="CQ452" i="1"/>
  <c r="CP452" i="1"/>
  <c r="CO452" i="1"/>
  <c r="AD452" i="1"/>
  <c r="Q452" i="1"/>
  <c r="N452" i="1"/>
  <c r="CV451" i="1"/>
  <c r="CR451" i="1"/>
  <c r="CO451" i="1"/>
  <c r="AD451" i="1"/>
  <c r="Q451" i="1"/>
  <c r="N451" i="1"/>
  <c r="CV450" i="1"/>
  <c r="CR450" i="1"/>
  <c r="CO450" i="1"/>
  <c r="AD450" i="1"/>
  <c r="Q450" i="1"/>
  <c r="N450" i="1"/>
  <c r="CV449" i="1"/>
  <c r="CR449" i="1"/>
  <c r="CQ449" i="1"/>
  <c r="CP449" i="1"/>
  <c r="CO449" i="1"/>
  <c r="AD449" i="1"/>
  <c r="Q449" i="1"/>
  <c r="N449" i="1"/>
  <c r="CV448" i="1"/>
  <c r="CR448" i="1"/>
  <c r="CO448" i="1"/>
  <c r="AD448" i="1"/>
  <c r="Q448" i="1"/>
  <c r="CV447" i="1"/>
  <c r="CR447" i="1"/>
  <c r="CQ447" i="1"/>
  <c r="CP447" i="1"/>
  <c r="CO447" i="1"/>
  <c r="AD447" i="1"/>
  <c r="Q447" i="1"/>
  <c r="N447" i="1"/>
  <c r="CV446" i="1"/>
  <c r="CR446" i="1"/>
  <c r="CO446" i="1"/>
  <c r="CQ446" i="1" s="1"/>
  <c r="AD446" i="1"/>
  <c r="Q446" i="1"/>
  <c r="N446" i="1"/>
  <c r="CV445" i="1"/>
  <c r="CR445" i="1"/>
  <c r="CQ445" i="1"/>
  <c r="CO445" i="1"/>
  <c r="CP445" i="1" s="1"/>
  <c r="AD445" i="1"/>
  <c r="Q445" i="1"/>
  <c r="N445" i="1"/>
  <c r="CV444" i="1"/>
  <c r="CR444" i="1"/>
  <c r="CQ444" i="1"/>
  <c r="CP444" i="1"/>
  <c r="CO444" i="1"/>
  <c r="AD444" i="1"/>
  <c r="Q444" i="1"/>
  <c r="N444" i="1"/>
  <c r="CV443" i="1"/>
  <c r="CR443" i="1"/>
  <c r="CO443" i="1"/>
  <c r="CQ443" i="1" s="1"/>
  <c r="AD443" i="1"/>
  <c r="Q443" i="1"/>
  <c r="N443" i="1"/>
  <c r="CV442" i="1"/>
  <c r="CR442" i="1"/>
  <c r="CQ442" i="1"/>
  <c r="CO442" i="1"/>
  <c r="CP442" i="1" s="1"/>
  <c r="AD442" i="1"/>
  <c r="Q442" i="1"/>
  <c r="N442" i="1"/>
  <c r="CV441" i="1"/>
  <c r="CR441" i="1"/>
  <c r="CO441" i="1"/>
  <c r="CP441" i="1" s="1"/>
  <c r="AD441" i="1"/>
  <c r="Q441" i="1"/>
  <c r="N441" i="1"/>
  <c r="CV440" i="1"/>
  <c r="CR440" i="1"/>
  <c r="CO440" i="1"/>
  <c r="R440" i="1"/>
  <c r="AD440" i="1" s="1"/>
  <c r="Q440" i="1"/>
  <c r="N440" i="1"/>
  <c r="CV439" i="1"/>
  <c r="CR439" i="1"/>
  <c r="CO439" i="1"/>
  <c r="AD439" i="1"/>
  <c r="Q439" i="1"/>
  <c r="N439" i="1"/>
  <c r="CV438" i="1"/>
  <c r="CO438" i="1"/>
  <c r="CQ438" i="1" s="1"/>
  <c r="AD438" i="1"/>
  <c r="Q438" i="1"/>
  <c r="N438" i="1"/>
  <c r="CV437" i="1"/>
  <c r="CR437" i="1"/>
  <c r="CO437" i="1"/>
  <c r="CQ437" i="1" s="1"/>
  <c r="AD437" i="1"/>
  <c r="Q437" i="1"/>
  <c r="N437" i="1"/>
  <c r="CV436" i="1"/>
  <c r="CR436" i="1"/>
  <c r="CQ436" i="1"/>
  <c r="CO436" i="1"/>
  <c r="CP436" i="1" s="1"/>
  <c r="AD436" i="1"/>
  <c r="Q436" i="1"/>
  <c r="N436" i="1"/>
  <c r="CV435" i="1"/>
  <c r="CR435" i="1"/>
  <c r="CO435" i="1"/>
  <c r="AD435" i="1"/>
  <c r="Q435" i="1"/>
  <c r="N435" i="1"/>
  <c r="CV434" i="1"/>
  <c r="CO434" i="1"/>
  <c r="CQ434" i="1" s="1"/>
  <c r="AD434" i="1"/>
  <c r="CV433" i="1"/>
  <c r="CR433" i="1"/>
  <c r="CO433" i="1"/>
  <c r="CQ433" i="1" s="1"/>
  <c r="AD433" i="1"/>
  <c r="Q433" i="1"/>
  <c r="N433" i="1"/>
  <c r="CV432" i="1"/>
  <c r="CR432" i="1"/>
  <c r="CO432" i="1"/>
  <c r="CQ432" i="1" s="1"/>
  <c r="AD432" i="1"/>
  <c r="Q432" i="1"/>
  <c r="N432" i="1"/>
  <c r="CV431" i="1"/>
  <c r="CR431" i="1"/>
  <c r="CO431" i="1"/>
  <c r="AD431" i="1"/>
  <c r="CV430" i="1"/>
  <c r="CR430" i="1"/>
  <c r="CO430" i="1"/>
  <c r="CQ430" i="1" s="1"/>
  <c r="AD430" i="1"/>
  <c r="CV429" i="1"/>
  <c r="CR429" i="1"/>
  <c r="CO429" i="1"/>
  <c r="AD429" i="1"/>
  <c r="Q429" i="1"/>
  <c r="N429" i="1"/>
  <c r="CV428" i="1"/>
  <c r="CR428" i="1"/>
  <c r="CO428" i="1"/>
  <c r="CQ428" i="1" s="1"/>
  <c r="AD428" i="1"/>
  <c r="Q428" i="1"/>
  <c r="N428" i="1"/>
  <c r="CV427" i="1"/>
  <c r="CR427" i="1"/>
  <c r="CQ427" i="1"/>
  <c r="CP427" i="1"/>
  <c r="CO427" i="1"/>
  <c r="AD427" i="1"/>
  <c r="N427" i="1"/>
  <c r="CV426" i="1"/>
  <c r="CR426" i="1"/>
  <c r="CQ426" i="1"/>
  <c r="CO426" i="1"/>
  <c r="CP426" i="1" s="1"/>
  <c r="AD426" i="1"/>
  <c r="Q426" i="1"/>
  <c r="N426" i="1"/>
  <c r="CV425" i="1"/>
  <c r="CR425" i="1"/>
  <c r="CO425" i="1"/>
  <c r="CQ425" i="1" s="1"/>
  <c r="AD425" i="1"/>
  <c r="Q425" i="1"/>
  <c r="N425" i="1"/>
  <c r="CV424" i="1"/>
  <c r="CR424" i="1"/>
  <c r="CQ424" i="1"/>
  <c r="CO424" i="1"/>
  <c r="CP424" i="1" s="1"/>
  <c r="AD424" i="1"/>
  <c r="CV423" i="1"/>
  <c r="CR423" i="1"/>
  <c r="CO423" i="1"/>
  <c r="CQ423" i="1" s="1"/>
  <c r="AD423" i="1"/>
  <c r="Q423" i="1"/>
  <c r="N423" i="1"/>
  <c r="CV422" i="1"/>
  <c r="CR422" i="1"/>
  <c r="CQ422" i="1"/>
  <c r="CP422" i="1"/>
  <c r="CO422" i="1"/>
  <c r="AD422" i="1"/>
  <c r="Q422" i="1"/>
  <c r="N422" i="1"/>
  <c r="CV421" i="1"/>
  <c r="CR421" i="1"/>
  <c r="CO421" i="1"/>
  <c r="CQ421" i="1" s="1"/>
  <c r="AD421" i="1"/>
  <c r="Q421" i="1"/>
  <c r="N421" i="1"/>
  <c r="CV420" i="1"/>
  <c r="CO420" i="1"/>
  <c r="CQ420" i="1" s="1"/>
  <c r="AD420" i="1"/>
  <c r="Q420" i="1"/>
  <c r="CV419" i="1"/>
  <c r="CR419" i="1"/>
  <c r="CO419" i="1"/>
  <c r="CQ419" i="1" s="1"/>
  <c r="AD419" i="1"/>
  <c r="N419" i="1"/>
  <c r="CV418" i="1"/>
  <c r="CR418" i="1"/>
  <c r="CQ418" i="1"/>
  <c r="CP418" i="1"/>
  <c r="CO418" i="1"/>
  <c r="AD418" i="1"/>
  <c r="Q418" i="1"/>
  <c r="N418" i="1"/>
  <c r="CV417" i="1"/>
  <c r="CR417" i="1"/>
  <c r="CQ417" i="1"/>
  <c r="CP417" i="1"/>
  <c r="CO417" i="1"/>
  <c r="AD417" i="1"/>
  <c r="Q417" i="1"/>
  <c r="N417" i="1"/>
  <c r="CV416" i="1"/>
  <c r="CR416" i="1"/>
  <c r="CQ416" i="1"/>
  <c r="CP416" i="1"/>
  <c r="CO416" i="1"/>
  <c r="AD416" i="1"/>
  <c r="Q416" i="1"/>
  <c r="N416" i="1"/>
  <c r="CV415" i="1"/>
  <c r="CR415" i="1"/>
  <c r="CQ415" i="1"/>
  <c r="CP415" i="1"/>
  <c r="CO415" i="1"/>
  <c r="AD415" i="1"/>
  <c r="Q415" i="1"/>
  <c r="CV414" i="1"/>
  <c r="CR414" i="1"/>
  <c r="CO414" i="1"/>
  <c r="CQ414" i="1" s="1"/>
  <c r="AD414" i="1"/>
  <c r="Q414" i="1"/>
  <c r="N414" i="1"/>
  <c r="CV413" i="1"/>
  <c r="CO413" i="1"/>
  <c r="AD413" i="1"/>
  <c r="Q413" i="1"/>
  <c r="N413" i="1"/>
  <c r="CV412" i="1"/>
  <c r="CR412" i="1"/>
  <c r="CQ412" i="1"/>
  <c r="CP412" i="1"/>
  <c r="CO412" i="1"/>
  <c r="AD412" i="1"/>
  <c r="Q412" i="1"/>
  <c r="N412" i="1"/>
  <c r="CV411" i="1"/>
  <c r="CR411" i="1"/>
  <c r="CQ411" i="1"/>
  <c r="CP411" i="1"/>
  <c r="CO411" i="1"/>
  <c r="AD411" i="1"/>
  <c r="Q411" i="1"/>
  <c r="N411" i="1"/>
  <c r="CV410" i="1"/>
  <c r="CR410" i="1"/>
  <c r="CO410" i="1"/>
  <c r="AD410" i="1"/>
  <c r="Q410" i="1"/>
  <c r="N410" i="1"/>
  <c r="CV409" i="1"/>
  <c r="CR409" i="1"/>
  <c r="CO409" i="1"/>
  <c r="CQ409" i="1" s="1"/>
  <c r="AD409" i="1"/>
  <c r="Q409" i="1"/>
  <c r="N409" i="1"/>
  <c r="CV408" i="1"/>
  <c r="CR408" i="1"/>
  <c r="CO408" i="1"/>
  <c r="CQ408" i="1" s="1"/>
  <c r="AD408" i="1"/>
  <c r="Q408" i="1"/>
  <c r="CV407" i="1"/>
  <c r="CR407" i="1"/>
  <c r="CQ407" i="1"/>
  <c r="CO407" i="1"/>
  <c r="CP407" i="1" s="1"/>
  <c r="AD407" i="1"/>
  <c r="Q407" i="1"/>
  <c r="N407" i="1"/>
  <c r="CV406" i="1"/>
  <c r="CR406" i="1"/>
  <c r="CQ406" i="1"/>
  <c r="CP406" i="1"/>
  <c r="CO406" i="1"/>
  <c r="AD406" i="1"/>
  <c r="Q406" i="1"/>
  <c r="N406" i="1"/>
  <c r="CV405" i="1"/>
  <c r="CO405" i="1"/>
  <c r="AD405" i="1"/>
  <c r="Q405" i="1"/>
  <c r="CV404" i="1"/>
  <c r="CR404" i="1"/>
  <c r="CQ404" i="1"/>
  <c r="CP404" i="1"/>
  <c r="CO404" i="1"/>
  <c r="AD404" i="1"/>
  <c r="Q404" i="1"/>
  <c r="N404" i="1"/>
  <c r="CV403" i="1"/>
  <c r="CR403" i="1"/>
  <c r="CO403" i="1"/>
  <c r="CQ403" i="1" s="1"/>
  <c r="AD403" i="1"/>
  <c r="Q403" i="1"/>
  <c r="N403" i="1"/>
  <c r="CV402" i="1"/>
  <c r="CR402" i="1"/>
  <c r="CO402" i="1"/>
  <c r="CQ402" i="1" s="1"/>
  <c r="AD402" i="1"/>
  <c r="Q402" i="1"/>
  <c r="N402" i="1"/>
  <c r="CV401" i="1"/>
  <c r="CR401" i="1"/>
  <c r="CO401" i="1"/>
  <c r="CQ401" i="1" s="1"/>
  <c r="AD401" i="1"/>
  <c r="Q401" i="1"/>
  <c r="N401" i="1"/>
  <c r="CV400" i="1"/>
  <c r="CP400" i="1"/>
  <c r="CO400" i="1"/>
  <c r="CQ400" i="1" s="1"/>
  <c r="AD400" i="1"/>
  <c r="Q400" i="1"/>
  <c r="N400" i="1"/>
  <c r="CV399" i="1"/>
  <c r="CR399" i="1"/>
  <c r="CO399" i="1"/>
  <c r="AD399" i="1"/>
  <c r="Q399" i="1"/>
  <c r="N399" i="1"/>
  <c r="CV398" i="1"/>
  <c r="CR398" i="1"/>
  <c r="CO398" i="1"/>
  <c r="CQ398" i="1" s="1"/>
  <c r="AD398" i="1"/>
  <c r="Q398" i="1"/>
  <c r="N398" i="1"/>
  <c r="CV397" i="1"/>
  <c r="CR397" i="1"/>
  <c r="CO397" i="1"/>
  <c r="CQ397" i="1" s="1"/>
  <c r="AD397" i="1"/>
  <c r="Q397" i="1"/>
  <c r="N397" i="1"/>
  <c r="CV396" i="1"/>
  <c r="CR396" i="1"/>
  <c r="CO396" i="1"/>
  <c r="AD396" i="1"/>
  <c r="Q396" i="1"/>
  <c r="N396" i="1"/>
  <c r="CV395" i="1"/>
  <c r="CR395" i="1"/>
  <c r="CO395" i="1"/>
  <c r="CQ395" i="1" s="1"/>
  <c r="AD395" i="1"/>
  <c r="Q395" i="1"/>
  <c r="N395" i="1"/>
  <c r="CV394" i="1"/>
  <c r="CR394" i="1"/>
  <c r="CQ394" i="1"/>
  <c r="CP394" i="1"/>
  <c r="CO394" i="1"/>
  <c r="AD394" i="1"/>
  <c r="Q394" i="1"/>
  <c r="N394" i="1"/>
  <c r="CV393" i="1"/>
  <c r="CQ393" i="1"/>
  <c r="CO393" i="1"/>
  <c r="CP393" i="1" s="1"/>
  <c r="AD393" i="1"/>
  <c r="Q393" i="1"/>
  <c r="N393" i="1"/>
  <c r="CV392" i="1"/>
  <c r="CQ392" i="1"/>
  <c r="CO392" i="1"/>
  <c r="CP392" i="1" s="1"/>
  <c r="AD392" i="1"/>
  <c r="Q392" i="1"/>
  <c r="N392" i="1"/>
  <c r="CV391" i="1"/>
  <c r="CR391" i="1"/>
  <c r="CQ391" i="1"/>
  <c r="CO391" i="1"/>
  <c r="CP391" i="1" s="1"/>
  <c r="AD391" i="1"/>
  <c r="Q391" i="1"/>
  <c r="N391" i="1"/>
  <c r="CV390" i="1"/>
  <c r="CR390" i="1"/>
  <c r="CQ390" i="1"/>
  <c r="CP390" i="1"/>
  <c r="CO390" i="1"/>
  <c r="AD390" i="1"/>
  <c r="Q390" i="1"/>
  <c r="N390" i="1"/>
  <c r="CV389" i="1"/>
  <c r="CQ389" i="1"/>
  <c r="CP389" i="1"/>
  <c r="CO389" i="1"/>
  <c r="AD389" i="1"/>
  <c r="Q389" i="1"/>
  <c r="N389" i="1"/>
  <c r="CV388" i="1"/>
  <c r="CR388" i="1"/>
  <c r="CO388" i="1"/>
  <c r="CQ388" i="1" s="1"/>
  <c r="AD388" i="1"/>
  <c r="Q388" i="1"/>
  <c r="N388" i="1"/>
  <c r="CV387" i="1"/>
  <c r="CR387" i="1"/>
  <c r="CO387" i="1"/>
  <c r="AD387" i="1"/>
  <c r="Q387" i="1"/>
  <c r="N387" i="1"/>
  <c r="CV386" i="1"/>
  <c r="CR386" i="1"/>
  <c r="CQ386" i="1"/>
  <c r="CO386" i="1"/>
  <c r="CP386" i="1" s="1"/>
  <c r="AD386" i="1"/>
  <c r="Q386" i="1"/>
  <c r="N386" i="1"/>
  <c r="CV385" i="1"/>
  <c r="CO385" i="1"/>
  <c r="AD385" i="1"/>
  <c r="Q385" i="1"/>
  <c r="N385" i="1"/>
  <c r="CV384" i="1"/>
  <c r="CR384" i="1"/>
  <c r="CQ384" i="1"/>
  <c r="CP384" i="1"/>
  <c r="CO384" i="1"/>
  <c r="AD384" i="1"/>
  <c r="Q384" i="1"/>
  <c r="N384" i="1"/>
  <c r="CV383" i="1"/>
  <c r="CR383" i="1"/>
  <c r="CO383" i="1"/>
  <c r="CQ383" i="1" s="1"/>
  <c r="AD383" i="1"/>
  <c r="Q383" i="1"/>
  <c r="N383" i="1"/>
  <c r="CV382" i="1"/>
  <c r="CR382" i="1"/>
  <c r="CO382" i="1"/>
  <c r="AD382" i="1"/>
  <c r="Q382" i="1"/>
  <c r="N382" i="1"/>
  <c r="CV381" i="1"/>
  <c r="CR381" i="1"/>
  <c r="CQ381" i="1"/>
  <c r="CP381" i="1"/>
  <c r="CO381" i="1"/>
  <c r="AD381" i="1"/>
  <c r="Q381" i="1"/>
  <c r="N381" i="1"/>
  <c r="CV380" i="1"/>
  <c r="CR380" i="1"/>
  <c r="CO380" i="1"/>
  <c r="CP380" i="1" s="1"/>
  <c r="AD380" i="1"/>
  <c r="Q380" i="1"/>
  <c r="N380" i="1"/>
  <c r="CV379" i="1"/>
  <c r="CR379" i="1"/>
  <c r="CO379" i="1"/>
  <c r="AD379" i="1"/>
  <c r="Q379" i="1"/>
  <c r="N379" i="1"/>
  <c r="CV378" i="1"/>
  <c r="CR378" i="1"/>
  <c r="CO378" i="1"/>
  <c r="CQ378" i="1" s="1"/>
  <c r="AD378" i="1"/>
  <c r="Q378" i="1"/>
  <c r="N378" i="1"/>
  <c r="CV377" i="1"/>
  <c r="CR377" i="1"/>
  <c r="CO377" i="1"/>
  <c r="AD377" i="1"/>
  <c r="Q377" i="1"/>
  <c r="N377" i="1"/>
  <c r="CV376" i="1"/>
  <c r="CR376" i="1"/>
  <c r="CO376" i="1"/>
  <c r="AD376" i="1"/>
  <c r="Q376" i="1"/>
  <c r="N376" i="1"/>
  <c r="CV375" i="1"/>
  <c r="CR375" i="1"/>
  <c r="CO375" i="1"/>
  <c r="CQ375" i="1" s="1"/>
  <c r="AD375" i="1"/>
  <c r="Q375" i="1"/>
  <c r="N375" i="1"/>
  <c r="CV374" i="1"/>
  <c r="CR374" i="1"/>
  <c r="CO374" i="1"/>
  <c r="CQ374" i="1" s="1"/>
  <c r="AD374" i="1"/>
  <c r="Q374" i="1"/>
  <c r="N374" i="1"/>
  <c r="CV373" i="1"/>
  <c r="CR373" i="1"/>
  <c r="CO373" i="1"/>
  <c r="AD373" i="1"/>
  <c r="Q373" i="1"/>
  <c r="N373" i="1"/>
  <c r="CV372" i="1"/>
  <c r="CR372" i="1"/>
  <c r="CO372" i="1"/>
  <c r="CQ372" i="1" s="1"/>
  <c r="AD372" i="1"/>
  <c r="Q372" i="1"/>
  <c r="N372" i="1"/>
  <c r="CV371" i="1"/>
  <c r="CR371" i="1"/>
  <c r="CQ371" i="1"/>
  <c r="CP371" i="1"/>
  <c r="CO371" i="1"/>
  <c r="AD371" i="1"/>
  <c r="Q371" i="1"/>
  <c r="N371" i="1"/>
  <c r="CV370" i="1"/>
  <c r="CR370" i="1"/>
  <c r="CO370" i="1"/>
  <c r="AD370" i="1"/>
  <c r="Q370" i="1"/>
  <c r="N370" i="1"/>
  <c r="CV369" i="1"/>
  <c r="CR369" i="1"/>
  <c r="CO369" i="1"/>
  <c r="AD369" i="1"/>
  <c r="Q369" i="1"/>
  <c r="N369" i="1"/>
  <c r="CV368" i="1"/>
  <c r="CR368" i="1"/>
  <c r="CQ368" i="1"/>
  <c r="CP368" i="1"/>
  <c r="CO368" i="1"/>
  <c r="AD368" i="1"/>
  <c r="Q368" i="1"/>
  <c r="N368" i="1"/>
  <c r="CV367" i="1"/>
  <c r="CR367" i="1"/>
  <c r="CO367" i="1"/>
  <c r="CQ367" i="1" s="1"/>
  <c r="AD367" i="1"/>
  <c r="Q367" i="1"/>
  <c r="N367" i="1"/>
  <c r="CV366" i="1"/>
  <c r="CR366" i="1"/>
  <c r="CO366" i="1"/>
  <c r="CQ366" i="1" s="1"/>
  <c r="AD366" i="1"/>
  <c r="Q366" i="1"/>
  <c r="N366" i="1"/>
  <c r="CV365" i="1"/>
  <c r="CR365" i="1"/>
  <c r="CO365" i="1"/>
  <c r="CQ365" i="1" s="1"/>
  <c r="AD365" i="1"/>
  <c r="Q365" i="1"/>
  <c r="N365" i="1"/>
  <c r="CV364" i="1"/>
  <c r="CQ364" i="1"/>
  <c r="CO364" i="1"/>
  <c r="CP364" i="1" s="1"/>
  <c r="AD364" i="1"/>
  <c r="Q364" i="1"/>
  <c r="N364" i="1"/>
  <c r="CV363" i="1"/>
  <c r="CR363" i="1"/>
  <c r="CQ363" i="1"/>
  <c r="CP363" i="1"/>
  <c r="CO363" i="1"/>
  <c r="AD363" i="1"/>
  <c r="Q363" i="1"/>
  <c r="N363" i="1"/>
  <c r="CV362" i="1"/>
  <c r="CQ362" i="1"/>
  <c r="CO362" i="1"/>
  <c r="CP362" i="1" s="1"/>
  <c r="AD362" i="1"/>
  <c r="Q362" i="1"/>
  <c r="CV361" i="1"/>
  <c r="CR361" i="1"/>
  <c r="CO361" i="1"/>
  <c r="CQ361" i="1" s="1"/>
  <c r="AD361" i="1"/>
  <c r="Q361" i="1"/>
  <c r="N361" i="1"/>
  <c r="CV360" i="1"/>
  <c r="CR360" i="1"/>
  <c r="CO360" i="1"/>
  <c r="CQ360" i="1" s="1"/>
  <c r="AD360" i="1"/>
  <c r="Q360" i="1"/>
  <c r="N360" i="1"/>
  <c r="CV359" i="1"/>
  <c r="CR359" i="1"/>
  <c r="CO359" i="1"/>
  <c r="CQ359" i="1" s="1"/>
  <c r="AD359" i="1"/>
  <c r="Q359" i="1"/>
  <c r="N359" i="1"/>
  <c r="CV358" i="1"/>
  <c r="CQ358" i="1"/>
  <c r="CO358" i="1"/>
  <c r="CP358" i="1" s="1"/>
  <c r="AD358" i="1"/>
  <c r="Q358" i="1"/>
  <c r="N358" i="1"/>
  <c r="CV357" i="1"/>
  <c r="CR357" i="1"/>
  <c r="CQ357" i="1"/>
  <c r="CP357" i="1"/>
  <c r="CO357" i="1"/>
  <c r="AD357" i="1"/>
  <c r="Q357" i="1"/>
  <c r="N357" i="1"/>
  <c r="CV356" i="1"/>
  <c r="CR356" i="1"/>
  <c r="CO356" i="1"/>
  <c r="CQ356" i="1" s="1"/>
  <c r="AD356" i="1"/>
  <c r="Q356" i="1"/>
  <c r="N356" i="1"/>
  <c r="CV355" i="1"/>
  <c r="CR355" i="1"/>
  <c r="CQ355" i="1"/>
  <c r="CP355" i="1"/>
  <c r="CO355" i="1"/>
  <c r="AD355" i="1"/>
  <c r="Q355" i="1"/>
  <c r="N355" i="1"/>
  <c r="CV354" i="1"/>
  <c r="CR354" i="1"/>
  <c r="CO354" i="1"/>
  <c r="CQ354" i="1" s="1"/>
  <c r="AD354" i="1"/>
  <c r="Q354" i="1"/>
  <c r="N354" i="1"/>
  <c r="CV353" i="1"/>
  <c r="CR353" i="1"/>
  <c r="CO353" i="1"/>
  <c r="AD353" i="1"/>
  <c r="Q353" i="1"/>
  <c r="N353" i="1"/>
  <c r="CV352" i="1"/>
  <c r="CR352" i="1"/>
  <c r="CQ352" i="1"/>
  <c r="CO352" i="1"/>
  <c r="CP352" i="1" s="1"/>
  <c r="AD352" i="1"/>
  <c r="Q352" i="1"/>
  <c r="N352" i="1"/>
  <c r="CV351" i="1"/>
  <c r="CR351" i="1"/>
  <c r="CO351" i="1"/>
  <c r="CQ351" i="1" s="1"/>
  <c r="AD351" i="1"/>
  <c r="Q351" i="1"/>
  <c r="CV350" i="1"/>
  <c r="CR350" i="1"/>
  <c r="CO350" i="1"/>
  <c r="CP350" i="1" s="1"/>
  <c r="AD350" i="1"/>
  <c r="Q350" i="1"/>
  <c r="N350" i="1"/>
  <c r="CV349" i="1"/>
  <c r="CR349" i="1"/>
  <c r="CO349" i="1"/>
  <c r="CQ349" i="1" s="1"/>
  <c r="AD349" i="1"/>
  <c r="Q349" i="1"/>
  <c r="N349" i="1"/>
  <c r="CV348" i="1"/>
  <c r="CR348" i="1"/>
  <c r="CO348" i="1"/>
  <c r="CQ348" i="1" s="1"/>
  <c r="AD348" i="1"/>
  <c r="Q348" i="1"/>
  <c r="N348" i="1"/>
  <c r="CV347" i="1"/>
  <c r="CR347" i="1"/>
  <c r="CQ347" i="1"/>
  <c r="CO347" i="1"/>
  <c r="CP347" i="1" s="1"/>
  <c r="AD347" i="1"/>
  <c r="Q347" i="1"/>
  <c r="N347" i="1"/>
  <c r="CV346" i="1"/>
  <c r="CR346" i="1"/>
  <c r="CO346" i="1"/>
  <c r="CP346" i="1" s="1"/>
  <c r="AD346" i="1"/>
  <c r="Q346" i="1"/>
  <c r="N346" i="1"/>
  <c r="CV345" i="1"/>
  <c r="CR345" i="1"/>
  <c r="CO345" i="1"/>
  <c r="CQ345" i="1" s="1"/>
  <c r="AD345" i="1"/>
  <c r="Q345" i="1"/>
  <c r="N345" i="1"/>
  <c r="CV344" i="1"/>
  <c r="CR344" i="1"/>
  <c r="CO344" i="1"/>
  <c r="CP344" i="1" s="1"/>
  <c r="AD344" i="1"/>
  <c r="Q344" i="1"/>
  <c r="N344" i="1"/>
  <c r="CV343" i="1"/>
  <c r="CR343" i="1"/>
  <c r="CO343" i="1"/>
  <c r="CQ343" i="1" s="1"/>
  <c r="AD343" i="1"/>
  <c r="Q343" i="1"/>
  <c r="N343" i="1"/>
  <c r="CV342" i="1"/>
  <c r="CR342" i="1"/>
  <c r="CO342" i="1"/>
  <c r="AD342" i="1"/>
  <c r="Q342" i="1"/>
  <c r="N342" i="1"/>
  <c r="CV341" i="1"/>
  <c r="CR341" i="1"/>
  <c r="CO341" i="1"/>
  <c r="CP341" i="1" s="1"/>
  <c r="AD341" i="1"/>
  <c r="Q341" i="1"/>
  <c r="N341" i="1"/>
  <c r="CV340" i="1"/>
  <c r="CR340" i="1"/>
  <c r="CO340" i="1"/>
  <c r="CQ340" i="1" s="1"/>
  <c r="AD340" i="1"/>
  <c r="Q340" i="1"/>
  <c r="N340" i="1"/>
  <c r="CV339" i="1"/>
  <c r="CR339" i="1"/>
  <c r="CO339" i="1"/>
  <c r="CQ339" i="1" s="1"/>
  <c r="AD339" i="1"/>
  <c r="Q339" i="1"/>
  <c r="N339" i="1"/>
  <c r="CV338" i="1"/>
  <c r="CR338" i="1"/>
  <c r="CO338" i="1"/>
  <c r="AD338" i="1"/>
  <c r="Q338" i="1"/>
  <c r="N338" i="1"/>
  <c r="CV337" i="1"/>
  <c r="CR337" i="1"/>
  <c r="CQ337" i="1"/>
  <c r="CO337" i="1"/>
  <c r="CP337" i="1" s="1"/>
  <c r="AD337" i="1"/>
  <c r="Q337" i="1"/>
  <c r="N337" i="1"/>
  <c r="CV336" i="1"/>
  <c r="CR336" i="1"/>
  <c r="CQ336" i="1"/>
  <c r="CO336" i="1"/>
  <c r="CP336" i="1" s="1"/>
  <c r="AD336" i="1"/>
  <c r="Q336" i="1"/>
  <c r="N336" i="1"/>
  <c r="CV335" i="1"/>
  <c r="CR335" i="1"/>
  <c r="CO335" i="1"/>
  <c r="CP335" i="1" s="1"/>
  <c r="AD335" i="1"/>
  <c r="Q335" i="1"/>
  <c r="N335" i="1"/>
  <c r="CV334" i="1"/>
  <c r="CR334" i="1"/>
  <c r="CO334" i="1"/>
  <c r="CQ334" i="1" s="1"/>
  <c r="AD334" i="1"/>
  <c r="Q334" i="1"/>
  <c r="N334" i="1"/>
  <c r="CV333" i="1"/>
  <c r="CR333" i="1"/>
  <c r="CQ333" i="1"/>
  <c r="CP333" i="1"/>
  <c r="CO333" i="1"/>
  <c r="AD333" i="1"/>
  <c r="Q333" i="1"/>
  <c r="N333" i="1"/>
  <c r="CV332" i="1"/>
  <c r="CR332" i="1"/>
  <c r="CO332" i="1"/>
  <c r="CP332" i="1" s="1"/>
  <c r="AD332" i="1"/>
  <c r="Q332" i="1"/>
  <c r="N332" i="1"/>
  <c r="CV331" i="1"/>
  <c r="CR331" i="1"/>
  <c r="CO331" i="1"/>
  <c r="AD331" i="1"/>
  <c r="CV330" i="1"/>
  <c r="CR330" i="1"/>
  <c r="CQ330" i="1"/>
  <c r="CO330" i="1"/>
  <c r="CP330" i="1" s="1"/>
  <c r="AD330" i="1"/>
  <c r="Q330" i="1"/>
  <c r="N330" i="1"/>
  <c r="CV329" i="1"/>
  <c r="CR329" i="1"/>
  <c r="CO329" i="1"/>
  <c r="CQ329" i="1" s="1"/>
  <c r="AD329" i="1"/>
  <c r="Q329" i="1"/>
  <c r="N329" i="1"/>
  <c r="CV328" i="1"/>
  <c r="CR328" i="1"/>
  <c r="CQ328" i="1"/>
  <c r="CO328" i="1"/>
  <c r="CP328" i="1" s="1"/>
  <c r="AD328" i="1"/>
  <c r="Q328" i="1"/>
  <c r="N328" i="1"/>
  <c r="CV327" i="1"/>
  <c r="CR327" i="1"/>
  <c r="CQ327" i="1"/>
  <c r="CP327" i="1"/>
  <c r="CO327" i="1"/>
  <c r="AD327" i="1"/>
  <c r="Q327" i="1"/>
  <c r="N327" i="1"/>
  <c r="CV326" i="1"/>
  <c r="CR326" i="1"/>
  <c r="CO326" i="1"/>
  <c r="CQ326" i="1" s="1"/>
  <c r="AD326" i="1"/>
  <c r="Q326" i="1"/>
  <c r="N326" i="1"/>
  <c r="CV325" i="1"/>
  <c r="CR325" i="1"/>
  <c r="CQ325" i="1"/>
  <c r="CO325" i="1"/>
  <c r="CP325" i="1" s="1"/>
  <c r="AD325" i="1"/>
  <c r="Q325" i="1"/>
  <c r="N325" i="1"/>
  <c r="CV324" i="1"/>
  <c r="CR324" i="1"/>
  <c r="CQ324" i="1"/>
  <c r="CP324" i="1"/>
  <c r="CO324" i="1"/>
  <c r="AD324" i="1"/>
  <c r="Q324" i="1"/>
  <c r="N324" i="1"/>
  <c r="CV323" i="1"/>
  <c r="CR323" i="1"/>
  <c r="CO323" i="1"/>
  <c r="CQ323" i="1" s="1"/>
  <c r="AD323" i="1"/>
  <c r="Q323" i="1"/>
  <c r="N323" i="1"/>
  <c r="CV322" i="1"/>
  <c r="CR322" i="1"/>
  <c r="CQ322" i="1"/>
  <c r="CO322" i="1"/>
  <c r="CP322" i="1" s="1"/>
  <c r="AD322" i="1"/>
  <c r="Q322" i="1"/>
  <c r="N322" i="1"/>
  <c r="CV321" i="1"/>
  <c r="CR321" i="1"/>
  <c r="CQ321" i="1"/>
  <c r="CP321" i="1"/>
  <c r="CO321" i="1"/>
  <c r="AD321" i="1"/>
  <c r="Q321" i="1"/>
  <c r="N321" i="1"/>
  <c r="CV320" i="1"/>
  <c r="CR320" i="1"/>
  <c r="CO320" i="1"/>
  <c r="CQ320" i="1" s="1"/>
  <c r="AD320" i="1"/>
  <c r="Q320" i="1"/>
  <c r="N320" i="1"/>
  <c r="CV319" i="1"/>
  <c r="CR319" i="1"/>
  <c r="CQ319" i="1"/>
  <c r="CO319" i="1"/>
  <c r="CP319" i="1" s="1"/>
  <c r="AD319" i="1"/>
  <c r="Q319" i="1"/>
  <c r="N319" i="1"/>
  <c r="CV318" i="1"/>
  <c r="CR318" i="1"/>
  <c r="CO318" i="1"/>
  <c r="CQ318" i="1" s="1"/>
  <c r="AD318" i="1"/>
  <c r="Q318" i="1"/>
  <c r="N318" i="1"/>
  <c r="CV317" i="1"/>
  <c r="CR317" i="1"/>
  <c r="CO317" i="1"/>
  <c r="AD317" i="1"/>
  <c r="Q317" i="1"/>
  <c r="N317" i="1"/>
  <c r="CV316" i="1"/>
  <c r="CR316" i="1"/>
  <c r="CQ316" i="1"/>
  <c r="CO316" i="1"/>
  <c r="CP316" i="1" s="1"/>
  <c r="AD316" i="1"/>
  <c r="Q316" i="1"/>
  <c r="N316" i="1"/>
  <c r="CV315" i="1"/>
  <c r="CR315" i="1"/>
  <c r="CO315" i="1"/>
  <c r="CP315" i="1" s="1"/>
  <c r="AD315" i="1"/>
  <c r="Q315" i="1"/>
  <c r="N315" i="1"/>
  <c r="CV314" i="1"/>
  <c r="CR314" i="1"/>
  <c r="CO314" i="1"/>
  <c r="CQ314" i="1" s="1"/>
  <c r="AD314" i="1"/>
  <c r="Q314" i="1"/>
  <c r="N314" i="1"/>
  <c r="CV313" i="1"/>
  <c r="CR313" i="1"/>
  <c r="CQ313" i="1"/>
  <c r="CO313" i="1"/>
  <c r="CP313" i="1" s="1"/>
  <c r="AD313" i="1"/>
  <c r="Q313" i="1"/>
  <c r="N313" i="1"/>
  <c r="CV312" i="1"/>
  <c r="CR312" i="1"/>
  <c r="CO312" i="1"/>
  <c r="CQ312" i="1" s="1"/>
  <c r="AD312" i="1"/>
  <c r="Q312" i="1"/>
  <c r="N312" i="1"/>
  <c r="CV311" i="1"/>
  <c r="CR311" i="1"/>
  <c r="CO311" i="1"/>
  <c r="CP311" i="1" s="1"/>
  <c r="AD311" i="1"/>
  <c r="Q311" i="1"/>
  <c r="N311" i="1"/>
  <c r="CV310" i="1"/>
  <c r="CR310" i="1"/>
  <c r="CQ310" i="1"/>
  <c r="CO310" i="1"/>
  <c r="CP310" i="1" s="1"/>
  <c r="AD310" i="1"/>
  <c r="Q310" i="1"/>
  <c r="N310" i="1"/>
  <c r="CV309" i="1"/>
  <c r="CR309" i="1"/>
  <c r="CP309" i="1"/>
  <c r="CO309" i="1"/>
  <c r="CQ309" i="1" s="1"/>
  <c r="AD309" i="1"/>
  <c r="Q309" i="1"/>
  <c r="N309" i="1"/>
  <c r="CV308" i="1"/>
  <c r="CR308" i="1"/>
  <c r="CO308" i="1"/>
  <c r="CQ308" i="1" s="1"/>
  <c r="AD308" i="1"/>
  <c r="Q308" i="1"/>
  <c r="N308" i="1"/>
  <c r="CV307" i="1"/>
  <c r="CR307" i="1"/>
  <c r="CQ307" i="1"/>
  <c r="CO307" i="1"/>
  <c r="CP307" i="1" s="1"/>
  <c r="AD307" i="1"/>
  <c r="Q307" i="1"/>
  <c r="N307" i="1"/>
  <c r="CV306" i="1"/>
  <c r="CR306" i="1"/>
  <c r="CO306" i="1"/>
  <c r="AD306" i="1"/>
  <c r="Q306" i="1"/>
  <c r="N306" i="1"/>
  <c r="CV305" i="1"/>
  <c r="CR305" i="1"/>
  <c r="CQ305" i="1"/>
  <c r="CO305" i="1"/>
  <c r="CP305" i="1" s="1"/>
  <c r="AD305" i="1"/>
  <c r="Q305" i="1"/>
  <c r="N305" i="1"/>
  <c r="CV304" i="1"/>
  <c r="CR304" i="1"/>
  <c r="CQ304" i="1"/>
  <c r="CO304" i="1"/>
  <c r="CP304" i="1" s="1"/>
  <c r="AD304" i="1"/>
  <c r="Q304" i="1"/>
  <c r="N304" i="1"/>
  <c r="CV303" i="1"/>
  <c r="CR303" i="1"/>
  <c r="CO303" i="1"/>
  <c r="CQ303" i="1" s="1"/>
  <c r="AD303" i="1"/>
  <c r="Q303" i="1"/>
  <c r="N303" i="1"/>
  <c r="CV302" i="1"/>
  <c r="CR302" i="1"/>
  <c r="CQ302" i="1"/>
  <c r="CP302" i="1"/>
  <c r="CO302" i="1"/>
  <c r="AD302" i="1"/>
  <c r="Q302" i="1"/>
  <c r="N302" i="1"/>
  <c r="CV301" i="1"/>
  <c r="CR301" i="1"/>
  <c r="CQ301" i="1"/>
  <c r="CO301" i="1"/>
  <c r="CP301" i="1" s="1"/>
  <c r="AD301" i="1"/>
  <c r="Q301" i="1"/>
  <c r="N301" i="1"/>
  <c r="CV300" i="1"/>
  <c r="CR300" i="1"/>
  <c r="CO300" i="1"/>
  <c r="CP300" i="1" s="1"/>
  <c r="AD300" i="1"/>
  <c r="Q300" i="1"/>
  <c r="N300" i="1"/>
  <c r="CV299" i="1"/>
  <c r="CR299" i="1"/>
  <c r="CO299" i="1"/>
  <c r="CQ299" i="1" s="1"/>
  <c r="AD299" i="1"/>
  <c r="Q299" i="1"/>
  <c r="N299" i="1"/>
  <c r="CV298" i="1"/>
  <c r="CR298" i="1"/>
  <c r="CQ298" i="1"/>
  <c r="CO298" i="1"/>
  <c r="CP298" i="1" s="1"/>
  <c r="AD298" i="1"/>
  <c r="Q298" i="1"/>
  <c r="N298" i="1"/>
  <c r="CV297" i="1"/>
  <c r="CR297" i="1"/>
  <c r="CO297" i="1"/>
  <c r="CQ297" i="1" s="1"/>
  <c r="S297" i="1"/>
  <c r="AD297" i="1" s="1"/>
  <c r="Q297" i="1"/>
  <c r="N297" i="1"/>
  <c r="CV296" i="1"/>
  <c r="CO296" i="1"/>
  <c r="CQ296" i="1" s="1"/>
  <c r="AD296" i="1"/>
  <c r="Q296" i="1"/>
  <c r="N296" i="1"/>
  <c r="CV295" i="1"/>
  <c r="CR295" i="1"/>
  <c r="CQ295" i="1"/>
  <c r="CO295" i="1"/>
  <c r="CP295" i="1" s="1"/>
  <c r="AD295" i="1"/>
  <c r="Q295" i="1"/>
  <c r="N295" i="1"/>
  <c r="CV294" i="1"/>
  <c r="CR294" i="1"/>
  <c r="CQ294" i="1"/>
  <c r="CO294" i="1"/>
  <c r="CP294" i="1" s="1"/>
  <c r="AD294" i="1"/>
  <c r="Q294" i="1"/>
  <c r="N294" i="1"/>
  <c r="CV293" i="1"/>
  <c r="CR293" i="1"/>
  <c r="CO293" i="1"/>
  <c r="CQ293" i="1" s="1"/>
  <c r="AD293" i="1"/>
  <c r="Q293" i="1"/>
  <c r="N293" i="1"/>
  <c r="CV292" i="1"/>
  <c r="CR292" i="1"/>
  <c r="CQ292" i="1"/>
  <c r="CO292" i="1"/>
  <c r="CP292" i="1" s="1"/>
  <c r="AD292" i="1"/>
  <c r="Q292" i="1"/>
  <c r="N292" i="1"/>
  <c r="CV291" i="1"/>
  <c r="CR291" i="1"/>
  <c r="CQ291" i="1"/>
  <c r="CP291" i="1"/>
  <c r="CO291" i="1"/>
  <c r="AD291" i="1"/>
  <c r="Q291" i="1"/>
  <c r="N291" i="1"/>
  <c r="CV290" i="1"/>
  <c r="CR290" i="1"/>
  <c r="CQ290" i="1"/>
  <c r="CP290" i="1"/>
  <c r="CO290" i="1"/>
  <c r="AD290" i="1"/>
  <c r="Q290" i="1"/>
  <c r="N290" i="1"/>
  <c r="CV289" i="1"/>
  <c r="CR289" i="1"/>
  <c r="CQ289" i="1"/>
  <c r="CO289" i="1"/>
  <c r="CP289" i="1" s="1"/>
  <c r="AD289" i="1"/>
  <c r="CV288" i="1"/>
  <c r="CR288" i="1"/>
  <c r="CQ288" i="1"/>
  <c r="CO288" i="1"/>
  <c r="CP288" i="1" s="1"/>
  <c r="AD288" i="1"/>
  <c r="N288" i="1"/>
  <c r="CV287" i="1"/>
  <c r="CR287" i="1"/>
  <c r="CQ287" i="1"/>
  <c r="CO287" i="1"/>
  <c r="CP287" i="1" s="1"/>
  <c r="AD287" i="1"/>
  <c r="Q287" i="1"/>
  <c r="N287" i="1"/>
  <c r="CV286" i="1"/>
  <c r="CR286" i="1"/>
  <c r="CO286" i="1"/>
  <c r="CQ286" i="1" s="1"/>
  <c r="AD286" i="1"/>
  <c r="Q286" i="1"/>
  <c r="N286" i="1"/>
  <c r="CV285" i="1"/>
  <c r="CO285" i="1"/>
  <c r="CQ285" i="1" s="1"/>
  <c r="AD285" i="1"/>
  <c r="Q285" i="1"/>
  <c r="N285" i="1"/>
  <c r="CV284" i="1"/>
  <c r="CR284" i="1"/>
  <c r="CQ284" i="1"/>
  <c r="CP284" i="1"/>
  <c r="CO284" i="1"/>
  <c r="AD284" i="1"/>
  <c r="Q284" i="1"/>
  <c r="N284" i="1"/>
  <c r="AD519" i="1" l="1"/>
  <c r="AD521" i="1"/>
  <c r="CQ431" i="1"/>
  <c r="CP431" i="1"/>
  <c r="CP329" i="1"/>
  <c r="CP318" i="1"/>
  <c r="CP491" i="1"/>
  <c r="CP498" i="1"/>
  <c r="CP323" i="1"/>
  <c r="CP349" i="1"/>
  <c r="CP388" i="1"/>
  <c r="CQ441" i="1"/>
  <c r="CQ493" i="1"/>
  <c r="CP493" i="1"/>
  <c r="CP299" i="1"/>
  <c r="CQ306" i="1"/>
  <c r="CP306" i="1"/>
  <c r="CP351" i="1"/>
  <c r="CQ376" i="1"/>
  <c r="CP376" i="1"/>
  <c r="CP395" i="1"/>
  <c r="CP453" i="1"/>
  <c r="CP320" i="1"/>
  <c r="CP356" i="1"/>
  <c r="CP378" i="1"/>
  <c r="CP401" i="1"/>
  <c r="CQ470" i="1"/>
  <c r="CP470" i="1"/>
  <c r="CQ315" i="1"/>
  <c r="CQ346" i="1"/>
  <c r="CP369" i="1"/>
  <c r="CQ369" i="1"/>
  <c r="CP468" i="1"/>
  <c r="CP478" i="1"/>
  <c r="CQ440" i="1"/>
  <c r="CP440" i="1"/>
  <c r="CQ525" i="1"/>
  <c r="CP525" i="1"/>
  <c r="CP312" i="1"/>
  <c r="CP343" i="1"/>
  <c r="CQ373" i="1"/>
  <c r="CP373" i="1"/>
  <c r="CQ380" i="1"/>
  <c r="CQ387" i="1"/>
  <c r="CP387" i="1"/>
  <c r="CP414" i="1"/>
  <c r="CP430" i="1"/>
  <c r="CQ521" i="1"/>
  <c r="CP521" i="1"/>
  <c r="CP286" i="1"/>
  <c r="CP375" i="1"/>
  <c r="CP409" i="1"/>
  <c r="CP428" i="1"/>
  <c r="CP293" i="1"/>
  <c r="CP334" i="1"/>
  <c r="CQ377" i="1"/>
  <c r="CP377" i="1"/>
  <c r="CP419" i="1"/>
  <c r="CP421" i="1"/>
  <c r="CQ435" i="1"/>
  <c r="CP435" i="1"/>
  <c r="CP516" i="1"/>
  <c r="CP338" i="1"/>
  <c r="CQ338" i="1"/>
  <c r="CQ370" i="1"/>
  <c r="CP370" i="1"/>
  <c r="CQ331" i="1"/>
  <c r="CP331" i="1"/>
  <c r="CP354" i="1"/>
  <c r="CP423" i="1"/>
  <c r="CQ451" i="1"/>
  <c r="CP451" i="1"/>
  <c r="CQ479" i="1"/>
  <c r="CP479" i="1"/>
  <c r="CP326" i="1"/>
  <c r="CP359" i="1"/>
  <c r="CP408" i="1"/>
  <c r="CP458" i="1"/>
  <c r="CP481" i="1"/>
  <c r="CP446" i="1"/>
  <c r="CP483" i="1"/>
  <c r="CQ344" i="1"/>
  <c r="CQ399" i="1"/>
  <c r="CP399" i="1"/>
  <c r="CP488" i="1"/>
  <c r="CP383" i="1"/>
  <c r="CP443" i="1"/>
  <c r="CP472" i="1"/>
  <c r="CQ472" i="1"/>
  <c r="CQ476" i="1"/>
  <c r="CP476" i="1"/>
  <c r="CQ353" i="1"/>
  <c r="CP353" i="1"/>
  <c r="CP438" i="1"/>
  <c r="CQ317" i="1"/>
  <c r="CP317" i="1"/>
  <c r="CQ341" i="1"/>
  <c r="CP432" i="1"/>
  <c r="CQ480" i="1"/>
  <c r="CP480" i="1"/>
  <c r="CP296" i="1"/>
  <c r="CP348" i="1"/>
  <c r="CQ385" i="1"/>
  <c r="CP385" i="1"/>
  <c r="CQ519" i="1"/>
  <c r="CP519" i="1"/>
  <c r="CP523" i="1"/>
  <c r="CQ471" i="1"/>
  <c r="CP471" i="1"/>
  <c r="CP496" i="1"/>
  <c r="CQ464" i="1"/>
  <c r="CP466" i="1"/>
  <c r="CQ475" i="1"/>
  <c r="CP502" i="1"/>
  <c r="CQ520" i="1"/>
  <c r="CP522" i="1"/>
  <c r="CQ527" i="1"/>
  <c r="CP527" i="1"/>
  <c r="CP297" i="1"/>
  <c r="CQ300" i="1"/>
  <c r="CP308" i="1"/>
  <c r="CQ311" i="1"/>
  <c r="CQ342" i="1"/>
  <c r="CP342" i="1"/>
  <c r="CP360" i="1"/>
  <c r="CP367" i="1"/>
  <c r="CP372" i="1"/>
  <c r="CP398" i="1"/>
  <c r="CP405" i="1"/>
  <c r="CQ405" i="1"/>
  <c r="CP437" i="1"/>
  <c r="CQ457" i="1"/>
  <c r="CP457" i="1"/>
  <c r="CQ477" i="1"/>
  <c r="CP477" i="1"/>
  <c r="CQ508" i="1"/>
  <c r="CP508" i="1"/>
  <c r="CQ495" i="1"/>
  <c r="CP495" i="1"/>
  <c r="CP513" i="1"/>
  <c r="CQ513" i="1"/>
  <c r="CQ413" i="1"/>
  <c r="CP413" i="1"/>
  <c r="CQ448" i="1"/>
  <c r="CP448" i="1"/>
  <c r="CQ485" i="1"/>
  <c r="CP485" i="1"/>
  <c r="CP285" i="1"/>
  <c r="CP303" i="1"/>
  <c r="CP314" i="1"/>
  <c r="CP340" i="1"/>
  <c r="CP345" i="1"/>
  <c r="CP365" i="1"/>
  <c r="CP403" i="1"/>
  <c r="CP433" i="1"/>
  <c r="CQ473" i="1"/>
  <c r="CP473" i="1"/>
  <c r="CQ511" i="1"/>
  <c r="CP511" i="1"/>
  <c r="CQ335" i="1"/>
  <c r="CQ396" i="1"/>
  <c r="CP396" i="1"/>
  <c r="CQ429" i="1"/>
  <c r="CP429" i="1"/>
  <c r="CP450" i="1"/>
  <c r="CQ450" i="1"/>
  <c r="CQ332" i="1"/>
  <c r="AD454" i="1"/>
  <c r="CP499" i="1"/>
  <c r="CP506" i="1"/>
  <c r="CQ382" i="1"/>
  <c r="CP382" i="1"/>
  <c r="CQ410" i="1"/>
  <c r="CP410" i="1"/>
  <c r="CP339" i="1"/>
  <c r="CP361" i="1"/>
  <c r="CP366" i="1"/>
  <c r="CP374" i="1"/>
  <c r="CP397" i="1"/>
  <c r="CP420" i="1"/>
  <c r="CP425" i="1"/>
  <c r="CP434" i="1"/>
  <c r="CQ439" i="1"/>
  <c r="CP439" i="1"/>
  <c r="CP455" i="1"/>
  <c r="CP460" i="1"/>
  <c r="CP474" i="1"/>
  <c r="CP482" i="1"/>
  <c r="CQ503" i="1"/>
  <c r="CP524" i="1"/>
  <c r="CQ465" i="1"/>
  <c r="CP465" i="1"/>
  <c r="CQ350" i="1"/>
  <c r="CQ379" i="1"/>
  <c r="CP379" i="1"/>
  <c r="CP402" i="1"/>
  <c r="CQ462" i="1"/>
  <c r="CP4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 Dayana  Andrade Sanchez</author>
    <author>Katherine Bedoya Cardona</author>
    <author>JOHN EDWAR CORTES CORTES</author>
    <author/>
    <author>Santiago  Aguado Plaza</author>
    <author>tc={EBA913D1-3E4E-40A7-AC0B-3411F2B21C13}</author>
    <author>Gestión Conocimiento</author>
  </authors>
  <commentList>
    <comment ref="CB302" authorId="0" shapeId="0" xr:uid="{0205BE11-FF94-423F-9472-1D76EEEEC45C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AK308" authorId="1" shapeId="0" xr:uid="{0BD68F75-5B27-4963-9693-F951C018A847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308" authorId="1" shapeId="0" xr:uid="{1C77F265-294F-4DEB-8DA3-6350644DDE81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308" authorId="1" shapeId="0" xr:uid="{E8FD99D9-3462-45A5-9F89-EDC99AD8861B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308" authorId="1" shapeId="0" xr:uid="{D7DB6D17-6433-4FF5-9253-B5881036E3FF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308" authorId="1" shapeId="0" xr:uid="{8A8BBE9D-AF9B-4C94-986D-FD63532E87A1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BL308" authorId="2" shapeId="0" xr:uid="{FB0858B9-D3D2-4ED8-8254-B1D9B35D3AAD}">
      <text>
        <r>
          <rPr>
            <sz val="10"/>
            <color rgb="FF000000"/>
            <rFont val="Calibri"/>
            <scheme val="minor"/>
          </rPr>
          <t>JOHN EDWAR CORTES CORTES:
Aprobó curso dirigido</t>
        </r>
      </text>
    </comment>
    <comment ref="AK312" authorId="1" shapeId="0" xr:uid="{71BE4FD7-69BB-4403-B3BD-CE4015253105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312" authorId="1" shapeId="0" xr:uid="{7244083E-1A95-4C2B-8378-8C6A194D057C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312" authorId="1" shapeId="0" xr:uid="{0C8BE239-DBA2-4B0C-AB81-85D84CFADBED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312" authorId="1" shapeId="0" xr:uid="{B780624C-0934-4D13-BCAF-4BF641AAD815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312" authorId="1" shapeId="0" xr:uid="{F1EE7ACD-46B4-452F-AD2A-978A2A741385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BL312" authorId="2" shapeId="0" xr:uid="{1656392B-3564-4FC7-BAEB-F9690BFAE38E}">
      <text>
        <r>
          <rPr>
            <sz val="10"/>
            <color rgb="FF000000"/>
            <rFont val="Calibri"/>
            <scheme val="minor"/>
          </rPr>
          <t>JOHN EDWAR CORTES CORTES:
Aprobó curso dirigido</t>
        </r>
      </text>
    </comment>
    <comment ref="AM313" authorId="1" shapeId="0" xr:uid="{214F6547-82B7-4C8C-8BD2-9637EAA5DA99}">
      <text>
        <r>
          <rPr>
            <sz val="10"/>
            <color rgb="FF000000"/>
            <rFont val="Calibri"/>
            <scheme val="minor"/>
          </rPr>
          <t>Katherine Bedoya Cardona:
Homologa por ser de semillero telefonica</t>
        </r>
      </text>
    </comment>
    <comment ref="AQ313" authorId="1" shapeId="0" xr:uid="{BA2E994C-F7D1-4FB2-B9BB-0232C4D50D52}">
      <text>
        <r>
          <rPr>
            <sz val="10"/>
            <color rgb="FF000000"/>
            <rFont val="Calibri"/>
            <scheme val="minor"/>
          </rPr>
          <t>Katherine Bedoya Cardona:
Tiene parte web completa por semillero</t>
        </r>
      </text>
    </comment>
    <comment ref="AO315" authorId="1" shapeId="0" xr:uid="{640526B3-A9CD-4EBD-889B-1A9ACD969EC4}">
      <text>
        <r>
          <rPr>
            <sz val="10"/>
            <color rgb="FF000000"/>
            <rFont val="Calibri"/>
            <scheme val="minor"/>
          </rPr>
          <t>Homologa por semillero participación de noviembre 2022</t>
        </r>
      </text>
    </comment>
    <comment ref="AM317" authorId="3" shapeId="0" xr:uid="{D8BB2CAA-3FA1-481F-AA7F-E461F9F125D6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317" authorId="3" shapeId="0" xr:uid="{13475E63-4AA6-4133-A56B-70EC4CCE8036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317" authorId="3" shapeId="0" xr:uid="{CD8E3AD9-DF86-4ACC-B2D9-F08EC4049036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317" authorId="3" shapeId="0" xr:uid="{5C3210AB-EA53-4A20-914F-BEE03A600B59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M318" authorId="3" shapeId="0" xr:uid="{89C33AE8-8BD2-48CB-979F-9C9B8655A22A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318" authorId="3" shapeId="0" xr:uid="{8A5C03B3-AF90-4D54-A50B-34D55CA5D07E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318" authorId="3" shapeId="0" xr:uid="{A0772AF6-FA76-4107-8EC2-78F150DEF768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318" authorId="3" shapeId="0" xr:uid="{C3A501B1-98EE-4836-B949-01A028A9C03D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M319" authorId="3" shapeId="0" xr:uid="{31FBA0F2-935A-4B05-853D-AB87076BCE63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319" authorId="3" shapeId="0" xr:uid="{7BA5D89C-F9D3-49A7-AC5A-0E181CE07B96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319" authorId="3" shapeId="0" xr:uid="{093B0819-9F05-459C-A4A4-EA5CCCEA7C79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319" authorId="3" shapeId="0" xr:uid="{0136F6C6-D7C9-4EBB-8445-47BC69B7E99A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V319" authorId="4" shapeId="0" xr:uid="{E71E8D66-8331-4AE1-9866-1C39948E02E7}">
      <text>
        <r>
          <rPr>
            <sz val="10"/>
            <color rgb="FF000000"/>
            <rFont val="Calibri"/>
            <scheme val="minor"/>
          </rPr>
          <t>Homologa con semillero julio 2022</t>
        </r>
      </text>
    </comment>
    <comment ref="AM324" authorId="1" shapeId="0" xr:uid="{909D24C8-A478-4B59-866A-7363798DE6AB}">
      <text>
        <r>
          <rPr>
            <sz val="10"/>
            <color rgb="FF000000"/>
            <rFont val="Calibri"/>
            <scheme val="minor"/>
          </rPr>
          <t>Katherine Bedoya Cardona:
Homologa por ser de semillero telefonica</t>
        </r>
      </text>
    </comment>
    <comment ref="AQ324" authorId="1" shapeId="0" xr:uid="{A384669D-6C36-4BA1-93E3-7036CA59384B}">
      <text>
        <r>
          <rPr>
            <sz val="10"/>
            <color rgb="FF000000"/>
            <rFont val="Calibri"/>
            <scheme val="minor"/>
          </rPr>
          <t>Katherine Bedoya Cardona:
Tiene parte web completa por semillero</t>
        </r>
      </text>
    </comment>
    <comment ref="AM326" authorId="3" shapeId="0" xr:uid="{BC79FB8C-D2BB-41CA-BFBC-A492B9308D66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326" authorId="3" shapeId="0" xr:uid="{EE389806-FD28-4A83-99E9-A5B46ABF94AB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326" authorId="3" shapeId="0" xr:uid="{9C860BEA-C504-4E30-88F0-149DB24A4182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326" authorId="3" shapeId="0" xr:uid="{21D30244-32E6-4EA3-A421-2FCFC5EB0578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CB326" authorId="0" shapeId="0" xr:uid="{9E732485-1B74-42E6-89D4-8FF2C9F844FF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CB329" authorId="0" shapeId="0" xr:uid="{41D9782B-68A7-4EA3-931F-A8751775DFBC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AM332" authorId="1" shapeId="0" xr:uid="{0AA871C6-68B7-4129-ABFE-79EF4A8905B9}">
      <text>
        <r>
          <rPr>
            <sz val="10"/>
            <color rgb="FF000000"/>
            <rFont val="Calibri"/>
            <scheme val="minor"/>
          </rPr>
          <t>Katherine Bedoya Cardona:
Homologa por ser de semillero telefonica</t>
        </r>
      </text>
    </comment>
    <comment ref="AQ332" authorId="5" shapeId="0" xr:uid="{EBA913D1-3E4E-40A7-AC0B-3411F2B21C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Hizo semillero de krakenweb. Y envio reto de kraken rest.</t>
      </text>
    </comment>
    <comment ref="BF335" authorId="1" shapeId="0" xr:uid="{E14362F8-E92C-47E2-A200-1D42C0EE5CCC}">
      <text>
        <r>
          <rPr>
            <sz val="10"/>
            <color rgb="FF000000"/>
            <rFont val="Calibri"/>
            <scheme val="minor"/>
          </rPr>
          <t>Katherine Bedoya Cardona:
Homologa semillero performance 2021</t>
        </r>
      </text>
    </comment>
    <comment ref="AK336" authorId="1" shapeId="0" xr:uid="{9406CEE4-8552-4743-A7CE-683595F2C36A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336" authorId="1" shapeId="0" xr:uid="{600A3339-B6E1-4015-8072-4D82DD53D4D7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336" authorId="1" shapeId="0" xr:uid="{D4456A18-37E5-4FAD-A38E-0F4743D82269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336" authorId="1" shapeId="0" xr:uid="{F3C58A33-6F3C-495C-93CE-55C326DAED99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336" authorId="1" shapeId="0" xr:uid="{CC4E8813-6B98-4F75-962C-C99E15BA346B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BL336" authorId="2" shapeId="0" xr:uid="{9C79BBED-7549-4449-9146-1E7014290B03}">
      <text>
        <r>
          <rPr>
            <sz val="10"/>
            <color rgb="FF000000"/>
            <rFont val="Calibri"/>
            <scheme val="minor"/>
          </rPr>
          <t>JOHN EDWAR CORTES CORTES:
Aprobó curso dirigido</t>
        </r>
      </text>
    </comment>
    <comment ref="BF339" authorId="1" shapeId="0" xr:uid="{B2864C98-2AC1-48F1-9C05-2EF977DD471E}">
      <text>
        <r>
          <rPr>
            <sz val="10"/>
            <color rgb="FF000000"/>
            <rFont val="Calibri"/>
            <scheme val="minor"/>
          </rPr>
          <t>Katherine Bedoya Cardona:
Homologa semillero performance 2021</t>
        </r>
      </text>
    </comment>
    <comment ref="AK340" authorId="1" shapeId="0" xr:uid="{85D62F37-1245-4C1F-9F3D-B2B0DFB4496C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340" authorId="1" shapeId="0" xr:uid="{96B28731-7037-460E-94E1-3661123B8D1C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340" authorId="1" shapeId="0" xr:uid="{330A4DAE-F40B-47AB-8760-21B6C34F9AE3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340" authorId="1" shapeId="0" xr:uid="{21037273-FC9B-4575-99DD-65277C5FC0AE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340" authorId="1" shapeId="0" xr:uid="{04D36388-A819-4594-B8FB-42EF348C3276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V340" authorId="4" shapeId="0" xr:uid="{45CE0DC1-079B-4C6D-A6F7-8C8845F87B17}">
      <text>
        <r>
          <rPr>
            <sz val="10"/>
            <color rgb="FF000000"/>
            <rFont val="Calibri"/>
            <scheme val="minor"/>
          </rPr>
          <t xml:space="preserve">Homologa con semillero julio 2022
</t>
        </r>
      </text>
    </comment>
    <comment ref="BL340" authorId="2" shapeId="0" xr:uid="{461F9880-356E-4D7C-B5D1-CAF3B8EAA48F}">
      <text>
        <r>
          <rPr>
            <sz val="10"/>
            <color rgb="FF000000"/>
            <rFont val="Calibri"/>
            <scheme val="minor"/>
          </rPr>
          <t>JOHN EDWAR CORTES CORTES:
Aprobó curso dirigido</t>
        </r>
      </text>
    </comment>
    <comment ref="AK341" authorId="1" shapeId="0" xr:uid="{78431C3C-C88A-4ECE-BB4C-9984CB80DB0B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341" authorId="1" shapeId="0" xr:uid="{18E6F722-DBAB-45D7-BAA6-8CBBCEA1B49F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341" authorId="1" shapeId="0" xr:uid="{2C71FDF1-96B6-44D5-A07B-536010AA38DE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341" authorId="1" shapeId="0" xr:uid="{CC441D98-10A8-43A6-9D98-C04C4C73BE15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341" authorId="1" shapeId="0" xr:uid="{AD311150-073E-48BF-8875-4F3945BDB774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K342" authorId="1" shapeId="0" xr:uid="{C9098FE0-831F-418D-8F4D-EECC0C616BF5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342" authorId="1" shapeId="0" xr:uid="{6FA55304-5496-43A0-80E5-0DDC118E1D6A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342" authorId="1" shapeId="0" xr:uid="{DDBAE630-6451-4CFF-81B4-8F7B6095BC58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342" authorId="1" shapeId="0" xr:uid="{BAD37CF3-C1A5-4155-A5D6-C683E6047970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342" authorId="1" shapeId="0" xr:uid="{B409FD62-8A63-4701-851E-DE9ADC83E92A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K343" authorId="1" shapeId="0" xr:uid="{4071999E-4F94-4F1B-9066-FC9E0D4F3C69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343" authorId="1" shapeId="0" xr:uid="{2D181D10-1A31-4F8D-A216-92B966E4B4E2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343" authorId="1" shapeId="0" xr:uid="{32C806D0-5436-44C8-A38A-5EAA8AD4AC1B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343" authorId="1" shapeId="0" xr:uid="{4DB79780-B48A-4E03-B538-6070D686AE94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343" authorId="1" shapeId="0" xr:uid="{F5AAD729-BE77-42C6-B652-B03B62EA39F8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BL343" authorId="2" shapeId="0" xr:uid="{AE05C99E-4362-4C63-83B0-42A4C34E5BE4}">
      <text>
        <r>
          <rPr>
            <sz val="10"/>
            <color rgb="FF000000"/>
            <rFont val="Calibri"/>
            <scheme val="minor"/>
          </rPr>
          <t>JOHN EDWAR CORTES CORTES:
Aprobó curso dirigido</t>
        </r>
      </text>
    </comment>
    <comment ref="AM348" authorId="3" shapeId="0" xr:uid="{7B9F6B6D-CE45-4616-B3F3-777C3779E561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348" authorId="3" shapeId="0" xr:uid="{532B7F08-B484-4D24-A3B5-AC334EAB5EFB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348" authorId="3" shapeId="0" xr:uid="{B299BB29-539A-4D30-9AFC-9A0F1F346DD5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348" authorId="3" shapeId="0" xr:uid="{7F8544F9-77E0-4EEB-9D8A-C5A4AF73E5CD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K350" authorId="1" shapeId="0" xr:uid="{560494D3-D055-45D3-9D5A-C77689C4694E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350" authorId="1" shapeId="0" xr:uid="{8BA6D106-6B11-4E74-8094-CF428A18E3B8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350" authorId="1" shapeId="0" xr:uid="{44EFBCA5-680A-46AE-83C9-57B067F114AF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350" authorId="1" shapeId="0" xr:uid="{8DAD2365-6C3F-4E4B-A6B0-5EF18ECD663D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350" authorId="1" shapeId="0" xr:uid="{D7CEE06E-0A79-488D-BB5C-C56CE26A315D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BL354" authorId="2" shapeId="0" xr:uid="{C30B825F-8BA1-45A3-8C94-6869CE2160E5}">
      <text>
        <r>
          <rPr>
            <sz val="10"/>
            <color rgb="FF000000"/>
            <rFont val="Calibri"/>
            <scheme val="minor"/>
          </rPr>
          <t>JOHN EDWAR CORTES CORTES:
Aprobó curso dirigido</t>
        </r>
      </text>
    </comment>
    <comment ref="AM356" authorId="3" shapeId="0" xr:uid="{D29468CA-14D9-483B-93A9-AD237C0BDF53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356" authorId="3" shapeId="0" xr:uid="{905A9AD6-B87D-4FAF-B80C-5F7AEC5AFB28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356" authorId="3" shapeId="0" xr:uid="{B21BEBC0-7883-4CB8-BBDD-5998D9C8A325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356" authorId="3" shapeId="0" xr:uid="{E6176535-08A3-44CE-92A1-3DAD60BD894D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M357" authorId="1" shapeId="0" xr:uid="{FA1CBA1D-4AE7-4216-8B3B-BE8357CDF921}">
      <text>
        <r>
          <rPr>
            <sz val="10"/>
            <color rgb="FF000000"/>
            <rFont val="Calibri"/>
            <scheme val="minor"/>
          </rPr>
          <t>Katherine Bedoya Cardona:
Homologa por ser de semillero telefonica</t>
        </r>
      </text>
    </comment>
    <comment ref="AQ357" authorId="1" shapeId="0" xr:uid="{0DD514E7-D7D4-414D-A3D2-8B4EF6ECF78E}">
      <text>
        <r>
          <rPr>
            <sz val="10"/>
            <color rgb="FF000000"/>
            <rFont val="Calibri"/>
            <scheme val="minor"/>
          </rPr>
          <t>Katherine Bedoya Cardona:
Tiene parte web completa por semillero</t>
        </r>
      </text>
    </comment>
    <comment ref="AN364" authorId="4" shapeId="0" xr:uid="{4CE16AA4-FC41-40CD-B091-ED67E2D2BCC7}">
      <text>
        <r>
          <rPr>
            <sz val="10"/>
            <color rgb="FF000000"/>
            <rFont val="Calibri"/>
            <scheme val="minor"/>
          </rPr>
          <t xml:space="preserve">Santiago  Aguado Plaza:
</t>
        </r>
      </text>
    </comment>
    <comment ref="AO364" authorId="4" shapeId="0" xr:uid="{14CC1FDF-97D7-41F7-ACB8-FE543F962E69}">
      <text>
        <r>
          <rPr>
            <sz val="10"/>
            <color rgb="FF000000"/>
            <rFont val="Calibri"/>
            <scheme val="minor"/>
          </rPr>
          <t>Santiago  Aguado Plaza:
homologa por semillero noviembre 2022</t>
        </r>
      </text>
    </comment>
    <comment ref="AK367" authorId="1" shapeId="0" xr:uid="{77AC2F75-F2D1-4038-AA49-DD159ABC3E13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367" authorId="1" shapeId="0" xr:uid="{BDD994FF-A203-4A04-814B-33183196656E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367" authorId="1" shapeId="0" xr:uid="{7AB0BD37-4DC1-4602-A5DC-482EB6CEB45C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367" authorId="1" shapeId="0" xr:uid="{68287490-1E29-4F5E-A120-A63C40226041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367" authorId="1" shapeId="0" xr:uid="{DE39FA05-39FB-41FE-AD4C-C53F9B8C1EE3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CB368" authorId="0" shapeId="0" xr:uid="{98B60155-52CE-400F-BE8E-5B6098E2FB38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AM369" authorId="1" shapeId="0" xr:uid="{A5130709-2222-4AA3-8725-BE673BD2A6E1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369" authorId="1" shapeId="0" xr:uid="{0B52F124-23BB-4D2F-8945-A380690E1436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369" authorId="1" shapeId="0" xr:uid="{5B34895C-2502-4A55-84D4-C56E66A2DF8A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369" authorId="1" shapeId="0" xr:uid="{67F59932-5211-4CF1-9571-0BF186BDC81F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369" authorId="1" shapeId="0" xr:uid="{98C190E4-1E5B-473B-BB7B-53DB5AC180E4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CB373" authorId="6" shapeId="0" xr:uid="{463D00B0-D16C-4B24-BB10-E2CE2212CD99}">
      <text>
        <r>
          <rPr>
            <sz val="10"/>
            <color rgb="FF000000"/>
            <rFont val="Calibri"/>
            <scheme val="minor"/>
          </rPr>
          <t>Gestión Conocimiento:
Tiene certificado externo</t>
        </r>
      </text>
    </comment>
    <comment ref="AM374" authorId="3" shapeId="0" xr:uid="{4F9542D2-48ED-4F2A-A5B5-C4E09A23BBDB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374" authorId="3" shapeId="0" xr:uid="{6F49F6A5-DD95-44EE-AC1E-85169CE6222F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374" authorId="3" shapeId="0" xr:uid="{4B78569E-B247-4B10-815E-A85F3AD9FC30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374" authorId="3" shapeId="0" xr:uid="{8875177C-BB35-4E8A-BA9E-C6B3B434DA79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V374" authorId="4" shapeId="0" xr:uid="{D3837720-F16D-4A28-946F-D62A84C6F3AE}">
      <text>
        <r>
          <rPr>
            <sz val="10"/>
            <color rgb="FF000000"/>
            <rFont val="Calibri"/>
            <scheme val="minor"/>
          </rPr>
          <t xml:space="preserve">Homologa con semillero julio 2022
</t>
        </r>
      </text>
    </comment>
    <comment ref="CB374" authorId="0" shapeId="0" xr:uid="{3FC7378D-6671-4ABD-915A-A68E7E0932EB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AM378" authorId="1" shapeId="0" xr:uid="{01C3058A-5005-49D3-874E-6E7A6934C246}">
      <text>
        <r>
          <rPr>
            <sz val="10"/>
            <color rgb="FF000000"/>
            <rFont val="Calibri"/>
            <scheme val="minor"/>
          </rPr>
          <t>Katherine Bedoya Cardona:
Homologa por ser de semillero telefonica</t>
        </r>
      </text>
    </comment>
    <comment ref="AQ378" authorId="1" shapeId="0" xr:uid="{D23CFB9C-D90B-46BA-AECF-71334760AEC4}">
      <text>
        <r>
          <rPr>
            <sz val="10"/>
            <color rgb="FF000000"/>
            <rFont val="Calibri"/>
            <scheme val="minor"/>
          </rPr>
          <t>Katherine Bedoya Cardona:
Tiene parte web completa por semillero</t>
        </r>
      </text>
    </comment>
    <comment ref="AM383" authorId="3" shapeId="0" xr:uid="{912305D3-BFB1-4C99-9A57-B77CF56C8B82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383" authorId="3" shapeId="0" xr:uid="{A08A15E8-CDA3-42A6-96F2-F9DB95FFF024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383" authorId="3" shapeId="0" xr:uid="{582608AE-75AC-4980-AD2E-33120694BE55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383" authorId="3" shapeId="0" xr:uid="{BD4D2321-EF99-43C3-B146-AC131AAF1748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CC383" authorId="0" shapeId="0" xr:uid="{0F8858BE-B50F-4E59-861D-D3F625F30657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CB386" authorId="0" shapeId="0" xr:uid="{32153014-1DB2-460E-BFD7-A0934E00B5DB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AM387" authorId="3" shapeId="0" xr:uid="{A0390680-F90E-4ADF-97BC-A0BFBDFC23F8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387" authorId="3" shapeId="0" xr:uid="{E93F33EF-1997-48B1-B2B6-9370F74A835B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387" authorId="3" shapeId="0" xr:uid="{997ADF0F-0E62-4518-BFCD-075E4E4C4DB9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387" authorId="3" shapeId="0" xr:uid="{A9CEAE4C-C314-4E1E-A619-047CC9890BA2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V387" authorId="4" shapeId="0" xr:uid="{1798E64D-0646-4ED4-B082-B455558A9F6D}">
      <text>
        <r>
          <rPr>
            <sz val="10"/>
            <color rgb="FF000000"/>
            <rFont val="Calibri"/>
            <scheme val="minor"/>
          </rPr>
          <t xml:space="preserve">Homologa con semillero julio 2022
</t>
        </r>
      </text>
    </comment>
    <comment ref="AM391" authorId="1" shapeId="0" xr:uid="{AE812EDD-3795-4FDF-90BD-1712B9EB8B5A}">
      <text>
        <r>
          <rPr>
            <sz val="10"/>
            <color rgb="FF000000"/>
            <rFont val="Calibri"/>
            <scheme val="minor"/>
          </rPr>
          <t>Katherine Bedoya Cardona:
Homologa por ser de semillero telefonica</t>
        </r>
      </text>
    </comment>
    <comment ref="AQ391" authorId="1" shapeId="0" xr:uid="{C675E6F2-A909-47E2-B417-AFDCFAE5E0C6}">
      <text>
        <r>
          <rPr>
            <sz val="10"/>
            <color rgb="FF000000"/>
            <rFont val="Calibri"/>
            <scheme val="minor"/>
          </rPr>
          <t>Katherine Bedoya Cardona:
Tiene parte web completa por semillero</t>
        </r>
      </text>
    </comment>
    <comment ref="BF391" authorId="1" shapeId="0" xr:uid="{1F1DF535-3049-4687-9902-0679D0BC98C2}">
      <text>
        <r>
          <rPr>
            <sz val="10"/>
            <color rgb="FF000000"/>
            <rFont val="Calibri"/>
            <scheme val="minor"/>
          </rPr>
          <t>Katherine Bedoya Cardona:
Homologa semillero performance 2021</t>
        </r>
      </text>
    </comment>
    <comment ref="A393" authorId="3" shapeId="0" xr:uid="{38FDFC20-C5E8-4F7A-B8A4-584E5285D009}">
      <text>
        <r>
          <rPr>
            <sz val="10"/>
            <color rgb="FF000000"/>
            <rFont val="Calibri"/>
            <scheme val="minor"/>
          </rPr>
          <t>tiene por cerrar brecha de comunicación efectiva</t>
        </r>
      </text>
    </comment>
    <comment ref="AK394" authorId="1" shapeId="0" xr:uid="{21E66F13-8983-4A6E-AA32-6F353AF2ABC1}">
      <text>
        <r>
          <rPr>
            <sz val="10"/>
            <color rgb="FF000000"/>
            <rFont val="Calibri"/>
            <scheme val="minor"/>
          </rPr>
          <t>Katherine Bedoya Cardona:
Se homologa por resultado examen ops nov2022</t>
        </r>
      </text>
    </comment>
    <comment ref="AM394" authorId="3" shapeId="0" xr:uid="{057E9B56-00A8-49BA-88EB-DE06E3AC328B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394" authorId="3" shapeId="0" xr:uid="{CE4957F7-EE8E-4934-AD30-526FF613CC37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394" authorId="3" shapeId="0" xr:uid="{2EEA5CE8-0D33-4FE6-A43C-55EEA6250BEC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394" authorId="3" shapeId="0" xr:uid="{A484A3A9-C0BA-4EDD-B6AA-D83F85C73593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BL394" authorId="2" shapeId="0" xr:uid="{4B44AC5E-F161-42DD-8362-2688DE56EFD6}">
      <text>
        <r>
          <rPr>
            <sz val="10"/>
            <color rgb="FF000000"/>
            <rFont val="Calibri"/>
            <scheme val="minor"/>
          </rPr>
          <t>JOHN EDWAR CORTES CORTES:
Aprobó curso dirigido</t>
        </r>
      </text>
    </comment>
    <comment ref="CB394" authorId="1" shapeId="0" xr:uid="{94C741B3-E236-4C9D-A370-05798DC3D22E}">
      <text>
        <r>
          <rPr>
            <sz val="10"/>
            <color rgb="FF000000"/>
            <rFont val="Calibri"/>
            <scheme val="minor"/>
          </rPr>
          <t>Katherine Bedoya Cardona:
Esta certificada</t>
        </r>
      </text>
    </comment>
    <comment ref="AM395" authorId="3" shapeId="0" xr:uid="{C17529D9-6DC0-491C-AC96-18857F86E200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395" authorId="3" shapeId="0" xr:uid="{6729B6FE-A0BC-4CE0-8E3D-A24651AEB1F8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395" authorId="3" shapeId="0" xr:uid="{F4CEA6FC-A6D4-44E8-A064-F0653B0B09B7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395" authorId="3" shapeId="0" xr:uid="{EAFCAFA2-880B-4800-991D-2E11A95D1390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CB395" authorId="0" shapeId="0" xr:uid="{4A644C5C-EFF6-47F0-BAC7-62CD26A045A6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CC395" authorId="0" shapeId="0" xr:uid="{BC6D2B81-27C2-402C-B9AF-FCB918520183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BF397" authorId="1" shapeId="0" xr:uid="{C4B2A7E6-F918-40A1-89AF-2DD7F6580DDB}">
      <text>
        <r>
          <rPr>
            <sz val="10"/>
            <color rgb="FF000000"/>
            <rFont val="Calibri"/>
            <scheme val="minor"/>
          </rPr>
          <t>Katherine Bedoya Cardona:
Homologa semillero performance 2021</t>
        </r>
      </text>
    </comment>
    <comment ref="A400" authorId="3" shapeId="0" xr:uid="{B6486242-C538-4ACB-8CD1-9AA78AD2679E}">
      <text>
        <r>
          <rPr>
            <sz val="10"/>
            <color rgb="FF000000"/>
            <rFont val="Calibri"/>
            <scheme val="minor"/>
          </rPr>
          <t>Le hace falta NINEBOX.</t>
        </r>
      </text>
    </comment>
    <comment ref="AM400" authorId="3" shapeId="0" xr:uid="{3CB99B30-9619-474C-B932-BE527B103C39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400" authorId="3" shapeId="0" xr:uid="{AED004EA-7C07-4FA9-ABAB-4A449195A3A0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400" authorId="3" shapeId="0" xr:uid="{4DCB7C3E-E7F0-4AAB-99F9-AD766443B774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400" authorId="3" shapeId="0" xr:uid="{D897AC25-1647-48A1-8811-F14E40FBF91B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M403" authorId="1" shapeId="0" xr:uid="{D8599328-FB87-4E5C-A0DE-D699AE089318}">
      <text>
        <r>
          <rPr>
            <sz val="10"/>
            <color rgb="FF000000"/>
            <rFont val="Calibri"/>
            <scheme val="minor"/>
          </rPr>
          <t>Katherine Bedoya Cardona:
Homologa por ser de semillero telefonica</t>
        </r>
      </text>
    </comment>
    <comment ref="AQ403" authorId="1" shapeId="0" xr:uid="{00DFD4AB-7163-489A-9716-20989498B7BB}">
      <text>
        <r>
          <rPr>
            <sz val="10"/>
            <color rgb="FF000000"/>
            <rFont val="Calibri"/>
            <scheme val="minor"/>
          </rPr>
          <t>Katherine Bedoya Cardona:
Tiene parte web completa por semillero</t>
        </r>
      </text>
    </comment>
    <comment ref="AM404" authorId="3" shapeId="0" xr:uid="{7CD7A079-0F9E-4361-92BD-7594F2C02159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404" authorId="3" shapeId="0" xr:uid="{083F144F-CA95-468B-8BB2-FF5FDD46DB8B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404" authorId="3" shapeId="0" xr:uid="{828675F7-C475-4720-90FC-65B0D4D01F3A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404" authorId="3" shapeId="0" xr:uid="{EF7831A5-0A68-4204-A9F4-66C4D63A010A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V404" authorId="4" shapeId="0" xr:uid="{22B0EE96-9496-4B48-8417-988098A4917F}">
      <text>
        <r>
          <rPr>
            <sz val="10"/>
            <color rgb="FF000000"/>
            <rFont val="Calibri"/>
            <scheme val="minor"/>
          </rPr>
          <t xml:space="preserve">Homologa con semillero julio 2022
</t>
        </r>
      </text>
    </comment>
    <comment ref="A406" authorId="3" shapeId="0" xr:uid="{56949DFC-EA5E-498E-9610-9E733EF45AF8}">
      <text>
        <r>
          <rPr>
            <sz val="10"/>
            <color rgb="FF000000"/>
            <rFont val="Calibri"/>
            <scheme val="minor"/>
          </rPr>
          <t xml:space="preserve">Pendiente poner evaluación de desempeño correcta </t>
        </r>
      </text>
    </comment>
    <comment ref="AM406" authorId="1" shapeId="0" xr:uid="{64EFAC7E-9A17-4018-AFD7-08D76D5C6C2E}">
      <text>
        <r>
          <rPr>
            <sz val="10"/>
            <color rgb="FF000000"/>
            <rFont val="Calibri"/>
            <scheme val="minor"/>
          </rPr>
          <t>Katherine Bedoya Cardona:
Homologa semillero especializado 2021</t>
        </r>
      </text>
    </comment>
    <comment ref="AN406" authorId="1" shapeId="0" xr:uid="{5442BB83-AFB6-447B-A142-3EA6DED296F7}">
      <text>
        <r>
          <rPr>
            <sz val="10"/>
            <color rgb="FF000000"/>
            <rFont val="Calibri"/>
            <scheme val="minor"/>
          </rPr>
          <t>Katherine Bedoya Cardona:
Homologa semillero especializado 2021</t>
        </r>
      </text>
    </comment>
    <comment ref="AO406" authorId="1" shapeId="0" xr:uid="{C437A182-A3B6-46FF-B8AD-03403FBB6CCF}">
      <text>
        <r>
          <rPr>
            <sz val="10"/>
            <color rgb="FF000000"/>
            <rFont val="Calibri"/>
            <scheme val="minor"/>
          </rPr>
          <t>Katherine Bedoya Cardona:
Homologa semillero especializado 2021</t>
        </r>
      </text>
    </comment>
    <comment ref="AP406" authorId="1" shapeId="0" xr:uid="{210FEB4C-D515-42B2-9279-2B802577BCE3}">
      <text>
        <r>
          <rPr>
            <sz val="10"/>
            <color rgb="FF000000"/>
            <rFont val="Calibri"/>
            <scheme val="minor"/>
          </rPr>
          <t>Katherine Bedoya Cardona:
Homologa semillero especializado 2021</t>
        </r>
      </text>
    </comment>
    <comment ref="BI406" authorId="1" shapeId="0" xr:uid="{24D89EB6-C182-427F-BB94-6210D457F7CA}">
      <text>
        <r>
          <rPr>
            <sz val="10"/>
            <color rgb="FF000000"/>
            <rFont val="Calibri"/>
            <scheme val="minor"/>
          </rPr>
          <t>Katherine Bedoya Cardona:
Homologa semillero especializado 2021</t>
        </r>
      </text>
    </comment>
    <comment ref="AM410" authorId="3" shapeId="0" xr:uid="{EB3E421A-B9A9-4198-A5B3-C38EB7C5C555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410" authorId="3" shapeId="0" xr:uid="{558F5A1A-4129-4388-BF80-4059BD3981A4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410" authorId="3" shapeId="0" xr:uid="{63EF86CF-3B6F-49E4-BF66-6A56BBE8A6AC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410" authorId="3" shapeId="0" xr:uid="{8B5D51D2-7914-42AF-A1DB-B52C3C1B464E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V410" authorId="4" shapeId="0" xr:uid="{A8536A49-79F5-4A15-A128-5F644D442569}">
      <text>
        <r>
          <rPr>
            <sz val="10"/>
            <color rgb="FF000000"/>
            <rFont val="Calibri"/>
            <scheme val="minor"/>
          </rPr>
          <t>Homologa con semillero julio 2022</t>
        </r>
      </text>
    </comment>
    <comment ref="AM416" authorId="1" shapeId="0" xr:uid="{11998D36-46A9-4059-8FFD-96BB60143541}">
      <text>
        <r>
          <rPr>
            <sz val="10"/>
            <color rgb="FF000000"/>
            <rFont val="Calibri"/>
            <scheme val="minor"/>
          </rPr>
          <t>Katherine Bedoya Cardona:
Homologa por ser de semillero telefonica</t>
        </r>
      </text>
    </comment>
    <comment ref="AQ416" authorId="1" shapeId="0" xr:uid="{1A7C4171-AD70-4A8F-AD81-2E77FC42D2EA}">
      <text>
        <r>
          <rPr>
            <sz val="10"/>
            <color rgb="FF000000"/>
            <rFont val="Calibri"/>
            <scheme val="minor"/>
          </rPr>
          <t>Katherine Bedoya Cardona:
Tiene parte web completa por semillero</t>
        </r>
      </text>
    </comment>
    <comment ref="AM417" authorId="3" shapeId="0" xr:uid="{25A650A9-795C-426B-9605-9191C342C981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417" authorId="3" shapeId="0" xr:uid="{D0C016AD-8FDC-46D7-A734-1BCB2A726A05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417" authorId="3" shapeId="0" xr:uid="{C7A2C34F-4C07-409E-A16A-0CEBE8C4A811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417" authorId="3" shapeId="0" xr:uid="{DEAB587B-A0ED-498A-849E-10956131F70A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V417" authorId="4" shapeId="0" xr:uid="{75073A5D-E537-476C-B632-31AFF9423D44}">
      <text>
        <r>
          <rPr>
            <sz val="10"/>
            <color rgb="FF000000"/>
            <rFont val="Calibri"/>
            <scheme val="minor"/>
          </rPr>
          <t xml:space="preserve">Homologa con semillero julio 2022
</t>
        </r>
      </text>
    </comment>
    <comment ref="AM422" authorId="1" shapeId="0" xr:uid="{ABBA5389-CD05-47BA-BE45-B9B5965AE955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422" authorId="1" shapeId="0" xr:uid="{F5DDA295-B0D1-4AE1-AD41-2E13031F07DC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422" authorId="1" shapeId="0" xr:uid="{9BC5D30A-1F4C-4892-B0C6-D99D1959B686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422" authorId="1" shapeId="0" xr:uid="{00664C9E-E6BE-4014-AD06-A976CB60E8CC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422" authorId="1" shapeId="0" xr:uid="{9D1184B5-AD63-4202-BB47-462519453A82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M426" authorId="3" shapeId="0" xr:uid="{B5B88FB7-F826-440F-B785-939954A525FA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426" authorId="3" shapeId="0" xr:uid="{8591FFBF-8795-4875-89E8-9FE697488427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426" authorId="3" shapeId="0" xr:uid="{CD900923-0AE5-46BC-A97F-418C879E6073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426" authorId="3" shapeId="0" xr:uid="{78FC23BA-B6BF-4545-9B05-8DFD1FCFAA12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H427" authorId="3" shapeId="0" xr:uid="{3E22C67A-A8D7-4154-8B9F-CF357C963EAF}">
      <text>
        <r>
          <rPr>
            <sz val="10"/>
            <color rgb="FF000000"/>
            <rFont val="Calibri"/>
            <scheme val="minor"/>
          </rPr>
          <t>FaIta ninebox y pantaIIa evaIuacion desempeno.</t>
        </r>
      </text>
    </comment>
    <comment ref="AV428" authorId="4" shapeId="0" xr:uid="{C0A2E9A5-FFEA-4809-8A1E-1BB33322A5B5}">
      <text>
        <r>
          <rPr>
            <sz val="10"/>
            <color rgb="FF000000"/>
            <rFont val="Calibri"/>
            <scheme val="minor"/>
          </rPr>
          <t xml:space="preserve">Homologa con semillero julio 2022
</t>
        </r>
      </text>
    </comment>
    <comment ref="BF428" authorId="1" shapeId="0" xr:uid="{DCDC1701-9161-45AF-BD86-4E18A221BA50}">
      <text>
        <r>
          <rPr>
            <sz val="10"/>
            <color rgb="FF000000"/>
            <rFont val="Calibri"/>
            <scheme val="minor"/>
          </rPr>
          <t>Katherine Bedoya Cardona:
Homologa semillero performance 2021</t>
        </r>
      </text>
    </comment>
    <comment ref="BD431" authorId="3" shapeId="0" xr:uid="{B426406C-786C-4892-8472-ACFEBFEB9248}">
      <text>
        <r>
          <rPr>
            <sz val="10"/>
            <color rgb="FF000000"/>
            <rFont val="Calibri"/>
            <scheme val="minor"/>
          </rPr>
          <t>Ayudó a montar curso</t>
        </r>
      </text>
    </comment>
    <comment ref="BR431" authorId="3" shapeId="0" xr:uid="{FEEDB0EE-3387-47C0-9022-11BDF311605A}">
      <text>
        <r>
          <rPr>
            <sz val="10"/>
            <color rgb="FF000000"/>
            <rFont val="Calibri"/>
            <scheme val="minor"/>
          </rPr>
          <t xml:space="preserve">Ayudó a montar curso
</t>
        </r>
      </text>
    </comment>
    <comment ref="AK433" authorId="1" shapeId="0" xr:uid="{0AA808C2-91EC-4A1E-98CB-704A96C56F4B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L433" authorId="1" shapeId="0" xr:uid="{7A946BEA-8D4B-4995-AAA4-21B509D68CE0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M433" authorId="1" shapeId="0" xr:uid="{1037D916-0325-4445-B7EC-52C2229786A0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N433" authorId="1" shapeId="0" xr:uid="{9FB33A0E-D89E-4592-8015-433D1A90DBA3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O433" authorId="1" shapeId="0" xr:uid="{355E618E-4519-4DE5-B896-EE469C7786EA}">
      <text>
        <r>
          <rPr>
            <sz val="10"/>
            <color rgb="FF000000"/>
            <rFont val="Calibri"/>
            <scheme val="minor"/>
          </rPr>
          <t>Katherine Bedoya Cardona:
Homologa por ser de semillero externo</t>
        </r>
      </text>
    </comment>
    <comment ref="AV433" authorId="4" shapeId="0" xr:uid="{7AB8DC8C-62BE-4291-99DB-005859F9ACFE}">
      <text>
        <r>
          <rPr>
            <sz val="10"/>
            <color rgb="FF000000"/>
            <rFont val="Calibri"/>
            <scheme val="minor"/>
          </rPr>
          <t xml:space="preserve">Homologa con semillero julio 2022
</t>
        </r>
      </text>
    </comment>
    <comment ref="BL433" authorId="2" shapeId="0" xr:uid="{79953E28-6FB3-4131-956A-9B1488E6C38A}">
      <text>
        <r>
          <rPr>
            <sz val="10"/>
            <color rgb="FF000000"/>
            <rFont val="Calibri"/>
            <scheme val="minor"/>
          </rPr>
          <t>JOHN EDWAR CORTES CORTES:
Aprobó curso dirigido</t>
        </r>
      </text>
    </comment>
    <comment ref="AM436" authorId="3" shapeId="0" xr:uid="{C39FD9C3-B6B8-449C-954C-E137E8F93B15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436" authorId="3" shapeId="0" xr:uid="{93C63942-FB34-4F0D-B931-B347CE75C232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436" authorId="3" shapeId="0" xr:uid="{62ECE6E3-01C3-4E26-8B2F-229887D23A7A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436" authorId="3" shapeId="0" xr:uid="{048FB992-C9DD-4C3C-81E4-C9CF5AEE035C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BF438" authorId="1" shapeId="0" xr:uid="{0FFE9435-6795-4C39-98A3-C51BFA17EEBA}">
      <text>
        <r>
          <rPr>
            <sz val="10"/>
            <color rgb="FF000000"/>
            <rFont val="Calibri"/>
            <scheme val="minor"/>
          </rPr>
          <t>Katherine Bedoya Cardona:
Homologa semillero performance 2021</t>
        </r>
      </text>
    </comment>
    <comment ref="AM444" authorId="3" shapeId="0" xr:uid="{6E142424-4198-46C6-88C0-6CD1B4319B8F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444" authorId="3" shapeId="0" xr:uid="{E8B13A40-AF8A-45B5-9804-7AA67E2658B1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444" authorId="3" shapeId="0" xr:uid="{0C1CBBC1-9E8B-489E-915D-FB3022E197E6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444" authorId="3" shapeId="0" xr:uid="{503ECC0F-8F1E-4E94-A362-4C53E2073B90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M449" authorId="1" shapeId="0" xr:uid="{CD250C8A-D48E-4AD2-ADDC-7378E76B773B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449" authorId="1" shapeId="0" xr:uid="{DA18A42E-45ED-4BA5-8B79-9D74DF4A5057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449" authorId="1" shapeId="0" xr:uid="{12F063B6-248E-4615-A753-56D97D5A3A91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449" authorId="1" shapeId="0" xr:uid="{29989E9B-E1BD-4BE4-845A-60270B1F9110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449" authorId="1" shapeId="0" xr:uid="{E4517168-2FEF-4369-8929-589C15536535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BL452" authorId="2" shapeId="0" xr:uid="{8722646F-B664-4579-9919-8A1E76550477}">
      <text>
        <r>
          <rPr>
            <sz val="10"/>
            <color rgb="FF000000"/>
            <rFont val="Calibri"/>
            <scheme val="minor"/>
          </rPr>
          <t xml:space="preserve">JOHN EDWAR CORTES CORTES:
Aprobó curso dirigido
</t>
        </r>
      </text>
    </comment>
    <comment ref="CB454" authorId="0" shapeId="0" xr:uid="{4BF3D328-B4EE-4CC6-976A-74AA48C80E58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CC454" authorId="0" shapeId="0" xr:uid="{98103299-7198-471A-8CF1-40DB0977C150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AM457" authorId="3" shapeId="0" xr:uid="{5E28C828-6DE9-4D23-967D-FDF607F6F897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457" authorId="3" shapeId="0" xr:uid="{59B7988B-BE9B-4464-AABE-D8D5F4AC5948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457" authorId="3" shapeId="0" xr:uid="{73F6737B-D3D6-41A9-9E93-D68F966DE553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457" authorId="3" shapeId="0" xr:uid="{BE1509B3-5F7D-4DE2-92E9-EE2D7CC39A78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V462" authorId="1" shapeId="0" xr:uid="{E52BB900-CD82-4F62-BBA9-095F03CBC199}">
      <text>
        <r>
          <rPr>
            <sz val="10"/>
            <color rgb="FF000000"/>
            <rFont val="Calibri"/>
            <scheme val="minor"/>
          </rPr>
          <t>Katherine Bedoya Cardona:
Se homologa este curso porque ayudo a montar curso de uso de browser stack</t>
        </r>
      </text>
    </comment>
    <comment ref="BF462" authorId="1" shapeId="0" xr:uid="{141E1035-0761-47B4-AB1C-CAA29E571A9A}">
      <text>
        <r>
          <rPr>
            <sz val="10"/>
            <color rgb="FF000000"/>
            <rFont val="Calibri"/>
            <scheme val="minor"/>
          </rPr>
          <t>Katherine Bedoya Cardona:
Homologa semillero performance 2021</t>
        </r>
      </text>
    </comment>
    <comment ref="AM483" authorId="3" shapeId="0" xr:uid="{A85566EB-500A-475F-98E4-7D1A47530B63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483" authorId="3" shapeId="0" xr:uid="{9F445692-055C-4A4B-B63B-6D7C6C376478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483" authorId="3" shapeId="0" xr:uid="{07CCABB3-6EB0-4511-BF21-D9150AD23092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483" authorId="3" shapeId="0" xr:uid="{06CB6290-4396-48D9-9E80-0398E2551FEE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M484" authorId="1" shapeId="0" xr:uid="{040BD125-8F3D-4AF0-B302-BD3E2D56E720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484" authorId="1" shapeId="0" xr:uid="{CC33B43D-A908-48B9-A4BE-1015DF378AC9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484" authorId="1" shapeId="0" xr:uid="{11A36A55-C11B-4E59-AD64-E6B5FBD47B01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484" authorId="1" shapeId="0" xr:uid="{6BDFEBFC-2D61-4811-8FF2-87C68E1D2172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484" authorId="1" shapeId="0" xr:uid="{F52F66ED-AB5C-491D-8A40-CBDD075C8536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M491" authorId="3" shapeId="0" xr:uid="{2AC7DA16-CACA-499A-8AA3-42B77B39BFAF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491" authorId="3" shapeId="0" xr:uid="{BCFC0350-299D-4324-BC9D-FD8F0848E61B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491" authorId="3" shapeId="0" xr:uid="{0A451C46-096E-4A4C-9B8E-ECF2566CA450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491" authorId="3" shapeId="0" xr:uid="{8E4A2845-FDCD-4B56-BE3B-A86A23B081FF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M492" authorId="1" shapeId="0" xr:uid="{0F8E775E-D403-40CD-ADD5-DD8F6F8E6251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492" authorId="1" shapeId="0" xr:uid="{F7CB7EE2-4453-42EA-BF57-0AD61FD1E155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492" authorId="1" shapeId="0" xr:uid="{CEC41229-8D03-46C0-BCD1-19D19B43F220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492" authorId="1" shapeId="0" xr:uid="{F7D893F1-655E-435A-87FC-E1BC19E29A4C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492" authorId="1" shapeId="0" xr:uid="{80CBDBE7-CD9C-43C2-9E19-110C8B6D3F7F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H493" authorId="3" shapeId="0" xr:uid="{10CC3BFF-6DE7-46F1-AC1A-349F19BF2EE0}">
      <text>
        <r>
          <rPr>
            <sz val="10"/>
            <color rgb="FF000000"/>
            <rFont val="Calibri"/>
            <scheme val="minor"/>
          </rPr>
          <t>FaIta ninebox y pantaIIa evaIuacion desempeno.</t>
        </r>
      </text>
    </comment>
    <comment ref="CB497" authorId="0" shapeId="0" xr:uid="{E1AA4303-39E7-4376-8BB6-80DEA072CD03}">
      <text>
        <r>
          <rPr>
            <sz val="10"/>
            <color rgb="FF000000"/>
            <rFont val="Calibri"/>
            <scheme val="minor"/>
          </rPr>
          <t>Yuli Dayana  Andrade Sanchez:
En la encuesta de conocimiento indica que ya tiene el certificado</t>
        </r>
      </text>
    </comment>
    <comment ref="AM498" authorId="1" shapeId="0" xr:uid="{52D53470-2427-407B-8258-87E0C1596DDC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498" authorId="1" shapeId="0" xr:uid="{E62BF77A-8289-4BEC-B273-41012B79ADEC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498" authorId="1" shapeId="0" xr:uid="{DFBC9E00-FA03-49C8-AD5F-6C2A37E818AD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498" authorId="1" shapeId="0" xr:uid="{AA836193-D305-4452-A625-2A481129F7D5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498" authorId="1" shapeId="0" xr:uid="{E31274FE-AB28-4FA8-B913-A6700F17FE27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M500" authorId="3" shapeId="0" xr:uid="{6FB7788E-EC41-48C5-9EA8-12EEBC22032E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500" authorId="3" shapeId="0" xr:uid="{145B0CDD-A0FB-474F-A7DC-E78060DB3EE6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500" authorId="3" shapeId="0" xr:uid="{0AB2BA28-D6BD-4F99-8EF3-E1A0CA1C9BF9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500" authorId="3" shapeId="0" xr:uid="{A26E9F18-4A74-4BDD-B784-C2F751E091D4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M510" authorId="1" shapeId="0" xr:uid="{91A20AE4-0A56-47E5-9FB8-4AB6BF1BBD1F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510" authorId="1" shapeId="0" xr:uid="{2DDDF40A-4EAF-47F9-9468-13B30F8778B0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510" authorId="1" shapeId="0" xr:uid="{4BB58808-3E75-42BD-BE74-9674B216F6F1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510" authorId="1" shapeId="0" xr:uid="{61ACC151-C832-4812-83BC-6DD1BE22BF49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510" authorId="1" shapeId="0" xr:uid="{3368C059-135D-4C7E-BDC5-EE770FAD0924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M511" authorId="3" shapeId="0" xr:uid="{5E22F56A-1C19-4725-8CE2-E3D31A4A2356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511" authorId="3" shapeId="0" xr:uid="{EE3D434A-216D-464C-9CB1-415EE3C793BC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511" authorId="3" shapeId="0" xr:uid="{0909531B-D664-4770-A174-93FA055D8C8A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511" authorId="3" shapeId="0" xr:uid="{00B446A8-C653-4277-BF28-7A70685C94A5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H512" authorId="3" shapeId="0" xr:uid="{BE98A234-3AD1-4E4D-A69C-713BB39200DC}">
      <text>
        <r>
          <rPr>
            <sz val="10"/>
            <color rgb="FF000000"/>
            <rFont val="Calibri"/>
            <scheme val="minor"/>
          </rPr>
          <t>Tiene evaIuación incompIeta</t>
        </r>
      </text>
    </comment>
    <comment ref="AM514" authorId="3" shapeId="0" xr:uid="{D6807656-5117-43A8-BF90-A54B40CFA4B0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N514" authorId="3" shapeId="0" xr:uid="{810D1639-98D4-40F4-B90A-B2A4E61E741C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O514" authorId="3" shapeId="0" xr:uid="{0E77B02C-B081-44A6-9063-8157812D5C03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P514" authorId="3" shapeId="0" xr:uid="{28B57889-F110-40FC-A0F4-70544666ADEA}">
      <text>
        <r>
          <rPr>
            <sz val="10"/>
            <color rgb="FF000000"/>
            <rFont val="Calibri"/>
            <scheme val="minor"/>
          </rPr>
          <t>HomoIoga con semiIIero febrero 2022</t>
        </r>
      </text>
    </comment>
    <comment ref="AM516" authorId="3" shapeId="0" xr:uid="{9CCAD7AF-B9ED-442C-9719-A3148A663324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N516" authorId="3" shapeId="0" xr:uid="{EB054AD2-4C4A-44EA-B980-48611C9ECD65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O516" authorId="3" shapeId="0" xr:uid="{1BE39A9F-C429-41E4-AFE6-8598E7C092D6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P516" authorId="3" shapeId="0" xr:uid="{AF509067-1FC2-49CD-AC49-4C9561B42DF0}">
      <text>
        <r>
          <rPr>
            <sz val="10"/>
            <color rgb="FF000000"/>
            <rFont val="Calibri"/>
            <scheme val="minor"/>
          </rPr>
          <t>HomoIoga con semiIIero sep2021</t>
        </r>
      </text>
    </comment>
    <comment ref="AM517" authorId="1" shapeId="0" xr:uid="{9BB9C0FF-215D-4FC7-84A0-43E23D4F7D15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517" authorId="1" shapeId="0" xr:uid="{2ED146C6-848B-4B3D-AD47-AA313A4132D0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517" authorId="1" shapeId="0" xr:uid="{84E41C47-8349-405D-9983-D51834F6058F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517" authorId="1" shapeId="0" xr:uid="{DD58A898-9DAC-4768-B05B-7CFA09651805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517" authorId="1" shapeId="0" xr:uid="{F072B077-9016-4072-8EC0-5F637BC3130D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M522" authorId="1" shapeId="0" xr:uid="{CA9A01AA-36FE-4B39-B551-8B1C5B39669C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522" authorId="1" shapeId="0" xr:uid="{DBD21F8E-3919-49CA-8016-A8B5D576B223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522" authorId="1" shapeId="0" xr:uid="{9AE8E4C9-B300-45A0-975C-3BEFF5BEBF83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522" authorId="1" shapeId="0" xr:uid="{309E833B-367F-4FFD-979A-4203746A81D8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522" authorId="1" shapeId="0" xr:uid="{C8DE75D8-7611-4E21-BF89-CAD0E2F6C350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H525" authorId="3" shapeId="0" xr:uid="{DCDB64FB-A568-4FE3-A0D0-9F3549600D86}">
      <text>
        <r>
          <rPr>
            <sz val="10"/>
            <color rgb="FF000000"/>
            <rFont val="Calibri"/>
            <scheme val="minor"/>
          </rPr>
          <t xml:space="preserve">FaIta ninebox y pantaIIa evaIuacion desempeno.
seguimiento parcial. </t>
        </r>
      </text>
    </comment>
    <comment ref="AM527" authorId="1" shapeId="0" xr:uid="{73534998-FB15-48A9-8D3B-6D3B927D69DD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N527" authorId="1" shapeId="0" xr:uid="{193407D7-8B0C-4A5D-A9BB-410A33933562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O527" authorId="1" shapeId="0" xr:uid="{23D0D5FB-0D03-4203-933E-95E3A1723AFE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P527" authorId="1" shapeId="0" xr:uid="{D7581B00-B930-427E-B760-8449746AB4CE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  <comment ref="AQ527" authorId="1" shapeId="0" xr:uid="{DC81082B-EA03-4FDB-833C-6D444D1D90ED}">
      <text>
        <r>
          <rPr>
            <sz val="10"/>
            <color rgb="FF000000"/>
            <rFont val="Calibri"/>
            <scheme val="minor"/>
          </rPr>
          <t>Katherine Bedoya Cardona:
Homologa por semillero 2020</t>
        </r>
      </text>
    </comment>
  </commentList>
</comments>
</file>

<file path=xl/sharedStrings.xml><?xml version="1.0" encoding="utf-8"?>
<sst xmlns="http://schemas.openxmlformats.org/spreadsheetml/2006/main" count="11709" uniqueCount="2039">
  <si>
    <t>Liliam Rios</t>
  </si>
  <si>
    <t>Otras</t>
  </si>
  <si>
    <t>Administrativo</t>
  </si>
  <si>
    <t>AQUI</t>
  </si>
  <si>
    <t>Lorena Galvis</t>
  </si>
  <si>
    <t>Santiago</t>
  </si>
  <si>
    <t>Bogotá</t>
  </si>
  <si>
    <t>Curso ya está completo</t>
  </si>
  <si>
    <t>Ejecutiva comercial</t>
  </si>
  <si>
    <t>Patricia</t>
  </si>
  <si>
    <t>Edwar</t>
  </si>
  <si>
    <t>Enviado</t>
  </si>
  <si>
    <t>OK5</t>
  </si>
  <si>
    <t>OK2</t>
  </si>
  <si>
    <t>Medellín</t>
  </si>
  <si>
    <t>Operaciones</t>
  </si>
  <si>
    <t>N/A</t>
  </si>
  <si>
    <t>No</t>
  </si>
  <si>
    <t>Si</t>
  </si>
  <si>
    <t>Analista de pruebas</t>
  </si>
  <si>
    <t>Katherine Bedoya</t>
  </si>
  <si>
    <t>OK6</t>
  </si>
  <si>
    <t>Mercadeo</t>
  </si>
  <si>
    <t>AQUÍ</t>
  </si>
  <si>
    <t>OK3</t>
  </si>
  <si>
    <t>OK</t>
  </si>
  <si>
    <t>Analista de Automatización - Junior A</t>
  </si>
  <si>
    <t/>
  </si>
  <si>
    <t>Coordinador de Pruebas</t>
  </si>
  <si>
    <t>Analista integral de pruebas</t>
  </si>
  <si>
    <t>No tiene</t>
  </si>
  <si>
    <t>Tatiana Parra</t>
  </si>
  <si>
    <t>Talento Humano</t>
  </si>
  <si>
    <t>OK5**</t>
  </si>
  <si>
    <t>Analista de Performance</t>
  </si>
  <si>
    <t>OK5 **</t>
  </si>
  <si>
    <t>ok5 **</t>
  </si>
  <si>
    <t>SI</t>
  </si>
  <si>
    <t>Ok5 **</t>
  </si>
  <si>
    <t>Ok5</t>
  </si>
  <si>
    <t>Ok4</t>
  </si>
  <si>
    <t>Gerente de Negocios</t>
  </si>
  <si>
    <t>Ok5**</t>
  </si>
  <si>
    <t>OK4</t>
  </si>
  <si>
    <t>Reto Calificado: Mayo 31</t>
  </si>
  <si>
    <t>Gerente de Servicios</t>
  </si>
  <si>
    <t>Ok3</t>
  </si>
  <si>
    <t>Analista de Pruebas</t>
  </si>
  <si>
    <t>Reto Calificado: Junio 1</t>
  </si>
  <si>
    <t>OK/0k2</t>
  </si>
  <si>
    <t>Coordinador de pruebas</t>
  </si>
  <si>
    <t>No presentó</t>
  </si>
  <si>
    <t>Líder de Requerimientos</t>
  </si>
  <si>
    <t>Por completar</t>
  </si>
  <si>
    <t>Analista de Pruebas - Junior B</t>
  </si>
  <si>
    <t>Analista de Pruebas - Senior</t>
  </si>
  <si>
    <t>Analista de Pruebas - Junior A</t>
  </si>
  <si>
    <t>sep 2021</t>
  </si>
  <si>
    <t>Aprendíz Etapa Productiva</t>
  </si>
  <si>
    <t>Katherine</t>
  </si>
  <si>
    <t>Ok2</t>
  </si>
  <si>
    <t>Analista de Performance - Senior</t>
  </si>
  <si>
    <t>Ok6</t>
  </si>
  <si>
    <t>KrakenServicios y Kraken Web completo</t>
  </si>
  <si>
    <t>Analista Integral de Pruebas - Senior</t>
  </si>
  <si>
    <t>Ejecutor de Pruebas</t>
  </si>
  <si>
    <t>OK/OK2</t>
  </si>
  <si>
    <t>KrakenWeb Completo</t>
  </si>
  <si>
    <t>Cali</t>
  </si>
  <si>
    <t>No tiene que hacerlo</t>
  </si>
  <si>
    <t>OK/ok2</t>
  </si>
  <si>
    <t>Ada Luz Pérez Lugo</t>
  </si>
  <si>
    <t>ada.perez@sqasa.co</t>
  </si>
  <si>
    <t>https://campusqa.sqasa.com/main/mySpace/myStudents.php?student=1178</t>
  </si>
  <si>
    <t>Ruben Dario Rodriguez Forero</t>
  </si>
  <si>
    <t>ruben.rodriguez@sqasa.co</t>
  </si>
  <si>
    <t>https://campusqa.sqasa.com/main/mySpace/myStudents.php?student=196</t>
  </si>
  <si>
    <t>Lizeth Vanessa Rodriguez Hurtado</t>
  </si>
  <si>
    <t>lizeth.rodriguez@sqasa.co</t>
  </si>
  <si>
    <t>https://campusqa.sqasa.com/main/mySpace/myStudents.php?student=1173</t>
  </si>
  <si>
    <t>Julian David Chica Celis</t>
  </si>
  <si>
    <t>julian.chica@sqasa.co</t>
  </si>
  <si>
    <t>https://campusqa.sqasa.com/main/mySpace/myStudents.php?student=1170</t>
  </si>
  <si>
    <t>Rosa Angela Parra Chacón</t>
  </si>
  <si>
    <t>rosa.parra@sqasa.co</t>
  </si>
  <si>
    <t>https://campusqa.sqasa.com/main/mySpace/myStudents.php?student=1168</t>
  </si>
  <si>
    <t>Santiago Aguado Plaza.</t>
  </si>
  <si>
    <t>santiago.aguado@sqasa.co</t>
  </si>
  <si>
    <t>https://campusqa.sqasa.com/main/mySpace/myStudents.php?student=1162</t>
  </si>
  <si>
    <t>Auxiliar de Gestión del Conocimiento y Talento Humano</t>
  </si>
  <si>
    <t>Gestión de Conocimiento</t>
  </si>
  <si>
    <t>Yenny Paola Betancur Torres</t>
  </si>
  <si>
    <t>jenny.betancur@sqasa.co</t>
  </si>
  <si>
    <r>
      <rPr>
        <u/>
        <sz val="8"/>
        <color rgb="FF1155CC"/>
        <rFont val="Arial"/>
      </rPr>
      <t>https://campusqa.sqasa.com/main/mySpace/myStudents.php?student=720</t>
    </r>
    <r>
      <rPr>
        <sz val="8"/>
        <rFont val="Arial"/>
      </rPr>
      <t xml:space="preserve">
</t>
    </r>
    <r>
      <rPr>
        <u/>
        <sz val="8"/>
        <color rgb="FF1155CC"/>
        <rFont val="Arial"/>
      </rPr>
      <t>https://campusqa.sqasa.com/main/mySpace/myStudents.php?student=1157</t>
    </r>
  </si>
  <si>
    <t>Laura Cristina Murillo Morales</t>
  </si>
  <si>
    <t>laura.murillo@sqasa.co</t>
  </si>
  <si>
    <t>https://campusqa.sqasa.com/main/mySpace/myStudents.php?student=1159</t>
  </si>
  <si>
    <t>Douglas Alberto Nova Sariego</t>
  </si>
  <si>
    <t>douglas.nova@sqasa.co</t>
  </si>
  <si>
    <t>https://campusqa.sqasa.com/main/mySpace/myStudents.php?student=1156</t>
  </si>
  <si>
    <t>Hernando José Rojas Castro</t>
  </si>
  <si>
    <t>hernando.rojas@sqasa.co</t>
  </si>
  <si>
    <t>https://campusqa.sqasa.com/main/mySpace/myStudents.php?student=1154</t>
  </si>
  <si>
    <t>318 4288319</t>
  </si>
  <si>
    <t>Julio Alberto Mesias Guzman</t>
  </si>
  <si>
    <t>julio.mesias@sqasa.co</t>
  </si>
  <si>
    <t>https://campusqa.sqasa.com/main/mySpace/myStudents.php?student=1153</t>
  </si>
  <si>
    <t>Leonardo David Torres Valero</t>
  </si>
  <si>
    <t>leonardo.torres@sqasa.co</t>
  </si>
  <si>
    <t>https://campusqa.sqasa.com/main/mySpace/myStudents.php?student=1148</t>
  </si>
  <si>
    <t>Ok</t>
  </si>
  <si>
    <t>Albert Augusto Hortua Cáceres</t>
  </si>
  <si>
    <t>albert.hortua@sqasa.co</t>
  </si>
  <si>
    <t>https://campusqa.sqasa.com/main/mySpace/myStudents.php?student=1147</t>
  </si>
  <si>
    <t>Cristina Echeverry Cruz</t>
  </si>
  <si>
    <t>cristina.echeverry@sqasa.co</t>
  </si>
  <si>
    <t>https://campusqa.sqasa.com/main/mySpace/myStudents.php?student=1144</t>
  </si>
  <si>
    <t>Leidy Marcela Velandia Soler</t>
  </si>
  <si>
    <t>leidy.velandia@sqasa.co</t>
  </si>
  <si>
    <t>https://campusqa.sqasa.com/main/mySpace/myStudents.php?student=1141</t>
  </si>
  <si>
    <t>Yeisler Antonio Prado Cifuentes</t>
  </si>
  <si>
    <t>yeisler.prado@sqasa.co</t>
  </si>
  <si>
    <t>https://campusqa.sqasa.com/main/mySpace/myStudents.php?student=1134</t>
  </si>
  <si>
    <t>Team Leader</t>
  </si>
  <si>
    <t>Karen Lorena Herrera Infante</t>
  </si>
  <si>
    <t>karen.herrera@sqasa.co</t>
  </si>
  <si>
    <t>https://campusqa.sqasa.com/main/mySpace/myStudents.php?student=1138</t>
  </si>
  <si>
    <t>Elisenia del Pilar Lopez Moreno</t>
  </si>
  <si>
    <t>elisenia.lopez@sqasa.co</t>
  </si>
  <si>
    <t>https://campusqa.sqasa.com/main/mySpace/myStudents.php?student=1137</t>
  </si>
  <si>
    <t>Analista de pruebas - Semi Senior</t>
  </si>
  <si>
    <t>Laura Estafanny Cubillos Benavidez</t>
  </si>
  <si>
    <t>laura.cubillos@sqasa.co</t>
  </si>
  <si>
    <t>https://campusqa.sqasa.com/main/mySpace/myStudents.php?student=1140</t>
  </si>
  <si>
    <t>Alisson Caviedes Reyes</t>
  </si>
  <si>
    <t>alisson.caviedes@sqasa.co</t>
  </si>
  <si>
    <t>https://campusqa.sqasa.com/main/mySpace/myStudents.php?student=1136</t>
  </si>
  <si>
    <t>ok2</t>
  </si>
  <si>
    <t>Brandon Esneider Avendaño Valencia</t>
  </si>
  <si>
    <t>brandon.avendano@sqasa.co</t>
  </si>
  <si>
    <t>https://campusqa.sqasa.com/main/mySpace/myStudents.php?student=1135</t>
  </si>
  <si>
    <t>Hugo Alejandro Traslaviña Saray</t>
  </si>
  <si>
    <t>hugo.traslavina@sqasa.co</t>
  </si>
  <si>
    <t>https://campusqa.sqasa.com/main/mySpace/myStudents.php?student=1132</t>
  </si>
  <si>
    <t>Jonny Ever Zambrano Zuñiga</t>
  </si>
  <si>
    <t>jonny.zambrano@sqasa.co</t>
  </si>
  <si>
    <t>https://campusqa.sqasa.com/main/mySpace/myStudents.php?student=1128</t>
  </si>
  <si>
    <t>Jhon Sebastián Peña Rodríguez</t>
  </si>
  <si>
    <t>jhon.pena@sqasa.co</t>
  </si>
  <si>
    <t>https://campusqa.sqasa.com/main/mySpace/myStudents.php?student=1131</t>
  </si>
  <si>
    <t>OKOK/OK2</t>
  </si>
  <si>
    <t>Diana Patricia Osorio Berrio</t>
  </si>
  <si>
    <t>diana.osorio@sqasa.co</t>
  </si>
  <si>
    <t>https://campusqa.sqasa.com/main/mySpace/myStudents.php?student=1129</t>
  </si>
  <si>
    <t>No tiene compromisos</t>
  </si>
  <si>
    <t>Kely Milena Garzon Bedoya</t>
  </si>
  <si>
    <t>kely.garzon@sqasa.co</t>
  </si>
  <si>
    <t>https://campusqa.sqasa.com/main/mySpace/myStudents.php?student=1126</t>
  </si>
  <si>
    <t>ok6</t>
  </si>
  <si>
    <t>David Mauricio Mejia Arias</t>
  </si>
  <si>
    <t>david.mejia@sqasa.co</t>
  </si>
  <si>
    <t>https://campusqa.sqasa.com/main/mySpace/myStudents.php?student=1125</t>
  </si>
  <si>
    <t>Diana Carolina Bolivar Buitrago</t>
  </si>
  <si>
    <t>diana.bolivar@sqasa.co</t>
  </si>
  <si>
    <t>https://campusqa.sqasa.com/main/mySpace/myStudents.php?student=1118</t>
  </si>
  <si>
    <t>Martin Alberto Rodriguez Suarez</t>
  </si>
  <si>
    <t>martin.rodriguez@sqasa.co</t>
  </si>
  <si>
    <t>https://campusqa.sqasa.com/main/mySpace/myStudents.php?student=1122</t>
  </si>
  <si>
    <t>Billy David Trigos Serna</t>
  </si>
  <si>
    <t>billy.trigos@sqasa.co</t>
  </si>
  <si>
    <t>https://campusqa.sqasa.com/main/mySpace/myStudents.php?student=1121</t>
  </si>
  <si>
    <t>Alejandro Saldarriaga Tobian</t>
  </si>
  <si>
    <t>alejandro.saldarriaga@sqasa.co</t>
  </si>
  <si>
    <t>https://campusqa.sqasa.com/main/mySpace/myStudents.php?student=1112</t>
  </si>
  <si>
    <t>Jeimy Juliana Meléndez Cordero</t>
  </si>
  <si>
    <t>jeimy.melendez@sqasa.co</t>
  </si>
  <si>
    <t>https://campusqa.sqasa.com/main/mySpace/myStudents.php?student=1105</t>
  </si>
  <si>
    <t>Anderson Camilo Pérez Veloza</t>
  </si>
  <si>
    <t>anderson.perez@sqasa.co</t>
  </si>
  <si>
    <t>https://campusqa.sqasa.com/main/mySpace/myStudents.php?student=1106</t>
  </si>
  <si>
    <t>Willington Libardo Diaz Quiroga</t>
  </si>
  <si>
    <t>willington.diaz@sqasa.co</t>
  </si>
  <si>
    <t>https://campusqa.sqasa.com/main/mySpace/myStudents.php?student=1101</t>
  </si>
  <si>
    <t>311 2443990</t>
  </si>
  <si>
    <t>Yuber Arvey Carrillo Sierra</t>
  </si>
  <si>
    <t>yuber.carrillo@sqasa.co</t>
  </si>
  <si>
    <t>https://campusqa.sqasa.com/main/mySpace/myStudents.php?student=1099</t>
  </si>
  <si>
    <t>Ayath Jose Giraldo Celeita</t>
  </si>
  <si>
    <t>ayath.giraldo@sqasa.co</t>
  </si>
  <si>
    <t>https://campusqa.sqasa.com/main/mySpace/myStudents.php?student=1094</t>
  </si>
  <si>
    <t>322 3127641</t>
  </si>
  <si>
    <t>Christian Javier Ortega Morales</t>
  </si>
  <si>
    <t>christian.ortega@sqasa.co</t>
  </si>
  <si>
    <t>https://campusqa.sqasa.com/main/mySpace/myStudents.php?student=1089</t>
  </si>
  <si>
    <t>Analista de Automatización - Junior B</t>
  </si>
  <si>
    <t>Carlos Arturo Mestra López</t>
  </si>
  <si>
    <t>carlos.mestra@sqasa.co</t>
  </si>
  <si>
    <t>https://campusqa.sqasa.com/main/mySpace/myStudents.php?student=1091</t>
  </si>
  <si>
    <t>Analista de Automatización - Senior</t>
  </si>
  <si>
    <t>Daniela Valencia Bermudez</t>
  </si>
  <si>
    <t>daniela.valencia@sqasa.co</t>
  </si>
  <si>
    <t>https://campusqa.sqasa.com/main/mySpace/myStudents.php?student=1087</t>
  </si>
  <si>
    <t>Juliana Ocampo Mejía</t>
  </si>
  <si>
    <t>juliana.ocampo@sqasa.co</t>
  </si>
  <si>
    <t>https://campusqa.sqasa.com/main/mySpace/myStudents.php?student=1090</t>
  </si>
  <si>
    <t>Juliana Ferraro Gonzalez</t>
  </si>
  <si>
    <t>juliana.ferraro@sqasa.co</t>
  </si>
  <si>
    <t>https://campusqa.sqasa.com/main/mySpace/myStudents.php?student=1088</t>
  </si>
  <si>
    <t>Diana Marcela Arango Torres</t>
  </si>
  <si>
    <t>diana.arango@sqasa.co</t>
  </si>
  <si>
    <t>https://campusqa.sqasa.com/main/mySpace/myStudents.php?student=1086</t>
  </si>
  <si>
    <t>Paula Alejandra Castañeda Ramirez</t>
  </si>
  <si>
    <t>paula.castaneda@sqasa.co</t>
  </si>
  <si>
    <t>https://campusqa.sqasa.com/main/mySpace/myStudents.php?student=1080</t>
  </si>
  <si>
    <t>Daniel Felipe Orjuela Florez</t>
  </si>
  <si>
    <t>daniel.orjuela@sqasa.co</t>
  </si>
  <si>
    <t>https://campusqa.sqasa.com/main/mySpace/myStudents.php?student=1084</t>
  </si>
  <si>
    <t>Diego Ferney Rivas Alzate</t>
  </si>
  <si>
    <t>diego.rivas@sqasa.co</t>
  </si>
  <si>
    <t>https://campusqa.sqasa.com/main/mySpace/myStudents.php?student=1083</t>
  </si>
  <si>
    <t>Paola Tatiana Rodríguez Hernández</t>
  </si>
  <si>
    <t>paola.rodriguez@sqasa.co</t>
  </si>
  <si>
    <t>https://campusqa.sqasa.com/main/mySpace/myStudents.php?student=1077</t>
  </si>
  <si>
    <t>Kevin Alejandro Manzano Torres</t>
  </si>
  <si>
    <t>kevin.manzano@sqasa.co</t>
  </si>
  <si>
    <t>https://campusqa.sqasa.com/main/mySpace/myStudents.php?student=1073</t>
  </si>
  <si>
    <t>Sara Lucia Cárdenas Chiari</t>
  </si>
  <si>
    <t>sara.cardenas@sqasa.co</t>
  </si>
  <si>
    <t>https://campusqa.sqasa.com/main/mySpace/myStudents.php?student=1067</t>
  </si>
  <si>
    <t>AQUí</t>
  </si>
  <si>
    <t>318 6163562</t>
  </si>
  <si>
    <t>Directora de Operaciones</t>
  </si>
  <si>
    <t>Julian Gómez</t>
  </si>
  <si>
    <t>Dirección Operaciones</t>
  </si>
  <si>
    <t>Sebastian Bernal Ramirez</t>
  </si>
  <si>
    <t>sebastian.bernal@sqasa.co</t>
  </si>
  <si>
    <t>https://campusqa.sqasa.com/main/mySpace/myStudents.php?student=1070</t>
  </si>
  <si>
    <t>Lina Marcela Sandoval Estacio</t>
  </si>
  <si>
    <t>lina.sandoval@sqasa.co</t>
  </si>
  <si>
    <t>https://campusqa.sqasa.com/main/mySpace/myStudents.php?student=1068</t>
  </si>
  <si>
    <t>Sandra Inés Valencia Calderón</t>
  </si>
  <si>
    <t>sandra.valencia@sqasa.co</t>
  </si>
  <si>
    <t>https://campusqa.sqasa.com/main/mySpace/myStudents.php?student=1066</t>
  </si>
  <si>
    <t>Juan Mauricio Baron Moreno</t>
  </si>
  <si>
    <t>juan.baron@sqasa.co</t>
  </si>
  <si>
    <t>https://campusqa.sqasa.com/main/mySpace/myStudents.php?student=1061</t>
  </si>
  <si>
    <t>314 2138186</t>
  </si>
  <si>
    <t>Analista de Performance - Junior A</t>
  </si>
  <si>
    <t>Cristian Darley Sanchez Jaramillo</t>
  </si>
  <si>
    <t>cristian.sanchez@sqasa.co</t>
  </si>
  <si>
    <t>https://campusqa.sqasa.com/main/mySpace/myStudents.php?student=1064</t>
  </si>
  <si>
    <t>Jorley de Vaca Ruiz</t>
  </si>
  <si>
    <t>jorleyde.vaca@sqasa.co</t>
  </si>
  <si>
    <t>https://campusqa.sqasa.com/main/mySpace/myStudents.php?student=1062</t>
  </si>
  <si>
    <t>Daniel Felipe Duarte Castañeda</t>
  </si>
  <si>
    <t>daniel.duarte@sqasa.co</t>
  </si>
  <si>
    <t>https://campusqa.sqasa.com/main/mySpace/myStudents.php?student=1058</t>
  </si>
  <si>
    <t>Freiman Arley Jiménez Benítez</t>
  </si>
  <si>
    <t>freiman.jimenez@sqasa.co</t>
  </si>
  <si>
    <t>https://campusqa.sqasa.com/main/mySpace/myStudents.php?student=1056</t>
  </si>
  <si>
    <t>Analista Integral de Pruebas - Junior B</t>
  </si>
  <si>
    <t>Eduard Wbeimar Díaz García</t>
  </si>
  <si>
    <t>eduard.diaz@sqasa.co</t>
  </si>
  <si>
    <t>https://campusqa.sqasa.com/main/mySpace/myStudents.php?student=1043</t>
  </si>
  <si>
    <t>Julián Ernesto Piraquive Ramírez.</t>
  </si>
  <si>
    <t>julian.piraquive@sqasa.co</t>
  </si>
  <si>
    <t>https://campusqa.sqasa.com/main/mySpace/myStudents.php?student=1041</t>
  </si>
  <si>
    <t>Luis Felipe Estrada bolívar</t>
  </si>
  <si>
    <t>luis.estrada@sqasa.co</t>
  </si>
  <si>
    <t>https://campusqa.sqasa.com/main/mySpace/myStudents.php?student=1044</t>
  </si>
  <si>
    <t>Astrid Zapata Garzón</t>
  </si>
  <si>
    <t>astrid.zapata@sqasa.co</t>
  </si>
  <si>
    <t>https://campusqa.sqasa.com/main/mySpace/myStudents.php?student=1042</t>
  </si>
  <si>
    <t>Maria Alejandra Sanchez Vanegas</t>
  </si>
  <si>
    <t>maria.sanchez@sqasa.co</t>
  </si>
  <si>
    <t>https://campusqa.sqasa.com/main/mySpace/myStudents.php?student=1039</t>
  </si>
  <si>
    <t>Linda Ximena Lozano Thomé</t>
  </si>
  <si>
    <t>linda.lozano@sqasa.co</t>
  </si>
  <si>
    <t>https://campusqa.sqasa.com/main/mySpace/myStudents.php?student=1038</t>
  </si>
  <si>
    <t>Ana Milena Benavides Mancipe</t>
  </si>
  <si>
    <t>ana.benavides@sqasa.co</t>
  </si>
  <si>
    <t>https://campusqa.sqasa.com/main/mySpace/myStudents.php?student=1017</t>
  </si>
  <si>
    <t>William Alejadro Mejía Esparza</t>
  </si>
  <si>
    <t>william.mejia@sqasa.co</t>
  </si>
  <si>
    <t>https://campusqa.sqasa.com/main/mySpace/myStudents.php?student=1028</t>
  </si>
  <si>
    <t>Jeniffer Cuervo Lopez</t>
  </si>
  <si>
    <t>jeniffer.cuervo@sqasa.co</t>
  </si>
  <si>
    <t>https://campusqa.sqasa.com/main/mySpace/myStudents.php?student=1010</t>
  </si>
  <si>
    <t>Monica Jazmin Castaño Gomez</t>
  </si>
  <si>
    <t>monica.castano@sqasa.co</t>
  </si>
  <si>
    <t>https://campusqa.sqasa.com/main/mySpace/myStudents.php?student=1026</t>
  </si>
  <si>
    <t>Santiago Varela Vanegas</t>
  </si>
  <si>
    <t>santiago.varela@sqasa.co</t>
  </si>
  <si>
    <t>https://campusqa.sqasa.com/main/mySpace/myStudents.php?student=1012</t>
  </si>
  <si>
    <t>Daniela Gutierrez Rojas</t>
  </si>
  <si>
    <t>daniela.gutierrez@sqasa.co</t>
  </si>
  <si>
    <t>https://campusqa.sqasa.com/main/mySpace/myStudents.php?student=994</t>
  </si>
  <si>
    <t>Wilmar Fernando Ramirez Esquivel</t>
  </si>
  <si>
    <t>wilmar.ramirez@sqasa.co</t>
  </si>
  <si>
    <t>https://campusqa.sqasa.com/main/mySpace/myStudents.php?student=1013</t>
  </si>
  <si>
    <t>Sebastián Ossa Quintero</t>
  </si>
  <si>
    <t>sebastian.ossa@sqasa.co</t>
  </si>
  <si>
    <t>https://campusqa.sqasa.com/main/mySpace/myStudents.php?student=991</t>
  </si>
  <si>
    <t>Enilde Patricia Pacheco Arenas</t>
  </si>
  <si>
    <t>enilde.pacheco@sqasa.co</t>
  </si>
  <si>
    <t>https://campusqa.sqasa.com/main/mySpace/myStudents.php?student=1005</t>
  </si>
  <si>
    <t>Angelica Jineth Borda Herrera</t>
  </si>
  <si>
    <t>angelica.borda@sqasa.co</t>
  </si>
  <si>
    <t>https://campusqa.sqasa.com/main/mySpace/myStudents.php?student=992</t>
  </si>
  <si>
    <t>Angela María Gómez Ospina</t>
  </si>
  <si>
    <t>angela.gomez@sqasa.co</t>
  </si>
  <si>
    <t>https://campusqa.sqasa.com/main/mySpace/myStudents.php?student=1025</t>
  </si>
  <si>
    <t>Sandra Lillyana Soto Arroyave</t>
  </si>
  <si>
    <t>sandra.soto@sqasa.co</t>
  </si>
  <si>
    <t>https://campusqa.sqasa.com/main/mySpace/myStudents.php?student=1001</t>
  </si>
  <si>
    <t>Jhony Santiago Ortiz Ortiz</t>
  </si>
  <si>
    <t>johny.ortiz@sqasa.co</t>
  </si>
  <si>
    <t>https://campusqa.sqasa.com/main/mySpace/myStudents.php?student=998</t>
  </si>
  <si>
    <t>Diego Alejandro Castro Torres</t>
  </si>
  <si>
    <t>diego.castro@sqasa.co</t>
  </si>
  <si>
    <t>https://campusqa.sqasa.com/main/mySpace/myStudents.php?student=990</t>
  </si>
  <si>
    <t>Juan Sebastian Morales Rodriguez</t>
  </si>
  <si>
    <t>juan.morales@sqasa.co</t>
  </si>
  <si>
    <t>https://campusqa.sqasa.com/main/mySpace/myStudents.php?student=981</t>
  </si>
  <si>
    <t>Diana Patricia Díaz Bernal</t>
  </si>
  <si>
    <t>diana.diaz@sqasa.co</t>
  </si>
  <si>
    <t>https://campusqa.sqasa.com/main/mySpace/myStudents.php?student=988</t>
  </si>
  <si>
    <t>Diego Alexander Silva Soler</t>
  </si>
  <si>
    <t>auxiliar.infraestructura@sqasa.co</t>
  </si>
  <si>
    <t>https://campusqa.sqasa.com/main/mySpace/myStudents.php?student=978</t>
  </si>
  <si>
    <t>Auxiliar de TI</t>
  </si>
  <si>
    <t>Manuela Orrego</t>
  </si>
  <si>
    <t>Yeferson Hernan Rincon Hernandez</t>
  </si>
  <si>
    <t>yeferson.rincon@sqasa.co</t>
  </si>
  <si>
    <t>https://campusqa.sqasa.com/main/mySpace/myStudents.php?student=986</t>
  </si>
  <si>
    <t>Jeimy Solanyi Arguello Rojas</t>
  </si>
  <si>
    <t>jeimy.arguellor@sqasa.co</t>
  </si>
  <si>
    <t>https://campusqa.sqasa.com/main/mySpace/myStudents.php?student=947</t>
  </si>
  <si>
    <t>Ana Derly Gomez Ladino</t>
  </si>
  <si>
    <t>ana.gomez@sqasa.co</t>
  </si>
  <si>
    <t>https://campusqa.sqasa.com/main/mySpace/myStudents.php?student=973</t>
  </si>
  <si>
    <t>Andres Javier Sánchez</t>
  </si>
  <si>
    <t>andres.sanchez@sqasa.co</t>
  </si>
  <si>
    <t>https://campusqa.sqasa.com/main/mySpace/myStudents.php?student=958</t>
  </si>
  <si>
    <t>si</t>
  </si>
  <si>
    <t>Janinson Hurtado Cordoba</t>
  </si>
  <si>
    <t>janinson.hurtado@sqasa.co</t>
  </si>
  <si>
    <t>https://campusqa.sqasa.com/main/mySpace/myStudents.php?student=956</t>
  </si>
  <si>
    <t>Oscar Hernan Escobar Daza</t>
  </si>
  <si>
    <t>oscar.escobar@sqasa.co</t>
  </si>
  <si>
    <t>https://campusqa.sqasa.com/main/mySpace/myStudents.php?student=961</t>
  </si>
  <si>
    <t>311 8056102</t>
  </si>
  <si>
    <t>Líder Técnico</t>
  </si>
  <si>
    <t>Omar Steven Peñuela Ceballos</t>
  </si>
  <si>
    <t>omar.penuela@sqasa.co</t>
  </si>
  <si>
    <t>https://campusqa.sqasa.com/main/mySpace/myStudents.php?student=949</t>
  </si>
  <si>
    <t>Angela Carreño Diaz</t>
  </si>
  <si>
    <t>angela.carreno@sqasa.co</t>
  </si>
  <si>
    <t>https://campusqa.sqasa.com/main/mySpace/myStudents.php?student=952</t>
  </si>
  <si>
    <t>Leyna Tarin Hincapie Londoño</t>
  </si>
  <si>
    <t>leyna.hincapie@sqasa.co</t>
  </si>
  <si>
    <t>https://campusqa.sqasa.com/main/mySpace/myStudents.php?student=929</t>
  </si>
  <si>
    <t>Nairoby del Carmen Bravo</t>
  </si>
  <si>
    <t>nairoby.bravo@sqasa.co</t>
  </si>
  <si>
    <t>https://campusqa.sqasa.com/main/mySpace/myStudents.php?student=937</t>
  </si>
  <si>
    <t>Leslie Rosa España Cervantes</t>
  </si>
  <si>
    <t>leslie.espana@sqasa.co</t>
  </si>
  <si>
    <t>https://campusqa.sqasa.com/main/mySpace/myStudents.php?student=913</t>
  </si>
  <si>
    <t>315 6066351</t>
  </si>
  <si>
    <t>no tiene</t>
  </si>
  <si>
    <t>Sep 2021</t>
  </si>
  <si>
    <t>Milton Arley Alvarez Restrepo</t>
  </si>
  <si>
    <t>milton.alvarez@sqasa.co</t>
  </si>
  <si>
    <t>https://campusqa.sqasa.com/main/mySpace/myStudents.php?student=912</t>
  </si>
  <si>
    <t>611-6573 315-852-5186</t>
  </si>
  <si>
    <t>Pedro Javier Castellanos Medina</t>
  </si>
  <si>
    <t>pedro.castellanos@sqasa.co</t>
  </si>
  <si>
    <t>https://campusqa.sqasa.com/main/mySpace/myStudents.php?student=906</t>
  </si>
  <si>
    <t>Angie Tatiana Soto Soto</t>
  </si>
  <si>
    <t>angie.soto@sqasa.co</t>
  </si>
  <si>
    <t>https://campusqa.sqasa.com/main/mySpace/myStudents.php?student=900</t>
  </si>
  <si>
    <t>Cristian David Gutierrez Valderrama</t>
  </si>
  <si>
    <t>cristian.gutierrez@sqasa.co</t>
  </si>
  <si>
    <t>https://campusqa.sqasa.com/main/mySpace/myStudents.php?student=923</t>
  </si>
  <si>
    <t>Yurany Copete Ruiz</t>
  </si>
  <si>
    <t>yurany.copete@sqasa.co</t>
  </si>
  <si>
    <t>https://campusqa.sqasa.com/main/mySpace/myStudents.php?student=899</t>
  </si>
  <si>
    <t>Angela Natalia Barrera Conde</t>
  </si>
  <si>
    <t>angela.barrera@sqasa.co</t>
  </si>
  <si>
    <t>https://campusqa.sqasa.com/main/mySpace/myStudents.php?student=920</t>
  </si>
  <si>
    <t>Carmen Helena Prieto Velasquez</t>
  </si>
  <si>
    <t>carmen.prieto@sqasa.co</t>
  </si>
  <si>
    <t>https://campusqa.sqasa.com/main/mySpace/myStudents.php?student=915</t>
  </si>
  <si>
    <t>Miguel Angel Rodriguez Bueno</t>
  </si>
  <si>
    <t>miguel.rodriguez@sqasa.co</t>
  </si>
  <si>
    <t>https://campusqa.sqasa.com/main/mySpace/myStudents.php?student=914</t>
  </si>
  <si>
    <t>Fabian Danilo Sanchez Pedreros</t>
  </si>
  <si>
    <t>fabian.sanchez@sqasa.co</t>
  </si>
  <si>
    <t>https://campusqa.sqasa.com/main/mySpace/myStudents.php?student=887</t>
  </si>
  <si>
    <t>Nilsa Fabiola Guevara</t>
  </si>
  <si>
    <t>nilsa.guevara@sqasa.co</t>
  </si>
  <si>
    <t>https://campusqa.sqasa.com/main/mySpace/myStudents.php?student=910</t>
  </si>
  <si>
    <t>Esperanza Plazas Rincón</t>
  </si>
  <si>
    <t>esperanza.plazas@sqasa.co</t>
  </si>
  <si>
    <t>https://campusqa.sqasa.com/main/mySpace/myStudents.php?student=907</t>
  </si>
  <si>
    <t>Vivian Xiomara Peña Pinilla</t>
  </si>
  <si>
    <t>vivian.pena@sqasa.co</t>
  </si>
  <si>
    <t>https://campusqa.sqasa.com/main/mySpace/myStudents.php?student=880</t>
  </si>
  <si>
    <t>Sara Isabela Vergara Aguilar</t>
  </si>
  <si>
    <t>sara.vergara@sqasa.co</t>
  </si>
  <si>
    <t>https://campusqa.sqasa.com/main/mySpace/myStudents.php?student=881</t>
  </si>
  <si>
    <t>Juan Sebastian Velásquez sanchez</t>
  </si>
  <si>
    <t>juan.velasquez@sqasa.co</t>
  </si>
  <si>
    <t>https://campusqa.sqasa.com/main/mySpace/myStudents.php?student=905</t>
  </si>
  <si>
    <t>Leixer Gabuer Molina Villalba</t>
  </si>
  <si>
    <t>leixer.molina@sqasa.co</t>
  </si>
  <si>
    <t>https://campusqa.sqasa.com/main/mySpace/myStudents.php?student=904</t>
  </si>
  <si>
    <t>Manuela Orrego Ramirez</t>
  </si>
  <si>
    <t>ti@sqasa.co</t>
  </si>
  <si>
    <t>https://campusqa.sqasa.com/main/mySpace/myStudents.php?student=368</t>
  </si>
  <si>
    <t>Coordinador de TI</t>
  </si>
  <si>
    <t>Edinson Alberto Correa Berrio</t>
  </si>
  <si>
    <t>edison.correa@sqasa.co</t>
  </si>
  <si>
    <t>https://campusqa.sqasa.com/main/mySpace/myStudents.php?student=870</t>
  </si>
  <si>
    <t>3016116908- 6122736</t>
  </si>
  <si>
    <t>Mayerly Pacheco Guerrero</t>
  </si>
  <si>
    <t>mayerly.pacheco@sqasa.co</t>
  </si>
  <si>
    <t>https://campusqa.sqasa.com/main/mySpace/myStudents.php?student=898</t>
  </si>
  <si>
    <t>Adela Moreno Avelino</t>
  </si>
  <si>
    <t>adela.moreno@sqasa.co</t>
  </si>
  <si>
    <t>https://campusqa.sqasa.com/main/mySpace/myStudents.php?student=897</t>
  </si>
  <si>
    <t>Diego Alejandro Gomez</t>
  </si>
  <si>
    <t>diego.gomez@sqasa.co</t>
  </si>
  <si>
    <t>https://campusqa.sqasa.com/main/mySpace/myStudents.php?student=860</t>
  </si>
  <si>
    <t>Carol Mayerly Candela Cruz</t>
  </si>
  <si>
    <t>carol.candela@sqasa.co</t>
  </si>
  <si>
    <t>https://campusqa.sqasa.com/main/mySpace/myStudents.php?student=892</t>
  </si>
  <si>
    <t>Team Leader - Senior</t>
  </si>
  <si>
    <t>Hardware Andres Rodriguez Pisa</t>
  </si>
  <si>
    <t>hardware.rodriguez@sqasa.co</t>
  </si>
  <si>
    <t>https://campusqa.sqasa.com/main/mySpace/myStudents.php?student=888</t>
  </si>
  <si>
    <t>3012119295 - 3203245988</t>
  </si>
  <si>
    <t>Gabriela Vanegas Vanegas</t>
  </si>
  <si>
    <t>gabriela.vanegas@sqasa.co</t>
  </si>
  <si>
    <t>https://campusqa.sqasa.com/main/mySpace/myStudents.php?student=861</t>
  </si>
  <si>
    <t>Anderson Hernandez Pulgarin</t>
  </si>
  <si>
    <t>anderson.hernandez@sqasa.co</t>
  </si>
  <si>
    <t>https://campusqa.sqasa.com/main/mySpace/myStudents.php?student=859</t>
  </si>
  <si>
    <t>Fredy Alexander Escobar Garcia</t>
  </si>
  <si>
    <t>fredy.escobar@sqasa.co</t>
  </si>
  <si>
    <t>https://campusqa.sqasa.com/main/mySpace/myStudents.php?student=877</t>
  </si>
  <si>
    <t>Camilo Andres Mora Acosta</t>
  </si>
  <si>
    <t>camilo.mora@sqasa.co</t>
  </si>
  <si>
    <t>https://campusqa.sqasa.com/main/mySpace/myStudents.php?student=879</t>
  </si>
  <si>
    <t>Yorlanny Casadiegos Castro</t>
  </si>
  <si>
    <t>yorlanny.casadiegos@sqasa.co</t>
  </si>
  <si>
    <t>https://campusqa.sqasa.com/main/mySpace/myStudents.php?student=873</t>
  </si>
  <si>
    <t>Sergio Alejandro Ramón Giraldo Mesa</t>
  </si>
  <si>
    <t>sergio.giraldo@sqasa.co</t>
  </si>
  <si>
    <t>https://campusqa.sqasa.com/main/mySpace/myStudents.php?student=872</t>
  </si>
  <si>
    <t>Rodrigo Garcia Jiménez</t>
  </si>
  <si>
    <t>rodrigo.garcia@sqasa.co</t>
  </si>
  <si>
    <t>https://campusqa.sqasa.com/main/mySpace/myStudents.php?student=871</t>
  </si>
  <si>
    <t>Liliana Suarez</t>
  </si>
  <si>
    <t>liliana.suarez@sqasa.co</t>
  </si>
  <si>
    <t>https://campusqa.sqasa.com/main/mySpace/myStudents.php?student=868</t>
  </si>
  <si>
    <t>Yeimy Lorena Marin Sosa</t>
  </si>
  <si>
    <t>yeimy.marin@sqasa.co</t>
  </si>
  <si>
    <t>https://campusqa.sqasa.com/main/mySpace/myStudents.php?student=867</t>
  </si>
  <si>
    <t>No tiene nada asignado</t>
  </si>
  <si>
    <t>Cristian David Vargas Villamil</t>
  </si>
  <si>
    <t>auxiliarti.bogota@sqasa.co</t>
  </si>
  <si>
    <t>https://campusqa.sqasa.com/main/mySpace/myStudents.php?student=779</t>
  </si>
  <si>
    <t>Auxiliar TI</t>
  </si>
  <si>
    <t>Edison Ferney Villegas Tamayo</t>
  </si>
  <si>
    <t>edison.villegas@sqasa.co</t>
  </si>
  <si>
    <t>https://campusqa.sqasa.com/main/mySpace/myStudents.php?student=740</t>
  </si>
  <si>
    <t>Cindy Catherine Rincon Gamba</t>
  </si>
  <si>
    <t>cyndi.rincon@sqasa.co</t>
  </si>
  <si>
    <t>https://campusqa.sqasa.com/main/mySpace/myStudents.php?student=619</t>
  </si>
  <si>
    <t>3123118882 - 3202874692</t>
  </si>
  <si>
    <t>Ingrid Yoana Zuñiga Parra</t>
  </si>
  <si>
    <t>auxiliar.ti@sqasa.co</t>
  </si>
  <si>
    <t>https://campusqa.sqasa.com/main/mySpace/myStudents.php?student=603</t>
  </si>
  <si>
    <t>Sergio Alejandro Parra Arango</t>
  </si>
  <si>
    <t>sergio.parra@sqasa.co</t>
  </si>
  <si>
    <t>https://campusqa.sqasa.com/main/mySpace/myStudents.php?student=519</t>
  </si>
  <si>
    <t>Dolly Hernandez Lizarazo</t>
  </si>
  <si>
    <t>dolly.hernandez@sqasa.co</t>
  </si>
  <si>
    <t>https://campusqa.sqasa.com/main/mySpace/myStudents.php?student=855</t>
  </si>
  <si>
    <t>Edison Sebastian Delgado Pupo</t>
  </si>
  <si>
    <t>edison.delgado@sqasa.co</t>
  </si>
  <si>
    <t>http://campusqa.sqasa.com/main/mySpace/myStudents.php?student=480</t>
  </si>
  <si>
    <t>Leidy Carolina Ardila Guevara</t>
  </si>
  <si>
    <t>leidy.ardila@sqasa.co</t>
  </si>
  <si>
    <t>https://campusqa.sqasa.com/main/mySpace/myStudents.php?student=848</t>
  </si>
  <si>
    <t>Victor Alfonso Velasquez Gomez</t>
  </si>
  <si>
    <t>victor.velasquez@sqasa.co</t>
  </si>
  <si>
    <t>https://campusqa.sqasa.com/main/mySpace/myStudents.php?student=385</t>
  </si>
  <si>
    <t>Carlos Andres Ortiz Castillo</t>
  </si>
  <si>
    <t>carlos.ortiz@sqasa.co</t>
  </si>
  <si>
    <t>http://campusqa.sqasa.com/main/mySpace/myStudents.php?student=312</t>
  </si>
  <si>
    <t>July Tatiana Parra Pimiento</t>
  </si>
  <si>
    <t>talento@sqasa.co</t>
  </si>
  <si>
    <t>https://campusqa.sqasa.com/main/mySpace/myStudents.php?student=541</t>
  </si>
  <si>
    <t>Coordinadora de Talento</t>
  </si>
  <si>
    <t>Diego Alexander Cadena Garcia</t>
  </si>
  <si>
    <t>diego.cadena@sqasa.co</t>
  </si>
  <si>
    <t>https://campusqa.sqasa.com/main/mySpace/myStudents.php?student=834</t>
  </si>
  <si>
    <t>Lida Maria Echeverry</t>
  </si>
  <si>
    <t>lida.echeverry@sqasa.co</t>
  </si>
  <si>
    <t>https://campusqa.sqasa.com/main/mySpace/myStudents.php?student=828</t>
  </si>
  <si>
    <t>Reto calificado: Mayo 31</t>
  </si>
  <si>
    <t>Catalina Ospina Agudelo</t>
  </si>
  <si>
    <t>catalina.ospina@sqasa.co</t>
  </si>
  <si>
    <t>https://campusqa.sqasa.com/main/mySpace/myStudents.php?student=826</t>
  </si>
  <si>
    <t>Carlos Alberto Jimenez Marin</t>
  </si>
  <si>
    <t>carlos.jimenez@sqasa.co</t>
  </si>
  <si>
    <t>http://campusqa.sqasa.com/main/mySpace/myStudents.php?student=95</t>
  </si>
  <si>
    <t>sep-21</t>
  </si>
  <si>
    <t>Diana Lorena Galvis Gaitan</t>
  </si>
  <si>
    <t>lorena.galvis@sqasa.co</t>
  </si>
  <si>
    <t>https://campusqa.sqasa.com/main/mySpace/myStudents.php?student=306</t>
  </si>
  <si>
    <t>Directora Comercial</t>
  </si>
  <si>
    <t>Orlando Romero Rubio</t>
  </si>
  <si>
    <t>orlando.romero@sqasa.co</t>
  </si>
  <si>
    <t>https://campusqa.sqasa.com/main/mySpace/myStudents.php?student=823</t>
  </si>
  <si>
    <t>Patricia Gutierrez Aldana</t>
  </si>
  <si>
    <t>patricia.gutierrez@sqasa.co</t>
  </si>
  <si>
    <t>https://campusqa.sqasa.com/main/mySpace/myStudents.php?student=404</t>
  </si>
  <si>
    <t>Neder Luis Vargas Contreras</t>
  </si>
  <si>
    <t>neder.vargas@sqasa.co</t>
  </si>
  <si>
    <t>https://campusqa.sqasa.com/main/mySpace/myStudents.php?student=818</t>
  </si>
  <si>
    <t>Katherine Bedoya Cardona</t>
  </si>
  <si>
    <t>calidad@sqasa.co</t>
  </si>
  <si>
    <t>http://campusqa.sqasa.com/main/mySpace/myStudents.php?student=322</t>
  </si>
  <si>
    <t>Coordinadora de procesos y gestión de conocimiento</t>
  </si>
  <si>
    <t>X</t>
  </si>
  <si>
    <t>Andrés Felipe Daza García</t>
  </si>
  <si>
    <t>andres.daza@sqasa.co</t>
  </si>
  <si>
    <t>https://campusqa.sqasa.com/main/mySpace/myStudents.php?student=813</t>
  </si>
  <si>
    <t>Deybid Johnnathan Cortes Romero</t>
  </si>
  <si>
    <t>deybid.cortes@sqasa.co</t>
  </si>
  <si>
    <t>https://campusqa.sqasa.com/main/mySpace/myStudents.php?student=809</t>
  </si>
  <si>
    <t>Adriana Gonzalez Arciniegas</t>
  </si>
  <si>
    <t>adriana.gonzalez@sqasa.co</t>
  </si>
  <si>
    <t>http://campusqa.sqasa.com/main/mySpace/myStudents.php?student=346</t>
  </si>
  <si>
    <t>Diego Sanabria Rivera</t>
  </si>
  <si>
    <t>diego.sanabria@sqasa.co</t>
  </si>
  <si>
    <t>https://campusqa.sqasa.com/main/mySpace/myStudents.php?student=802</t>
  </si>
  <si>
    <t>Erika Viviana Reatiga Velosa</t>
  </si>
  <si>
    <t>erika.reatiga@sqasa.co</t>
  </si>
  <si>
    <t>https://campusqa.sqasa.com/main/mySpace/myStudents.php?student=1139</t>
  </si>
  <si>
    <t>John Edwar Cortés Cortés</t>
  </si>
  <si>
    <t>john.cortes@sqasa.co</t>
  </si>
  <si>
    <t>https://campusqa.sqasa.com/main/mySpace/myStudents.php?student=798</t>
  </si>
  <si>
    <t>Sin compromisos</t>
  </si>
  <si>
    <t>Sonia Patricia Mejia Gonzalez</t>
  </si>
  <si>
    <t>sonia.mejia@sqasa.co</t>
  </si>
  <si>
    <t>https://campusqa.sqasa.com/main/mySpace/myStudents.php?student=796</t>
  </si>
  <si>
    <t>WOM</t>
  </si>
  <si>
    <t>Jhonier Sierra Bohórquez</t>
  </si>
  <si>
    <t>jhonier.sierra@sqasa.co</t>
  </si>
  <si>
    <t>https://campusqa.sqasa.com/main/mySpace/myStudents.php?student=783</t>
  </si>
  <si>
    <t>Sol Elena Serna Vargas</t>
  </si>
  <si>
    <t>elena.serna@sqasa.co</t>
  </si>
  <si>
    <t>https://campusqa.sqasa.com/main/mySpace/myStudents.php?student=972</t>
  </si>
  <si>
    <t>Angie Natalia Gomez Luna</t>
  </si>
  <si>
    <t>asistente.th@sqasa.co</t>
  </si>
  <si>
    <t>https://campusqa.sqasa.com/main/mySpace/myStudents.php?student=938</t>
  </si>
  <si>
    <t>Asistente de talento humano</t>
  </si>
  <si>
    <t>William German Vargas Garzón</t>
  </si>
  <si>
    <t>william.vargas@sqasa.co</t>
  </si>
  <si>
    <t>https://campusqa.sqasa.com/main/mySpace/myStudents.php?student=775</t>
  </si>
  <si>
    <t>David Tito Bernal Cortés</t>
  </si>
  <si>
    <t>david.bernal@sqasa.co</t>
  </si>
  <si>
    <t>https://campusqa.sqasa.com/main/mySpace/myStudents.php?student=776</t>
  </si>
  <si>
    <t>Heiner Leonardo Melo González</t>
  </si>
  <si>
    <t>heiner.melo@sqasa.co</t>
  </si>
  <si>
    <t>https://campusqa.sqasa.com/main/mySpace/myStudents.php?student=769</t>
  </si>
  <si>
    <t>Laura Victoria Vasquez Bohorquez</t>
  </si>
  <si>
    <t>laura.vasquez@sqasa.co</t>
  </si>
  <si>
    <t>https://campusqa.sqasa.com/main/mySpace/myStudents.php?student=976</t>
  </si>
  <si>
    <t>Mónica Alejandra Archila Córdoba</t>
  </si>
  <si>
    <t>monica.archila@sqasa.co</t>
  </si>
  <si>
    <t>https://campusqa.sqasa.com/main/mySpace/myStudents.php?student=760</t>
  </si>
  <si>
    <t>Analista de Performance - Junior B</t>
  </si>
  <si>
    <t>Nixon Enrique Carvajal Hernandez</t>
  </si>
  <si>
    <t>nixon.carvajal@sqasa.co</t>
  </si>
  <si>
    <t>https://campusqa.sqasa.com/main/mySpace/myStudents.php?student=824</t>
  </si>
  <si>
    <t>Juan Sebastian Engativa Duarte</t>
  </si>
  <si>
    <t>juan.engativa@sqasa.co</t>
  </si>
  <si>
    <t>https://campusqa.sqasa.com/main/mySpace/myStudents.php?student=710</t>
  </si>
  <si>
    <t>Nayarid Sanchez Tellez</t>
  </si>
  <si>
    <t>nayarid.sanchez@sqasa.co</t>
  </si>
  <si>
    <t>https://campusqa.sqasa.com/main/mySpace/myStudents.php?student=704</t>
  </si>
  <si>
    <t>Reprogramado</t>
  </si>
  <si>
    <t>Fredy Gabriel Bonilla Becerra</t>
  </si>
  <si>
    <t>fredy.bonilla@sqasa.co</t>
  </si>
  <si>
    <t>https://campusqa.sqasa.com/main/mySpace/myStudents.php?student=696</t>
  </si>
  <si>
    <t>Hernando Giovanny Garzon Leal</t>
  </si>
  <si>
    <t>hernando.garzon@sqasa.co</t>
  </si>
  <si>
    <t>https://campusqa.sqasa.com/main/mySpace/myStudents.php?student=814</t>
  </si>
  <si>
    <t>Luis Fernando Andrade Ospina</t>
  </si>
  <si>
    <t>luis.andrade@sqasa.co</t>
  </si>
  <si>
    <t>https://campusqa.sqasa.com/main/mySpace/myStudents.php?student=691</t>
  </si>
  <si>
    <t>Claudia Lorena Mosquera</t>
  </si>
  <si>
    <t>claudia.mosquera@sqasa.co</t>
  </si>
  <si>
    <t>https://campusqa.sqasa.com/main/mySpace/myStudents.php?student=684</t>
  </si>
  <si>
    <t>Raul Felipe Florez Duarte</t>
  </si>
  <si>
    <t>raul.florez@sqasa.co</t>
  </si>
  <si>
    <t>https://campusqa.sqasa.com/main/mySpace/myStudents.php?student=805</t>
  </si>
  <si>
    <t>John Alexander Uzeta López</t>
  </si>
  <si>
    <t>john.uzeta@sqasa.co</t>
  </si>
  <si>
    <t>https://campusqa.sqasa.com/main/mySpace/myStudents.php?student=794</t>
  </si>
  <si>
    <t>Preventa</t>
  </si>
  <si>
    <t>Anyela Katherine Castro Muñoz</t>
  </si>
  <si>
    <t>anyela.castro@sqasa.co</t>
  </si>
  <si>
    <t>https://campusqa.sqasa.com/main/mySpace/myStudents.php?student=672</t>
  </si>
  <si>
    <t>Diana Katherine Vega Velasquez</t>
  </si>
  <si>
    <t>diana.vega@sqasa.co</t>
  </si>
  <si>
    <t>https://campusqa.sqasa.com/main/mySpace/myStudents.php?student=792</t>
  </si>
  <si>
    <t>Jordi Sebastian Acevedo Guevara</t>
  </si>
  <si>
    <t>jordi.acevedo@sqasa.co</t>
  </si>
  <si>
    <t>https://campusqa.sqasa.com/main/mySpace/myStudents.php?student=658</t>
  </si>
  <si>
    <t>3203553044- 4964210</t>
  </si>
  <si>
    <t>Cesar Augusto Salcedo Chaves</t>
  </si>
  <si>
    <t>cesar.salcedo@sqasa.co</t>
  </si>
  <si>
    <t>https://campusqa.sqasa.com/main/mySpace/myStudents.php?student=649</t>
  </si>
  <si>
    <t>Analista Integral de Pruebas - Junior A</t>
  </si>
  <si>
    <t>Miguel Steven Martinez Alvarado</t>
  </si>
  <si>
    <t>miguel.martinez@sqasa.co</t>
  </si>
  <si>
    <t>https://campusqa.sqasa.com/main/mySpace/myStudents.php?student=778</t>
  </si>
  <si>
    <t>Eddison Tobón</t>
  </si>
  <si>
    <t>edison.tobon@sqasa.co</t>
  </si>
  <si>
    <t>https://campusqa.sqasa.com/main/mySpace/myStudents.php?student=620</t>
  </si>
  <si>
    <t>No iniciado</t>
  </si>
  <si>
    <t>No compartir aun</t>
  </si>
  <si>
    <t>Director de Innovación</t>
  </si>
  <si>
    <t>Brayan Esteban Diaz Gomez</t>
  </si>
  <si>
    <t>brayane.diaz@sqasa.co</t>
  </si>
  <si>
    <t>Auxiliar en mercadeo</t>
  </si>
  <si>
    <t>Astrid Viviana Carreño Diaz</t>
  </si>
  <si>
    <t>astrid.carreno@sqasa.co</t>
  </si>
  <si>
    <t>https://campusqa.sqasa.com/main/mySpace/myStudents.php?student=731</t>
  </si>
  <si>
    <t>Maria Teresa Rozo Fonseca</t>
  </si>
  <si>
    <t>maria.rozo@sqasa.co</t>
  </si>
  <si>
    <t>https://campusqa.sqasa.com/main/mySpace/myStudents.php?student=591</t>
  </si>
  <si>
    <t>Vanessa Gonzalez Jaraba</t>
  </si>
  <si>
    <t>vanessa.gonzalez@sqasa.co</t>
  </si>
  <si>
    <t>https://campusqa.sqasa.com/main/mySpace/myStudents.php?student=587</t>
  </si>
  <si>
    <t>Bryant Ledezma Marin</t>
  </si>
  <si>
    <t>bryant.ledezma@sqasa.co</t>
  </si>
  <si>
    <t>https://campusqa.sqasa.com/main/mySpace/myStudents.php?student=576</t>
  </si>
  <si>
    <t>Lorena Rodriguez Moscoso</t>
  </si>
  <si>
    <t>gestor.talento@sqasa.co</t>
  </si>
  <si>
    <t>https://campusqa.sqasa.com/main/mySpace/myStudents.php?student=777</t>
  </si>
  <si>
    <t>Gestor Talento Humano</t>
  </si>
  <si>
    <t>Noris carolina Orellanos</t>
  </si>
  <si>
    <t>noris.orellanos@sqasa.co</t>
  </si>
  <si>
    <t>https://campusqa.sqasa.com/main/mySpace/myStudents.php?student=557</t>
  </si>
  <si>
    <t>Francisco Javier León Cordero</t>
  </si>
  <si>
    <t>francisco.leon@sqasa.co</t>
  </si>
  <si>
    <t>https://campusqa.sqasa.com/main/mySpace/myStudents.php?student=677</t>
  </si>
  <si>
    <t>Gestor de Innovación</t>
  </si>
  <si>
    <t>Edison Tobón</t>
  </si>
  <si>
    <t>Innovación</t>
  </si>
  <si>
    <t>Mateo Cano Bermudez</t>
  </si>
  <si>
    <t>mateo.cano@sqasa.co</t>
  </si>
  <si>
    <t>https://campusqa.sqasa.com/main/mySpace/myStudents.php?student=654</t>
  </si>
  <si>
    <t>Luz Dary Rodallega Angulo</t>
  </si>
  <si>
    <t>luz.rodallega@sqasa.co</t>
  </si>
  <si>
    <t>https://campusqa.sqasa.com/main/mySpace/myStudents.php?student=657</t>
  </si>
  <si>
    <t>Francy Milena Sarmiento Fuquene</t>
  </si>
  <si>
    <t>francy.sarmiento@sqasa.co</t>
  </si>
  <si>
    <t>https://campusqa.sqasa.com/main/mySpace/myStudents.php?student=520</t>
  </si>
  <si>
    <t>Analista de pruebas - Senior</t>
  </si>
  <si>
    <t>Rafael Ignacio Ariza Alvarez</t>
  </si>
  <si>
    <t>rafael.ariza@sqasa.co</t>
  </si>
  <si>
    <t>https://campusqa.sqasa.com/main/mySpace/myStudents.php?student=648</t>
  </si>
  <si>
    <t>Angie Vanessa Gaitan Medina</t>
  </si>
  <si>
    <t>angie.gaitan@sqasa.co</t>
  </si>
  <si>
    <t>https://campusqa.sqasa.com/main/mySpace/myStudents.php?student=641</t>
  </si>
  <si>
    <t>Jose Lopez Hinestroza</t>
  </si>
  <si>
    <t>jose.lopez@sqasa.co</t>
  </si>
  <si>
    <t>https://campusqa.sqasa.com/main/mySpace/myStudents.php?student=514</t>
  </si>
  <si>
    <t>Isabel Cristina Ramirez</t>
  </si>
  <si>
    <t>asistente.admin@sqasa.co</t>
  </si>
  <si>
    <t>https://campusqa.sqasa.com/main/mySpace/myStudents.php?student=627</t>
  </si>
  <si>
    <t>Secretaria Recepcionista</t>
  </si>
  <si>
    <t>Javier Ricardo Charry Barrera</t>
  </si>
  <si>
    <t>javier.charry@sqasa.co</t>
  </si>
  <si>
    <t>https://campusqa.sqasa.com/main/mySpace/myStudents.php?student=626</t>
  </si>
  <si>
    <t>Cristian Camilo Suarez</t>
  </si>
  <si>
    <t>cristian.suarez@sqasa.co</t>
  </si>
  <si>
    <t>https://campusqa.sqasa.com/main/mySpace/myStudents.php?student=558</t>
  </si>
  <si>
    <t>3163848534- 7942229</t>
  </si>
  <si>
    <t>Nubia Elsy Gallego Restrepo</t>
  </si>
  <si>
    <t>nubia.gallego@sqasa.co</t>
  </si>
  <si>
    <t>https://campusqa.sqasa.com/main/mySpace/myStudents.php?student=614</t>
  </si>
  <si>
    <t>Diego Fernando Machado Ramirez</t>
  </si>
  <si>
    <t>diego.machado@sqasa.co</t>
  </si>
  <si>
    <t>https://campusqa.sqasa.com/main/mySpace/myStudents.php?student=590</t>
  </si>
  <si>
    <t>Kenny Alexander Castiblanco Llanos</t>
  </si>
  <si>
    <t>kenny.castiblanco@sqasa.co</t>
  </si>
  <si>
    <t>https://campusqa.sqasa.com/main/mySpace/myStudents.php?student=456</t>
  </si>
  <si>
    <t>Veronica Andrea Velez Lotero</t>
  </si>
  <si>
    <t>veronica.velez@sqasa.co</t>
  </si>
  <si>
    <t>https://campusqa.sqasa.com/main/mySpace/myStudents.php?student=452</t>
  </si>
  <si>
    <t>Darly Licet Perez Acosta</t>
  </si>
  <si>
    <t>darly.perez@sqasa.co</t>
  </si>
  <si>
    <t>http://campusqa.sqasa.com/main/mySpace/myStudents.php?student=433</t>
  </si>
  <si>
    <t>William Alexander Gutierrez Martinez</t>
  </si>
  <si>
    <t>william.gutierrez@sqasa.co</t>
  </si>
  <si>
    <t>https://campusqa.sqasa.com/main/mySpace/myStudents.php?student=435</t>
  </si>
  <si>
    <t>Javier Leonardo Bolaños Cardozo</t>
  </si>
  <si>
    <t>javier.bolanos@sqasa.co</t>
  </si>
  <si>
    <t>https://campusqa.sqasa.com/main/mySpace/myStudents.php?student=572</t>
  </si>
  <si>
    <t>Diana Milena Escobar Ceballos</t>
  </si>
  <si>
    <t>diana.escobar@sqasa.co</t>
  </si>
  <si>
    <t>https://campusqa.sqasa.com/main/mySpace/myStudents.php?student=569</t>
  </si>
  <si>
    <t>Alison Yineth Gonzalez Salazar</t>
  </si>
  <si>
    <t>alison.gonzalez@sqasa.co</t>
  </si>
  <si>
    <t>https://campusqa.sqasa.com/main/mySpace/myStudents.php?student=546</t>
  </si>
  <si>
    <t>Jheison Felipe Cardona Herrera</t>
  </si>
  <si>
    <t>jheison.cardona@sqasa.co</t>
  </si>
  <si>
    <t>https://campusqa.sqasa.com/main/mySpace/myStudents.php?student=535</t>
  </si>
  <si>
    <t>Edgar  Duvan Lemus  Ramos</t>
  </si>
  <si>
    <t>edgar.lemus@sqasa.co</t>
  </si>
  <si>
    <t>https://campusqa.sqasa.com/main/mySpace/myStudents.php?student=510</t>
  </si>
  <si>
    <t>Jeraldine Hinestroza Palacios</t>
  </si>
  <si>
    <t>jeraldine.hinestroza@sqasa.co</t>
  </si>
  <si>
    <t>http://campusqa.sqasa.com/main/mySpace/myStudents.php?student=303</t>
  </si>
  <si>
    <t>Sandra Milena Caipa Delgado</t>
  </si>
  <si>
    <t>sandra.caipa@sqasa.co</t>
  </si>
  <si>
    <t>https://campusqa.sqasa.com/main/mySpace/myStudents.php?student=470</t>
  </si>
  <si>
    <t>Redmine</t>
  </si>
  <si>
    <t>Deisy Johana Caro Castillo</t>
  </si>
  <si>
    <t>deisy.caro@sqasa.co</t>
  </si>
  <si>
    <t>http://campusqa.sqasa.com/main/mySpace/myStudents.php?student=364</t>
  </si>
  <si>
    <t>Coordinador de Requerimientos</t>
  </si>
  <si>
    <t>Samy Frank Morato Florez</t>
  </si>
  <si>
    <t>samy.morato@sqasa.co</t>
  </si>
  <si>
    <t>https://campusqa.sqasa.com/main/mySpace/myStudents.php?student=198</t>
  </si>
  <si>
    <t>Jaisson Alejan Avila Rodriguez</t>
  </si>
  <si>
    <t>jaisson.avila@sqasa.co</t>
  </si>
  <si>
    <t>https://campusqa.sqasa.com/main/mySpace/myStudents.php?student=896</t>
  </si>
  <si>
    <t>Nataly Johanna Huertas Barragán</t>
  </si>
  <si>
    <t>nataly.huertas@sqasa.co</t>
  </si>
  <si>
    <t>https://campusqa.sqasa.com/main/mySpace/myStudents.php?student=224</t>
  </si>
  <si>
    <t>Andres Nomezqui Campos</t>
  </si>
  <si>
    <t>andres.campos@sqasa.co</t>
  </si>
  <si>
    <t>https://campusqa.sqasa.com/main/mySpace/myStudents.php?student=277</t>
  </si>
  <si>
    <t>Eliana Jossiany Puerto Agudelo</t>
  </si>
  <si>
    <t>eliana.jossiany@sqasa.co</t>
  </si>
  <si>
    <t>http://campusqa.sqasa.com/main/mySpace/myStudents.php?student=326</t>
  </si>
  <si>
    <t>Ismar Valeria Mendoza Alvarado</t>
  </si>
  <si>
    <t>ismar.mendoza@sqasa.co</t>
  </si>
  <si>
    <t>http://campusqa.sqasa.com/main/mySpace/myStudents.php?student=183</t>
  </si>
  <si>
    <t>Andres Feli Cardona Echavarria</t>
  </si>
  <si>
    <t>andres.cardona@sqasa.co</t>
  </si>
  <si>
    <t>http://campusqa.sqasa.com/main/mySpace/myStudents.php?student=77</t>
  </si>
  <si>
    <t>John Anderson Duque Alzate</t>
  </si>
  <si>
    <t>john.duque@sqasa.co</t>
  </si>
  <si>
    <t>http://campusqa.sqasa.com/main/mySpace/myStudents.php?student=71</t>
  </si>
  <si>
    <t>Ana Julieth Quiñonez Gamarra</t>
  </si>
  <si>
    <t>ana.quinones@sqasa.co</t>
  </si>
  <si>
    <t>https://campusqa.sqasa.com/main/mySpace/myStudents.php?student=142</t>
  </si>
  <si>
    <t>Magnolia Torres Zambrano</t>
  </si>
  <si>
    <t>magnolia.torres@sqasa.co</t>
  </si>
  <si>
    <t>https://campusqa.sqasa.com/main/mySpace/myStudents.php?student=411</t>
  </si>
  <si>
    <t>Ivan Antonio Pinto Valles</t>
  </si>
  <si>
    <t>ivan.pinto@sqasa.co</t>
  </si>
  <si>
    <t>http://campusqa.sqasa.com/main/mySpace/myStudents.php?student=38</t>
  </si>
  <si>
    <t>Julian Humbe Rodriguez Ramirez</t>
  </si>
  <si>
    <t>julian.rodriguez@sqasa.co</t>
  </si>
  <si>
    <t>http://campusqa.sqasa.com/main/mySpace/myStudents.php?student=219</t>
  </si>
  <si>
    <t>Libia Yajaidy Copete Ruiz</t>
  </si>
  <si>
    <t>libia.copete@sqasa.co</t>
  </si>
  <si>
    <t>https://campusqa.sqasa.com/main/mySpace/myStudents.php?student=73</t>
  </si>
  <si>
    <t>3226196456-3122588396</t>
  </si>
  <si>
    <t>Leidy Johana Zapata Posada</t>
  </si>
  <si>
    <t>leidy.zapata@sqasa.co</t>
  </si>
  <si>
    <t>https://campusqa.sqasa.com/main/mySpace/myStudents.php?student=54</t>
  </si>
  <si>
    <t>Estefania Acevedo Cano</t>
  </si>
  <si>
    <t>estefania.acevedo@sqasa.co</t>
  </si>
  <si>
    <t>http://campusqa.sqasa.com/main/mySpace/myStudents.php?student=64</t>
  </si>
  <si>
    <t>Fabian Andres Orozco Contreras</t>
  </si>
  <si>
    <t>fabian.orozco@sqasa.co</t>
  </si>
  <si>
    <t>http://campusqa.sqasa.com/main/mySpace/myStudents.php?student=319</t>
  </si>
  <si>
    <t>Diego Sebastian Zaldua Barriga</t>
  </si>
  <si>
    <t>diego.zaldua@sqasa.co</t>
  </si>
  <si>
    <t>http://campusqa.sqasa.com/main/mySpace/myStudents.php?student=287</t>
  </si>
  <si>
    <t>Magda Yurany Montaño Murcia</t>
  </si>
  <si>
    <t>magda.montano@sqasa.co</t>
  </si>
  <si>
    <t>http://campusqa.sqasa.com/main/mySpace/myStudents.php?student=264</t>
  </si>
  <si>
    <t>Diana Carolina Bernal Mesa</t>
  </si>
  <si>
    <t>diana.bernal@sqasa.co</t>
  </si>
  <si>
    <t>http://campusqa.sqasa.com/main/mySpace/myStudents.php?student=215</t>
  </si>
  <si>
    <t>Juan Carlos Villarraga Sabogal</t>
  </si>
  <si>
    <t>juan.villarraga@sqasa.co</t>
  </si>
  <si>
    <t>https://campusqa.sqasa.com/main/mySpace/myStudents.php?student=146</t>
  </si>
  <si>
    <t>Analista de Datos</t>
  </si>
  <si>
    <t>Sandra Milena Aguirre Tabares</t>
  </si>
  <si>
    <t>sandra.aguirre@sqasa.co</t>
  </si>
  <si>
    <t>https://campusqa.sqasa.com/main/mySpace/myStudents.php?student=88</t>
  </si>
  <si>
    <t>Sonia Marcela Benavides Segura</t>
  </si>
  <si>
    <t>sonia.benavides@sqasa.co</t>
  </si>
  <si>
    <t>https://campusqa.sqasa.com/main/mySpace/myStudents.php?student=176</t>
  </si>
  <si>
    <t>Lider de Crowd</t>
  </si>
  <si>
    <t>John Alexander Naranjo Rios</t>
  </si>
  <si>
    <t>john.naranjo@sqasa.co</t>
  </si>
  <si>
    <t>https://campusqa.sqasa.com/main/mySpace/myStudents.php?student=134</t>
  </si>
  <si>
    <t>3127558891- 6139392</t>
  </si>
  <si>
    <t>Jerzon Garzon Prieto</t>
  </si>
  <si>
    <t>jerzon.garzon@sqasa.co</t>
  </si>
  <si>
    <t>https://campusqa.sqasa.com/main/mySpace/myStudents.php?student=663</t>
  </si>
  <si>
    <t>Natalia  Correa Fierro</t>
  </si>
  <si>
    <t>natalia.correa@sqasa.co</t>
  </si>
  <si>
    <t>https://campusqa.sqasa.com/main/mySpace/myStudents.php?student=59</t>
  </si>
  <si>
    <t>Claribel Marin Ospina</t>
  </si>
  <si>
    <t>claribel.marin@sqasa.co</t>
  </si>
  <si>
    <t>http://campusqa.sqasa.com/main/mySpace/myStudents.php?student=106</t>
  </si>
  <si>
    <t>Mario Alejandro Martinez Perez</t>
  </si>
  <si>
    <t>mario.martinez@sqasa.co</t>
  </si>
  <si>
    <t>https://campusqa.sqasa.com/main/mySpace/myStudents.php?student=728</t>
  </si>
  <si>
    <t>3182256464- 3508332104</t>
  </si>
  <si>
    <t>Aileen Raque Rodriguez Buelvas</t>
  </si>
  <si>
    <t>contabilidad@sqasa.co</t>
  </si>
  <si>
    <t>https://campusqa.sqasa.com/main/mySpace/myStudents.php?student=741</t>
  </si>
  <si>
    <t>Analista de nómina y facturación</t>
  </si>
  <si>
    <t>Keyla Valentina Garcia Castaño</t>
  </si>
  <si>
    <t>keyla.garcia@sqasa.co</t>
  </si>
  <si>
    <t>https://campusqa.sqasa.com/main/mySpace/myStudents.php?student=104</t>
  </si>
  <si>
    <t>Estela  Jimenez Reyes</t>
  </si>
  <si>
    <t>estela.jimenez@sqasa.co</t>
  </si>
  <si>
    <t>http://campusqa.sqasa.com/main/mySpace/myStudents.php?student=376</t>
  </si>
  <si>
    <t>Juan Fernando Muñoz Urrego</t>
  </si>
  <si>
    <t>juan.munoz@sqasa.co</t>
  </si>
  <si>
    <t>https://campusqa.sqasa.com/main/mySpace/myStudents.php?student=87</t>
  </si>
  <si>
    <t>Diego Alejandro Lievano Zapata</t>
  </si>
  <si>
    <t>diego.lievano@sqasa.co</t>
  </si>
  <si>
    <t>http://campusqa.sqasa.com/main/mySpace/myStudents.php?student=276</t>
  </si>
  <si>
    <t>John Alexander Aguirre Marin</t>
  </si>
  <si>
    <t>john.aguirre@sqasa.co</t>
  </si>
  <si>
    <t>https://campusqa.sqasa.com/main/mySpace/myStudents.php?student=52</t>
  </si>
  <si>
    <t>316 444 3591</t>
  </si>
  <si>
    <t>José Julian Gómez de los Ríos</t>
  </si>
  <si>
    <t>julian.gomez@sqasa.co</t>
  </si>
  <si>
    <t>https://campusqa.sqasa.com/main/mySpace/myStudents.php?student=120</t>
  </si>
  <si>
    <t>Gerente General</t>
  </si>
  <si>
    <t>Johanna Alexa Patalagua Bernal</t>
  </si>
  <si>
    <t>johanna.patalagua@sqasa.co</t>
  </si>
  <si>
    <t>https://campusqa.sqasa.com/main/mySpace/myStudents.php?student=412</t>
  </si>
  <si>
    <t>3213596963- 4676258</t>
  </si>
  <si>
    <t>Liliam Girleza Rios Gonzalez</t>
  </si>
  <si>
    <t>liliam.rios@sqasa.co</t>
  </si>
  <si>
    <t>Coordinadora Administrativa</t>
  </si>
  <si>
    <t>Marilu  Garcia Lopera</t>
  </si>
  <si>
    <t>marilu.garcia@sqasa.co</t>
  </si>
  <si>
    <t>https://campusqa.sqasa.com/main/mySpace/myStudents.php?student=80</t>
  </si>
  <si>
    <t>Yesid Andrade Rivera</t>
  </si>
  <si>
    <t>yesid.andrade@sqasa.co</t>
  </si>
  <si>
    <t>https://campusqa.sqasa.com/main/mySpace/myStudents.php?student=49</t>
  </si>
  <si>
    <t>Carlos Eduardo Palacio Ruiz</t>
  </si>
  <si>
    <t>carlos.palacio@sqasa.co</t>
  </si>
  <si>
    <t>http://campusqa.sqasa.com/main/mySpace/myStudents.php?student=94</t>
  </si>
  <si>
    <t>Esteffany A. Garces Restrepo</t>
  </si>
  <si>
    <t>esteffany.garces@sqasa.co</t>
  </si>
  <si>
    <t>http://campusqa.sqasa.com/main/mySpace/myStudents.php?student=130</t>
  </si>
  <si>
    <t>Liliana Maria Naranjo Rojas</t>
  </si>
  <si>
    <t>liliana.naranjo@sqasa.co</t>
  </si>
  <si>
    <t>https://campusqa.sqasa.com/main/mySpace/myStudents.php?student=97</t>
  </si>
  <si>
    <t> 3167833405</t>
  </si>
  <si>
    <t>Lina Maria Cardona Quiceno</t>
  </si>
  <si>
    <t>lina.cardona@sqasa.co</t>
  </si>
  <si>
    <t>https://campusqa.sqasa.com/main/admin/user_list.php?keyword=lina.cardona%40sqasa.co&amp;submit=&amp;_qf__search_simple=</t>
  </si>
  <si>
    <t>Usuario</t>
  </si>
  <si>
    <t>Contraseña</t>
  </si>
  <si>
    <t>jberriot</t>
  </si>
  <si>
    <t>Proyecto</t>
  </si>
  <si>
    <t>ID del Caso de prueba</t>
  </si>
  <si>
    <t>Fecha Creación/Modificación
DD / MM / AAAA</t>
  </si>
  <si>
    <t>Necesidad - Actividad 
Requerimiento/Criterio</t>
  </si>
  <si>
    <t>Descripción caso de prueba</t>
  </si>
  <si>
    <t>Pre-requisito</t>
  </si>
  <si>
    <t>Resultado esperado</t>
  </si>
  <si>
    <t>Área/
Responsable</t>
  </si>
  <si>
    <t>Sistema/
Aplicativo</t>
  </si>
  <si>
    <t>Módulo / Forma/ 
Pantalla</t>
  </si>
  <si>
    <t>Tiempo estimado de ejecución 
Horas</t>
  </si>
  <si>
    <t>Caso Reutilizado</t>
  </si>
  <si>
    <t>Descripción de los pasos de prueba</t>
  </si>
  <si>
    <t>EVIDENCIA
Ruta y Nombre del Archivo</t>
  </si>
  <si>
    <t>Estado a la fecha</t>
  </si>
  <si>
    <t>Observación sobre Estado final</t>
  </si>
  <si>
    <t>Tiempo en días para solución definitiva</t>
  </si>
  <si>
    <t>Fecha Ejecución 
DD / MM / AAAA</t>
  </si>
  <si>
    <t>Estado</t>
  </si>
  <si>
    <t>Observaciones</t>
  </si>
  <si>
    <t>Fecha Solución IT
DD / MM / AAAA"</t>
  </si>
  <si>
    <t>CP010</t>
  </si>
  <si>
    <t xml:space="preserve">Necesidad  Nro. 1
Actividad:
Diseñar módulo de facturación en Coeasy Panamá
</t>
  </si>
  <si>
    <t>Validar que el archivo se localice en el FTP dispuesto por el proveedor.</t>
  </si>
  <si>
    <t>Se cuenta con clientes pn</t>
  </si>
  <si>
    <t>El archivo se debe  localizar en el FTP</t>
  </si>
  <si>
    <t xml:space="preserve">Operaciones/Contabilidad </t>
  </si>
  <si>
    <t>Coeasy Panama</t>
  </si>
  <si>
    <t>Operaciones / Facturación</t>
  </si>
  <si>
    <t>1. Ingresar al FTP dado por el proveedor               2. Validar que El archivo se localice en el FTP</t>
  </si>
  <si>
    <t>https://testdesign.sqasa.com/index.php?caller=login</t>
  </si>
  <si>
    <t>No ejecutado</t>
  </si>
  <si>
    <t>Comentario: 
ID Incidencia: Relacionado</t>
  </si>
  <si>
    <t>CP020</t>
  </si>
  <si>
    <t xml:space="preserve">Validar que El archivo debe estar en el formato plano dispuesto por el proveedor, </t>
  </si>
  <si>
    <t>El archivo se encuentra en formato plano</t>
  </si>
  <si>
    <t>1. Ingresar al FTP dado por el proveedor               2. Validar que el formato del  archivo  sea  tipo  plano(csv,txt)</t>
  </si>
  <si>
    <t>CP030</t>
  </si>
  <si>
    <t>Validar la pestaña Cls Factura campo Propiedad-Archivo cumpla con las condiciones descritas</t>
  </si>
  <si>
    <t>Grupo de datos de archivos adicionales del documento</t>
  </si>
  <si>
    <t xml:space="preserve">1. Ingresar al FTP dado por el proveedor               2. Validar la pestaña Cls Factura campo Propiedad-Archivo las siguientes caracteristicas: Longitud 1-N,  Tipo de dato Archivo, Opcional </t>
  </si>
  <si>
    <t>CP040</t>
  </si>
  <si>
    <t>Validar la pestaña Cls Factura campo Propiedad-Autorizado cumpla con las condiciones descritas</t>
  </si>
  <si>
    <t>Grupo de datos del autorizado a descargar documentos</t>
  </si>
  <si>
    <t xml:space="preserve">1. Ingresar al FTP dado por el proveedor                           2. Validar la pestaña Cls Factura campo Propiedad-Autorizado las siguientes caracteristicas: Opcional, Tipo de dato Autorizado                                                3.Ingresar los  siguientes datos: 2468246824                   </t>
  </si>
  <si>
    <t>CP050</t>
  </si>
  <si>
    <t>Validar la pestaña Cls Factura campo Propiedad-CodigoTransaccionERP cumpla con las condiciones descritas</t>
  </si>
  <si>
    <t>la pestaña Cls Factura campo Propiedad-CodigoTransaccionERP debe cumplir con las condiciones descritas</t>
  </si>
  <si>
    <t>1. Ingresar al FTP dado por el proveedor                           2. Validar la pestaña Cls  Factura campo Propiedad-CodigoTransaccionERP Tenga las siguientes características: Requisito OPCIONAL, Tipo de dato string.                                                                          3.Ingresar los  siguientes datos: 246824682412141618202224262830</t>
  </si>
  <si>
    <t>CP060</t>
  </si>
  <si>
    <t>Validar la pestaña Cls Factura campo Propiedad-DescBono cumpla con las condiciones descritas</t>
  </si>
  <si>
    <t>la pestaña Cls Factura campo Propiedad-DescBono debe cumplir con las condiciones descritas</t>
  </si>
  <si>
    <t>1. Ingresar al FTP dado por el proveedor                                                                           2. Validar la pestaña Cls  Factura campo Propiedad-DescBono Tenga las siguientes características: Tipo de dato DescBono, OPCIONAL (Si no hay descuento no se incluye)                                                                                                                                   3. Ingresar los  siguientes datos: 24682</t>
  </si>
  <si>
    <t>CP070</t>
  </si>
  <si>
    <t>Validar la pestaña Cls Factura campo Propiedad-dEnvFE cumpla con las condiciones descritas</t>
  </si>
  <si>
    <t>la pestaña Cls Factura campo Propiedad-dEnvFE debe cumplir con las condiciones descritas</t>
  </si>
  <si>
    <t xml:space="preserve">1. Ingresar al FTP dado por el proveedor                                                                           2. Validar la pestaña Cls  Factura campo Propiedad-dEnvFE Tenga las siguientes características: Tipo de dato INTEGER, OPCIONAL ("1: normal
2: El receptor exceptúa al emisor de la obligatoriedad de envío del contenedor.
3.El emisor podrá decidir entregar el contenedor, por cualquier razón, en momento posterior a la autorización de uso, pero no era esta su intención en el
momento de la emisión de la FE.") </t>
  </si>
  <si>
    <t>CP080</t>
  </si>
  <si>
    <t>Validar la pestaña Cls Factura campo Propiedad-Detalle cumpla con las condiciones descritas</t>
  </si>
  <si>
    <t>la pestaña Cls Factura campo Propiedad-Detalle debe cumplir con las condiciones descritas</t>
  </si>
  <si>
    <t>1. Ingresar al FTP dado por el proveedor                                                                           2. Validar la pestaña Cls  Factura campo Propiedad-Detalle Tenga las siguientes características: Tipo de dato Detalle, OBLIGATORIO</t>
  </si>
  <si>
    <t>CP090</t>
  </si>
  <si>
    <t>Validar la pestaña Cls Factura campo Propiedad-dFechaCont cumpla con las condiciones descritas</t>
  </si>
  <si>
    <t>la pestaña Cls Factura campo Propiedad-dFechaCont debe cumplir con las condiciones descritas</t>
  </si>
  <si>
    <t xml:space="preserve">1. Ingresar al FTP dado por el proveedor               2. Validar la pestaña Cls  Factura campo Propiedad-dFechaCont Tenga las siguientes características: Tipo de dato DATETIME, CONDICIONAL (Obligatorio si iTpEmis = 02 y/o 04)                                                                            3. Ingresar algunas fechas </t>
  </si>
  <si>
    <t>CP100</t>
  </si>
  <si>
    <t>Validar la pestaña Cls Factura campo Propiedad-dFechaEm cumpla con las condiciones descritas</t>
  </si>
  <si>
    <t>la pestaña Cls Factura campo Propiedad-dFechaEm debe cumplir con las condiciones descritas</t>
  </si>
  <si>
    <t xml:space="preserve">1. Ingresar al FTP dado por el proveedor               2. Validar la pestaña Cls  Factura campo Propiedad-dFechaCont Tenga las siguientes características: Tipo de dato DATETIME, OBLIGATORIO                                      3. Ingresar algunas fechas </t>
  </si>
  <si>
    <t>CP110</t>
  </si>
  <si>
    <t>Validar la pestaña Cls Factura campo Propiedad-dFechaSalida cumpla con las condiciones descritas</t>
  </si>
  <si>
    <t>la pestaña Cls Factura campo Propiedad-dFechaSalida debe cumplir con las condiciones descritas</t>
  </si>
  <si>
    <t>1. Ingresar al FTP dado por el proveedor               2. Validar la pestaña Cls  Factura campo Propiedad-dFechaSalida Tenga las siguientes características:  Tipo de dato DATETIME, CONDICIONAL (Informar cuando sea conocida)                                                                        3. Ingresar algunas fechas.</t>
  </si>
  <si>
    <t>CP120</t>
  </si>
  <si>
    <t>Validar la pestaña Cls Factura campo Propiedad-RetAplicada cumpla con las condiciones descritas</t>
  </si>
  <si>
    <t>la pestaña Cls Factura campo Propiedad-RetAplicada debe cumplir con las condiciones descritas</t>
  </si>
  <si>
    <t xml:space="preserve">1. Ingresar al FTP dado por el proveedor                                         2. Validar la pestaña Cls  Factura campo Propiedad-RetAplicada Tenga las siguientes características: Tipo de dato RetAplicada, OPCIONAL </t>
  </si>
  <si>
    <t>CP130</t>
  </si>
  <si>
    <t>Validar la pestaña Cls Factura campo Propiedad-PagoPlazo cumpla con las condiciones descritas</t>
  </si>
  <si>
    <t>la pestaña Cls Factura campo Propiedad-PagoPlazo debe cumplir con las condiciones descritas</t>
  </si>
  <si>
    <t>1. Ingresar al FTP dado por el proveedor               2. Validar la pestaña Cls  Factura campo Propiedad-PagoPlazo Tenga las siguientes características:tipo de dato PagoPlazo, OPCIONAL</t>
  </si>
  <si>
    <t>CP140</t>
  </si>
  <si>
    <t>Validar la pestaña Cls Factura campo Propiedad-PedComercial cumpla con las condiciones descritas</t>
  </si>
  <si>
    <t>la pestaña Cls Factura campo Propiedad-PedComercial debe cumplir con las condiciones descritas</t>
  </si>
  <si>
    <t>1. Ingresar al FTP dado por el proveedor               2. Validar la pestaña Cls  Factura campo Propiedad-PedComercial Tenga las siguientes características: Tipo de dato PedComercial, OPCIONAL</t>
  </si>
  <si>
    <t>CP150</t>
  </si>
  <si>
    <t>Validar la pestaña Cls Factura campo Propiedad-dInfEmFE cumpla con las condiciones descritas</t>
  </si>
  <si>
    <t>la pestaña Cls Factura campo Propiedad-dInfEmFE debe cumplir con las condiciones descritas</t>
  </si>
  <si>
    <t>1. Ingresar al FTP dado por el proveedor                                                     2. Validar la pestaña Cls  Factura campo Propiedad-dInfEmFE Tenga las siguientes características: Tipo de dato STRING, OPCIONAL</t>
  </si>
  <si>
    <t>CP160</t>
  </si>
  <si>
    <t>Validar la pestaña Cls Factura campo Propiedad-dMotCont cumpla con las condiciones descritas</t>
  </si>
  <si>
    <t>la pestaña Cls Factura campo Propiedad-dMotCont debe cumplir con las condiciones descritas</t>
  </si>
  <si>
    <t>1. Ingresar al FTP dado por el proveedor               2. Validar la pestaña Cls  Factura campo Propiedad-dMotCont Tenga las siguientes características: Tipo de dato VARCHAR, CONDICIONAL (Razón de la operación en contingencia)</t>
  </si>
  <si>
    <t>CP170</t>
  </si>
  <si>
    <t>Validar la pestaña Cls Factura campo Propiedad-dNroDF cumpla con las condiciones descritas</t>
  </si>
  <si>
    <t>la pestaña Cls Factura campo Propiedad-dNroDF debe cumplir con las condiciones descritas</t>
  </si>
  <si>
    <t>1. Ingresar al FTP dado por el proveedor               2. Validar la pestaña Cls  Factura campo Propiedad-dNroDF Tenga las siguientes características: Tipo de dato BIGINT, OBLIGATORIO (Llenar con ceros las posiciones a la izquierda)(Número del documento fiscal en la serie correspondiente, de 1 a 9999999999)</t>
  </si>
  <si>
    <t>CP180</t>
  </si>
  <si>
    <t>Validar la pestaña Cls Factura campo Propiedad-dPtoFacDF cumpla con las condiciones descritas</t>
  </si>
  <si>
    <t xml:space="preserve"> la pestaña Cls Factura campo Propiedad-dPtoFacDF debe cumplir con las condiciones descritas</t>
  </si>
  <si>
    <t>1. Ingresar al FTP dado por el proveedor               2. Validar la pestaña Cls  Factura campo Propiedad-dPtoFacDF Tenga las siguientes características: Tipo de dato VARCHAR, OBLIGATORIO ("No se admite el valor “cero”
Llenar con ceros las posiciones a la izquierda
Sólo se deben colocar números y se define Alfanumérico porque debe ser rellanado con ceros (0) a la izquierda."(</t>
  </si>
  <si>
    <t>CP190</t>
  </si>
  <si>
    <t>Validar la pestaña Cls Factura campo Propiedad-dSeg cumpla con las condiciones descritas</t>
  </si>
  <si>
    <t>la pestaña Cls Factura campo Propiedad-dSeg debe cumplir con las condiciones descritas</t>
  </si>
  <si>
    <t>1. Ingresar al FTP dado por el proveedor               2. Validar la pestaña Cls  Factura campo Propiedad-dSeg Tenga las siguientes características: Tipo de dato STRING, OPCIONAL ("No se admite el valor “000,000,000”, ni  que sea igual al campo B07.
Llenar con ceros las posiciones a la izquierda.")</t>
  </si>
  <si>
    <t>CP200</t>
  </si>
  <si>
    <t>Validar la pestaña Cls Factura campo Propiedad-EmailResponsable cumpla con las condiciones descritas</t>
  </si>
  <si>
    <t>la pestaña Cls Factura campo Propiedad-EmailResponsable debe cumplir con las condiciones descritas</t>
  </si>
  <si>
    <t>1. Ingresar al FTP dado por el proveedor               2. Validar la pestaña Cls  Factura campo Propiedad-EmailResponsable Tenga las siguientes características: Tipo de dato VARCHAR, OPCIONAL (Correo del responsable del documento)</t>
  </si>
  <si>
    <t>CP210</t>
  </si>
  <si>
    <t>Validar la pestaña Cls Factura campo Propiedad-Emisor cumpla con las condiciones descritas</t>
  </si>
  <si>
    <t xml:space="preserve"> la pestaña Cls Factura campo Propiedad-Emisor debe cumplir con las condiciones descritas</t>
  </si>
  <si>
    <t>1. Ingresar al FTP dado por el proveedor               2. Validar la pestaña Cls  Factura campo Propiedad-Emisor Tenga las siguientes características: Tipo de dato Emisor, OBLIGATORIO (Grupo de datos sobre el emisor)</t>
  </si>
  <si>
    <t>CP220</t>
  </si>
  <si>
    <t>Validar la pestaña Cls Factura campo Propiedad-Exportacion cumpla con las condiciones descritas</t>
  </si>
  <si>
    <t>la pestaña Cls Factura campo Propiedad-Exportacion debe cumplir con las condiciones descritas</t>
  </si>
  <si>
    <t>1. Ingresar al FTP dado por el proveedor               2. Validar la pestaña Cls  Factura campo Propiedad-Exportacion Tenga las siguientes características: Tipo de dato FormaPago, OPCIONAL (Grupo de Formas de Pago del documento)</t>
  </si>
  <si>
    <t>CP230</t>
  </si>
  <si>
    <t>Validar la pestaña Cls Factura campo Propiedad-FormaPago cumpla con las condiciones descritas</t>
  </si>
  <si>
    <t xml:space="preserve"> la pestaña Cls Factura campo Propiedad-FormaPago debe cumplir con las condiciones descritas</t>
  </si>
  <si>
    <t>1. Ingresar al FTP dado por el proveedor               2. Validar la pestaña Cls  Factura campo Propiedad-FormaPago Tenga las siguientes características: Tipo de dato FormaPago, OBLIGATORIO (Grupo de Formas de Pago del documento)</t>
  </si>
  <si>
    <t>CP240</t>
  </si>
  <si>
    <t>Validar la pestaña Cls Factura campo Propiedad-iDest cumpla con las condiciones descritas</t>
  </si>
  <si>
    <t>la pestaña Cls Factura campo Propiedad-iDest debe cumplir con las condiciones descritas</t>
  </si>
  <si>
    <t>1. Ingresar al FTP dado por el proveedor               2. Validar la pestaña Cls  Factura campo Propiedad-iDest Tenga las siguientes características: Tipo de dato INTEGER, OBLIGATORIO ("1: Panamá
2: Extranjero")</t>
  </si>
  <si>
    <t>CP250</t>
  </si>
  <si>
    <t xml:space="preserve">Validar la pestaña Cls Factura campo Propiedad-iDoc cumpla con las condiciones descritas
</t>
  </si>
  <si>
    <t xml:space="preserve"> la pestaña Cls Factura campo Propiedad-iDoc debe cumplir con las condiciones descritas</t>
  </si>
  <si>
    <t>1. Ingresar al FTP dado por el proveedor               2. Validar la pestaña Cls  Factura campo Propiedad-iDoc Tenga las siguientes características: Tipo de dato STRING, OBLIGATORIO ("01: Factura de Operación Interna 02: Factura de Importación
03: Factura de Exportación
04: Nota de Crédito Referente a una o Varias FE 
05: Nota de Débito Referente a una o Varias FE 
06: Nota de Crédito Genérica
07: Nota de Débito Genérica 
08: Factura de Zona Franca
09: Reembolso")</t>
  </si>
  <si>
    <t>21/12/2022</t>
  </si>
  <si>
    <t>CP260</t>
  </si>
  <si>
    <t>Validar la pestaña Cls Factura campo Propiedad-iEntCAFE cumpla con las condiciones descritas</t>
  </si>
  <si>
    <t xml:space="preserve"> la pestaña Cls Factura campo Propiedad-iEntCAFE debe cumplir con las condiciones descritas</t>
  </si>
  <si>
    <t>1. Ingresar al FTP dado por el proveedor               2. Validar la pestaña Cls  Factura campo Propiedad-iEntCAFE Tenga las siguientes características: INTEGER, OBLIGATORIO ("1: Sin generación de CAFE
El emisor podrá decidir generar CAFE en cualquier momento posterior a la autorización de uso de FE
2: CAFE entregado para el receptor en papel 3: CAFE enviado para el receptor en formato
electrónico.")</t>
  </si>
  <si>
    <t>CP270</t>
  </si>
  <si>
    <t>Validar la pestaña Cls Factura campo Propiedad-iFormCAFE cumpla con las condiciones descritas</t>
  </si>
  <si>
    <t xml:space="preserve"> la pestaña Cls Factura campo Propiedad-iFormCAFE debe cumplir con las condiciones descritas</t>
  </si>
  <si>
    <t>1. Ingresar al FTP dado por el proveedor               2. Validar la pestaña Cls  Factura campo Propiedad-iFormCAFE Tenga las siguientes características: INTEGER, OBLIGATORIO ("1: Sin generación de CAFE
El emisor podrá decidir generar CAFE en cualquier momento posterior a la autorización de uso de FE.
2: Cinta de papel
3: Papel formato carta")</t>
  </si>
  <si>
    <t>CP280</t>
  </si>
  <si>
    <t>Validar la pestaña Cls Factura campo Propiedad-iNatOp cumpla con las condiciones descritas</t>
  </si>
  <si>
    <t>la pestaña Cls Factura campo Propiedad-iNatOp debe cumplir con las condiciones descritas</t>
  </si>
  <si>
    <t>1. Ingresar al FTP dado por el proveedor               2. Validar la pestaña Cls  Factura campo Propiedad-iNatOp Tenga las siguientes características: STRING, OBLIGATORIO ("01: Venta
02: Exportación
10: Transferencia
11: Devolución
12: Consignación
13: Remesa
14: Entrega gratuita
20: Compra
21: Importación")</t>
  </si>
  <si>
    <t>CP290</t>
  </si>
  <si>
    <t>Validar la pestaña Cls Factura campo Propiedad-iProGen cumpla con las condiciones descritas</t>
  </si>
  <si>
    <t>la pestaña Cls Factura campo Propiedad-iProGen debe cumplir con las condiciones descritas</t>
  </si>
  <si>
    <t>1. Ingresar al FTP dado por el proveedor               2. Validar la pestaña Cls  Factura campo Propiedad-iProGen Tenga las siguientes características: INTEGER, OBLIGATORIO ("1: Generación por el sistema de facturación del contribuyente (desarrollo propio o producto adquirido)
2: Generación por tercero contratado
3: Generación gratuita por tercero proveedor de solución
4: Generación gratuita por la DIRECCIÓN GENERAL DE INGRESOS en página web")</t>
  </si>
  <si>
    <t>CP300</t>
  </si>
  <si>
    <t>Validar la pestaña Cls Factura campo Propiedad-iTipoOp cumpla con las condiciones descritas</t>
  </si>
  <si>
    <t>la pestaña Cls Factura campo Propiedad-iTipoOp debe cumplir con las condiciones descritas</t>
  </si>
  <si>
    <t>1. Ingresar al FTP dado por el proveedor               2. Validar la pestaña Cls  Factura campo Propiedad-iTipoOp Tenga las siguientes características: INTEGER, OBLIGATORIO ("1: Salida o venta
2: Entrada o compra (factura de compra- para comercio informal. Ej.: taxista, trabajadores manuales).")</t>
  </si>
  <si>
    <t>CP310</t>
  </si>
  <si>
    <t>Validar la pestaña Cls Factura campo Propiedad-iTipoSuc cumpla con las condiciones descritas</t>
  </si>
  <si>
    <t>la pestaña Cls Factura campo Propiedad-iTipoSuc debe cumplir con las condiciones descritas</t>
  </si>
  <si>
    <t>1. Ingresar al FTP dado por el proveedor               2. Validar la pestaña Cls  Factura campo Propiedad-iTipoSuc Tenga las siguientes características: INTEGER, CONDICIONAL (Tipo de Sucursal)</t>
  </si>
  <si>
    <t>CP320</t>
  </si>
  <si>
    <t xml:space="preserve">Necesidad  Nro. 2
Actividad:
Diseñar módulo de facturación en Coeasy Panamá
</t>
  </si>
  <si>
    <t>Validar la pestaña Cls Factura campo Propiedad-iTipoTranVenta cumpla con las condiciones descritas</t>
  </si>
  <si>
    <t>la pestaña Cls Factura campo Propiedad-iTipoTranVenta debe cumplir con las condiciones descritas</t>
  </si>
  <si>
    <t>Operaciones/Comisiones</t>
  </si>
  <si>
    <t>1. Ingresar al FTP dado por el proveedor               2. Validar la pestaña Cls  Factura campo Propiedad-iTipoTranVenta Tenga las siguientes características: Tipo de dato INTEGER, CONDICIONAL ("Tipo de Venta para el vendedor: 1: Venta de Giro del negocio
2: Venta Activo Fijo
3: Venta de Bienes Raíces 4: Prestación de Servicio
Si no es venta, no informar este campo")</t>
  </si>
  <si>
    <t>19/12/2022</t>
  </si>
  <si>
    <t>CP330</t>
  </si>
  <si>
    <t>Validar la pestaña Cls Factura campo Propiedad-iTpEmis cumpla con las condiciones descritas</t>
  </si>
  <si>
    <t>la pestaña Cls Factura campo Propiedad-iTpEmis debe cumplir con las condiciones descritas</t>
  </si>
  <si>
    <t>1. Ingresar al FTP dado por el proveedor               2. Validar la pestaña Cls  Factura campo Propiedad-iTpEmis Tenga las siguientes características: Tipo de dato STRING, OBLIGATORIO ("01: Autorización de Uso Previa, operación normal
02: Autorización de Uso Previa, operación en contingencia
03: Autorización de Uso Posterior, operación normal
04 :Autorización de Uso posterior, operación en contingencia")</t>
  </si>
  <si>
    <t>16/12/2022</t>
  </si>
  <si>
    <t>CP340</t>
  </si>
  <si>
    <t>Validar la pestaña Cls Factura campo Propiedad-LocalEntrega cumpla con las condiciones descritas</t>
  </si>
  <si>
    <t>la pestaña Cls Factura campo Propiedad-LocalEntrega debe cumplir con las condiciones descritas</t>
  </si>
  <si>
    <t>1. Ingresar al FTP dado por el proveedor               2. Validar la pestaña Cls  Factura campo Propiedad-LocalEntrega Tenga las siguientes características: Tipo de dato LocalEntrega, OPCIONAL (Grupo de datos del local de entrega del documento)</t>
  </si>
  <si>
    <t>CP350</t>
  </si>
  <si>
    <t>Validar la pestaña Cls Factura campo Propiedad-Logistica cumpla con las condiciones descritas</t>
  </si>
  <si>
    <t>la pestaña Cls Factura campo Propiedad-Logistica debe cumplir con las condiciones descritas</t>
  </si>
  <si>
    <t>1. Ingresar al FTP dado por el proveedor               2. Validar la pestaña Cls  Factura campo Propiedad-Logistica Tenga las siguientes características: Tipo de dato Logistica, OPCIONAL</t>
  </si>
  <si>
    <t>CP360</t>
  </si>
  <si>
    <t>Validar la pestaña Cls Factura campo Propiedad-OTI cumpla con las condiciones descritas</t>
  </si>
  <si>
    <t>la pestaña Cls Factura campo Propiedad-OTI debe cumplir con las condiciones descritas</t>
  </si>
  <si>
    <t>1. Ingresar al FTP dado por el proveedor               2. Validar la pestaña Cls  Factura campo Propiedad-OTI Tenga las siguientes características: Tipo de dato OTI, OPCIONAL</t>
  </si>
  <si>
    <t>CP370</t>
  </si>
  <si>
    <t>Validar la pestaña Cls Factura campo Propiedad-Receptor cumpla con las condiciones descritas</t>
  </si>
  <si>
    <t>la pestaña Cls Factura campo Propiedad-Receptor debe cumplir con las condiciones descritas</t>
  </si>
  <si>
    <t>1. Ingresar al FTP dado por el proveedor               2. Validar la pestaña Cls  Factura campo Propiedad-Receptor Tenga las siguientes características: Tipo de dato Receptor, OBLIGATORIO (Grupo de datos sobre el receptor)</t>
  </si>
  <si>
    <t>CP380</t>
  </si>
  <si>
    <t>Validar la pestaña Cls Factura campo Propiedad-Referencia cumpla con las condiciones descritas</t>
  </si>
  <si>
    <t>la pestaña Cls Factura campo Propiedad-Referencia debe cumplir con las condiciones descritas</t>
  </si>
  <si>
    <t>1. Ingresar al FTP dado por el proveedor               2. Validar la pestaña Cls  Factura campo Propiedad-Referencia Tenga las siguientes características: Tipo de dato Referencia, OPCIONAL (Grupo de datos sobre la referencia de factura electrónica)</t>
  </si>
  <si>
    <t>CP390</t>
  </si>
  <si>
    <t>Validar la pestaña Cls Factura campo Propiedad-SecuencialERP cumpla con las condiciones descritas</t>
  </si>
  <si>
    <t>la pestaña Cls Factura campo Propiedad-SecuencialERP debe cumplir con las condiciones descritas</t>
  </si>
  <si>
    <t>1. Ingresar al FTP dado por el proveedor               2. Validar la pestaña Cls  Factura campo Propiedad-SecuencialERP Tenga las siguientes características: Tipo de dato STRING, OPCIONAL (Código único del documento utilizado en ERP)</t>
  </si>
  <si>
    <t>CP400</t>
  </si>
  <si>
    <t>Validar la pestaña Cls Factura campo Propiedad-Total cumpla con las condiciones descritas</t>
  </si>
  <si>
    <t>la pestaña Cls Factura campo Propiedad-Total debe cumplir con las condiciones descritas</t>
  </si>
  <si>
    <t>1. Ingresar al FTP dado por el proveedor               2. Validar la pestaña Cls  Factura campo Propiedad-Total Tenga las siguientes características: Tipo de dato Total, OBLIGATORIO (Campos que Describen los Subtotales y Totales de la Transacción Documentada)</t>
  </si>
  <si>
    <t>CP410</t>
  </si>
  <si>
    <t>Validar la pestaña Cls Factura campo Propiedad-UsuarioTransaccionERP cumpla con las condiciones descritas</t>
  </si>
  <si>
    <t>la pestaña Cls Factura campo Propiedad-UsuarioTransaccionERP debe cumplir con las condiciones descritas</t>
  </si>
  <si>
    <t>1. Ingresar al FTP dado por el proveedor               2. Validar la pestaña Cls  Factura campo Propiedad-UsuarioTransaccionERP Tenga las siguientes características: Tipo de dato STRING, OPCIONAL (Usuario generó el documento)</t>
  </si>
  <si>
    <t>CP420</t>
  </si>
  <si>
    <t>Validar la pestaña ClsNotaCredito campo Propiedad-Archivo cumpla con las condiciones descritas</t>
  </si>
  <si>
    <t>la pestaña ClsNotaCredito campo Propiedad-Archivo debe cumplir con las condiciones descritas</t>
  </si>
  <si>
    <t>1. Ingresar al FTP dado por el proveedor               2. Validar la pestaña ClsNotaCredito campo Propiedad-Archivo Tenga las siguientes características: Tipo de dato Archivo, OPCIONAL (Grupo de datos de archivos adicionales del documento)</t>
  </si>
  <si>
    <t>CP430</t>
  </si>
  <si>
    <t>Validar la pestaña ClsNotaCredito campo Propiedad-Autorizado cumpla con las condiciones descritas</t>
  </si>
  <si>
    <t>la pestaña ClsNotaCredito campo Propiedad-Autorizado debe cumplir con las condiciones descritas</t>
  </si>
  <si>
    <t>1. Ingresar al FTP dado por el proveedor               2. Validar la pestaña ClsNotaCredito campo Propiedad-Autorizado Tenga las siguientes características: Tipo de dato Autorizado, OPCIONAL (Grupo del datos del autorizado a descargar documentos)</t>
  </si>
  <si>
    <t>CP440</t>
  </si>
  <si>
    <t>Validar la pestaña ClsNotaCredito campo Propiedad-CodigoTransaccionERP cumpla con las condiciones descritas</t>
  </si>
  <si>
    <t>la pestaña ClsNotaCredito campo Propiedad-CodigoTransaccionERP debe cumplir con las condiciones descritas</t>
  </si>
  <si>
    <t>1. Ingresar al FTP dado por el proveedor               2. Validar la pestaña ClsNotaCredito campo Propiedad-CodigoTransaccionERP Tenga las siguientes características: Tipo de dato STRING, OPCIONAL (Código del documento utilizado en el ERP)</t>
  </si>
  <si>
    <t>CP450</t>
  </si>
  <si>
    <t>Validar la pestaña ClsNotaCredito campo Propiedad-dEnvFE cumpla con las condiciones descritas</t>
  </si>
  <si>
    <t>la pestaña ClsNotaCredito campo Propiedad-dEnvFE debe cumplir con las condiciones descritas</t>
  </si>
  <si>
    <t>1. Ingresar al FTP dado por el proveedor               2. Validar la pestaña ClsNotaCredito campo Propiedad-dEnvFE Tenga las siguientes características: Tipo de dato INTEGER, OBLIGATORIO ("1: normal
2: El receptor exceptúa al emisor de la obligatoriedad de envío del contenedor.
El emisor podrá decidir entregar el contenedor, por cualquier razón, en momento posterior a la autorización de uso, pero no era esta su intención en el
momento de la emisión de la FE.")</t>
  </si>
  <si>
    <t>CP460</t>
  </si>
  <si>
    <t>Validar la pestaña ClsNotaCredito campo Propiedad-DescBono cumpla con las condiciones descritas</t>
  </si>
  <si>
    <t>la pestaña ClsNotaCredito campo Propiedad-DescBono debe cumplir con las condiciones descritas</t>
  </si>
  <si>
    <t>1. Ingresar al FTP dado por el proveedor               2. Validar la pestaña ClsNotaCredito campo Propiedad-DescBono Tenga las siguientes características: Tipo de dato DescBono, OPCIONAL (Grupo de datos del Descuento del bono del documento)</t>
  </si>
  <si>
    <t>CP470</t>
  </si>
  <si>
    <t>Validar la pestaña ClsNotaCredito campo Propiedad-Detalle cumpla con las condiciones descritas</t>
  </si>
  <si>
    <t>la pestaña ClsNotaCredito campo Propiedad-Detalle debe cumplir con las condiciones descritas</t>
  </si>
  <si>
    <t>1. Ingresar al FTP dado por el proveedor               2. Validar la pestaña ClsNotaCredito campo Propiedad-Detalle Tenga las siguientes características: Tipo de dato Detalle, OBLIGATORIO (Grupo de datos sobre el detalle del documento)</t>
  </si>
  <si>
    <t>CP480</t>
  </si>
  <si>
    <t>Validar la pestaña ClsNotaCredito campo Propiedad-dFechaCont cumpla con las condiciones descritas</t>
  </si>
  <si>
    <t>la pestaña ClsNotaCredito campo Propiedad-dFechaCont debe cumplir con las condiciones descritas</t>
  </si>
  <si>
    <t>1. Ingresar al FTP dado por el proveedor               2. Validar la pestaña ClsNotaCredito campo Propiedad-dFechaCont Tenga las siguientes características: Tipo de dato DATETIME, CONDICIONAL (Fecha y hora de inicio de la operación en contingencia. Obligatorio si iTpEmis = 02 y/o 04)</t>
  </si>
  <si>
    <t>CP490</t>
  </si>
  <si>
    <t>Validar la pestaña ClsNotaCredito campo Propiedad-PagoPlazo cumpla con las condiciones descritas</t>
  </si>
  <si>
    <t>la pestaña ClsNotaCredito campo Propiedad-PagoPlazo debe cumplir con las condiciones descritas</t>
  </si>
  <si>
    <t>1. Ingresar al FTP dado por el proveedor               2. Validar la pestaña ClsNotaCredito campo Propiedad-PagoPlazo Tenga las siguientes características: Tipo de dato PagoPlazo, OPCIONAL (Grupo de datos del pago a plazo del documento)</t>
  </si>
  <si>
    <t>CP500</t>
  </si>
  <si>
    <t>Validar la pestaña ClsNotaCredito campo Propiedad-PedComercial cumpla con las condiciones descritas</t>
  </si>
  <si>
    <t>la pestaña ClsNotaCredito campo Propiedad-PedComercial debe cumplir con las condiciones descritas</t>
  </si>
  <si>
    <t>1. Ingresar al FTP dado por el proveedor               2. Validar la pestaña ClsNotaCredito campo Propiedad-PedComercial Tenga las siguientes características: Tipo de dato PedComercial, OPCIONAL (Grupo de datos del pedido comercial del documento)</t>
  </si>
  <si>
    <t>CP510</t>
  </si>
  <si>
    <t>Validar la pestaña ClsNotaCredito campo Propiedad-dInfEmFE cumpla con las condiciones descritas</t>
  </si>
  <si>
    <t>la pestaña ClsNotaCredito campo Propiedad-dInfEmFE debe cumplir con las condiciones descritas</t>
  </si>
  <si>
    <t>1. Ingresar al FTP dado por el proveedor               2. Validar la pestaña ClsNotaCredito campo Propiedad-dInfEmFE Tenga las siguientes características: Tipo de dato STRING, OPCIONAL (Información de interés del emisor con respeto a la FE)</t>
  </si>
  <si>
    <t>CP520</t>
  </si>
  <si>
    <t>Validar la pestaña ClsNotaCredito campo Propiedad-dMotCont cumpla con las condiciones descritas</t>
  </si>
  <si>
    <t>la pestaña ClsNotaCredito campo Propiedad-dMotCont debe cumplir con las condiciones descritas</t>
  </si>
  <si>
    <t>1. Ingresar al FTP dado por el proveedor               2. Validar la pestaña ClsNotaCredito campo Propiedad-dMotCont Tenga las siguientes características: Tipo de dato VARCHAR, CONDICIONAL (Razón de la operación en contingencia. Obligatorio si iTpEmis = 02 y/o 04 Si la contingencia dura más de 72 horas también debe explicar las razones para no haber regresado a la operación normal)</t>
  </si>
  <si>
    <t>CP530</t>
  </si>
  <si>
    <t>Validar la pestaña ClsNotaCredito campo Propiedad-dNroDF cumpla con las condiciones descritas</t>
  </si>
  <si>
    <t>la pestaña ClsNotaCredito campo Propiedad-dNroDF debe cumplir con las condiciones descritas</t>
  </si>
  <si>
    <t>1. Ingresar al FTP dado por el proveedor               2. Validar la pestaña ClsNotaCredito campo Propiedad-dNroDF Tenga las siguientes características: Tipo de dato BIGINT, OBLIGATORIO (Llenar con ceros las posiciones a la izquierda)</t>
  </si>
  <si>
    <t>CP540</t>
  </si>
  <si>
    <t>Validar la pestaña ClsNotaCredito campo Propiedad-dPtoFacDF cumpla con las condiciones descritas</t>
  </si>
  <si>
    <t>la pestaña ClsNotaCredito campo Propiedad-dPtoFacDF debe cumplir con las condiciones descritas</t>
  </si>
  <si>
    <t>1. Ingresar al FTP dado por el proveedor               2. Validar la pestaña ClsNotaCredito campo Propiedad-dPtoFacDF Tenga las siguientes características: Tipo de dato VARCHAR, OBLIGATORIO ("No se admite el valor “cero”
Llenar con ceros las posiciones a la izquierda
Sólo se deben colocar números y se define Alfanumérico porque debe ser rellanado con ceros (0) a la izquierda.")</t>
  </si>
  <si>
    <t>CP550</t>
  </si>
  <si>
    <t>Validar la pestaña ClsNotaCredito campo Propiedad-dSeg cumpla con las condiciones descritas</t>
  </si>
  <si>
    <t>la pestaña ClsNotaCredito campo Propiedad-dSeg debe cumplir con las condiciones descritas</t>
  </si>
  <si>
    <t>1. Ingresar al FTP dado por el proveedor               2. Validar la pestaña ClsNotaCredito campo Propiedad-dSeg Tenga las siguientes características: Tipo de dato STRING, OBLIGATORIO ("No se admite el valor “000,000,000”, ni  que sea igual al campo B07. Llenar con ceros las posiciones a la izquierda.")</t>
  </si>
  <si>
    <t>CP560</t>
  </si>
  <si>
    <t>Validar la pestaña ClsNotaCredito campo Propiedad-EmailResponsable cumpla con las condiciones descritas</t>
  </si>
  <si>
    <t>la pestaña ClsNotaCredito campo Propiedad-EmailResponsable debe cumplir con las condiciones descritas</t>
  </si>
  <si>
    <t>1. Ingresar al FTP dado por el proveedor               2. Validar la pestaña ClsNotaCredito campo Propiedad-EmailResponsable Tenga las siguientes características: Tipo de dato VARCHAR, OPCIONAL (Correo del responsable del documento)</t>
  </si>
  <si>
    <t>CP570</t>
  </si>
  <si>
    <t>Validar la pestaña ClsNotaCredito campo Propiedad-Emisor cumpla con las condiciones descritas</t>
  </si>
  <si>
    <t>la pestaña ClsNotaCredito campo Propiedad-Emisor debe cumplir con las condiciones descritas</t>
  </si>
  <si>
    <t>1. Ingresar al FTP dado por el proveedor               2. Validar la pestaña ClsNotaCredito campo Propiedad-Emisor Tenga las siguientes características: Tipo de dato Emisor, OBLIGATORIO (Grupo de datos sobre el emisor)</t>
  </si>
  <si>
    <t>CP580</t>
  </si>
  <si>
    <t>Validar la pestaña ClsNotaCredito campo Propiedad-Exportacion cumpla con las condiciones descritas</t>
  </si>
  <si>
    <t>la pestaña ClsNotaCredito campo Propiedad-Exportacion debe cumplir con las condiciones descritas</t>
  </si>
  <si>
    <t>1. Ingresar al FTP dado por el proveedor               2. Validar la pestaña ClsNotaCredito campo Propiedad-Exportacion Tenga las siguientes características: Tipo de dato Exxportacion, OPCIONAL (Grupo del Detalle de exportación del documento)</t>
  </si>
  <si>
    <t>CP590</t>
  </si>
  <si>
    <t>Validar la pestaña ClsNotaCredito campo Propiedad-FormaPago cumpla con las condiciones descritas</t>
  </si>
  <si>
    <t>la pestaña ClsNotaCredito campo Propiedad-FormaPago debe cumplir con las condiciones descritas</t>
  </si>
  <si>
    <t>1. Ingresar al FTP dado por el proveedor               2. Validar la pestaña ClsNotaCredito campo Propiedad-FormaPago Tenga las siguientes características: Tipo de dato FormaPago, OBLIGATORIO (Grupo de Formas de Pago del documento)</t>
  </si>
  <si>
    <t>CP600</t>
  </si>
  <si>
    <t>Validar la pestaña ClsNotaCredito campo Propiedad-iDest cumpla con las condiciones descritas</t>
  </si>
  <si>
    <t>la pestaña ClsNotaCredito campo Propiedad-iDest debe cumplir con las condiciones descritas</t>
  </si>
  <si>
    <t>1. Ingresar al FTP dado por el proveedor               2. Validar la pestaña ClsNotaCredito campo Propiedad-iDest Tenga las siguientes características: Tipo de dato INTEGER, OBLIGATORIO ("1: Panamá
2: Extranjero")</t>
  </si>
  <si>
    <t>CP610</t>
  </si>
  <si>
    <t>Validar la pestaña ClsNotaCredito campo Propiedad-EiDoc cumpla con las condiciones descritas</t>
  </si>
  <si>
    <t>la pestaña ClsNotaCredito campo Propiedad-EiDoc debe cumplir con las condiciones descritas</t>
  </si>
  <si>
    <t>1. Ingresar al FTP dado por el proveedor               2. Validar la pestaña ClsNotaCredito campo Propiedad-iDoc Tenga las siguientes características: Tipo de dato STRING, OBLIGATORIO ("01: Factura de Operación Interna 02: Factura de Importación
03: Factura de Exportación
04: Nota de Crédito Referente a una o Varias FE 
05: Nota de Débito Referente a una o Varias FE 
06: Nota de Crédito Genérica
07: Nota de Débito Genérica 
08: Factura de Zona Franca
09: Reembolso")</t>
  </si>
  <si>
    <t>CP620</t>
  </si>
  <si>
    <t>Validar la pestaña ClsNotaCredito campo Propiedad-iEntCAFE cumpla con las condiciones descritas</t>
  </si>
  <si>
    <t>la pestaña ClsNotaCredito campo Propiedad-iEntCAFE debe cumplir con las condiciones descritas</t>
  </si>
  <si>
    <t>1. Ingresar al FTP dado por el proveedor               2. Validar la pestaña ClsNotaCredito campo Propiedad-iEntCAFE Tenga las siguientes características: Tipo de dato INTEGER, OBLIGATORIO ("1: Sin generación de CAFE
El emisor podrá decidir generar CAFE en cualquier momento posterior a la autorización de uso de FE
2: CAFE entregado para el receptor en papel 3: CAFE enviado para el receptor en formato
electrónico.")</t>
  </si>
  <si>
    <t>CP630</t>
  </si>
  <si>
    <t>Validar la pestaña ClsNotaCredito campo Propiedad-iFormCAFE cumpla con las condiciones descritas</t>
  </si>
  <si>
    <t>la pestaña ClsNotaCredito campo Propiedad-iFormCAFE debe cumplir con las condiciones descritas</t>
  </si>
  <si>
    <t>1. Ingresar al FTP dado por el proveedor               2. Validar la pestaña ClsNotaCredito campo Propiedad-iFormCAFE Tenga las siguientes características: Tipo de dato INTEGER, OBLIGATORIO ("1: Sin generación de CAFE
El emisor podrá decidir generar CAFE en cualquier momento posterior a la autorización de uso de FE.
2: Cinta de papel
3: Papel formato carta")</t>
  </si>
  <si>
    <t>CP640</t>
  </si>
  <si>
    <t>Validar la pestaña ClsNotaCredito campo Propiedad-iNatOp cumpla con las condiciones descritas</t>
  </si>
  <si>
    <t>la pestaña ClsNotaCredito campo Propiedad-iNatOp debe cumplir con las condiciones descritas</t>
  </si>
  <si>
    <t>1. Ingresar al FTP dado por el proveedor               2. Validar la pestaña ClsNotaCredito campo Propiedad-iNatOp Tenga las siguientes características: Tipo de dato STRING, OBLIGATORIO ("01: Venta
02: Exportación
10: Transferencia
11: Devolución
12: Consignación
13: Remesa
14: Entrega gratuita
20: Compra
21: Importación")</t>
  </si>
  <si>
    <t>CP650</t>
  </si>
  <si>
    <t>Validar la pestaña ClsNotaCredito campo Propiedad-iProGen cumpla con las condiciones descritas</t>
  </si>
  <si>
    <t>la pestaña ClsNotaCredito campo Propiedad-iProGen debe cumplir con las condiciones descritas</t>
  </si>
  <si>
    <t>1. Ingresar al FTP dado por el proveedor               2. Validar la pestaña ClsNotaCredito campo Propiedad-iProGen Tenga las siguientes características: Tipo de dato INTEGER, OBLIGATORIO ("1: Generación por el sistema de facturación del contribuyente (desarrollo propio o producto adquirido)
2: Generación por tercero contratado
3: Generación gratuita por tercero proveedor de solución
4: Generación gratuita por la DIRECCIÓN GENERAL DE INGRESOS en página web")</t>
  </si>
  <si>
    <t>CP660</t>
  </si>
  <si>
    <t>Validar la pestaña ClsNotaCredito campo Propiedad-iTipoOp cumpla con las condiciones descritas</t>
  </si>
  <si>
    <t>la pestaña ClsNotaCredito campo Propiedad-iTipoOp debe cumplir con las condiciones descritas</t>
  </si>
  <si>
    <t>1. Ingresar al FTP dado por el proveedor               2. Validar la pestaña ClsNotaCredito campo Propiedad-iTipoOp Tenga las siguientes características: Tipo de dato INTEGER, OBLIGATORIO ("1: Salida o venta
2: Entrada o compra (factura de compra- para comercio informal. Ej.: taxista, trabajadores manuales).")</t>
  </si>
  <si>
    <t>CP670</t>
  </si>
  <si>
    <t>Validar la pestaña ClsNotaCredito campo Propiedad-iTipoSuc cumpla con las condiciones descritas</t>
  </si>
  <si>
    <t>la pestaña ClsNotaCredito campo Propiedad-iTipoSuc debe cumplir con las condiciones descritas</t>
  </si>
  <si>
    <t>1. Ingresar al FTP dado por el proveedor               2. Validar la pestaña ClsNotaCredito campo Propiedad-iTipoSuc Tenga las siguientes características: Tipo de dato INTEGER, CONDICIONAL ("1: Mayor cantidad de Operaciones venta al detal (retail)
2: Mayor cantidad de Operaciones venta al por mayor
Si la transacción es B2B y iTipoSuc = 1 y dVTot &gt;
B/.200.00")</t>
  </si>
  <si>
    <t>CP680</t>
  </si>
  <si>
    <t>Validar la pestaña ClsNotaCredito campo Propiedad-iTipoTranVenta cumpla con las condiciones descritas</t>
  </si>
  <si>
    <t>la pestaña ClsNotaCredito campo Propiedad-iTipoTranVenta debe cumplir con las condiciones descritas</t>
  </si>
  <si>
    <t>1. Ingresar al FTP dado por el proveedor               2. Validar la pestaña ClsNotaCredito campo Propiedad-iTipoTranVenta Tenga las siguientes características: Tipo de dato INTEGER, CONDICIONAL ("Tipo de Venta para el vendedor: 1: Venta de Giro del negocio
2: Venta Activo Fijo
3: Venta de Bienes Raíces 4: Prestación de Servicio
Si no es venta, no informar este campo")</t>
  </si>
  <si>
    <t>CP690</t>
  </si>
  <si>
    <t>Validar la pestaña ClsNotaCredito campo Propiedad-iTpEmis cumpla con las condiciones descritas</t>
  </si>
  <si>
    <t>la pestaña ClsNotaCredito campo Propiedad-iTpEmis debe cumplir con las condiciones descritas</t>
  </si>
  <si>
    <t>1. Ingresar al FTP dado por el proveedor               2. Validar la pestaña ClsNotaCredito campo Propiedad-iTpEmis Tenga las siguientes características: Tipo de dato STRING, OBLIGATORIO ("01: Autorización de Uso Previa, operación normal
02: Autorización de Uso Previa, operación en contingencia
03: Autorización de Uso Posterior, operación normal
04 :Autorización de Uso posterior, operación en contingencia")</t>
  </si>
  <si>
    <t>CP700</t>
  </si>
  <si>
    <t>Validar la pestaña ClsNotaCredito campo Propiedad-LocalEntrega cumpla con las condiciones descritas</t>
  </si>
  <si>
    <t>la pestaña ClsNotaCredito campo Propiedad-Logistica debe cumplir con las condiciones descritas</t>
  </si>
  <si>
    <t>1. Ingresar al FTP dado por el proveedor               2. Validar la pestaña ClsNotaCredito campo Propiedad-LocalEntrega Tenga las siguientes características: Tipo de dato LocalEntrega, OPCIONAL (Grupo de datos del local de entrega del documento)</t>
  </si>
  <si>
    <t>CP710</t>
  </si>
  <si>
    <t>Validar la pestaña ClsNotaCredito campo Propiedad-Logistica cumpla con las condiciones descritas</t>
  </si>
  <si>
    <t>la pestaña ClsNotaCredito campo Propiedad-LocalEntrega debe cumplir con las condiciones descritas</t>
  </si>
  <si>
    <t>1. Ingresar al FTP dado por el proveedor               2. Validar la pestaña ClsNotaCredito campo Propiedad-Logistica Tenga las siguientes características: Tipo de dato Logistica, OPCIONAL (Grupo de datos de logística del documento)</t>
  </si>
  <si>
    <t>CP720</t>
  </si>
  <si>
    <t>Validar la pestaña ClsNotaCredito campo Propiedad-OTI cumpla con las condiciones descritas</t>
  </si>
  <si>
    <t>la pestaña ClsNotaCredito campo Propiedad-OTI debe cumplir con las condiciones descritas</t>
  </si>
  <si>
    <t>1. Ingresar al FTP dado por el proveedor               2. Validar la pestaña ClsNotaCredito campo Propiedad-OTI Tenga las siguientes características: Tipo de dato OTI, OPCIONAL (Grupo de datos del OTI del documento)</t>
  </si>
  <si>
    <t>CP730</t>
  </si>
  <si>
    <t>Validar la pestaña ClsNotaCredito campo Propiedad-Receptor cumpla con las condiciones descritas</t>
  </si>
  <si>
    <t>la pestaña ClsNotaCredito campo Propiedad-Receptor debe cumplir con las condiciones descritas</t>
  </si>
  <si>
    <t>1. Ingresar al FTP dado por el proveedor               2. Validar la pestaña ClsNotaCredito campo Propiedad-Receptor Tenga las siguientes características: Tipo de dato Receptor, OBLIGATORIO (Grupo de datos sobre el receptor)</t>
  </si>
  <si>
    <t>CP740</t>
  </si>
  <si>
    <t>Validar la pestaña ClsNotaCredito campo Propiedad-Referencia cumpla con las condiciones descritas</t>
  </si>
  <si>
    <t>la pestaña ClsNotaCredito campo Propiedad-Referencia debe cumplir con las condiciones descritas</t>
  </si>
  <si>
    <t>1. Ingresar al FTP dado por el proveedor               2. Validar la pestaña ClsNotaCredito campo Propiedad-Referencia Tenga las siguientes características: Tipo de dato Referencia, OPCIONAL (Grupo de datos sobre la referencia de factura electrónica)</t>
  </si>
  <si>
    <t>CP750</t>
  </si>
  <si>
    <t>Validar la pestaña ClsNotaCredito campo Propiedad-SecuencialERP cumpla con las condiciones descritas</t>
  </si>
  <si>
    <t>la pestaña ClsNotaCredito campo Propiedad-SecuencialERP debe cumplir con las condiciones descritas</t>
  </si>
  <si>
    <t>1. Ingresar al FTP dado por el proveedor               2. Validar la pestaña ClsNotaCredito campo Propiedad-SecuencialERP Tenga las siguientes características: Tipo de dato STRING, OBLIGATORIO (Código único del documento utilizado en ERP)</t>
  </si>
  <si>
    <t>CP760</t>
  </si>
  <si>
    <t>Validar la pestaña ClsNotaCredito campo Propiedad-Total cumpla con las condiciones descritas</t>
  </si>
  <si>
    <t>la pestaña ClsNotaCredito campo Propiedad-Total debe cumplir con las condiciones descritas</t>
  </si>
  <si>
    <t>1. Ingresar al FTP dado por el proveedor               2. Validar la pestaña ClsNotaCredito campo Propiedad-Total Tenga las siguientes características: Tipo de dato Total, OBLIGATORIO (Campos que Describen los Subtotales y Totales de la Transacción Documentada)</t>
  </si>
  <si>
    <t>CP770</t>
  </si>
  <si>
    <t>Validar la pestaña ClsNotaCredito campo Propiedad-UsuarioTransaccionERP cumpla con las condiciones descritas</t>
  </si>
  <si>
    <t>la pestaña ClsNotaCredito campo Propiedad-UsuarioTransaccionERP debe cumplir con las condiciones descritas</t>
  </si>
  <si>
    <t>1. Ingresar al FTP dado por el proveedor               2. Validar la pestaña ClsNotaCredito campo Propiedad-UsuarioTransaccionERP Tenga las siguientes características: Tipo de dato STRING, OPCIONAL (Usuario generó el documento)</t>
  </si>
  <si>
    <t>CP780</t>
  </si>
  <si>
    <t>Validar la pestaña ClsNotaDebito campo Propiedad-Archivo cumpla con las condiciones descritas</t>
  </si>
  <si>
    <t>la pestaña ClsNotaDebito campo Propiedad-Archivo debe cumplir con las condiciones descritas</t>
  </si>
  <si>
    <t>1. Ingresar al FTP dado por el proveedor               2. Validar la pestaña ClsNotaDebito campo Propiedad-Archivo Tenga las siguientes características: Tipo de dato Archivo, OPCIONAL (Grupo de datos de archivos adicionales del documento)</t>
  </si>
  <si>
    <t>CP790</t>
  </si>
  <si>
    <t>Validar la pestaña ClsNotaDebito campo Propiedad-Autorizado cumpla con las condiciones descritas</t>
  </si>
  <si>
    <t>la pestaña ClsNotaDebito campo Propiedad-Autorizado debe cumplir con las condiciones descritas</t>
  </si>
  <si>
    <t>1. Ingresar al FTP dado por el proveedor               2. Validar la pestaña ClsNotaDebito campo Propiedad-Autorizado Tenga las siguientes características: Tipo de dato Autorizado, OPCIONAL (Grupo del datos del autorizado a descargar documentos)</t>
  </si>
  <si>
    <t>CP800</t>
  </si>
  <si>
    <t>Validar la pestaña ClsNotaDebito campo Propiedad-CodigoTransaccionERP cumpla con las condiciones descritas</t>
  </si>
  <si>
    <t>la pestaña ClsNotaDebito campo Propiedad-CodigoTransaccionERP debe cumplir con las condiciones descritas</t>
  </si>
  <si>
    <t>1. Ingresar al FTP dado por el proveedor               2. Validar la pestaña ClsNotaDebito campo Propiedad-CodigoTransaccionERP Tenga las siguientes características: LTipo de dato STRING, OPCIONAL (Código del documento utilizado en el ERP)</t>
  </si>
  <si>
    <t>CP810</t>
  </si>
  <si>
    <t>Validar la pestaña ClsNotaDebito campo Propiedad-dEnvFE cumpla con las condiciones descritas</t>
  </si>
  <si>
    <t>la pestaña ClsNotaDebito campo Propiedad-dEnvFE debe cumplir con las condiciones descritas</t>
  </si>
  <si>
    <t>1. Ingresar al FTP dado por el proveedor               2. Validar la pestaña ClsNotaDebito campo Propiedad-dEnvFE Tenga las siguientes características: Tipo de dato INTEGER, OBLIGATORIO ("01: Autorización de Uso Previa, operación normal
02: Autorización de Uso Previa, operación en contingencia
03: Autorización de Uso Posterior, operación normal
04 :Autorización de Uso posterior, operación en contingencia")</t>
  </si>
  <si>
    <t>CP820</t>
  </si>
  <si>
    <t>Validar la pestaña ClsNotaDebito campo Propiedad-DescBono cumpla con las condiciones descritas</t>
  </si>
  <si>
    <t>la pestaña ClsNotaDebito campo Propiedad-DescBono debe cumplir con las condiciones descritas</t>
  </si>
  <si>
    <t>1. Ingresar al FTP dado por el proveedor               2. Validar la pestaña ClsNotaDebito campo Propiedad-DescBono Tenga las siguientes características: Tipo de dato DescBono, OPCIONAL</t>
  </si>
  <si>
    <t>CP830</t>
  </si>
  <si>
    <t>Validar la pestaña ClsNotaDebito campo Propiedad-Detalle cumpla con las condiciones descritas</t>
  </si>
  <si>
    <t>la pestaña ClsNotaDebito campo Propiedad-Detalle debe cumplir con las condiciones descritas</t>
  </si>
  <si>
    <t>1. Ingresar al FTP dado por el proveedor               2. Validar la pestaña ClsNotaDebito campo Propiedad-Detalle Tenga las siguientes características: Tipo de dato DescBono, OBLIGATORIO (Grupo de datos sobre el detalle del documento)</t>
  </si>
  <si>
    <t>CP840</t>
  </si>
  <si>
    <t>Validar la pestaña ClsNotaDebito campo Propiedad-dFechaCont cumpla con las condiciones descritas</t>
  </si>
  <si>
    <t>la pestaña ClsNotaDebito campo Propiedad-dFechaCont debe cumplir con las condiciones descritas</t>
  </si>
  <si>
    <t>1. Ingresar al FTP dado por el proveedor               2. Validar la pestaña ClsNotaDebito campo Propiedad-dFechaCont Tenga las siguientes características: Tipo de dato DATETIME, CONDICIONAL (Fecha y hora de inicio de la operación en contingencia. Obligatorio si iTpEmis = 02 y/o 04)</t>
  </si>
  <si>
    <t>CP850</t>
  </si>
  <si>
    <t>Validar la pestaña ClsNotaDebito campo Propiedad-PagoPlazo cumpla con las condiciones descritas</t>
  </si>
  <si>
    <t>la pestaña ClsNotaDebito campo Propiedad-PagoPlazo debe cumplir con las condiciones descritas</t>
  </si>
  <si>
    <t>1. Ingresar al FTP dado por el proveedor               2. Validar la pestaña ClsNotaDebito campo Propiedad-PagoPlazo Tenga las siguientes características: Tipo de dato PagoPlazo, OPCIONAL (Grupo de datos del pago a plazo del documento)</t>
  </si>
  <si>
    <t>CP860</t>
  </si>
  <si>
    <t>Validar la pestaña ClsNotaDebito campo Propiedad-PedComercial cumpla con las condiciones descritas</t>
  </si>
  <si>
    <t>la pestaña ClsNotaDebito campo Propiedad-PedComercial debe cumplir con las condiciones descritas</t>
  </si>
  <si>
    <t>1. Ingresar al FTP dado por el proveedor               2. Validar la pestaña ClsNotaDebito campo Propiedad-PedComercial Tenga las siguientes características: Tipo de dato PedComercial, OPCIONAL (Grupo de datos del pedido comercial del documento)</t>
  </si>
  <si>
    <t>CP870</t>
  </si>
  <si>
    <t>Validar la pestaña ClsNotaDebito campo Propiedad-dInfEmFE cumpla con las condiciones descritas</t>
  </si>
  <si>
    <t>la pestaña ClsNotaDebito campo Propiedad-dInfEmFE debe cumplir con las condiciones descritas</t>
  </si>
  <si>
    <t>1. Ingresar al FTP dado por el proveedor               2. Validar la pestaña ClsNotaDebito campo Propiedad-dInfEmFE Tenga las siguientes características: Tipo de dato STRING, OPCIONAL (Información de interés del emisor con respeto a la FE)</t>
  </si>
  <si>
    <t>CP880</t>
  </si>
  <si>
    <t>Validar la pestaña ClsNotaDebito campo Propiedad-dMotCont cumpla con las condiciones descritas</t>
  </si>
  <si>
    <t>la pestaña ClsNotaDebito campo Propiedad-dMotCont debe cumplir con las condiciones descritas</t>
  </si>
  <si>
    <t>1. Ingresar al FTP dado por el proveedor               2. Validar la pestaña ClsNotaDebito campo Propiedad-dMotCont Tenga las siguientes características: Tipo de dato VARCHAR, CONDICIONAL (Obligatorio si iTpEmis = 02 y/o 04
Si la contingencia dura más de 72 horas también debe explicar las razones para no
haber regresado a la operación normal)</t>
  </si>
  <si>
    <t>CP890</t>
  </si>
  <si>
    <t>Validar la pestaña ClsNotaDebito campo Propiedad-dNroDF cumpla con las condiciones descritas</t>
  </si>
  <si>
    <t>la pestaña ClsNotaDebito campo Propiedad-dNroDF debe cumplir con las condiciones descritas</t>
  </si>
  <si>
    <t>1. Ingresar al FTP dado por el proveedor               2. Validar la pestaña ClsNotaDebito campo Propiedad-dNroDF Tenga las siguientes características: Tipo de dato BIGINT, OBLIGATORIO (Llenar con ceros las posiciones a la izquierda)</t>
  </si>
  <si>
    <t>CP900</t>
  </si>
  <si>
    <t>Validar la pestaña ClsNotaDebito campo Propiedad-dPtoFacDF cumpla con las condiciones descritas</t>
  </si>
  <si>
    <t>la pestaña ClsNotaDebito campo Propiedad-dPtoFacDF debe cumplir con las condiciones descritas</t>
  </si>
  <si>
    <t>1. Ingresar al FTP dado por el proveedor               2. Validar la pestaña ClsNotaDebito campo Propiedad-dPtoFacDF Tenga las siguientes características: Tipo de dato VARCHAR, OBLIGATORIO (No se admite el valor “cero”
Llenar con ceros las posiciones a la izquierda
Sólo se deben colocar números y se define Alfanumérico porque debe ser rellanado con ceros (0) a la izquierda.")</t>
  </si>
  <si>
    <t>CP910</t>
  </si>
  <si>
    <t>Validar la pestaña ClsNotaDebito campo Propiedad-dSeg cumpla con las condiciones descritas</t>
  </si>
  <si>
    <t>la pestaña ClsNotaDebito campo Propiedad-dSeg debe cumplir con las condiciones descritas</t>
  </si>
  <si>
    <t>1. Ingresar al FTP dado por el proveedor               2. Validar la pestaña ClsNotaDebito campo Propiedad-dSeg Tenga las siguientes características: Tipo de dato STRING, OBLIGATORIO ("No se admite el valor “000,000,000”, ni  que sea igual al campo B07. Llenar con ceros las posiciones a la izquierda.")</t>
  </si>
  <si>
    <t>CP920</t>
  </si>
  <si>
    <t>Validar la pestaña ClsNotaDebito campo Propiedad-EmailResponsable cumpla con las condiciones descritas</t>
  </si>
  <si>
    <t>la pestaña ClsNotaDebito campo Propiedad-EmailResponsable debe cumplir con las condiciones descritas</t>
  </si>
  <si>
    <t>1. Ingresar al FTP dado por el proveedor               2. Validar la pestaña ClsNotaDebito campo Propiedad-EmailResponsable Tenga las siguientes características: Tipo de dato VARCHAR, OPCIONAL (Correo del responsable del documento)</t>
  </si>
  <si>
    <t>CP930</t>
  </si>
  <si>
    <t>Validar la pestaña ClsNotaDebito campo Propiedad-Emisor cumpla con las condiciones descritas</t>
  </si>
  <si>
    <t>la pestaña ClsNotaDebito campo Propiedad-Emisor debe cumplir con las condiciones descritas</t>
  </si>
  <si>
    <t>1. Ingresar al FTP dado por el proveedor               2. Validar la pestaña ClsNotaDebito campo Propiedad-Emisor Tenga las siguientes características: Tipo de dato Emisor, OBLIGATORIO (Grupo de datos sobre el emisor)</t>
  </si>
  <si>
    <t>CP940</t>
  </si>
  <si>
    <t>Validar la pestaña ClsNotaDebito campo Propiedad-Exportacion cumpla con las condiciones descritas</t>
  </si>
  <si>
    <t>la pestaña ClsNotaDebito campo Propiedad-Exportacion debe cumplir con las condiciones descritas</t>
  </si>
  <si>
    <t>1. Ingresar al FTP dado por el proveedor               2. Validar la pestaña ClsNotaDebito campo Propiedad-Exportacion Tenga las siguientes características: Tipo de dato Exxportacion, OPCIONAL (Grupo del Detalle de exportación del documento)</t>
  </si>
  <si>
    <t>CP950</t>
  </si>
  <si>
    <t>Validar la pestaña ClsNotaDebito campo Propiedad-FormaPago cumpla con las condiciones descritas</t>
  </si>
  <si>
    <t>la pestaña ClsNotaDebito campo Propiedad-FormaPago debe cumplir con las condiciones descritas</t>
  </si>
  <si>
    <t>1. Ingresar al FTP dado por el proveedor               2. Validar la pestaña ClsNotaDebito campo Propiedad-FormaPago Tenga las siguientes características: Tipo de dato FormaPago, OBLIGATORIO (Grupo de Formas de Pago del documento)</t>
  </si>
  <si>
    <t>CP960</t>
  </si>
  <si>
    <t>Validar la pestaña ClsNotaDebito campo Propiedad-iDest cumpla con las condiciones descritas</t>
  </si>
  <si>
    <t>la pestaña ClsNotaDebito campo Propiedad-iDest debe cumplir con las condiciones descritas</t>
  </si>
  <si>
    <t>1. Ingresar al FTP dado por el proveedor               2. Validar la pestaña ClsNotaDebito campo Propiedad-iDest Tenga las siguientes características: Tipo de dato INTEGER, OBLIGATORIO, Destino de la operación ("1: Panamá
2: Extranjero")</t>
  </si>
  <si>
    <t>CP970</t>
  </si>
  <si>
    <t>Validar la pestaña ClsNotaDebito campo Propiedad-iDoc cumpla con las condiciones descritas</t>
  </si>
  <si>
    <t>la pestaña ClsNotaDebito campo Propiedad-iDoc debe cumplir con las condiciones descritas</t>
  </si>
  <si>
    <t>1. Ingresar al FTP dado por el proveedor               2. Validar la pestaña ClsNotaDebito campo Propiedad-iDoc Tenga las siguientes características: Tipo de dato STRING, OBLIGATORIO ("01: Factura de Operación Interna 02: Factura de Importación
03: Factura de Exportación
04: Nota de Crédito Referente a una o Varias FE 
05: Nota de Débito Referente a una o Varias FE 
06: Nota de Crédito Genérica
07: Nota de Débito Genérica 
08: Factura de Zona Franca
09: Reembolso")</t>
  </si>
  <si>
    <t>CP980</t>
  </si>
  <si>
    <t>Validar la pestaña ClsNotaDebito campo Propiedad-iEntCAFE cumpla con las condiciones descritas</t>
  </si>
  <si>
    <t>la pestaña ClsNotaDebito campo Propiedad-iEntCAFE debe cumplir con las condiciones descritas</t>
  </si>
  <si>
    <t>1. Ingresar al FTP dado por el proveedor               2. Validar la pestaña ClsNotaDebito campo Propiedad-iEntCAFE Tenga las siguientes características: Tipo de dato INTEGER, OBLIGATORIO ("1: Sin generación de CAFE
El emisor podrá decidir generar CAFE en cualquier momento posterior a la autorización de uso de FE
2: CAFE entregado para el receptor en papel 3: CAFE enviado para el receptor en formato
electrónico.")</t>
  </si>
  <si>
    <t>CP990</t>
  </si>
  <si>
    <t>Validar la pestaña ClsNotaDebito campo Propiedad-iFormCAFE cumpla con las condiciones descritas</t>
  </si>
  <si>
    <t>la pestaña ClsNotaDebito campo Propiedad-iFormCAFE debe cumplir con las condiciones descritas</t>
  </si>
  <si>
    <t>1. Ingresar al FTP dado por el proveedor               2. Validar la pestaña ClsNotaDebito campo Propiedad-iFormCAFE Tenga las siguientes características: Tipo de dato INTEGER, OBLIGATORIO ("1: Sin generación de CAFE
El emisor podrá decidir generar CAFE en cualquier momento posterior a la autorización de uso de FE.
2: Cinta de papel
3: Papel formato carta")</t>
  </si>
  <si>
    <t>CP1000</t>
  </si>
  <si>
    <t>Validar la pestaña ClsNotaDebito campo Propiedad-iNatOp cumpla con las condiciones descritas</t>
  </si>
  <si>
    <t>la pestaña ClsNotaDebito campo Propiedad-iNatOp debe cumplir con las condiciones descritas</t>
  </si>
  <si>
    <t>1. Ingresar al FTP dado por el proveedor               2. Validar la pestaña ClsNotaDebito campo Propiedad-iNatOp Tenga las siguientes características: Tipo de dato STRING, OBLIGATORIO ("01: Venta
02: Exportación
10: Transferencia
11: Devolución
12: Consignación
13: Remesa
14: Entrega gratuita
20: Compra
21: Importación")</t>
  </si>
  <si>
    <t>CP1010</t>
  </si>
  <si>
    <t>Validar la pestaña ClsNotaDebito campo Propiedad-iProGen cumpla con las condiciones descritas</t>
  </si>
  <si>
    <t>la pestaña ClsNotaDebito campo Propiedad-iProGen debe cumplir con las condiciones descritas</t>
  </si>
  <si>
    <t>1. Ingresar al FTP dado por el proveedor               2. Validar la pestaña ClsNotaDebito campo Propiedad-iProGen Tenga las siguientes características: Tipo de dato INTEGER, OBLIGATORIO ("1: Generación por el sistema de facturación del contribuyente (desarrollo propio o producto adquirido)
2: Generación por tercero contratado
3: Generación gratuita por tercero proveedor de solución
4: Generación gratuita por la DIRECCIÓN GENERAL DE INGRESOS en página web")</t>
  </si>
  <si>
    <t>CP1020</t>
  </si>
  <si>
    <t>Validar la pestaña ClsNotaDebito campo Propiedad-iTipoOp cumpla con las condiciones descritas</t>
  </si>
  <si>
    <t>la pestaña ClsNotaDebito campo Propiedad-iTipoOp debe cumplir con las condiciones descritas</t>
  </si>
  <si>
    <t>1. Ingresar al FTP dado por el proveedor               2. Validar la pestaña ClsNotaDebito campo Propiedad-iTipoOp Tenga las siguientes características: Tipo de dato INTEGER, OBLIGATORIO ("1: Salida o venta
2: Entrada o compra (factura de compra- para comercio informal. Ej.: taxista, trabajadores manuales).")</t>
  </si>
  <si>
    <t>CP1030</t>
  </si>
  <si>
    <t>Validar la pestaña ClsNotaDebito campo Propiedad-iTipoSuc cumpla con las condiciones descritas</t>
  </si>
  <si>
    <t>la pestaña ClsNotaDebito campo Propiedad-iTipoSuc debe cumplir con las condiciones descritas</t>
  </si>
  <si>
    <t>1. Ingresar al FTP dado por el proveedor               2. Validar la pestaña ClsNotaDebito campo Propiedad-iTipoSuc Tenga las siguientes características: Tipo de dato INTEGER, CONDICIONAL ("1: Mayor cantidad de Operaciones venta al detal (retail)
2: Mayor cantidad de Operaciones venta al por mayor
Si la transacción es B2B y iTipoSuc = 1 y dVTot &gt;
B/.200.00")</t>
  </si>
  <si>
    <t>CP1040</t>
  </si>
  <si>
    <t>Validar la pestaña ClsNotaDebito campo Propiedad-iTipoTranVenta cumpla con las condiciones descritas</t>
  </si>
  <si>
    <t>la pestaña ClsNotaDebito campo Propiedad-iTipoTranVenta debe cumplir con las condiciones descritas</t>
  </si>
  <si>
    <t>1. Ingresar al FTP dado por el proveedor               2. Validar la pestaña ClsNotaDebito campo Propiedad-iTipoTranVenta Tenga las siguientes características: Tipo de dato INTEGER, CONDICIONAL ("Tipo de Venta para el vendedor: 1: Venta de Giro del negocio
2: Venta Activo Fijo
3: Venta de Bienes Raíces 4: Prestación de Servicio
Si no es venta, no informar este campo")</t>
  </si>
  <si>
    <t>CP1050</t>
  </si>
  <si>
    <t>Validar la pestaña ClsNotaDebito campo Propiedad-iTpEmis cumpla con las condiciones descritas</t>
  </si>
  <si>
    <t>la pestaña ClsNotaDebito campo Propiedad-iTpEmis debe cumplir con las condiciones descritas</t>
  </si>
  <si>
    <t xml:space="preserve">1. Ingresar al FTP dado por el proveedor               2. Validar la pestaña ClsNotaDebito campo Propiedad-iTpEmis Tenga las siguientes características: Tipo de dato STRING, OBLIGATORIO ("01: Autorización de Uso Previa, operación normal
02: Autorización de Uso Previa, operación en contingencia
03: Autorización de Uso Posterior, operación normal
04 :Autorización de Uso posterior, operación en contingencia") </t>
  </si>
  <si>
    <t>CP1060</t>
  </si>
  <si>
    <t>Validar la pestaña ClsNotaDebito campo Propiedad-LocalEntrega cumpla con las condiciones descritas</t>
  </si>
  <si>
    <t>la pestaña ClsNotaDebito campo Propiedad-LocalEntrega debe cumplir con las condiciones descritas</t>
  </si>
  <si>
    <t>1. Ingresar al FTP dado por el proveedor               2. Validar la pestaña ClsNotaDebito campo Propiedad-LocalEntrega Tenga las siguientes características: Tipo de dato LocalEntrega, OPCIONAL (Grupo de datos del local de entrega del documento)</t>
  </si>
  <si>
    <t>CP1070</t>
  </si>
  <si>
    <t>Validar la pestaña ClsNotaDebito campo Propiedad-LocalEntrega (Logística) cumpla con las condiciones descritas</t>
  </si>
  <si>
    <t>la pestaña ClsNotaDebito campo Propiedad-LocalEntrega (Logística)  debe cumplir con las condiciones descritas</t>
  </si>
  <si>
    <t>1. Ingresar al FTP dado por el proveedor               2. Validar la pestaña ClsNotaDebito campo Propiedad-LocalEntrega (Logística) Tenga las siguientes características: Tipo de dato Logistica, OPCIONAL (Grupo de datos de logística del documento)</t>
  </si>
  <si>
    <t>CP1080</t>
  </si>
  <si>
    <t>Validar la pestaña ClsNotaDebito campo Propiedad-OTI cumpla con las condiciones descritas</t>
  </si>
  <si>
    <t>la pestaña ClsNotaDebito campo Propiedad-OTI debe cumplir con las condiciones descritas</t>
  </si>
  <si>
    <t>1. Ingresar al FTP dado por el proveedor               2. Validar la pestaña ClsNotaDebito campo Propiedad-OTI Tenga las siguientes características: Tipo de dato OTI, OPCIONAL (Grupo de datos del OTI del documento)</t>
  </si>
  <si>
    <t>CP1090</t>
  </si>
  <si>
    <t>Validar la pestaña ClsNotaDebito campo Propiedad-Receptor cumpla con las condiciones descritas</t>
  </si>
  <si>
    <t>la pestaña ClsNotaDebito campo Propiedad-Receptor debe cumplir con las condiciones descritas</t>
  </si>
  <si>
    <t>1. Ingresar al FTP dado por el proveedor               2. Validar la pestaña ClsNotaDebito campo Propiedad-Receptor Tenga las siguientes características: Tipo de dato Receptor, OBLIGATORIO (Grupo de datos sobre el receptor)</t>
  </si>
  <si>
    <t>CP1100</t>
  </si>
  <si>
    <t>Validar la pestaña ClsNotaDebito campo Propiedad-Referencia cumpla con las condiciones descritas</t>
  </si>
  <si>
    <t>1. Ingresar al FTP dado por el proveedor               2. Validar la pestaña ClsNotaDebito campo Propiedad-Referencia Tenga las siguientes características: Tipo de dato Referencia, OPCIONAL (Grupo de datos sobre la referencia de factura electrónica)</t>
  </si>
  <si>
    <t>CP1110</t>
  </si>
  <si>
    <t>Validar la pestaña ClsNotaDebito campo Propiedad-SecuencialERP cumpla con las condiciones descritas</t>
  </si>
  <si>
    <t>la pestaña ClsNotaDebito campo Propiedad-SecuencialERP debe cumplir con las condiciones descritas</t>
  </si>
  <si>
    <t>1. Ingresar al FTP dado por el proveedor               2. Validar la pestaña ClsNotaDebito campo Propiedad-SecuencialERP Tenga las siguientes características: Tipo de dato STRING, OBLIGATORIO (Código único del documento utilizado en ERP)</t>
  </si>
  <si>
    <t>CP1120</t>
  </si>
  <si>
    <t>Validar la pestaña ClsNotaDebito campo Propiedad-Total cumpla con las condiciones descritas</t>
  </si>
  <si>
    <t>la pestaña ClsNotaDebito campo Propiedad-Total debe cumplir con las condiciones descritas</t>
  </si>
  <si>
    <t>1. Ingresar al FTP dado por el proveedor               2. Validar la pestaña ClsNotaDebito campo Propiedad-Total Tenga las siguientes características: Tipo de dato Total, OBLIGATORIO (Campos que Describen los Subtotales y Totales de la Transacción Documentada)</t>
  </si>
  <si>
    <t>CP1130</t>
  </si>
  <si>
    <t>Validar la pestaña ClsNotaDebito campo Propiedad-UsuarioTransaccionERP cumpla con las condiciones descritas</t>
  </si>
  <si>
    <t>la pestaña ClsNotaDebito campo Propiedad-UsuarioTransaccionERP debe cumplir con las condiciones descritas</t>
  </si>
  <si>
    <t>1. Ingresar al FTP dado por el proveedor               2. Validar la pestaña ClsNotaDebito campo Propiedad-UsuarioTransaccionERP Tenga las siguientes características: Tipo de dato STRING, OPCIONAL (Usuario generó el documento)</t>
  </si>
  <si>
    <t>CP1140</t>
  </si>
  <si>
    <t>Validar la pestaña Objetos Entidades (Emisor) campo Propiedad-dTipoRuc cumpla con las condiciones descritas</t>
  </si>
  <si>
    <t>la pestaña Objetos Entidades (Emisor) campo Propiedad-dTipoRuc debe cumplir con las condiciones descritas</t>
  </si>
  <si>
    <t>1. Ingresar al FTP dado por el proveedor               2. Validar la pestaña Objetos Entidades (Emisor) campo Propiedad-dTipoRuc Tenga las siguientes características: Tipo de dato INTEGER, OBLIGATORIO (Tipo de Contribuyente (1:Natural, 2:Jurídico))</t>
  </si>
  <si>
    <t>CP1150</t>
  </si>
  <si>
    <t>Validar la pestaña Objetos Entidades (Emisor) campo Propiedad-dRuc cumpla con las condiciones descritas</t>
  </si>
  <si>
    <t>la pestaña Objetos Entidades (Emisor) campo Propiedad-dRuc debe cumplir con las condiciones descritas</t>
  </si>
  <si>
    <t>1. Ingresar al FTP dado por el proveedor               2. Validar la pestaña Objetos Entidades (Emisor) campo Propiedad-dRuc Tenga las siguientes características: Tipo de dato STRING, OBLIGATORIO (RUC del emisor)</t>
  </si>
  <si>
    <t>CP1160</t>
  </si>
  <si>
    <t>Validar la pestaña Objetos Entidades (Emisor) campo Propiedad-dDV cumpla con las condiciones descritas</t>
  </si>
  <si>
    <t>la pestaña Objetos Entidades (Emisor) campo Propiedad-dDV debe cumplir con las condiciones descritas</t>
  </si>
  <si>
    <t>1. Ingresar al FTP dado por el proveedor               2. Validar la pestaña Objetos Entidades (Emisor) campo Propiedad-dDV Tenga las siguientes características: Tipo de dato STRING, OBLIGATORIO (Dígito Verificador Ruc Emisor calculado en base al algoritmo del RUC publicado por la DGI)</t>
  </si>
  <si>
    <t>CP1170</t>
  </si>
  <si>
    <t>Validar la pestaña Objetos Entidades (Emisor) campo Propiedad-dNombEm cumpla con las condiciones descritas</t>
  </si>
  <si>
    <t>la pestaña Objetos Entidades (Emisor) campo Propiedad-dNombEm debe cumplir con las condiciones descritas</t>
  </si>
  <si>
    <t>1. Ingresar al FTP dado por el proveedor               2. Validar la pestaña Objetos Entidades (Emisor) campo Propiedad-dNombEm Tenga las siguientes características: Tipo de dato STRING, OBLIGATORIO (Razón Social (Persona Jurídica) o Nombre y Apellido (Persona Natural) del emisor de la FE (Si ambiente PRUEBAS, entonces "FE generada en ambiente de pruebas – sin valor comercial ni fiscal"))</t>
  </si>
  <si>
    <t>CP1180</t>
  </si>
  <si>
    <t>Validar la pestaña Objetos Entidades (Emisor) campo Propiedad-dSucEm cumpla con las condiciones descritas</t>
  </si>
  <si>
    <t>la pestaña Objetos Entidades (Emisor) campo Propiedad-dSucEm debe cumplir con las condiciones descritas</t>
  </si>
  <si>
    <t>1. Ingresar al FTP dado por el proveedor               2. Validar la pestaña Objetos Entidades (Emisor) campo Propiedad-dSucEm Tenga las siguientes características: Tipo de dato STRING, OBLIGATORIO (Código de la sucursal desde donde se emite el comprobante)</t>
  </si>
  <si>
    <t>CP1190</t>
  </si>
  <si>
    <t>Validar la pestaña Objetos Entidades (Emisor) campo Propiedad-dCoordEm cumpla con las condiciones descritas</t>
  </si>
  <si>
    <t>la pestaña Objetos Entidades (Emisor) campo Propiedad-dCoordEm debe cumplir con las condiciones descritas</t>
  </si>
  <si>
    <t>1. Ingresar al FTP dado por el proveedor               2. Validar la pestaña Objetos Entidades (Emisor) campo Propiedad-dCoordEm Tenga las siguientes características: Tipo de dato STRING, OBLIGATORIO (Coordinadas geográficas de la sucursal donde se ubica el punto de facturación)</t>
  </si>
  <si>
    <t>CP1200</t>
  </si>
  <si>
    <t>Validar la pestaña Objetos Entidades (Emisor) campo Propiedad-dDirecEm cumpla con las condiciones descritas</t>
  </si>
  <si>
    <t>la pestaña Objetos Entidades (Emisor) campo Propiedad-dDirecEm debe cumplir con las condiciones descritas</t>
  </si>
  <si>
    <t>1. Ingresar al FTP dado por el proveedor               2. Validar la pestaña Objetos Entidades (Emisor) campo Propiedad-dDirecEm Tenga las siguientes características: Tipo de dato STRING, OBLIGATORIO (Dirección de la sucursal emisora, o de la persona física emisora)</t>
  </si>
  <si>
    <t>CP1210</t>
  </si>
  <si>
    <t>Validar la pestaña Objetos Entidades (Emisor) campo Propiedad-dCodUbi cumpla con las condiciones descritas</t>
  </si>
  <si>
    <t>la pestaña Objetos Entidades (Emisor) campo Propiedad-dCodUbi debe cumplir con las condiciones descritas</t>
  </si>
  <si>
    <t>1. Ingresar al FTP dado por el proveedor               2. Validar la pestaña Objetos Entidades (Emisor) campo Propiedad-dCodUbi Tenga las siguientes características: Tipo de dato STRING, OBLIGATORIO (Código de Provincia, distrito y corregimiento)</t>
  </si>
  <si>
    <t>CP1220</t>
  </si>
  <si>
    <t>Validar la pestaña Objetos Entidades (Emisor) campo Propiedad-dCorreg cumpla con las condiciones descritas</t>
  </si>
  <si>
    <t>la pestaña Objetos Entidades (Emisor) campo Propiedad-dCorreg debe cumplir con las condiciones descritas</t>
  </si>
  <si>
    <t>1. Ingresar al FTP dado por el proveedor               2. Validar la pestaña Objetos Entidades (Emisor) campo Propiedad-dCorreg Tenga las siguientes características: Tipo de dato STRING, OBLIGATORIO (Corregimiento donde se ubica la sucursal emisora (Tabla 26 - DGI))</t>
  </si>
  <si>
    <t>CP1230</t>
  </si>
  <si>
    <t>Validar la pestaña Objetos Entidades (Emisor) campo Propiedad-dDistr cumpla con las condiciones descritas</t>
  </si>
  <si>
    <t>la pestaña Objetos Entidades (Emisor) campo Propiedad-dDistr debe cumplir con las condiciones descritas</t>
  </si>
  <si>
    <t>1. Ingresar al FTP dado por el proveedor               2. Validar la pestaña Objetos Entidades (Emisor) campo Propiedad-dDistr Tenga las siguientes características: Tipo de dato STRING, OBLIGATORIO (Distrito donde se ubica el punto de facturación (Tabla 26 - DGI))</t>
  </si>
  <si>
    <t>CP1240</t>
  </si>
  <si>
    <t>Validar la pestaña Objetos Entidades (Emisor) campo Propiedad-dProv cumpla con las condiciones descritas</t>
  </si>
  <si>
    <t>la pestaña Objetos Entidades (Emisor) campo Propiedad-dProv debe cumplir con las condiciones descritas</t>
  </si>
  <si>
    <t>1. Ingresar al FTP dado por el proveedor               2. Validar la pestaña Objetos Entidades (Emisor) campo Propiedad-dProv Tenga las siguientes características: Tipo de dato STRING, OBLIGATORIO (Provincia donde se ubica el punto de facturación (Tabla 26 - DGI))</t>
  </si>
  <si>
    <t>CP1250</t>
  </si>
  <si>
    <t>Validar la pestaña Objetos Entidades (Emisor) campo Propiedad-dTfnEm1 cumpla con las condiciones descritas</t>
  </si>
  <si>
    <t>la pestaña Objetos Entidades (Emisor) campo Propiedad-dTfnEm1 debe cumplir con las condiciones descritas</t>
  </si>
  <si>
    <t>1. Ingresar al FTP dado por el proveedor               2. Validar la pestaña Objetos Entidades (Emisor) campo Propiedad-dTfnEm1 Tenga las siguientes características: Tipo de dato STRING, OBLIGATORIO (Teléfono de contacto de la sucursal emisora o de la persona emisora (999-9999 o 9999-9999))</t>
  </si>
  <si>
    <t>CP1260</t>
  </si>
  <si>
    <t>Validar la pestaña Objetos Entidades (Emisor) campo Propiedad-dTfnEm2 cumpla con las condiciones descritas</t>
  </si>
  <si>
    <t>la pestaña Objetos Entidades (Emisor) campo Propiedad-dTfnEm2 debe cumplir con las condiciones descritas</t>
  </si>
  <si>
    <t>1. Ingresar al FTP dado por el proveedor               2. Validar la pestaña Objetos Entidades (Emisor) campo Propiedad-dTfnEm2 Tenga las siguientes características: Tipo de dato STRING, OPCIONAL (Teléfono de contacto de la sucursal emisora o de la persona emisora (999-9999 o 9999-9999))</t>
  </si>
  <si>
    <t>CP1270</t>
  </si>
  <si>
    <t>Validar la pestaña Objetos Entidades (Emisor) campo Propiedad-dTfnEm3 cumpla con las condiciones descritas</t>
  </si>
  <si>
    <t>la pestaña Objetos Entidades (Emisor) campo Propiedad-dTfnEm3 debe cumplir con las condiciones descritas</t>
  </si>
  <si>
    <t>1. Ingresar al FTP dado por el proveedor               2. Validar la pestaña Objetos Entidades (Emisor) campo Propiedad-dTfnEm3 Tenga las siguientes características: Tipo de dato STRING, OPCIONAL (Teléfono de contacto de la sucursal emisora o de la persona emisora (999-9999 o 9999-9999))</t>
  </si>
  <si>
    <t>CP1280</t>
  </si>
  <si>
    <t>Validar la pestaña Objetos Entidades (Emisor) campo Propiedad-dCorElectEmi1 cumpla con las condiciones descritas</t>
  </si>
  <si>
    <t>la pestaña Objetos Entidades (Emisor) campo Propiedad-dCorElectEmi1 debe cumplir con las condiciones descritas</t>
  </si>
  <si>
    <t>1. Ingresar al FTP dado por el proveedor               2. Validar la pestaña Objetos Entidades (Emisor) campo Propiedad-dCorElectEmi1 Tenga las siguientes características: Tipo de dato STRING, OPCIONAL (Correo electrónico del emisor)</t>
  </si>
  <si>
    <t>CP1290</t>
  </si>
  <si>
    <t>Validar la pestaña Objetos Entidades (Emisor) campo Propiedad-dCorElectEmi2 cumpla con las condiciones descritas</t>
  </si>
  <si>
    <t>la pestaña Objetos Entidades (Emisor) campo Propiedad-dCorElectEmi2 debe cumplir con las condiciones descritas</t>
  </si>
  <si>
    <t>1. Ingresar al FTP dado por el proveedor               2. Validar la pestaña Objetos Entidades (Emisor) campo Propiedad-dCorElectEmi2 Tenga las siguientes características: Tipo de dato STRING, OPCIONAL (Correo electrónico del emisor)</t>
  </si>
  <si>
    <t>CP1300</t>
  </si>
  <si>
    <t>Validar la pestaña Objetos Entidades (Emisor) campo Propiedad-dCorElectEmi3 cumpla con las condiciones descritas</t>
  </si>
  <si>
    <t>la pestaña Objetos Entidades (Emisor) campo Propiedad-dCorElectEmi3 debe cumplir con las condiciones descritas</t>
  </si>
  <si>
    <t>1. Ingresar al FTP dado por el proveedor               2. Validar la pestaña Objetos Entidades (Emisor) campo Propiedad-dCorElectEmi3 Tenga las siguientes características: Tipo de dato STRING, OPCIONAL (Correo electrónico del emisor)</t>
  </si>
  <si>
    <t>CP1310</t>
  </si>
  <si>
    <t>Validar la pestaña Objetos Entidades (Receptor) campo Propiedad-iTipoRec cumpla con las condiciones descritas</t>
  </si>
  <si>
    <t>la pestaña Objetos Entidades (Receptor) campo Propiedad-iTipoRec debe cumplir con las condiciones descritas</t>
  </si>
  <si>
    <t>1. Ingresar al FTP dado por el proveedor               2. Validar la pestaña Objetos Entidades (Receptor) campo Propiedad-iTipoRec Tenga las siguientes características: Tipo de dato STRING, OBLIGATORIO ("01: Contribuyente
02: Consumidor final
03: Gobierno
04: Extranjero")</t>
  </si>
  <si>
    <t>CP1320</t>
  </si>
  <si>
    <t>Validar la pestaña Objetos Entidades (Receptor) campo Propiedad-dTipoRuc cumpla con las condiciones descritas</t>
  </si>
  <si>
    <t>la pestaña Objetos Entidades (Receptor) campo Propiedad-dTipoRuc debe cumplir con las condiciones descritas</t>
  </si>
  <si>
    <t xml:space="preserve">1. Ingresar al FTP dado por el proveedor               2. Validar la pestaña Objetos Entidades (Receptor) campo Propiedad-dTipoRuc Tenga las siguientes características: Tipo de dato INTEGER, CONDICIONAL (Obligatorio si iTipoRec = 01 o 03) </t>
  </si>
  <si>
    <t>CP1330</t>
  </si>
  <si>
    <t>Validar la pestaña Objetos Entidades (Receptor) campo Propiedad-dRuc cumpla con las condiciones descritas</t>
  </si>
  <si>
    <t>la pestaña Objetos Entidades (Receptor) campo Propiedad-dRuc debe cumplir con las condiciones descritas</t>
  </si>
  <si>
    <t xml:space="preserve">1. Ingresar al FTP dado por el proveedor               2. Validar la pestaña Objetos Entidades (Receptor) campo Propiedad-dRuc Tenga las siguientes características: Tipo de dato STRING, CONDICIONAL (Si dTipoRec = 02 llenar con cédula si cliente lo solicita) </t>
  </si>
  <si>
    <t>CP1340</t>
  </si>
  <si>
    <t>Validar la pestaña Objetos Entidades (Receptor) campo Propiedad-dDV cumpla con las condiciones descritas</t>
  </si>
  <si>
    <t>la pestaña Objetos Entidades (Receptor) campo Propiedad-dDV debe cumplir con las condiciones descritas</t>
  </si>
  <si>
    <t xml:space="preserve">1. Ingresar al FTP dado por el proveedor               2. Validar la pestaña Objetos Entidades (Receptor) campo Propiedad-dDV Tenga las siguientes características: Tipo de dato STRING, CONDICIONAL (Obligatorio si iTipoRec = 01 o 03) </t>
  </si>
  <si>
    <t>CP1350</t>
  </si>
  <si>
    <t>Validar la pestaña Objetos Entidades (Receptor) campo Propiedad-dNombRec cumpla con las condiciones descritas</t>
  </si>
  <si>
    <t>la pestaña Objetos Entidades (Receptor) campo Propiedad-dNombRec debe cumplir con las condiciones descritas</t>
  </si>
  <si>
    <t xml:space="preserve">1. Ingresar al FTP dado por el proveedor               2. Validar la pestaña Objetos Entidades (Receptor) campo Propiedad-dNombRec Tenga las siguientes características: Tipo de dato STRING, CONDICIONAL (Obligatorio si iTipoRec = 01 o 03) </t>
  </si>
  <si>
    <t>CP1360</t>
  </si>
  <si>
    <t>Validar la pestaña Objetos Entidades (Receptor) campo Propiedad-dDirecRec cumpla con las condiciones descritas</t>
  </si>
  <si>
    <t>la pestaña Objetos Entidades (Receptor) campo Propiedad-dDirecRec debe cumplir con las condiciones descritas</t>
  </si>
  <si>
    <t xml:space="preserve">1. Ingresar al FTP dado por el proveedor                                                                           2. Validar la pestaña Objetos Entidades (Receptor) campo Propiedad-dDirecRec Tenga las siguientes características: Tipo de dato STRING, CONDICIONAL (Obligatorio si iTipoRec = 01 o 03) </t>
  </si>
  <si>
    <t>CP1370</t>
  </si>
  <si>
    <t>Validar la pestaña Objetos Entidades (Receptor) campo Propiedad-dCodUbi cumpla con las condiciones descritas</t>
  </si>
  <si>
    <t>la pestaña Objetos Entidades (Receptor) campo Propiedad-dCodUbi debe cumplir con las condiciones descritas</t>
  </si>
  <si>
    <t xml:space="preserve">1. Ingresar al FTP dado por el proveedor                                                                           2. Validar la pestaña Objetos Entidades (Receptor) campo Propiedad-dCodUbi Tenga las siguientes características: Tipo de dato STRING, CONDICIONAL (Obligatorio si iTipoRec = 01 o 03) </t>
  </si>
  <si>
    <t>CP1380</t>
  </si>
  <si>
    <t>Validar la pestaña Objetos Entidades (Receptor) campo Propiedad-dCorreg cumpla con las condiciones descritas</t>
  </si>
  <si>
    <t>la pestaña Objetos Entidades (Receptor) campo Propiedad-dCorreg debe cumplir con las condiciones descritas</t>
  </si>
  <si>
    <t xml:space="preserve">1. Ingresar al FTP dado por el proveedor                                                                           2. Validar la pestaña Objetos Entidades (Receptor) campo Propiedad-dCorreg Tenga las siguientes características: Tipo de dato STRING, CONDICIONAL (Obligatorio si iTipoRec = 01 o 03) </t>
  </si>
  <si>
    <t>CP1390</t>
  </si>
  <si>
    <t>Validar la pestaña Objetos Entidades (Receptor) campo Propiedad-dDistr cumpla con las condiciones descritas</t>
  </si>
  <si>
    <t>la pestaña Objetos Entidades (Receptor) campo Propiedad-dDistr debe cumplir con las condiciones descritas</t>
  </si>
  <si>
    <t xml:space="preserve">1. Ingresar al FTP dado por el proveedor                                                                           2. Validar la pestaña Objetos Entidades (Receptor) campo Propiedad-dDistr Tenga las siguientes características: Tipo de dato STRING, CONDICIONAL (Obligatorio si iTipoRec = 01 o 03) </t>
  </si>
  <si>
    <t>CP1400</t>
  </si>
  <si>
    <t>Validar la pestaña Objetos Entidades (Receptor) campo Propiedad-dProv cumpla con las condiciones descritas</t>
  </si>
  <si>
    <t>la pestaña Objetos Entidades (Receptor) campo Propiedad-dProv debe cumplir con las condiciones descritas</t>
  </si>
  <si>
    <t xml:space="preserve">1. Ingresar al FTP dado por el proveedor                                                                           2. Validar la pestaña Objetos Entidades (Receptor) campo Propiedad-dProv Tenga las siguientes características: Tipo de dato STRING, CONDICIONAL (Obligatorio si iTipoRec = 01 o 03) </t>
  </si>
  <si>
    <t>CP1410</t>
  </si>
  <si>
    <t>Validar la pestaña Objetos Entidades (Receptor) campo Propiedad-dIdExt cumpla con las condiciones descritas</t>
  </si>
  <si>
    <t>la pestaña Objetos Entidades (Receptor) campo Propiedad-dIdExt debe cumplir con las condiciones descritas</t>
  </si>
  <si>
    <t xml:space="preserve">1. Ingresar al FTP dado por el proveedor                                                                           2. Validar la pestaña Objetos Entidades (Receptor) campo Propiedad-dIdExt Tenga las siguientes características: Tipo de dato STRING, CONDICIONAL (Número de Pasaporte o Número de Identificación Tributaria Extranjera) </t>
  </si>
  <si>
    <t>CP1420</t>
  </si>
  <si>
    <t>Validar la pestaña Objetos Entidades (Receptor) campo Propiedad-dPaisExt cumpla con las condiciones descritas</t>
  </si>
  <si>
    <t>la pestaña Objetos Entidades (Receptor) campo Propiedad-dPaisExt debe cumplir con las condiciones descritas</t>
  </si>
  <si>
    <t xml:space="preserve">1. Ingresar al FTP dado por el proveedor                                                                           2. Validar la pestaña Objetos Entidades (Receptor) campo Propiedad-dPaisExt Tenga las siguientes características: Tipo de dato STRING, CONDICIONAL (País Extranjero) </t>
  </si>
  <si>
    <t>CP1430</t>
  </si>
  <si>
    <t>Validar la pestaña Objetos Entidades (Receptor) campo Propiedad-dTfnRec1 cumpla con las condiciones descritas</t>
  </si>
  <si>
    <t>la pestaña Objetos Entidades (Receptor) campo Propiedad-dTfnRec1 debe cumplir con las condiciones descritas</t>
  </si>
  <si>
    <t xml:space="preserve">1. Ingresar al FTP dado por el proveedor                                                                           2. Validar la pestaña Objetos Entidades (Receptor) campo Propiedad-dTfnRec1 Tenga las siguientes características: Tipo de dato STRING, OPCIONAL (Teléfono de contacto del receptor de la FE (999-9999 o 9999-9999)) </t>
  </si>
  <si>
    <t>CP1440</t>
  </si>
  <si>
    <t>Validar la pestaña Objetos Entidades (Receptor) campo Propiedad-dTfnRec2 cumpla con las condiciones descritas</t>
  </si>
  <si>
    <t>la pestaña Objetos Entidades (Receptor) campo Propiedad-dTfnRec2 debe cumplir con las condiciones descritas</t>
  </si>
  <si>
    <t xml:space="preserve">1. Ingresar al FTP dado por el proveedor                                                                           2. Validar la pestaña Objetos Entidades (Receptor) campo Propiedad-dTfnRec2 Tenga las siguientes características: Tipo de dato STRING, CONDICIONAL (Teléfono de contacto del receptor de la FE (999-9999 o 9999-9999)) </t>
  </si>
  <si>
    <t>CP1450</t>
  </si>
  <si>
    <t>Validar la pestaña Objetos Entidades (Receptor) campo Propiedad-dTfnRec3 cumpla con las condiciones descritas</t>
  </si>
  <si>
    <t>la pestaña Objetos Entidades (Receptor) campo Propiedad-dTfnRec3 debe cumplir con las condiciones descritas</t>
  </si>
  <si>
    <t xml:space="preserve">1. Ingresar al FTP dado por el proveedor                                                                           2. Validar la pestaña Objetos Entidades (Receptor) campo Propiedad-dTfnRec3 Tenga las siguientes características: Tipo de dato STRING, OPCIONAL (Teléfono de contacto del receptor de la FE (999-9999 o 9999-9999)) </t>
  </si>
  <si>
    <t>CP1460</t>
  </si>
  <si>
    <t>Validar la pestaña Objetos Entidades (Receptor) campo Propiedad-dCorElectRec1 cumpla con las condiciones descritas</t>
  </si>
  <si>
    <t>la pestaña Objetos Entidades (Receptor) campo Propiedad-dCorElectRec1 debe cumplir con las condiciones descritas</t>
  </si>
  <si>
    <t xml:space="preserve">1. Ingresar al FTP dado por el proveedor                                                                           2. Validar la pestaña Objetos Entidades (Receptor) campo Propiedad-dCorElectRec1 Tenga las siguientes características: Tipo de dato STRING, OPCIONAL (Correo electrónico del receptor) </t>
  </si>
  <si>
    <t>CP1470</t>
  </si>
  <si>
    <t>Validar la pestaña Objetos Entidades (Receptor) campo Propiedad-dCorElectRec2 cumpla con las condiciones descritas</t>
  </si>
  <si>
    <t>la pestaña Objetos Entidades (Receptor) campo Propiedad-dCorElectRec2 debe cumplir con las condiciones descritas</t>
  </si>
  <si>
    <t xml:space="preserve">1. Ingresar al FTP dado por el proveedor                                                                           2. Validar la pestaña Objetos Entidades (Receptor) campo Propiedad-dCorElectRec2 Tenga las siguientes características: Tipo de dato STRING, OPCIONAL (Correo electrónico del receptor) </t>
  </si>
  <si>
    <t>CP1480</t>
  </si>
  <si>
    <t>Validar la pestaña Objetos Entidades (Receptor) campo Propiedad-dCorElectRec3 cumpla con las condiciones descritas</t>
  </si>
  <si>
    <t>la pestaña Objetos Entidades (Receptor) campo Propiedad-dCorElectRec3 debe cumplir con las condiciones descritas</t>
  </si>
  <si>
    <t xml:space="preserve">1. Ingresar al FTP dado por el proveedor                                                                           2. Validar la pestaña Objetos Entidades (Receptor) campo Propiedad-dCorElectRec3 Tenga las siguientes características: Tipo de dato STRING, OPCIONAL (Correo electrónico del receptor) </t>
  </si>
  <si>
    <t>CP1490</t>
  </si>
  <si>
    <t>Validar la pestaña Objetos Entidades (Receptor) campo Propiedad-cPaisRec cumpla con las condiciones descritas</t>
  </si>
  <si>
    <t>la pestaña Objetos Entidades (Receptor) campo Propiedad-cPaisRec debe cumplir con las condiciones descritas</t>
  </si>
  <si>
    <t xml:space="preserve">1. Ingresar al FTP dado por el proveedor                                                                           2. Validar la pestaña Objetos Entidades (Receptor) campo Propiedad-cPaisRec Tenga las siguientes características: Tipo de dato STRING, OBLIGATORIO ("País del receptor de la FE (tabla 31 - DGI)                                         • Debe ser PA (Panamá) si B14=1 (destino u origen de la operación es Panamá)
• No puede PA (Panamá) si B14=2 (destino de la operación es otro país)""") </t>
  </si>
  <si>
    <t>CP1500</t>
  </si>
  <si>
    <t>Validar la pestaña Objetos Entidades (Receptor) campo Propiedad-dPaisRecDesc cumpla con las condiciones descritas</t>
  </si>
  <si>
    <t>la pestaña Objetos Entidades (Total) campo Propiedad-cPaisRecDesc debe cumplir con las condiciones descritas</t>
  </si>
  <si>
    <t xml:space="preserve">1. Ingresar al FTP dado por el proveedor                                                                           2. Validar la pestaña Objetos Entidades (Receptor) campo Propiedad-dPaisRecDesc Tenga las siguientes características: Tipo de dato STRING, CONDICIONAL ("País del receptor de la FE (tabla 31 - DGI)                                         • Debe ser PA (Panamá) si B14=1 (destino u origen de la operación es Panamá)
• No puede PA (Panamá) si B14=2 (destino de la operación es otro país)) </t>
  </si>
  <si>
    <t>CP1510</t>
  </si>
  <si>
    <t>Validar la pestaña Objetos Entidades (Total) campo Propiedad-dTotNeto cumpla con las condiciones descritas</t>
  </si>
  <si>
    <t>la pestaña Objetos Entidades (Total) campo Propiedad-dTotNeto debe cumplir con las condiciones descritas</t>
  </si>
  <si>
    <t xml:space="preserve">1. Ingresar al FTP dado por el proveedor                                                                           2. Validar la pestaña Objetos Entidades (Total) campo Propiedad-dTotNeto Tenga las siguientes características: Tipo de dato DECIMAL, OBLIGATORIO (Suma de los precios antes de impuesto) </t>
  </si>
  <si>
    <t>CP1520</t>
  </si>
  <si>
    <t>Validar la pestaña Objetos Entidades (Total) campo Propiedad-dTotITBMS cumpla con las condiciones descritas</t>
  </si>
  <si>
    <t>la pestaña Objetos Entidades (Total) campo Propiedad-dTotITBMS debe cumplir con las condiciones descritas</t>
  </si>
  <si>
    <t xml:space="preserve">1. Ingresar al FTP dado por el proveedor                                                                           2. Validar la pestaña Objetos Entidades (Total) campo Propiedad-dTotITBMS Tenga las siguientes características: Tipo de dato DECIMAL, OBLIGATORIO (Total del ITBMS) </t>
  </si>
  <si>
    <t>CP1530</t>
  </si>
  <si>
    <t>Validar la pestaña Objetos Entidades (Total) campo Propiedad-dTotISC cumpla con las condiciones descritas</t>
  </si>
  <si>
    <t>la pestaña Objetos Entidades (Total) campo Propiedad-dTotISC debe cumplir con las condiciones descritas</t>
  </si>
  <si>
    <t xml:space="preserve">1. Ingresar al FTP dado por el proveedor                                                                           2. Validar la pestaña Objetos Entidades (Total) campo Propiedad-dTotISC Tenga las siguientes características: Tipo de dato DECIMAL, CONDICIONAL (Total del ISC) </t>
  </si>
  <si>
    <t>CP1540</t>
  </si>
  <si>
    <t>Validar la pestaña Objetos Entidades (Total) campo Propiedad-dTotGravado cumpla con las condiciones descritas</t>
  </si>
  <si>
    <t>la pestaña Objetos Entidades (Total) campo Propiedad-dTotGravado debe cumplir con las condiciones descritas</t>
  </si>
  <si>
    <t xml:space="preserve">1. Ingresar al FTP dado por el proveedor                                                                           2. Validar la pestaña Objetos Entidades (Total) campo Propiedad-dTotGravado Tenga las siguientes características: Tipo de dato DECIMAL, OBLIGATORIO (Suma total de monto gravado) </t>
  </si>
  <si>
    <t>CP1550</t>
  </si>
  <si>
    <t>Validar la pestaña Objetos Entidades (Total) campo Propiedad-dTotDesc cumpla con las condiciones descritas</t>
  </si>
  <si>
    <t>la pestaña Objetos Entidades (Total) campo Propiedad-dTotDesc debe cumplir con las condiciones descritas</t>
  </si>
  <si>
    <t xml:space="preserve">1. Ingresar al FTP dado por el proveedor                                                                           2. Validar la pestaña Objetos Entidades (Total) campo Propiedad-dTotDesc Tenga las siguientes características: Tipo de dato DECIMAL, CONDICIONAL (Suma de los descuentos y bonificaciones concedidos sobre el valor total del comprobante) </t>
  </si>
  <si>
    <t>CP1560</t>
  </si>
  <si>
    <t>Validar la pestaña Objetos Entidades (Total) campo Propiedad-ddTotAcar cumpla con las condiciones descritas</t>
  </si>
  <si>
    <t>la pestaña Objetos Entidades (Total) campo Propiedad-ddTotAcar debe cumplir con las condiciones descritas</t>
  </si>
  <si>
    <t xml:space="preserve">1. Ingresar al FTP dado por el proveedor                                                                           2. Validar la pestaña Objetos Entidades (Total) campo Propiedad-dTotAcar Tenga las siguientes características: Tipo de dato DECIMAL, CONDICIONAL (Valor del acarreo cobrado en el precio total) </t>
  </si>
  <si>
    <t>CP1570</t>
  </si>
  <si>
    <t>Validar la pestaña Objetos Entidades (Total) campo Propiedad-dTotSeg cumpla con las condiciones descritas</t>
  </si>
  <si>
    <t>la pestaña Objetos Entidades (Total) campo Propiedad-dTotSeg debe cumplir con las condiciones descritas</t>
  </si>
  <si>
    <t xml:space="preserve">1. Ingresar al FTP dado por el proveedor                                                                           2. Validar la pestaña Objetos Entidades (Total) campo Propiedad-dTotSeg Tenga las siguientes características: Tipo de dato DECIMAL, CONDICIONAL (Valor del seguro cobrado en el precio total) </t>
  </si>
  <si>
    <t>CP1580</t>
  </si>
  <si>
    <t>Validar la pestaña Objetos Entidades (Total) campo Propiedad-dVTot cumpla con las condiciones descritas</t>
  </si>
  <si>
    <t>la pestaña Objetos Entidades (Total) campo Propiedad-dVTot debe cumplir con las condiciones descritas</t>
  </si>
  <si>
    <t xml:space="preserve">1. Ingresar al FTP dado por el proveedor                                                                           2. Validar la pestaña Objetos Entidades (Total) campo Propiedad-dVTot Tenga las siguientes características: Tipo de dato DECIMAL, OBLIGATORIO (Valor total del comprobante) </t>
  </si>
  <si>
    <t>CP1590</t>
  </si>
  <si>
    <t>Validar la pestaña Objetos Entidades (Total) campo Propiedad-dTotRec cumpla con las condiciones descritas</t>
  </si>
  <si>
    <t>la pestaña Objetos Entidades (Total) campo Propiedad-dTotRec debe cumplir con las condiciones descritas</t>
  </si>
  <si>
    <t xml:space="preserve">1. Ingresar al FTP dado por el proveedor                                                                           2. Validar la pestaña Objetos Entidades (Total) campo Propiedad-dTotRec Tenga las siguientes características: Tipo de dato DECIMAL, OBLIGATORIO (Suma de los valores recibidos) </t>
  </si>
  <si>
    <t>CP1600</t>
  </si>
  <si>
    <t>Validar la pestaña Objetos Entidades (Total) campo Propiedad-dVuelto cumpla con las condiciones descritas</t>
  </si>
  <si>
    <t>la pestaña Objetos Entidades (Total) campo Propiedad-dVuelto debe cumplir con las condiciones descritas</t>
  </si>
  <si>
    <t xml:space="preserve">1. Ingresar al FTP dado por el proveedor                                                                           2. Validar la pestaña Objetos Entidades (Total) campo Propiedad-dVuelto Tenga las siguientes características: Tipo de dato DECIMAL, CONDICIONAL (Vuelto entregado al cliente) </t>
  </si>
  <si>
    <t>CP1610</t>
  </si>
  <si>
    <t>Validar la pestaña Objetos Entidades (Total) campo Propiedad-iPzPag cumpla con las condiciones descritas</t>
  </si>
  <si>
    <t>la pestaña Objetos Entidades (Total) campo Propiedad-iPzPag debe cumplir con las condiciones descritas</t>
  </si>
  <si>
    <t xml:space="preserve">1. Ingresar al FTP dado por el proveedor                                                                           2. Validar la pestaña Objetos Entidades (Total) campo Propiedad-iPzPag Tenga las siguientes características: Tipo de dato INTEGER, OBLIGATORIO (Tiempo de pago (1:Inmediato, 2:Plazo, 3:Mixto)) </t>
  </si>
  <si>
    <t>CP1620</t>
  </si>
  <si>
    <t>Validar la pestaña Objetos Entidades (Total) campo Propiedad-dNroItems cumpla con las condiciones descritas</t>
  </si>
  <si>
    <t>la pestaña Objetos Entidades (Total) campo Propiedad-dNroItems debe cumplir con las condiciones descritas</t>
  </si>
  <si>
    <t xml:space="preserve">1. Ingresar al FTP dado por el proveedor                                                                           2. Validar la pestaña Objetos Entidades (Total) campo Propiedad-dNroItems Tenga las siguientes características: Tipo de dato INTEGER, OBLIGATORIO (Número total de ítems del comprobante) </t>
  </si>
  <si>
    <t>CP1630</t>
  </si>
  <si>
    <t>Validar la pestaña Objetos Entidades (Total) campo Propiedad-dVTotItems cumpla con las condiciones descritas</t>
  </si>
  <si>
    <t>la pestaña Objetos Entidades (Total) campo Propiedad-dVTotItems debe cumplir con las condiciones descritas</t>
  </si>
  <si>
    <t xml:space="preserve">1. Ingresar al FTP dado por el proveedor                                                                           2. Validar la pestaña Objetos Entidades (Total) campo Propiedad-dVTotItems Tenga las siguientes características: Tipo de dato DECIMAL, OBLIGATORIO (Total de Todos los Items) </t>
  </si>
  <si>
    <t>CP1640</t>
  </si>
  <si>
    <t>Validar la pestaña Objetos Entidades (Detalle) campo Propiedad-dSecItem cumpla con las condiciones descritas</t>
  </si>
  <si>
    <t>la pestaña Objetos Entidades (Detalle) campo Propiedad-dSecItem debe cumplir con las condiciones descritas</t>
  </si>
  <si>
    <t xml:space="preserve">1. Ingresar al FTP dado por el proveedor                                                                           2. Validar la pestaña Objetos Entidades (Detalle) campo Propiedad-dSecItem Tenga las siguientes características: Tipo de dato INTEGER, OBLIGATORIO (Número secuencial del ítem) </t>
  </si>
  <si>
    <t>CP1650</t>
  </si>
  <si>
    <t>Validar la pestaña Objetos Entidades (Detalle) campo Propiedad-dDescProd cumpla con las condiciones descritas</t>
  </si>
  <si>
    <t>la pestaña Objetos Entidades (Detalle) campo Propiedad-dDescProd debe cumplir con las condiciones descritas</t>
  </si>
  <si>
    <t xml:space="preserve">1. Ingresar al FTP dado por el proveedor                                                                           2. Validar la pestaña Objetos Entidades (Detalle) campo Propiedad-dDescProd Tenga las siguientes características: Tipo de dato STRING, OBLIGATORIO (Descripción del producto o servicio) </t>
  </si>
  <si>
    <t>CP1660</t>
  </si>
  <si>
    <t>Validar la pestaña Objetos Entidades (Detalle) campo Propiedad-dCodProd cumpla con las condiciones descritas</t>
  </si>
  <si>
    <t>la pestaña Objetos Entidades (Detalle) campo Propiedad-dCodProd debe cumplir con las condiciones descritas</t>
  </si>
  <si>
    <t xml:space="preserve">1. Ingresar al FTP dado por el proveedor                                                                           2. Validar la pestaña Objetos Entidades (Detalle) campo Propiedad-dCodProd Tenga las siguientes características: Tipo de dato STRING, OPCIONAL (Código interno del Ítem) </t>
  </si>
  <si>
    <t>CP1670</t>
  </si>
  <si>
    <t>Validar la pestaña Objetos Entidades (Detalle) campo Propiedad-cUnidad cumpla con las condiciones descritas</t>
  </si>
  <si>
    <t>la pestaña Objetos Entidades (Detalle) campo Propiedad-cUnidad debe cumplir con las condiciones descritas</t>
  </si>
  <si>
    <t xml:space="preserve">1. Ingresar al FTP dado por el proveedor                                                                           2. Validar la pestaña Objetos Entidades (Detalle) campo Propiedad-cUnidad Tenga las siguientes características: Tipo de dato STRING, OPCIONAL (Unidad de medida del código interno (tabla 29 - DGI)) </t>
  </si>
  <si>
    <t>CP1680</t>
  </si>
  <si>
    <t>Validar la pestaña Objetos Entidades (Detalle) campo Propiedad-dCantCodInt cumpla con las condiciones descritas</t>
  </si>
  <si>
    <t>la pestaña Objetos Entidades (Detalle) campo Propiedad-dCantCodInt debe cumplir con las condiciones descritas</t>
  </si>
  <si>
    <t xml:space="preserve">1. Ingresar al FTP dado por el proveedor                                                                           2. Validar la pestaña Objetos Entidades (Detalle) campo Propiedad-dCantCodInt Tenga las siguientes características: Tipo de dato DECIMAL, OBLIGATORIO (Cantidad del producto o servicio, en la unidad de medida del código interno) </t>
  </si>
  <si>
    <t>CP1690</t>
  </si>
  <si>
    <t>Validar la pestaña Objetos Entidades (Detalle) campo Propiedad-dFechaFab cumpla con las condiciones descritas</t>
  </si>
  <si>
    <t>la pestaña Objetos Entidades (Detalle) campo Propiedad-dFechaFab debe cumplir con las condiciones descritas</t>
  </si>
  <si>
    <t xml:space="preserve">1. Ingresar al FTP dado por el proveedor                                                                           2. Validar la pestaña Objetos Entidades (Detalle) campo Propiedad-dFechaFab Tenga las siguientes características: Tipo de dato DATETIME, OPCIONAL (Fecha de fabricación/elaboración) </t>
  </si>
  <si>
    <t>CP1700</t>
  </si>
  <si>
    <t>Validar la pestaña Objetos Entidades (Detalle) campo Propiedad-dFechaCad cumpla con las condiciones descritas</t>
  </si>
  <si>
    <t>la pestaña Objetos Entidades (Detalle) campo Propiedad-dFechaCad debe cumplir con las condiciones descritas</t>
  </si>
  <si>
    <t xml:space="preserve">1. Ingresar al FTP dado por el proveedor                                                                           2. Validar la pestaña Objetos Entidades (Detalle) campo Propiedad-dFechaCad Tenga las siguientes características: Tipo de dato DATETIME, OPCIONAL (Fecha de caducidad) </t>
  </si>
  <si>
    <t>CP1710</t>
  </si>
  <si>
    <t>Validar la pestaña Objetos Entidades (Detalle) campo Propiedad-dCodCPBSabr cumpla con las condiciones descritas</t>
  </si>
  <si>
    <t>la pestaña Objetos Entidades (Detalle) campo Propiedad-dCodCPBSabr debe cumplir con las condiciones descritas</t>
  </si>
  <si>
    <t xml:space="preserve">1. Ingresar al FTP dado por el proveedor                                                                           2. Validar la pestaña Objetos Entidades (Detalle) campo Propiedad-dCodCPBSabr Tenga las siguientes características: Tipo de dato INTEGER, CONDICIONAL (Corresponde a la tabla de la Codificación Panameña de Bienes y Servicios de Segmentos y Familias (Tabla 28)
No informar este campo si el bien o servicio no puede ser clasificado en
ninguna de las opciones de esta Tabla) </t>
  </si>
  <si>
    <t>CP1720</t>
  </si>
  <si>
    <t>Validar la pestaña Objetos Entidades (Detalle) campo Propiedad-dCodCPBScmp cumpla con las condiciones descritas</t>
  </si>
  <si>
    <t>la pestaña Objetos Entidades (Detalle) campo Propiedad-dCodCPBScm debe cumplir con las condiciones descritas</t>
  </si>
  <si>
    <t xml:space="preserve">1. Ingresar al FTP dado por el proveedor                                                                           2. Validar la pestaña Objetos Entidades (Detalle) campo Propiedad-dCodCPBScmp Tenga las siguientes características: Tipo de dato INTEGER, CONDICIONAL (Código de Familia en la Codificación Panameña de Bienes y Servicios Abreviada (tabla 28 - DGI)                    Campo obligatorio si es venta a la Administración Pública (iTipoRec = 03)) </t>
  </si>
  <si>
    <t>CP1730</t>
  </si>
  <si>
    <t>Validar la pestaña Objetos Entidades (Detalle) campo Propiedad-cUnidadCPBS cumpla con las condiciones descritas</t>
  </si>
  <si>
    <t>la pestaña Objetos Entidades (Detalle) campo Propiedad-cUnidadCPBS debe cumplir con las condiciones descritas</t>
  </si>
  <si>
    <t xml:space="preserve">1. Ingresar al FTP dado por el proveedor                                                                           2. Validar la pestaña Objetos Entidades (Detalle) campo Propiedad-cUnidadCPBS Tenga las siguientes características: Tipo de dato STRING, OPCIONAL (Unidad de medida en la Codificación Panameña de Bienes y Servicios (apartado 10.3.2 - DGI)) </t>
  </si>
  <si>
    <t>CP1740</t>
  </si>
  <si>
    <t>Validar la pestaña Objetos Entidades (Detalle) campo Propiedad-dInfEmFE cumpla con las condiciones descritas</t>
  </si>
  <si>
    <t>la pestaña Objetos Entidades (Detalle) campo Propiedad-dInfEmFE debe cumplir con las condiciones descritas</t>
  </si>
  <si>
    <t xml:space="preserve">1. Ingresar al FTP dado por el proveedor                                                                           2. Validar la pestaña Objetos Entidades (Detalle) campo Propiedad-dInfEmFE Tenga las siguientes características: Tipo de dato STRING, OPCIONAL (Información de interés del emisor con respeto a un ítem de la FE) </t>
  </si>
  <si>
    <t>CP1750</t>
  </si>
  <si>
    <t>Validar la pestaña Objetos Entidades (Detalle) campo Propiedad-DetPrecio cumpla con las condiciones descritas</t>
  </si>
  <si>
    <t>la pestaña Objetos Entidades (Detalle) campo Propiedad-DetPrecio debe cumplir con las condiciones descritas</t>
  </si>
  <si>
    <t xml:space="preserve">1. Ingresar al FTP dado por el proveedor                                                                           2. Validar la pestaña Objetos Entidades (Detalle) campo Propiedad-DetPrecio Tenga las siguientes características: Tipo de dato DetPrecio, OBLIGATORIO (Grupo de datos del detalle del precio) </t>
  </si>
  <si>
    <t>CP1760</t>
  </si>
  <si>
    <t>Validar la pestaña Objetos Entidades (Detalle) campo Propiedad-DetCodigo cumpla con las condiciones descritas</t>
  </si>
  <si>
    <t>la pestaña Objetos Entidades (Detalle) campo Propiedad-DetCodigo debe cumplir con las condiciones descritas</t>
  </si>
  <si>
    <t xml:space="preserve">1. Ingresar al FTP dado por el proveedor                                                                           2. Validar la pestaña Objetos Entidades (Detalle) campo Propiedad-DetCodigo Tenga las siguientes características: Tipo de dato DetCodigo, OPCIONAL (Grupo de datos del detalle del codigo) </t>
  </si>
  <si>
    <t>CP1770</t>
  </si>
  <si>
    <t>Validar la pestaña Objetos Entidades (Detalle) campo Propiedad-DetITBMS cumpla con las condiciones descritas</t>
  </si>
  <si>
    <t>la pestaña Objetos Entidades (Detalle) campo Propiedad-DetITBMS debe cumplir con las condiciones descritas</t>
  </si>
  <si>
    <t xml:space="preserve">1. Ingresar al FTP dado por el proveedor                                                                           2. Validar la pestaña Objetos Entidades (Detalle) campo Propiedad-DetITBMS Tenga las siguientes características: Tipo de dato DetITBMS, OPCIONAL (Grupo de datos del detalle del ITBMS) </t>
  </si>
  <si>
    <t>CP1780</t>
  </si>
  <si>
    <t>Validar la pestaña Objetos Entidades (Detalle) campo Propiedad-DetISC cumpla con las condiciones descritas</t>
  </si>
  <si>
    <t>la pestaña Objetos Entidades (Detalle) campo Propiedad-DetISC debe cumplir con las condiciones descritas</t>
  </si>
  <si>
    <t xml:space="preserve">1. Ingresar al FTP dado por el proveedor                                                                           2. Validar la pestaña Objetos Entidades (Detalle) campo Propiedad-DetISC Tenga las siguientes características: Tipo de dato DetISC, OPCIONAL (Grupo de datos del detalle del ISC) </t>
  </si>
  <si>
    <t>CP1790</t>
  </si>
  <si>
    <t>Validar la pestaña Objetos Entidades (Detalle) campo Propiedad-DetOTI cumpla con las condiciones descritas</t>
  </si>
  <si>
    <t>la pestaña Objetos Entidades (Detalle) campo Propiedad-DetOTI debe cumplir con las condiciones descritas</t>
  </si>
  <si>
    <t xml:space="preserve">1. Ingresar al FTP dado por el proveedor                                                                           2. Validar la pestaña Objetos Entidades (Detalle) campo Propiedad-DetOTI Tenga las siguientes características: Tipo de dato DetISC, OPCIONAL (Grupo de datos del detalle del OTI) </t>
  </si>
  <si>
    <t>CP1800</t>
  </si>
  <si>
    <t>Validar la pestaña Objetos Entidades (Detalle) campo Propiedad-DetVehiculo cumpla con las condiciones descritas</t>
  </si>
  <si>
    <t>la pestaña Objetos Entidades (Detalle) campo Propiedad-DetVehiculo debe cumplir con las condiciones descritas</t>
  </si>
  <si>
    <t xml:space="preserve">1. Ingresar al FTP dado por el proveedor                                                                           2. Validar la pestaña Objetos Entidades (Detalle) campo Propiedad-DetVehiculo Tenga las siguientes características: Tipo de dato DetVehiculo, OPCIONAL (Grupo del Detalle del vehículo del documento) </t>
  </si>
  <si>
    <t>CP1810</t>
  </si>
  <si>
    <t>Validar la pestaña Objetos Entidades (Detalle) campo Propiedad-DetMedMatPrima cumpla con las condiciones descritas</t>
  </si>
  <si>
    <t>la pestaña Objetos Entidades (Detalle) campo Propiedad-DetMedMatPrima debe cumplir con las condiciones descritas</t>
  </si>
  <si>
    <t xml:space="preserve">1. Ingresar al FTP dado por el proveedor                                                                           2. Validar la pestaña Objetos Entidades (Detalle) campo Propiedad-DetMedMatPrima Tenga las siguientes características: Tipo de dato DetMedMatPrima, OPCIONAL (Grupo del Detalle de medicinas del documento) </t>
  </si>
  <si>
    <t>CP1820</t>
  </si>
  <si>
    <t>Validar la pestaña Objetos Entidades (Detalle) campo Propiedad-DetPedComercial cumpla con las condiciones descritas</t>
  </si>
  <si>
    <t>la pestaña Objetos Entidades (Detalle) campo Propiedad-DetPedComercial debe cumplir con las condiciones descritas</t>
  </si>
  <si>
    <t xml:space="preserve">1. Ingresar al FTP dado por el proveedor                                                                           2. Validar la pestaña Objetos Entidades (Detalle) campo Propiedad-DetPedComercial Tenga las siguientes características: Tipo de dato DetPedComercial, OPCIONAL (Grupo del Detalle del pedido comercial del documento) </t>
  </si>
  <si>
    <t>CP1830</t>
  </si>
  <si>
    <t>Validar la pestaña Objetos Entidades (DetOTI) campo Propiedad-dCodOTI cumpla con las condiciones descritas</t>
  </si>
  <si>
    <t>la pestaña Objetos Entidades (DetOTI) campo Propiedad-dCodOTI debe cumplir con las condiciones descritas</t>
  </si>
  <si>
    <t xml:space="preserve">1. Ingresar al FTP dado por el proveedor                                                                           2. Validar la pestaña Objetos Entidades (DetOTI) campo Propiedad-dCodOTI Tenga las siguientes características: Tipo de dato STRING, CONDICIONAL (Código de otra tasa o impuesto : 01 SUME 911, 02 Tasa Portabilidad Numérica, 03 Impuesto sobre seguro) </t>
  </si>
  <si>
    <t>CP1840</t>
  </si>
  <si>
    <t>Validar la pestaña Objetos Entidades (DetOTI) campo Propiedad-dValOTI cumpla con las condiciones descritas</t>
  </si>
  <si>
    <t>la pestaña Objetos Entidades (DetOTI) campo Propiedad-dValOTI debe cumplir con las condiciones descritas</t>
  </si>
  <si>
    <t xml:space="preserve">1. Ingresar al FTP dado por el proveedor                                                                           2. Validar la pestaña Objetos Entidades (DetOTI) campo Propiedad-dValOTI Tenga las siguientes características: Tipo de dato DECIMAL, CONDICIONAL (Valor total de otras tasas o impuestos) </t>
  </si>
  <si>
    <t>CP1850</t>
  </si>
  <si>
    <t>Validar la pestaña Objetos Entidades (DetPrecio) campo Propiedad-dPrUnit cumpla con las condiciones descritas</t>
  </si>
  <si>
    <t>la pestaña Objetos Entidades (DetPrecio) campo Propiedad-dPrUnit debe cumplir con las condiciones descritas</t>
  </si>
  <si>
    <t xml:space="preserve">1. Ingresar al FTP dado por el proveedor                                                                           2. Validar la pestaña Objetos Entidades (DetPrecio) campo Propiedad-dPrUnit Tenga las siguientes características: Tipo de dato DECIMAL, OBLIGATORIO (Si el ítem no es valorable: informar campo en 0.00. dPrItem &lt;&gt; dCantCodInt * (dPrUnit - dPrUnitDesc)) </t>
  </si>
  <si>
    <t>CP1860</t>
  </si>
  <si>
    <t>Validar la pestaña Objetos Entidades (DetPrecio) campo Propiedad-dPrUnitDesc cumpla con las condiciones descritas</t>
  </si>
  <si>
    <t>la pestaña Objetos Entidades (DetPrecio) campo Propiedad-dPrUnitDesc debe cumplir con las condiciones descritas</t>
  </si>
  <si>
    <t xml:space="preserve">1. Ingresar al FTP dado por el proveedor                                                                           2. Validar la pestaña Objetos Entidades (DetPrecio) campo Propiedad-dPrUnitDesc Tenga las siguientes características: Tipo de dato DECIMAL, CONDICIONAL (Informar valor del descuento en Balboas, no en porcentaje o Si el ítem no es valorable: No informar el campo. El valor informado debe ser menor que dPrUnit (precio unitario).) </t>
  </si>
  <si>
    <t>CP1870</t>
  </si>
  <si>
    <t>Validar la pestaña Objetos Entidades (DetPrecio) campo Propiedad-dPrItem cumpla con las condiciones descritas</t>
  </si>
  <si>
    <t>la pestaña Objetos Entidades (DetPrecio) campo Propiedad-dPrItem debe cumplir con las condiciones descritas</t>
  </si>
  <si>
    <t xml:space="preserve">1. Ingresar al FTP dado por el proveedor                                                                           2. Validar la pestaña Objetos Entidades (DetPrecio) campo Propiedad-dPrItem Tenga las siguientes características: Tipo de dato DECIMAL, OBLIGATORIO ("Si el ítem no es valorable: informar campo en 0.00.
dPrItem &lt;&gt; dCantCodInt * (dPrUnit - dPrUnitDesc)") </t>
  </si>
  <si>
    <t>CP1880</t>
  </si>
  <si>
    <t>Validar la pestaña Objetos Entidades (DetPrecio) campo Propiedad-dPrAcarItem cumpla con las condiciones descritas</t>
  </si>
  <si>
    <t>la pestaña Objetos Entidades (DetPrecio) campo Propiedad-dPrAcarItem debe cumplir con las condiciones descritas</t>
  </si>
  <si>
    <t xml:space="preserve">1. Ingresar al FTP dado por el proveedor                                                                           2. Validar la pestaña Objetos Entidades (DetPrecio) campo Propiedad-dPrAcarItem Tenga las siguientes características: Tipo de dato DECIMAL, CONDICIONAL (Si se informa, no se puede informar dTotAcar (Valor del acarreo cobrado en el precio
total)) </t>
  </si>
  <si>
    <t>CP1890</t>
  </si>
  <si>
    <t>Validar la pestaña Objetos Entidades (DetPrecio) campo Propiedad-dPrSegItem cumpla con las condiciones descritas</t>
  </si>
  <si>
    <t>la pestaña Objetos Entidades (DetPrecio) campo Propiedad-dPrSegItem debe cumplir con las condiciones descritas</t>
  </si>
  <si>
    <t xml:space="preserve">1. Ingresar al FTP dado por el proveedor                                                                           2. Validar la pestaña Objetos Entidades (DetPrecio) campo Propiedad-dPrSegItem Tenga las siguientes características: Tipo de dato DECIMAL, CONDICIONAL (Si se informa, no se puede informar dTotSeg (Valor del seguro cobrado en el precio
total)) </t>
  </si>
  <si>
    <t>CP1900</t>
  </si>
  <si>
    <t>CP1910</t>
  </si>
  <si>
    <t>Validar la pestaña Objetos Entidades (DetPrecio) campo Propiedad-dValTotItem cumpla con las condiciones descritas</t>
  </si>
  <si>
    <t>la pestaña Objetos Entidades (DetPrecio) campo Propiedad-dValTotItem debe cumplir con las condiciones descritas</t>
  </si>
  <si>
    <t xml:space="preserve">1. Ingresar al FTP dado por el proveedor                                                                           2. Validar la pestaña Objetos Entidades (DetPrecio) campo Propiedad-dValTotItem Tenga las siguientes características: Tipo de dato DECIMAL, OBLIGATORIO (Si se informa, no se puede informar dTotSeg ("Si el ítem no es valorable: informar campo en 0.00.
En caso contrario: informar la suma de dPrItem, dPrAcarItem, dPrSegItem, dValITBMS, dValISC y dValOTI") </t>
  </si>
  <si>
    <t>CP1920</t>
  </si>
  <si>
    <t>Validar la pestaña Objetos Entidades (DetCodigo) campo Propiedad-dGTINCom cumpla con las condiciones descritas</t>
  </si>
  <si>
    <t>la pestaña Objetos Entidades (DetCodigo) campo Propiedad-dGTINCom debe cumplir con las condiciones descritas</t>
  </si>
  <si>
    <t xml:space="preserve">1. Ingresar al FTP dado por el proveedor                                                                           2. Validar la pestaña Objetos Entidades (DetCodigo) campo Propiedad-dGTINCom Tenga las siguientes características: Tipo de dato INTEGER, OBLIGATORIO (Códigos GTIN-8, GTIN-12, GTIN-13 o GTIN- 14 antiguos códigos EAN, UPC y DUN-14 informar campo vacío si el producto no posee este código) </t>
  </si>
  <si>
    <t>CP1930</t>
  </si>
  <si>
    <t>Validar la pestaña Objetos Entidades (DetCodigo) campo Propiedad-dCantGTINCom cumpla con las condiciones descritas</t>
  </si>
  <si>
    <t>la pestaña Objetos Entidades (DetCodigo) campo Propiedad-dCantGTINCom debe cumplir con las condiciones descritas</t>
  </si>
  <si>
    <t xml:space="preserve">1. Ingresar al FTP dado por el proveedor                                                                           2. Validar la pestaña Objetos Entidades (DetCodigo) campo Propiedad-dCantGTINCom Tenga las siguientes características: Tipo de dato DECIMAL, OBLIGATORIO (Cantidad del producto o servicio en el Código GTIN del ítem de comercialización) </t>
  </si>
  <si>
    <t>CP1940</t>
  </si>
  <si>
    <t>Validar la pestaña Objetos Entidades (DetCodigo) campo Propiedad-dGTINInv cumpla con las condiciones descritas</t>
  </si>
  <si>
    <t>la pestaña Objetos Entidades (DetCodigo) campo Propiedad-dGTINInv debe cumplir con las condiciones descritas</t>
  </si>
  <si>
    <t xml:space="preserve">1. Ingresar al FTP dado por el proveedor                                                                           2. Validar la pestaña Objetos Entidades (DetCodigo) campo Propiedad-dGTINInv Tenga las siguientes características: Tipo de dato INTEGER, OBLIGATORIO ("Códigos GTIN-8, GTIN-12, GTIN-13 o GTIN- 14
antiguos códigos EAN, UPC y DUN-14
informar campo vacío si el producto no posee este código") </t>
  </si>
  <si>
    <t>CP1950</t>
  </si>
  <si>
    <t>Validar la pestaña Objetos Entidades (DetCodigo) campo Propiedad-dCantComInvent cumpla con las condiciones descritas</t>
  </si>
  <si>
    <t>la pestaña Objetos Entidades (DetCodigo) campo Propiedad-dCantComInvent debe cumplir con las condiciones descritas</t>
  </si>
  <si>
    <t xml:space="preserve">1. Ingresar al FTP dado por el proveedor                                                                           2. Validar la pestaña Objetos Entidades (DetCodigo) campo Propiedad-dCantComInvent Tenga las siguientes características: Tipo de dato DECIMAL, OBLIGATORIO (Cantidad del producto o servicio en el Código GTIN del ítem de inventario) </t>
  </si>
  <si>
    <t>CP1960</t>
  </si>
  <si>
    <t>Validar la pestaña Objetos Entidades (DetITBMS) campo Propiedad-dTasaITBMS cumpla con las condiciones descritas</t>
  </si>
  <si>
    <t>la pestaña Objetos Entidades (DetITBMS) campo Propiedad-dTasaITBMS debe cumplir con las condiciones descritas</t>
  </si>
  <si>
    <t xml:space="preserve">1. Ingresar al FTP dado por el proveedor                                                                           2. Validar la pestaña Objetos Entidades (DetITBMS) campo Propiedad-dTasaITBMS Tenga las siguientes características: Tipo de dato STRING, OBLIGATORIO (Tasa del ITBMS aplicable al ítem (00:0% (excento), 01:7%, 02:10%, 03:15%.)) </t>
  </si>
  <si>
    <t>CP1970</t>
  </si>
  <si>
    <t>Validar la pestaña Objetos Entidades (DetITBMS) campo Propiedad-dValITBMS cumpla con las condiciones descritas</t>
  </si>
  <si>
    <t>la pestaña Objetos Entidades (DetITBMS) campo Propiedad-dValITBMS debe cumplir con las condiciones descritas</t>
  </si>
  <si>
    <t xml:space="preserve">1. Ingresar al FTP dado por el proveedor                                                                           2. Validar la pestaña Objetos Entidades (DetITBMS) campo Propiedad-dValITBMS Tenga las siguientes características: Tipo de dato DECIMAL, OBLIGATORIO (Producto de dTasaITBMS y dPrItem) </t>
  </si>
  <si>
    <t>CP1980</t>
  </si>
  <si>
    <t>Validar la pestaña Objetos Entidades (DetISC) campo Propiedad-dTasaISC cumpla con las condiciones descritas</t>
  </si>
  <si>
    <t>la pestaña Objetos Entidades (DetISC) campo Propiedad-dTasaISC debe cumplir con las condiciones descritas</t>
  </si>
  <si>
    <t xml:space="preserve">1. Ingresar al FTP dado por el proveedor                                                                           2. Validar la pestaña Objetos Entidades (DetISC) campo Propiedad-dTasaISC Tenga las siguientes características: Tipo de dato DECIMAL, OBLIGATORIO ("De acuerdo a la legislación vigente en el caso que aplique tasa porcentual.") </t>
  </si>
  <si>
    <t>CP1990</t>
  </si>
  <si>
    <t>Validar la pestaña Objetos Entidades (DetISC) campo Propiedad-dValISC cumpla con las condiciones descritas</t>
  </si>
  <si>
    <t>la pestaña Objetos Entidades (DetISC) campo Propiedad-dValISC debe cumplir con las condiciones descritas</t>
  </si>
  <si>
    <t xml:space="preserve">1. Ingresar al FTP dado por el proveedor                                                                           2. Validar la pestaña Objetos Entidades (DetISC) campo Propiedad-dValISC Tenga las siguientes características: Tipo de dato DECIMAL, OBLIGATORIO ("De acuerdo a la legislación vigente en el caso que aplique valor fijo o calculado. Producto de C501 y dPrItem, en el caso que aplique tasa porcentual.") </t>
  </si>
  <si>
    <t>CP2000</t>
  </si>
  <si>
    <t>Validar la pestaña Objetos Entidades (DetVehiculo) campo Propiedad-diModOpVN cumpla con las condiciones descritas</t>
  </si>
  <si>
    <t>la pestaña Objetos Entidades (DetVehiculo) campo Propiedad-diModOpVN debe cumplir con las condiciones descritas</t>
  </si>
  <si>
    <t xml:space="preserve">1. Ingresar al FTP dado por el proveedor                                                                           2. Validar la pestaña Objetos Entidades (DetVehiculo) campo Propiedad-iModOpVN Tenga las siguientes características: Tipo de dato STRING, OBLIGATORIO (Modalidad de la operación de venta de vehículos nuevos (01:venta a representante, 02:venta al consumidor final, 03:venta a gobierno, 04:venta a flota de vehículos, 99:otros)) </t>
  </si>
  <si>
    <t>CP2010</t>
  </si>
  <si>
    <t>Validar la pestaña Objetos Entidades (DetVehiculo) campo Propiedad-dModOpVNDesc cumpla con las condiciones descritas</t>
  </si>
  <si>
    <t>la pestaña Objetos Entidades (DetVehiculo) campo Propiedad-dModOpVNDesc debe cumplir con las condiciones descritas</t>
  </si>
  <si>
    <t xml:space="preserve">1. Ingresar al FTP dado por el proveedor                                                                           2. Validar la pestaña Objetos Entidades (DetVehiculo) campo Propiedad-dModOpVNDesc Tenga las siguientes características: Tipo de dato CONDICIONAL, OBLIGATORIO (Modalidad de la operación de venta de vehículos nuevos no listada en el formato) </t>
  </si>
  <si>
    <t>CP2020</t>
  </si>
  <si>
    <t>Validar la pestaña Objetos Entidades (DetVehiculo) campo Propiedad-dChasi cumpla con las condiciones descritas</t>
  </si>
  <si>
    <t>la pestaña Objetos Entidades (DetVehiculo) campo Propiedad-dChasi debe cumplir con las condiciones descritas</t>
  </si>
  <si>
    <t xml:space="preserve">1. Ingresar al FTP dado por el proveedor                                                                           2. Validar la pestaña Objetos Entidades (DetVehiculo) campo Propiedad-dChasi Tenga las siguientes características: Tipo de dato OBLIGATORIO, OBLIGATORIO (Chasis del vehículo (código VIN o número serial)) </t>
  </si>
  <si>
    <t>CP2030</t>
  </si>
  <si>
    <t>Validar la pestaña Objetos Entidades (DetVehiculo) campo Propiedad-dColorCod cumpla con las condiciones descritas</t>
  </si>
  <si>
    <t>la pestaña Objetos Entidades (DetVehiculo) campo Propiedad-dColorCod debe cumplir con las condiciones descritas</t>
  </si>
  <si>
    <t>1. Ingresar al FTP dado por el proveedor                                                                           2. Validar la pestaña Objetos Entidades (DetVehiculo) campo Propiedad-dColorCod Tenga las siguientes características: Tipo de dato STRING, OBLIGATORIO (Color del vehículo)</t>
  </si>
  <si>
    <t>CP2040</t>
  </si>
  <si>
    <t>Validar la pestaña Objetos Entidades (DetVehiculo) campo Propiedad-dColorNomb cumpla con las condiciones descritas</t>
  </si>
  <si>
    <t>la pestaña Objetos Entidades (DetVehiculo) campo Propiedad-dColorNomb debe cumplir con las condiciones descritas</t>
  </si>
  <si>
    <t>1. Ingresar al FTP dado por el proveedor                                                                           2. Validar la pestaña Objetos Entidades (DetVehiculo) campo Propiedad-dColorNomb Tenga las siguientes características: Tipo de dato VARCHAR, OPCIONAL (Descripción del color del vehículo)</t>
  </si>
  <si>
    <t>CP2050</t>
  </si>
  <si>
    <t>Validar la pestaña Objetos Entidades (DetVehiculo) campo Propiedad-dPotVeh cumpla con las condiciones descritas</t>
  </si>
  <si>
    <t>la pestaña Objetos Entidades (DetVehiculo) campo Propiedad-dPotVeh debe cumplir con las condiciones descritas</t>
  </si>
  <si>
    <t>1. Ingresar al FTP dado por el proveedor                                                                           2. Validar la pestaña Objetos Entidades (DetVehiculo) campo Propiedad-dPotVeh Tenga las siguientes características: Tipo de dato INTEGER, OPCIONAL (Potencia del motor (CV))</t>
  </si>
  <si>
    <t>CP2060</t>
  </si>
  <si>
    <t>Validar la pestaña Objetos Entidades (DetVehiculo) campo Propiedad-dCilin cumpla con las condiciones descritas</t>
  </si>
  <si>
    <t>la pestaña Objetos Entidades (DetVehiculo) campo Propiedad-dCilin debe cumplir con las condiciones descritas</t>
  </si>
  <si>
    <t>1. Ingresar al FTP dado por el proveedor                                                                           2. Validar la pestaña Objetos Entidades (DetVehiculo) campo Propiedad-dCilin Tenga las siguientes características: Tipo de dato INTEGER, OPCIONAL (Capacidad del motor (cc))</t>
  </si>
  <si>
    <t>CP2070</t>
  </si>
  <si>
    <t>Validar la pestaña Objetos Entidades (DetVehiculo) campo Propiedad-dPesoNet cumpla con las condiciones descritas</t>
  </si>
  <si>
    <t>la pestaña Objetos Entidades (DetVehiculo) campo Propiedad-dPesoNet debe cumplir con las condiciones descritas</t>
  </si>
  <si>
    <t>1. Ingresar al FTP dado por el proveedor                                                                           2. Validar la pestaña Objetos Entidades (DetVehiculo) campo Propiedad-dPesoNet Tenga las siguientes características: Tipo de dato DECIMAL, OPCIONAL (Peso Neto (Toneladas))</t>
  </si>
  <si>
    <t>CP2080</t>
  </si>
  <si>
    <t>Validar la pestaña Objetos Entidades (DetVehiculo) campo Propiedad-dPesoBruto cumpla con las condiciones descritas</t>
  </si>
  <si>
    <t>la pestaña Objetos Entidades (DetVehiculo) campo Propiedad-dPesoBruto debe cumplir con las condiciones descritas</t>
  </si>
  <si>
    <t>1. Ingresar al FTP dado por el proveedor                                                                           2. Validar la pestaña Objetos Entidades (DetVehiculo) campo Propiedad-dPesoBruto Tenga las siguientes características: Tipo de dato DECIMAL, OPCIONAL (Peso Bruto (Toneladas))</t>
  </si>
  <si>
    <t>CP2090</t>
  </si>
  <si>
    <t>Validar la pestaña Objetos Entidades (DetVehiculo) campo Propiedad-iCombust cumpla con las condiciones descritas</t>
  </si>
  <si>
    <t>la pestaña Objetos Entidades (DetVehiculo) campo Propiedad-iCombust debe cumplir con las condiciones descritas</t>
  </si>
  <si>
    <t>1. Ingresar al FTP dado por el proveedor                                                                           2. Validar la pestaña Objetos Entidades (DetVehiculo) campo Propiedad-iCombust Tenga las siguientes características: Tipo de dato STRING, OBLIGATORIO (Tipo de combustible (01:gasolina, 02:diésel, 03:etanol, 08:eléctrico, 09:gasolina/eléctrico, 99:otro))</t>
  </si>
  <si>
    <t>CP2100</t>
  </si>
  <si>
    <t>Validar la pestaña Objetos Entidades (DetVehiculo) campo Propiedad-dCombustDesc cumpla con las condiciones descritas</t>
  </si>
  <si>
    <t>la pestaña Objetos Entidades (DetVehiculo) campo Propiedad-iCombustDesc debe cumplir con las condiciones descritas</t>
  </si>
  <si>
    <t>1. Ingresar al FTP dado por el proveedor                                                                           2. Validar la pestaña Objetos Entidades (DetVehiculo) campo Propiedad-dCombustDesc Tenga las siguientes características: Tipo de dato STRING, CONDICIONAL (Tipo de combustible no listado en el formato)</t>
  </si>
  <si>
    <t>CP2110</t>
  </si>
  <si>
    <t>Validar la pestaña Objetos Entidades (DetVehiculo) campo Propiedad-dNroMotor cumpla con las condiciones descritas</t>
  </si>
  <si>
    <t>la pestaña Objetos Entidades (DetVehiculo) campo Propiedad-dNroMotor debe cumplir con las condiciones descritas</t>
  </si>
  <si>
    <t>1. Ingresar al FTP dado por el proveedor                                                                           2. Validar la pestaña Objetos Entidades (DetVehiculo) campo Propiedad-dNroMotor Tenga las siguientes características: Tipo de dato VARCHAR, OBLIGATORIO (Número del motor)</t>
  </si>
  <si>
    <t>CP2120</t>
  </si>
  <si>
    <t>Validar la pestaña Objetos Entidades (DetVehiculo) campo Propiedad-dCapTracc cumpla con las condiciones descritas</t>
  </si>
  <si>
    <t>la pestaña Objetos Entidades (DetVehiculo) campo Propiedad-dCapTracc debe cumplir con las condiciones descritas</t>
  </si>
  <si>
    <t>1. Ingresar al FTP dado por el proveedor                                                                           2. Validar la pestaña Objetos Entidades (DetVehiculo) campo Propiedad-dCapTracc Tenga las siguientes características: Tipo de dato DECIMAL, OPCIONAL (Capacidad máxima de tracción (Toneladas))</t>
  </si>
  <si>
    <t>CP2130</t>
  </si>
  <si>
    <t>Validar la pestaña Objetos Entidades (DetVehiculo) campo Propiedad-dEntreEj cumpla con las condiciones descritas</t>
  </si>
  <si>
    <t>la pestaña Objetos Entidades (DetVehiculo) campo Propiedad-dEntreEj debe cumplir con las condiciones descritas</t>
  </si>
  <si>
    <t>1. Ingresar al FTP dado por el proveedor                                                                           2. Validar la pestaña Objetos Entidades (DetVehiculo) campo Propiedad-dEntreEj Tenga las siguientes características: Tipo de dato DECIMAL, OPCIONAL (Distancia entre ejes (Metros))</t>
  </si>
  <si>
    <t>CP2140</t>
  </si>
  <si>
    <t>Validar la pestaña Objetos Entidades (DetVehiculo) campo Propiedad-dAnoMod cumpla con las condiciones descritas</t>
  </si>
  <si>
    <t>la pestaña Objetos Entidades (DetVehiculo) campo Propiedad-dAnoMod debe cumplir con las condiciones descritas</t>
  </si>
  <si>
    <t>1. Ingresar al FTP dado por el proveedor                                                                           2. Validar la pestaña Objetos Entidades (DetVehiculo) campo Propiedad-dAnoMod Tenga las siguientes características: Tipo de dato INTEGER, OPCIONAL (Año del modelo de fabricación)</t>
  </si>
  <si>
    <t>CP2150</t>
  </si>
  <si>
    <t>Validar la pestaña Objetos Entidades (DetVehiculo) campo Propiedad-dAnoFab cumpla con las condiciones descritas</t>
  </si>
  <si>
    <t>la pestaña Objetos Entidades (DetVehiculo) campo Propiedad-dAnoFab debe cumplir con las condiciones descritas</t>
  </si>
  <si>
    <t>1. Ingresar al FTP dado por el proveedor                                                                           2. Validar la pestaña Objetos Entidades (DetVehiculo) campo Propiedad-dAnoFab Tenga las siguientes características: Tipo de dato INTEGER, OPCIONAL (Año de fabricación)</t>
  </si>
  <si>
    <t>CP2160</t>
  </si>
  <si>
    <t>Validar la pestaña Objetos Entidades (DetVehiculo) campo Propiedad-iTipoPintura cumpla con las condiciones descritas</t>
  </si>
  <si>
    <t>la pestaña Objetos Entidades (DetVehiculo) campo Propiedad-iTipoPintura debe cumplir con las condiciones descritas</t>
  </si>
  <si>
    <t>1. Ingresar al FTP dado por el proveedor                                                                           2. Validar la pestaña Objetos Entidades (DetVehiculo) campo Propiedad-iTipoPintura Tenga las siguientes características: Tipo de dato INTEGER, OPCIONAL (Tipo de pintura (1:sólida, 2:metálica, 3:perla, 4:fosca, 9:otra))</t>
  </si>
  <si>
    <t>CP2170</t>
  </si>
  <si>
    <t>Validar la pestaña Objetos Entidades (DetVehiculo) campo Propiedad-dTipoPinturaDesc cumpla con las condiciones descritas</t>
  </si>
  <si>
    <t>la pestaña Objetos Entidades (DetVehiculo) campo Propiedad-iTipoPinturaDesc debe cumplir con las condiciones descritas</t>
  </si>
  <si>
    <t>1. Ingresar al FTP dado por el proveedor                                                                           2. Validar la pestaña Objetos Entidades (DetVehiculo) campo Propiedad-dTipoPinturaDesc Tenga las siguientes características: Tipo de dato STRING, OCONDICIONAL (Tipo de pintura (Tipo de pintura no listada en el formato)</t>
  </si>
  <si>
    <t>CP2180</t>
  </si>
  <si>
    <t>Validar la pestaña Objetos Entidades (DetVehiculo) campo Propiedad-cTipoVehic cumpla con las condiciones descritas</t>
  </si>
  <si>
    <t>la pestaña Objetos Entidades (DetVehiculo) campo Propiedad-cTipoVehic debe cumplir con las condiciones descritas</t>
  </si>
  <si>
    <t>1. Ingresar al FTP dado por el proveedor                                                                           2. Validar la pestaña Objetos Entidades (DetVehiculo) campo Propiedad-cTipoVehic Tenga las siguientes características: Tipo de dato INTEGER, OBLIGATORIO (Tipo de pintura (Tipo del vehículo (1:motocicleta, 2:bus, 3:camión, 4:sedán, 5:camioneta, 6:pickup))</t>
  </si>
  <si>
    <t>CP2190</t>
  </si>
  <si>
    <t>Validar la pestaña Objetos Entidades (DetVehiculo) campo Propiedad-cUsoVehic cumpla con las condiciones descritas</t>
  </si>
  <si>
    <t>la pestaña Objetos Entidades (DetVehiculo) campo Propiedad-cUsoVehic debe cumplir con las condiciones descritas</t>
  </si>
  <si>
    <t>1. Ingresar al FTP dado por el proveedor                                                                           2. Validar la pestaña Objetos Entidades (DetVehiculo) campo Propiedad-cUsoVehic Tenga las siguientes características: Tipo de dato INTEGER, OBLIGATORIO (Tipo de pintura (Uso del vehículo (1:comercial, 2:particula))</t>
  </si>
  <si>
    <t>CP2200</t>
  </si>
  <si>
    <t>Validar la pestaña Objetos Entidades (DetVehiculo) campo Propiedad-ciCondVehic cumpla con las condiciones descritas</t>
  </si>
  <si>
    <t>la pestaña Objetos Entidades (DetVehiculo) campo Propiedad-ciCondVehic debe cumplir con las condiciones descritas</t>
  </si>
  <si>
    <t>1. Ingresar al FTP dado por el proveedor                                                                           2. Validar la pestaña Objetos Entidades (DetVehiculo) campo Propiedad-iCondVehic Tenga las siguientes características: Tipo de dato INTEGER, OPCIONAL (Condición del vehículo (1:acabado, 2:semi-acabado, 3:inacabado))</t>
  </si>
  <si>
    <t>CP2210</t>
  </si>
  <si>
    <t>Validar la pestaña Objetos Entidades (DetVehiculo) campo Propiedad-dLotac cumpla con las condiciones descritas</t>
  </si>
  <si>
    <t>la pestaña Objetos Entidades (DetVehiculo) campo Propiedad-dLotac debe cumplir con las condiciones descritas</t>
  </si>
  <si>
    <t>1. Ingresar al FTP dado por el proveedor                                                                           2. Validar la pestaña Objetos Entidades (DetVehiculo) campo Propiedad-dLotac Tenga las siguientes características: Tipo de dato INTEGER, OPCIONAL (Condición del vehículo (Capacidad máxima de pasajeros sentados)</t>
  </si>
  <si>
    <t>CP2220</t>
  </si>
  <si>
    <t>Validar la pestaña Objetos Entidades (DetMedMatPrima) campo Propiedad-dNroLote cumpla con las condiciones descritas</t>
  </si>
  <si>
    <t>la pestaña Objetos Entidades (DetMedMatPrima) campo Propiedad-dNroLote debe cumplir con las condiciones descritas</t>
  </si>
  <si>
    <t>1. Ingresar al FTP dado por el proveedor                                                                           2. Validar la pestaña Objetos Entidades (DetMedMatPrima) campo Propiedad-dNroLote Tenga las siguientes características: Tipo de dato VARCHAR, OBLIGATORIO (Número de lote de medicinas y materias primas farmacéuticas)</t>
  </si>
  <si>
    <t>CP2230</t>
  </si>
  <si>
    <t>Validar la pestaña Objetos Entidades (DetMedMatPrima) campo Propiedad-dCtLote cumpla con las condiciones descritas</t>
  </si>
  <si>
    <t>la pestaña Objetos Entidades (DetMedMatPrima) campo Propiedad-dCtLote debe cumplir con las condiciones descritas</t>
  </si>
  <si>
    <t>1. Ingresar al FTP dado por el proveedor                                                                           2. Validar la pestaña Objetos Entidades (DetMedMatPrima) campo Propiedad-dCtLote Tenga las siguientes características: Tipo de dato INTEGER, OBLIGATORIO (Cantidad de productos en el lote de medicinas y materias primas farmacéuticas)</t>
  </si>
  <si>
    <t>CP2240</t>
  </si>
  <si>
    <t>Validar la pestaña Objetos Entidades (DetPedComercial) campo Propiedad-dNroPed cumpla con las condiciones descritas</t>
  </si>
  <si>
    <t>la pestaña Objetos Entidades (DetPedComercial) campo Propiedad-dNroPed debe cumplir con las condiciones descritas</t>
  </si>
  <si>
    <t>1. Ingresar al FTP dado por el proveedor                                                                           2. Validar la pestaña Objetos Entidades (DetPedComercial) campo Propiedad-dNroPed Tenga las siguientes características: Tipo de dato INTEGER, OBLIGATORIO (Número del pedido de compra)</t>
  </si>
  <si>
    <t>CP2250</t>
  </si>
  <si>
    <t>Validar la pestaña Objetos Entidades (DetPedComercial) campo Propiedad-dSecItemPed cumpla con las condiciones descritas</t>
  </si>
  <si>
    <t>la pestaña Objetos Entidades (DetPedComercial) campo Propiedad-dSecItemPed debe cumplir con las condiciones descritas</t>
  </si>
  <si>
    <t>1. Ingresar al FTP dado por el proveedor                                                                           2. Validar la pestaña Objetos Entidades (DetPedComercial) campo Propiedad-dSecItemPed Tenga las siguientes características: Tipo de dato INTEGER, OBLIGATORIO (Número secuencial del ítem en el pedido)</t>
  </si>
  <si>
    <t>CP2260</t>
  </si>
  <si>
    <t>Validar la pestaña Objetos Entidades (DetPedComercial) campo Propiedad-dInfEmPedIt cumpla con las condiciones descritas</t>
  </si>
  <si>
    <t>la pestaña Objetos Entidades (DetPedComercial) campo Propiedad-dInfEmPedIt debe cumplir con las condiciones descritas</t>
  </si>
  <si>
    <t>1. Ingresar al FTP dado por el proveedor                                                                           2. Validar la pestaña Objetos Entidades (DetPedComercial) campo Propiedad-dInfEmPedIt Tenga las siguientes características: Tipo de dato STRING, OBLIGATORIO (Información de interés del emisor con respeto al pedido comercial, relacionado con un ítem del comprobante)</t>
  </si>
  <si>
    <t>CP2270</t>
  </si>
  <si>
    <t>Validar la pestaña Objetos Entidades (Exportacion) campo Propiedad-cCondEntr cumpla con las condiciones descritas</t>
  </si>
  <si>
    <t>la pestaña Objetos Entidades (Exportacion) campo Propiedad-cCondEntr debe cumplir con las condiciones descritas</t>
  </si>
  <si>
    <t>1. Ingresar al FTP dado por el proveedor                                                                           2. Validar la pestaña Objetos Entidades (Exportacion) campo Propiedad-cCondEntr Tenga las siguientes características: Tipo de dato VARCHAR, OBLIGATORIO ("Condiciones de entrega de acuerdo con la tabla de INCOTERMS (Debe corresponder a una de las siglas de la columna “Condición” de la Tabla 32)")</t>
  </si>
  <si>
    <t>CP2280</t>
  </si>
  <si>
    <t>Validar la pestaña Objetos Entidades (Exportacion) campo Propiedad-cMoneda cumpla con las condiciones descritas</t>
  </si>
  <si>
    <t>la pestaña Objetos Entidades (Exportacion) campo Propiedad-cMoneda debe cumplir con las condiciones descritas</t>
  </si>
  <si>
    <t>1. Ingresar al FTP dado por el proveedor                                                                           2. Validar la pestaña Objetos Entidades (Exportacion) campo Propiedad-cMoneda Tenga las siguientes características: Tipo de dato VARCHAR, OPCIONAL (Moneda de la operación de exportación: moneda en que se vende al comprador en el extranjero (tabla 33 - DGI))</t>
  </si>
  <si>
    <t>CP2290</t>
  </si>
  <si>
    <t>Validar la pestaña Objetos Entidades (Exportacion) campo Propiedad-cMonedaDesc cumpla con las condiciones descritas</t>
  </si>
  <si>
    <t>la pestaña Objetos Entidades (Exportacion) campo Propiedad-cMonedaDesc debe cumplir con las condiciones descritas</t>
  </si>
  <si>
    <t>1. Ingresar al FTP dado por el proveedor                                                                           2. Validar la pestaña Objetos Entidades (Exportacion) campo Propiedad-cMonedaDesc Tenga las siguientes características: Tipo de dato STRING, OPCIONAL (Moneda de la operación de exportación no existente)</t>
  </si>
  <si>
    <t>CP2300</t>
  </si>
  <si>
    <t>Validar la pestaña Objetos Entidades (Exportacion) campo Propiedad-dCambio cumpla con las condiciones descritas</t>
  </si>
  <si>
    <t>la pestaña Objetos Entidades (Exportacion) campo Propiedad-dCambio debe cumplir con las condiciones descritas</t>
  </si>
  <si>
    <t>1. Ingresar al FTP dado por el proveedor                                                                           2. Validar la pestaña Objetos Entidades (Exportacion) campo Propiedad-dCambio Tenga las siguientes características: Tipo de dato DECIMAL, CONDICIONAL (Tipo de cambio a la fecha de la operación)</t>
  </si>
  <si>
    <t>CP2310</t>
  </si>
  <si>
    <t>Validar la pestaña Objetos Entidades (Exportacion) campo Propiedad-dVTotEst cumpla con las condiciones descritas</t>
  </si>
  <si>
    <t>la pestaña Objetos Entidades (Exportacion) campo Propiedad-dVTotEst debe cumplir con las condiciones descritas</t>
  </si>
  <si>
    <t>1. Ingresar al FTP dado por el proveedor                                                                           2. Validar la pestaña Objetos Entidades (Exportacion) campo Propiedad-dVTotEst Tenga las siguientes características: Tipo de dato DECIMAL, CONDICIONAL ("Utilizar si la moneda de exportación es diferente del USD Obligatorio si existe cMoneda
Debe corresponder al producto de B504 por dVTot")</t>
  </si>
  <si>
    <t>CP2320</t>
  </si>
  <si>
    <t>Validar la pestaña Objetos Entidades (Exportacion) campo Propiedad-dPuertoEmbarq cumpla con las condiciones descritas</t>
  </si>
  <si>
    <t>la pestaña Objetos Entidades (Exportacion) campo Propiedad-dPuertoEmbarq debe cumplir con las condiciones descritas</t>
  </si>
  <si>
    <t>1. Ingresar al FTP dado por el proveedor                                                                           2. Validar la pestaña Objetos Entidades (Exportacion) campo Propiedad-dPuertoEmbarq Tenga las siguientes características: Tipo de dato STRING, OPCIONAL (Puerto de embarque de la mercancía)</t>
  </si>
  <si>
    <t>CP2330</t>
  </si>
  <si>
    <t>Validar la pestaña Objetos Entidades (Referencia) campo Propiedad-dTipoRuc cumpla con las condiciones descritas</t>
  </si>
  <si>
    <t>la pestaña Objetos Entidades (Referencia) campo Propiedad-dTipoRuc debe cumplir con las condiciones descritas</t>
  </si>
  <si>
    <t>1. Ingresar al FTP dado por el proveedor                                                                           2. Validar la pestaña Objetos Entidades (Referencia						) campo Propiedad-dTipoRuc Tenga las siguientes características: Tipo de dato INTEGER, OBLIGATORIO (Tipo Contribuyente del emisor documento fiscal referenciado (1: Natural, 2:Jurídico))</t>
  </si>
  <si>
    <t>CP2340</t>
  </si>
  <si>
    <t>Validar la pestaña Objetos Entidades (Referencia) campo Propiedad-dRuc cumpla con las condiciones descritas</t>
  </si>
  <si>
    <t>la pestaña Objetos Entidades (Referencia) campo Propiedad-dRuc debe cumplir con las condiciones descritas</t>
  </si>
  <si>
    <t>1. Ingresar al FTP dado por el proveedor                                                                           2. Validar la pestaña Objetos Entidades (Referencia                                                ) campo Propiedad-dRuc Tenga las siguientes características: Tipo de dato STRING, OBLIGATORIO (Ruc Contribuyente del emisor documento fiscal referenciado)</t>
  </si>
  <si>
    <t>CP2350</t>
  </si>
  <si>
    <t>Validar la pestaña Objetos Entidades (Referencia) campo Propiedad-dDv cumpla con las condiciones descritas</t>
  </si>
  <si>
    <t>la pestaña Objetos Entidades (Referencia) campo Propiedad-dDv debe cumplir con las condiciones descritas</t>
  </si>
  <si>
    <t>1. Ingresar al FTP dado por el proveedor                                                                           2. Validar la pestaña Objetos Entidades (Referencia                                                ) campo Propiedad-dDv Tenga las siguientes características: Tipo de dato STRING, OBLIGATORIO (Dígito verificador Contribuyente del emisor documento fiscal referenciado calculado en base al algoritmo del RUC publicado por la DGI)</t>
  </si>
  <si>
    <t>CP2360</t>
  </si>
  <si>
    <t>Validar la pestaña Objetos Entidades (Referencia) campo Propiedad-dNombEmRef cumpla con las condiciones descritas</t>
  </si>
  <si>
    <t>la pestaña Objetos Entidades (Referencia) campo Propiedad-dNombEmRef debe cumplir con las condiciones descritas</t>
  </si>
  <si>
    <t>1. Ingresar al FTP dado por el proveedor                                                                           2. Validar la pestaña Objetos Entidades (Referencia) campo Propiedad-dNombEmRef Tenga las siguientes características: Tipo de dato STRING, OBLIGATORIO (Razón Social (Persona Jurídica) o Nombre y Apellido (Persona Natural) del emisor del documento fiscal referenciado)</t>
  </si>
  <si>
    <t>CP2370</t>
  </si>
  <si>
    <t>Validar la pestaña Objetos Entidades (Referencia) campo Propiedad-dFechaDFRef cumpla con las condiciones descritas</t>
  </si>
  <si>
    <t>la pestaña Objetos Entidades (Referencia) campo Propiedad-dFechaDFRef debe cumplir con las condiciones descritas</t>
  </si>
  <si>
    <t>1. Ingresar al FTP dado por el proveedor                                                                           2. Validar la pestaña Objetos Entidades (Referencia) campo Propiedad-dFechaDFRef Tenga las siguientes características: Tipo de dato DATETIME, OBLIGATORIO (Fecha de emisión del Documento Fiscal Referenciado)</t>
  </si>
  <si>
    <t>CP2380</t>
  </si>
  <si>
    <t>Validar la pestaña Objetos Entidades (Referencia) campo Propiedad-dCUFERef cumpla con las condiciones descritas</t>
  </si>
  <si>
    <t>la pestaña Objetos Entidades (Referencia) campo Propiedad-dCUFERef debe cumplir con las condiciones descritas</t>
  </si>
  <si>
    <t>1. Ingresar al FTP dado por el proveedor                                                                           2. Validar la pestaña Objetos Entidades (Referencia) campo Propiedad-dCUFERef Tenga las siguientes características: Tipo de dato VARCHAR, CONDICIONAL si se envía dNroFacIE o dNroFacPap (CUFE de FE referenciada)</t>
  </si>
  <si>
    <t>CP2390</t>
  </si>
  <si>
    <t>Validar la pestaña Objetos Entidades (Referencia) campo Propiedad-dNroFacPap cumpla con las condiciones descritas</t>
  </si>
  <si>
    <t>la pestaña Objetos Entidades (Referencia) campo Propiedad-dNroFacPap debe cumplir con las condiciones descritas</t>
  </si>
  <si>
    <t>1. Ingresar al FTP dado por el proveedor                                                                           2. Validar la pestaña Objetos Entidades (Referencia) campo Propiedad-dNroFacPap Tenga las siguientes características: Tipo de dato VARCHAR, CONDICIONAL si se envía dNroFacIE o dCUFERef (Número de comprobante en papel)</t>
  </si>
  <si>
    <t>CP2400</t>
  </si>
  <si>
    <t>Validar la pestaña Objetos Entidades (Referencia) campo Propiedad-dNroFacIE cumpla con las condiciones descritas</t>
  </si>
  <si>
    <t>la pestaña Objetos Entidades (Referencia) campo Propiedad-dNroFacIE debe cumplir con las condiciones descritas</t>
  </si>
  <si>
    <t>1. Ingresar al FTP dado por el proveedor                                                                           2. Validar la pestaña Objetos Entidades (Referencia) campo Propiedad-dNroFacIE Tenga las siguientes características: Tipo de dato VARCHAR, CONDICIONAL si se envía dNroFacPap o dCUFERef (Número de comprobante emitido por impresora fiscal)</t>
  </si>
  <si>
    <t>CP2410</t>
  </si>
  <si>
    <t>Validar la pestaña Objetos Entidades (Autorizado) campo Propiedad-dTipoRuc cumpla con las condiciones descritas</t>
  </si>
  <si>
    <t>la pestaña Objetos Entidades (Autorizado) campo Propiedad-dTipoRuc debe cumplir con las condiciones descritas</t>
  </si>
  <si>
    <t>1. Ingresar al FTP dado por el proveedor                                                                           2. Validar la pestaña Objetos Entidades (Autorizado) campo Propiedad-dTipoRuc Tenga las siguientes características: Tipo de dato INTEGER, OBLIGATORIO (Tipo de Contribuyente (1: Natural, 2:Jurídico))</t>
  </si>
  <si>
    <t>CP2420</t>
  </si>
  <si>
    <t>Validar la pestaña Objetos Entidades (Autorizado) campo Propiedad-dRuc cumpla con las condiciones descritas</t>
  </si>
  <si>
    <t>la pestaña Objetos Entidades (Autorizado) campo Propiedad-dRuc debe cumplir con las condiciones descritas</t>
  </si>
  <si>
    <t>1. Ingresar al FTP dado por el proveedor                                                                           2. Validar la pestaña Objetos Entidades (Autorizado) campo Propiedad-dRuc Tenga las siguientes características: Tipo de dato STRING, OBLIGATORIO (Ruc autorizado a descargar)</t>
  </si>
  <si>
    <t>CP2430</t>
  </si>
  <si>
    <t>Validar la pestaña Objetos Entidades (DescBono) campo Propiedad-dDetalDesc cumpla con las condiciones descritas</t>
  </si>
  <si>
    <t>la pestaña Objetos Entidades (DescBono) campo Propiedad-dDetalDesc debe cumplir con las condiciones descritas</t>
  </si>
  <si>
    <t>1. Ingresar al FTP dado por el proveedor                                                                           2. Validar la pestaña Objetos Entidades (DescBono) campo Propiedad-dDetalDesc Tenga las siguientes características: Tipo de dato STRING, OBLIGATORIO (Descripción de descuentos o bonificaciones adicionales aplicados al comprobante)</t>
  </si>
  <si>
    <t>CP2440</t>
  </si>
  <si>
    <t>Validar la pestaña Objetos Entidades (DescBono) campo Propiedad-dValDesc cumpla con las condiciones descritas</t>
  </si>
  <si>
    <t>la pestaña Objetos Entidades (DescBono) campo Propiedad-dValDesc debe cumplir con las condiciones descritas</t>
  </si>
  <si>
    <t>1. Ingresar al FTP dado por el proveedor                                                                           2. Validar la pestaña Objetos Entidades (DescBono) campo Propiedad-dValDesc Tenga las siguientes características: Tipo de dato DECIMAL, OBLIGATORIO (Descripción de descuentos o bonificaciones adicionales aplicados al comprobanteMonto Descuentos/Bonificaciones y otros ajustes)</t>
  </si>
  <si>
    <t>CP2450</t>
  </si>
  <si>
    <t>Validar la pestaña Objetos Entidades (FormaPago) campo Propiedad-iFormaPago cumpla con las condiciones descritas</t>
  </si>
  <si>
    <t>la pestaña Objetos Entidades (FormaPago) campo Propiedad-iFormaPago debe cumplir con las condiciones descritas</t>
  </si>
  <si>
    <t>1. Ingresar al FTP dado por el proveedor                                                                           2. Validar la pestaña Objetos Entidades (FormaPago) campo Propiedad-iFormaPago Tenga las siguientes características: Tipo de dato STRING, OBLIGATORIO (01: Crédito
02: Efectivo
03: Tarjeta Crédito
04: Tarjeta Débito
05: Tarjeta Fidelización
06: Vale 
07: Tarjeta de Regalo
08: Transf./Depósito a cta. Bancaria
09: Cheque
10: Punto de Pago
99: otro)</t>
  </si>
  <si>
    <t>CP2460</t>
  </si>
  <si>
    <t>Validar la pestaña Objetos Entidades (FormaPago) campo Propiedad-dFormaPagoDesc cumpla con las condiciones descritas</t>
  </si>
  <si>
    <t>la pestaña Objetos Entidades (FormaPago) campo Propiedad-iFormaPagoDes debe cumplir con las condiciones descritas</t>
  </si>
  <si>
    <t>1. Ingresar al FTP dado por el proveedor                                                                           2. Validar la pestaña Objetos Entidades (FormaPago) campo Propiedad-dFormaPagoDesc Tenga las siguientes características: Tipo de dato STRING, CONDICIONAL (Descripción de forma de pago no listada en el formato)</t>
  </si>
  <si>
    <t>CP2470</t>
  </si>
  <si>
    <t>Validar la pestaña Objetos Entidades (FormaPago) campo Propiedad-dVlrCuota cumpla con las condiciones descritas</t>
  </si>
  <si>
    <t>la pestaña Objetos Entidades (FormaPago) campo Propiedad-dVlrCuota debe cumplir con las condiciones descritas</t>
  </si>
  <si>
    <t>1. Ingresar al FTP dado por el proveedor                                                                           2. Validar la pestaña Objetos Entidades (FormaPago) campo Propiedad-dVlrCuota Tenga las siguientes características: Tipo de dato DECIMAL, OBLIGATORIO (Valor de la cuota pagada utilizando esta forma de pago)</t>
  </si>
  <si>
    <t>CP2480</t>
  </si>
  <si>
    <t>Validar la pestaña Objetos Entidades (RetAplicada) campo Propiedad-cCodRetenc cumpla con las condiciones descritas</t>
  </si>
  <si>
    <t>la pestaña Objetos Entidades (RetAplicada) campo Propiedad-cCodRetenc debe cumplir con las condiciones descritas</t>
  </si>
  <si>
    <t>1. Ingresar al FTP dado por el proveedor                                                                           2. Validar la pestaña Objetos Entidades (RetAplicada) campo Propiedad-cCodRetenc Tenga las siguientes características: Tipo de dato INTEGER, OBLIGATORIO (Código de Retención a aplicar (1:Servicio profesional al estado 100%, 2:Venta de bienes/servicios al estado 50%, 3:No domiciliado o empresa constituida en el exterior 100%, 4:Compra de bienes/servicios 50%, 7:Comercio afiliado a sistema de TC/TD 50%m, 8:Otros))</t>
  </si>
  <si>
    <t>CP2490</t>
  </si>
  <si>
    <t>Validar la pestaña Objetos Entidades (RetAplicada) campo Propiedad-cValRetenc cumpla con las condiciones descritas</t>
  </si>
  <si>
    <t>la pestaña Objetos Entidades (RetAplicada) campo Propiedad-cValRetenc debe cumplir con las condiciones descritas</t>
  </si>
  <si>
    <t>1. Ingresar al FTP dado por el proveedor                                                                           2. Validar la pestaña Objetos Entidades (RetAplicada) campo Propiedad-cValRetenc Tenga las siguientes características: Tipo de dato DECIMAL, OBLIGATORIO (Código de Retención a aplicar (Monto de la retención a aplicar)</t>
  </si>
  <si>
    <t>CP2500</t>
  </si>
  <si>
    <t>Validar la pestaña Objetos Entidades (PagoPlazo) campo Propiedad-dSecItem cumpla con las condiciones descritas</t>
  </si>
  <si>
    <t>la pestaña Objetos Entidades (PagoPlazo) campo Propiedad-dSecItem debe cumplir con las condiciones descritas</t>
  </si>
  <si>
    <t>1. Ingresar al FTP dado por el proveedor                                                                           2. Validar la pestaña Objetos Entidades (PagoPlazo) campo Propiedad-dSecItem Tenga las siguientes características: Tipo de dato INTEGER, OBLIGATORIO (Número secuencial de cada cuota a plazo)</t>
  </si>
  <si>
    <t>CP2510</t>
  </si>
  <si>
    <t>Validar la pestaña Objetos Entidades (PagoPlazo) campo Propiedad-dFecItPlazo cumpla con las condiciones descritas</t>
  </si>
  <si>
    <t>la pestaña Objetos Entidades (PagoPlazo) campo Propiedad-dFecItPlazo debe cumplir con las condiciones descritas</t>
  </si>
  <si>
    <t>1. Ingresar al FTP dado por el proveedor                                                                           2. Validar la pestaña Objetos Entidades (PagoPlazo) campo Propiedad-dFecItPlazo Tenga las siguientes características: Tipo de dato DATETIME, OBLIGATORIO (Fecha de vencimiento de la cuota)</t>
  </si>
  <si>
    <t>CP2520</t>
  </si>
  <si>
    <t>Validar la pestaña Objetos Entidades (PagoPlazo) campo Propiedad-dValItPlazo cumpla con las condiciones descritas</t>
  </si>
  <si>
    <t>la pestaña Objetos Entidades (PagoPlazo) campo Propiedad-dValItPlazo debe cumplir con las condiciones descritas</t>
  </si>
  <si>
    <t>1. Ingresar al FTP dado por el proveedor                                                                           2. Validar la pestaña Objetos Entidades (PagoPlazo) campo Propiedad-dValItPlazo Tenga las siguientes características: Tipo de dato DECIMAL, OBLIGATORIO (Valor de la cuota)</t>
  </si>
  <si>
    <t>CP2530</t>
  </si>
  <si>
    <t>Validar la pestaña Objetos Entidades (PagoPlazo) campo Propiedad-dInfPagPlazo cumpla con las condiciones descritas</t>
  </si>
  <si>
    <t>la pestaña Objetos Entidades (PagoPlazo) campo Propiedad-dInfPagPlazo debe cumplir con las condiciones descritas</t>
  </si>
  <si>
    <t>1. Ingresar al FTP dado por el proveedor                                                                           2. Validar la pestaña Objetos Entidades (PagoPlazo) campo Propiedad-dInfPagPlazo Tenga las siguientes características: Tipo de dato VARCHAR, OPCIONAL (Información de interés del emisor con respeto a esta cuota)</t>
  </si>
  <si>
    <t>CP2540</t>
  </si>
  <si>
    <t>Validar la pestaña Objetos Entidades (PedComercial) campo Propiedad-dNroPed cumpla con las condiciones descritas</t>
  </si>
  <si>
    <t>la pestaña Objetos Entidades (PedComercial) campo Propiedad-dNroPed debe cumplir con las condiciones descritas</t>
  </si>
  <si>
    <t>1. Ingresar al FTP dado por el proveedor                                                                           2. Validar la pestaña Objetos Entidades (PedComercial) campo Propiedad-dNroPed Tenga las siguientes características: Tipo de dato INT64, OBLIGATORIO (Número del pedido de compra)</t>
  </si>
  <si>
    <t>CP2550</t>
  </si>
  <si>
    <t>Validar la pestaña Objetos Entidades (PedComercial) campo Propiedad-dNumAcept cumpla con las condiciones descritas</t>
  </si>
  <si>
    <t>la pestaña Objetos Entidades (PedComercial) campo Propiedad-dNumAcept debe cumplir con las condiciones descritas</t>
  </si>
  <si>
    <t>1. Ingresar al FTP dado por el proveedor                                                                           2. Validar la pestaña Objetos Entidades (PedComercial) campo Propiedad-dNumAcept Tenga las siguientes características: Tipo de dato LIST(STRING), OPCIONAL (Número de aceptación de pedido. Max 50 items)</t>
  </si>
  <si>
    <t>CP2560</t>
  </si>
  <si>
    <t>Validar la pestaña Objetos Entidades (PedComercial) campo Propiedad-dCodRec cumpla con las condiciones descritas</t>
  </si>
  <si>
    <t>Debe permitir registrar el código con que el
facturador identifica a su cliente o receptor de la factura</t>
  </si>
  <si>
    <t>1. Ingresar al FTP dado por el proveedor                                                                           2. Validar la pestaña Objetos Entidades (PedComercial) campo Propiedad-dCodRec Tenga las siguientes características: Tipo de dato STRING, OPCIONAL (Código de cliente/receptor)</t>
  </si>
  <si>
    <t>CP2570</t>
  </si>
  <si>
    <t>Validar la pestaña Objetos Entidades (PedComercial) campo Propiedad-dCodSisEm cumpla con las condiciones descritas</t>
  </si>
  <si>
    <t>Permite registrar el código del sistema que emite la factura electrónica (de utilidad
cuando un emisor disponga de más de un sistema de facturación)</t>
  </si>
  <si>
    <t>1. Ingresar al FTP dado por el proveedor                                                                           2. Validar la pestaña Objetos Entidades (PedComercial) campo Propiedad-dCodSisEm Tenga las siguientes características: Tipo de dato STRING, OPCIONAL (Código de sistema emisor)</t>
  </si>
  <si>
    <t>CP2580</t>
  </si>
  <si>
    <t>Validar la pestaña Objetos Entidades (PedComercial) campo Propiedad-dInfEmPedGl cumpla con las condiciones descritas</t>
  </si>
  <si>
    <t>la pestaña Objetos Entidades (PedComercial) campo Propiedad-dInfEmPedGl debe cumplir con las condiciones descritas</t>
  </si>
  <si>
    <t>1. Ingresar al FTP dado por el proveedor                                                                           2. Validar la pestaña Objetos Entidades (PedComercial) campo Propiedad-dInfEmPedGl Tenga las siguientes características: Tipo de dato STRING, OPCIONAL (Información de interés del emisor con respeto al Pedido Comercial global)</t>
  </si>
  <si>
    <t>CP2590</t>
  </si>
  <si>
    <t>Validar la pestaña Objetos Entidades (Logistica) campo Propiedad-dNroVols cumpla con las condiciones descritas</t>
  </si>
  <si>
    <t>la pestaña Objetos Entidades (Logistica) campo Propiedad-dNroVols debe cumplir con las condiciones descritas</t>
  </si>
  <si>
    <t>1. Ingresar al FTP dado por el proveedor                                                                           2. Validar la pestaña Objetos Entidades (Logistica) campo Propiedad-dNroVols Tenga las siguientes características: Tipo de dato INTEGER, OPCIONAL (Número de volúmenes)</t>
  </si>
  <si>
    <t>CP2600</t>
  </si>
  <si>
    <t>Validar la pestaña Objetos Entidades (Logistica) campo Propiedad-dPesoTot cumpla con las condiciones descritas</t>
  </si>
  <si>
    <t>la pestaña Objetos Entidades (Logistica) campo Propiedad-dPesoTot debe cumplir con las condiciones descritas</t>
  </si>
  <si>
    <t>1. Ingresar al FTP dado por el proveedor                                                                           2. Validar la pestaña Objetos Entidades (Logistica) campo Propiedad-dPesoTot Tenga las siguientes características: Tipo de dato DECIMAL, OPCIONAL (Peso total de la carga)</t>
  </si>
  <si>
    <t>CP2610</t>
  </si>
  <si>
    <t>Validar la pestaña Objetos Entidades (Logistica) campo Propiedad-dUnPesoTot cumpla con las condiciones descritas</t>
  </si>
  <si>
    <t>la pestaña Objetos Entidades (Logistica) campo Propiedad-dUnPesoTot debe cumplir con las condiciones descritas</t>
  </si>
  <si>
    <t>1. Ingresar al FTP dado por el proveedor                                                                           2. Validar la pestaña Objetos Entidades (Logistica) campo Propiedad-dUnPesoTot Tenga las siguientes características: Tipo de dato INTEGER, OPCIONAL (Unidad del peso total (1:g, 2:kg, 3:toneladas, 4:libras))</t>
  </si>
  <si>
    <t>CP2620</t>
  </si>
  <si>
    <t>Validar la pestaña Objetos Entidades (Logistica) campo Propiedad-dLicCamion cumpla con las condiciones descritas</t>
  </si>
  <si>
    <t>la pestaña Objetos Entidades (Logistica) campo Propiedad-dLicCamion debe cumplir con las condiciones descritas</t>
  </si>
  <si>
    <t>1. Ingresar al FTP dado por el proveedor                                                                           2. Validar la pestaña Objetos Entidades (Logistica) campo Propiedad-dLicCamion Tenga las siguientes características: Tipo de dato VARCHAR, OPCIONAL (Licencia del vehículo de carga)</t>
  </si>
  <si>
    <t>CP2630</t>
  </si>
  <si>
    <t>Validar la pestaña Objetos Entidades (Logistica) campo Propiedad-dNomTransp cumpla con las condiciones descritas</t>
  </si>
  <si>
    <t>la pestaña Objetos Entidades (Logistica) campo Propiedad-dNomTransp debe cumplir con las condiciones descritas</t>
  </si>
  <si>
    <t>1. Ingresar al FTP dado por el proveedor                                                                           2. Validar la pestaña Objetos Entidades (Logistica) campo Propiedad-dNomTransp Tenga las siguientes características: Tipo de dato STRING, OBLIGATORIO (Nombre o Razón social del transportista)</t>
  </si>
  <si>
    <t>CP2640</t>
  </si>
  <si>
    <t>Validar la pestaña Objetos Entidades (Logistica) campo Propiedad-dTipoRuc cumpla con las condiciones descritas</t>
  </si>
  <si>
    <t>la pestaña Objetos Entidades (Logistica) campo Propiedad-dTipoRuc debe cumplir con las condiciones descritas</t>
  </si>
  <si>
    <t>1. Ingresar al FTP dado por el proveedor                                                                           2. Validar la pestaña Objetos Entidades (Logistica) campo Propiedad-dTipoRuc Tenga las siguientes características: Tipo de dato INTEGER, OBLIGATORIO (Tipo de Contribuyente (1: Natural, 2:Jurídico))</t>
  </si>
  <si>
    <t>CP2650</t>
  </si>
  <si>
    <t>Validar la pestaña Objetos Entidades (Logistica) campo Propiedad-dRuc cumpla con las condiciones descritas</t>
  </si>
  <si>
    <t>la pestaña Objetos Entidades (Logistica) campo Propiedad-dRuc debe cumplir con las condiciones descritas</t>
  </si>
  <si>
    <t>1. Ingresar al FTP dado por el proveedor                                                                           2. Validar la pestaña Objetos Entidades (Logistica) campo Propiedad-dRuc Tenga las siguientes características: Tipo de dato STRING, OBLIGATORIO (Ruc del Transportista)</t>
  </si>
  <si>
    <t>CP2660</t>
  </si>
  <si>
    <t>Validar la pestaña Objetos Entidades (Logistica) campo Propiedad-dDV cumpla con las condiciones descritas</t>
  </si>
  <si>
    <t>la pestaña Objetos Entidades (Logistica) campo Propiedad-dDV debe cumplir con las condiciones descritas</t>
  </si>
  <si>
    <t>1. Ingresar al FTP dado por el proveedor                                                                           2. Validar la pestaña Objetos Entidades (Logistica) campo Propiedad-dDV Tenga las siguientes características: Tipo de dato STRING, OBLIGATORIO (Dígito Verificador calculado en base al algoritmo del RUC publicado por la DGI)</t>
  </si>
  <si>
    <t>CP2670</t>
  </si>
  <si>
    <t>Validar la pestaña Objetos Entidades (Logistica) campo Propiedad-dInfEmLog cumpla con las condiciones descritas</t>
  </si>
  <si>
    <t>la pestaña Objetos Entidades (Logistica) campo Propiedad-dInfEmLog debe cumplir con las condiciones descritas</t>
  </si>
  <si>
    <t>1. Ingresar al FTP dado por el proveedor                                                                           2. Validar la pestaña Objetos Entidades (Logistica) campo Propiedad-dInfEmLog Tenga las siguientes características: Tipo de dato STRING, OPCIONAL (Información de interés del emisor con respeto a logística)</t>
  </si>
  <si>
    <t>CP2680</t>
  </si>
  <si>
    <t>Validar la pestaña Objetos Entidades (LocalEntrega) campo Propiedad-dTipoRuc cumpla con las condiciones descritas</t>
  </si>
  <si>
    <t>la pestaña Objetos Entidades (LocalEntrega) campo Propiedad-dTipoRuc debe cumplir con las condiciones descritas</t>
  </si>
  <si>
    <t>1. Ingresar al FTP dado por el proveedor                                                                           2. Validar la pestaña Objetos Entidades (LocalEntrega) campo Propiedad-dTipoRuc Tenga las siguientes características: Tipo de dato INTEGER, OBLIGATORIO (Tipo de Contribuyente (1: Natural, 2:Jurídico))</t>
  </si>
  <si>
    <t>CP2690</t>
  </si>
  <si>
    <t>Validar la pestaña Objetos Entidades (LocalEntrega) campo Propiedad-dRuc cumpla con las condiciones descritas</t>
  </si>
  <si>
    <t>la pestaña Objetos Entidades (LocalEntrega) campo Propiedad-dRuc debe cumplir con las condiciones descritas</t>
  </si>
  <si>
    <t>1. Ingresar al FTP dado por el proveedor                                                                           2. Validar la pestaña Objetos Entidades (LocalEntrega) campo Propiedad-dRuc Tenga las siguientes características: Tipo de dato STRING, OBLIGATORIO (Ruc receptor)</t>
  </si>
  <si>
    <t>CP2700</t>
  </si>
  <si>
    <t>Validar la pestaña Objetos Entidades (LocalEntrega) campo Propiedad-dDV cumpla con las condiciones descritas</t>
  </si>
  <si>
    <t>la pestaña Objetos Entidades (LocalEntrega) campo Propiedad-dDV debe cumplir con las condiciones descritas</t>
  </si>
  <si>
    <t>1. Ingresar al FTP dado por el proveedor                                                                           2. Validar la pestaña Objetos Entidades (LocalEntrega) campo Propiedad-dDV Tenga las siguientes características: Tipo de dato STRING, OBLIGATORIO (Dígito Verificador Ruc Receptor calculado en base al algoritmo del RUC publicado por la DGI)</t>
  </si>
  <si>
    <t>CP2710</t>
  </si>
  <si>
    <t>Validar la pestaña Objetos Entidades (LocalEntrega) campo Propiedad-dNombLcEntr cumpla con las condiciones descritas</t>
  </si>
  <si>
    <t>la pestaña Objetos Entidades (LocalEntrega) campo Propiedad-dNombLcEntr debe cumplir con las condiciones descritas</t>
  </si>
  <si>
    <t>1. Ingresar al FTP dado por el proveedor                                                                           2. Validar la pestaña Objetos Entidades (LocalEntrega) campo Propiedad-dNombLcEntr Tenga las siguientes características: Tipo de dato STRING, OBLIGATORIO (Razón Social (Persona Jurídica) o Nombre y Apellido (Persona Natural) del local de la entrega)</t>
  </si>
  <si>
    <t>CP2720</t>
  </si>
  <si>
    <t>Validar la pestaña Objetos Entidades (LocalEntrega) campo Propiedad-dDirecLcEntr cumpla con las condiciones descritas</t>
  </si>
  <si>
    <t>la pestaña Objetos Entidades (LocalEntrega) campo Propiedad-dDirecLcEntr debe cumplir con las condiciones descritas</t>
  </si>
  <si>
    <t>1. Ingresar al FTP dado por el proveedor                                                                           2. Validar la pestaña Objetos Entidades (LocalEntrega) campo Propiedad-dDirecLcEntr Tenga las siguientes características: Tipo de dato STRING, OBLIGATORIO (Dirección del local de la entrega)</t>
  </si>
  <si>
    <t>CP2730</t>
  </si>
  <si>
    <t>Validar la pestaña Objetos Entidades (LocalEntrega) campo Propiedad-dCodUbi cumpla con las condiciones descritas</t>
  </si>
  <si>
    <t>la pestaña Objetos Entidades (LocalEntrega) campo Propiedad-dCodUbi debe cumplir con las condiciones descritas</t>
  </si>
  <si>
    <t>1. Ingresar al FTP dado por el proveedor                                                                           2. Validar la pestaña Objetos Entidades (LocalEntrega) campo Propiedad-dCodUbi Tenga las siguientes características: Tipo de dato STRING, OBLIGATORIO (Código de Provincia, distrito y corregimiento)</t>
  </si>
  <si>
    <t>CP2740</t>
  </si>
  <si>
    <t>Validar la pestaña Objetos Entidades (LocalEntrega) campo Propiedad-dCorreg cumpla con las condiciones descritas</t>
  </si>
  <si>
    <t>la pestaña Objetos Entidades (LocalEntrega) campo Propiedad-dCorreg debe cumplir con las condiciones descritas</t>
  </si>
  <si>
    <t>1. Ingresar al FTP dado por el proveedor                                                                           2. Validar la pestaña Objetos Entidades (LocalEntrega) campo Propiedad-dCorreg Tenga las siguientes características: Tipo de dato STRING, OBLIGATORIO (Corregimiento donde se ubica el local de la entrega (Tabla 26 - DGI))</t>
  </si>
  <si>
    <t>CP2750</t>
  </si>
  <si>
    <t>Validar la pestaña Objetos Entidades (LocalEntrega) campo Propiedad-dDistr (Distrito) cumpla con las condiciones descritas</t>
  </si>
  <si>
    <t>la pestaña Objetos Entidades (LocalEntrega) campo Propiedad-dDistr (Distrito) debe cumplir con las condiciones descritas</t>
  </si>
  <si>
    <t>1. Ingresar al FTP dado por el proveedor                                                                           2. Validar la pestaña Objetos Entidades (LocalEntrega) campo Propiedad-dDistr Tenga las siguientes características: Tipo de dato STRING, OBLIGATORIO (Distrito donde se ubica el local de la entrega (Tabla 26 - DGI))</t>
  </si>
  <si>
    <t>CP2760</t>
  </si>
  <si>
    <t>Validar la pestaña Objetos Entidades (LocalEntrega) campo Propiedad-dDistr (Provincia) cumpla con las condiciones descritas</t>
  </si>
  <si>
    <t>la pestaña Objetos Entidades (LocalEntrega) campo Propiedad-dDistr (Provincia)  debe cumplir con las condiciones descritas</t>
  </si>
  <si>
    <t>1. Ingresar al FTP dado por el proveedor                                                                           2. Validar la pestaña Objetos Entidades (LocalEntrega) campo Propiedad-dDistr Tenga las siguientes características: Tipo de dato STRING, OBLIGATORIO (Provincia donde se ubica el local de la entrega (Tabla 26 - DGI))</t>
  </si>
  <si>
    <t>CP2770</t>
  </si>
  <si>
    <t>Validar la pestaña Objetos Entidades (LocalEntrega) campo Propiedad-dTfnLcEntr cumpla con las condiciones descritas</t>
  </si>
  <si>
    <t>la pestaña Objetos Entidades (LocalEntrega) campo Propiedad-dTfnLcEntr debe cumplir con las condiciones descritas</t>
  </si>
  <si>
    <t>1. Ingresar al FTP dado por el proveedor                                                                           2. Validar la pestaña Objetos Entidades (LocalEntrega) campo Propiedad-dTfnLcEntr Tenga las siguientes características: Tipo de dato STRING, OPCIONAL (Teléfono de contacto del local de la entrega)</t>
  </si>
  <si>
    <t>CP2780</t>
  </si>
  <si>
    <t>Validar la pestaña Objetos Entidades (LocalEntrega) campo Propiedad-dTfnAdLcEntr cumpla con las condiciones descritas</t>
  </si>
  <si>
    <t>la pestaña Objetos Entidades (LocalEntrega) campo Propiedad-dTfnAdLcEntr debe cumplir con las condiciones descritas</t>
  </si>
  <si>
    <t>1. Ingresar al FTP dado por el proveedor                                                                           2. Validar la pestaña Objetos Entidades (LocalEntrega) campo Propiedad-dTfnAdLcEntr Tenga las siguientes características: Tipo de dato STRING, OPCIONAL (Teléfono de contacto adicional, o alterno del local de la entrega)</t>
  </si>
  <si>
    <t>CP2790</t>
  </si>
  <si>
    <t>Validar la pestaña Objetos Entidades (OTI) campo Propiedad-dCodOTITotal cumpla con las condiciones descritas</t>
  </si>
  <si>
    <t>la pestaña Objetos Entidades (OTI) campo Propiedad-dCodOTITotal debe cumplir con las condiciones descritas</t>
  </si>
  <si>
    <t>1. Ingresar al FTP dado por el proveedor                                                                           2. Validar la pestaña Objetos Entidades (OTI) campo Propiedad-dCodOTITotal Tenga las siguientes características: Tipo de dato STRING, CONDICIONAL (Código de otra tasa o impuesto : 01 SUME 911, 02 Tasa Portabilidad Numérica, 03 Impuesto sobre seguro)</t>
  </si>
  <si>
    <t>CP2800</t>
  </si>
  <si>
    <t>Validar la pestaña Objetos Entidades (OTI) campo Propiedad-dValOTITotal cumpla con las condiciones descritas</t>
  </si>
  <si>
    <t>la pestaña Objetos Entidades (OTI) campo Propiedad-dValOTITotal debe cumplir con las condiciones descritas</t>
  </si>
  <si>
    <t>1. Ingresar al FTP dado por el proveedor                                                                           2. Validar la pestaña Objetos Entidades (OTI) campo Propiedad-dValOTITotal Tenga las siguientes características: Tipo de dato DECIMAL, CONDICIONAL (Valor total de otras tasas o impuestos)</t>
  </si>
  <si>
    <t>CP2810</t>
  </si>
  <si>
    <t>Validar la pestaña Objetos Entidades (Archivo) campo Propiedad-Nombre cumpla con las condiciones descritas</t>
  </si>
  <si>
    <t>la pestaña Objetos Entidades (Archivo) campo Propiedad-Nombre debe cumplir con las condiciones descritas</t>
  </si>
  <si>
    <t>1. Ingresar al FTP dado por el proveedor                                                                           2. Validar la pestaña Objetos Entidades (Archivo) campo Propiedad-Nombre Tenga las siguientes características: Tipo de dato STRING, OPCIONAL (Nombre del archivo con su respectiva extensión.)</t>
  </si>
  <si>
    <t>CP2820</t>
  </si>
  <si>
    <t>Validar la pestaña Objetos Entidades (Archivo) campo Propiedad-Archivo cumpla con las condiciones descritas</t>
  </si>
  <si>
    <t>la pestaña Objetos Entidades (Archivo) campo Propiedad-Archivo debe cumplir con las condiciones descritas</t>
  </si>
  <si>
    <t>1. Ingresar al FTP dado por el proveedor                                                                           2. Validar la pestaña Objetos Entidades (Archivo) campo Propiedad-Archivo Tenga las siguientes características: Tipo de dato Byte, OPCIONAL (Arreglo de Bytes de documento adjunto)</t>
  </si>
  <si>
    <t>Jul10B3rr10*+*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</si>
</sst>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d&quot; &quot;mmm&quot; &quot;yyyy"/>
    <numFmt numFmtId="166" formatCode="&quot; &quot;mmm&quot; &quot;yyyy"/>
    <numFmt numFmtId="167" formatCode="mm/dd/yyyy"/>
    <numFmt numFmtId="168" formatCode="d/m/yyyy"/>
    <numFmt numFmtId="169" formatCode="mm\-dd\-yyyy"/>
    <numFmt numFmtId="170" formatCode="m\-d\-yyyy"/>
  </numFmts>
  <fonts count="28">
    <font>
      <sz val="11"/>
      <color theme="1"/>
      <name val="Calibri"/>
      <family val="2"/>
      <scheme val="minor"/>
    </font>
    <font>
      <b/>
      <sz val="8"/>
      <color theme="1"/>
      <name val="Arial"/>
    </font>
    <font>
      <sz val="8"/>
      <color theme="1"/>
      <name val="Arial"/>
    </font>
    <font>
      <sz val="8"/>
      <color rgb="FF000000"/>
      <name val="Arial"/>
    </font>
    <font>
      <u/>
      <sz val="10"/>
      <color theme="10"/>
      <name val="Calibri"/>
      <scheme val="minor"/>
    </font>
    <font>
      <u/>
      <sz val="8"/>
      <color theme="10"/>
      <name val="Calibri"/>
      <scheme val="minor"/>
    </font>
    <font>
      <sz val="9"/>
      <color theme="1"/>
      <name val="Arial"/>
    </font>
    <font>
      <sz val="8"/>
      <color rgb="FF000000"/>
      <name val="Calibri"/>
      <scheme val="minor"/>
    </font>
    <font>
      <sz val="8"/>
      <color theme="1"/>
      <name val="Calibri"/>
      <scheme val="minor"/>
    </font>
    <font>
      <u/>
      <sz val="10"/>
      <color theme="10"/>
      <name val="Arial"/>
    </font>
    <font>
      <sz val="8"/>
      <color rgb="FF222222"/>
      <name val="Arial"/>
    </font>
    <font>
      <sz val="8"/>
      <color rgb="FFFF0000"/>
      <name val="Arial"/>
    </font>
    <font>
      <u/>
      <sz val="8"/>
      <color theme="10"/>
      <name val="Arial"/>
    </font>
    <font>
      <u/>
      <sz val="9"/>
      <color theme="10"/>
      <name val="Arial"/>
    </font>
    <font>
      <u/>
      <sz val="8"/>
      <color rgb="FF0000FF"/>
      <name val="Arial"/>
    </font>
    <font>
      <sz val="9"/>
      <color theme="10"/>
      <name val="Arial"/>
    </font>
    <font>
      <sz val="10"/>
      <color theme="10"/>
      <name val="Arial"/>
    </font>
    <font>
      <u/>
      <sz val="8"/>
      <color rgb="FF1155CC"/>
      <name val="Arial"/>
    </font>
    <font>
      <sz val="8"/>
      <name val="Arial"/>
    </font>
    <font>
      <i/>
      <sz val="8"/>
      <color theme="1"/>
      <name val="Arial"/>
    </font>
    <font>
      <sz val="10"/>
      <color rgb="FF000000"/>
      <name val="Calibri"/>
      <scheme val="minor"/>
    </font>
    <font>
      <b/>
      <sz val="10"/>
      <color rgb="FFFFFFFF"/>
      <name val="Century Gothic"/>
    </font>
    <font>
      <b/>
      <sz val="10"/>
      <color theme="1"/>
      <name val="Century Gothic"/>
    </font>
    <font>
      <sz val="10"/>
      <color theme="1"/>
      <name val="Century Gothic"/>
    </font>
    <font>
      <sz val="10"/>
      <color rgb="FF000000"/>
      <name val="Century Gothic"/>
    </font>
    <font>
      <u/>
      <sz val="10"/>
      <color rgb="FF0000FF"/>
      <name val="Century Gothic"/>
    </font>
    <font>
      <sz val="10"/>
      <color rgb="FFC00000"/>
      <name val="Century Gothic"/>
    </font>
    <font>
      <sz val="10"/>
      <color theme="1"/>
      <name val="&quot;Century Gothic&quot;"/>
    </font>
  </fonts>
  <fills count="2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8CBAD"/>
        <bgColor indexed="64"/>
      </patternFill>
    </fill>
    <fill>
      <patternFill patternType="solid">
        <fgColor rgb="FFE7BAF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00000"/>
        <bgColor rgb="FFC00000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9" fontId="2" fillId="8" borderId="2" xfId="0" applyNumberFormat="1" applyFont="1" applyFill="1" applyBorder="1" applyAlignment="1">
      <alignment horizontal="center" vertical="center"/>
    </xf>
    <xf numFmtId="9" fontId="2" fillId="8" borderId="2" xfId="0" applyNumberFormat="1" applyFont="1" applyFill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165" fontId="2" fillId="8" borderId="2" xfId="0" applyNumberFormat="1" applyFont="1" applyFill="1" applyBorder="1" applyAlignment="1">
      <alignment vertical="center" wrapText="1"/>
    </xf>
    <xf numFmtId="1" fontId="2" fillId="8" borderId="2" xfId="0" applyNumberFormat="1" applyFont="1" applyFill="1" applyBorder="1" applyAlignment="1">
      <alignment horizontal="center" vertical="center" wrapText="1"/>
    </xf>
    <xf numFmtId="4" fontId="2" fillId="8" borderId="2" xfId="0" applyNumberFormat="1" applyFont="1" applyFill="1" applyBorder="1" applyAlignment="1">
      <alignment horizontal="center" vertical="center" wrapText="1"/>
    </xf>
    <xf numFmtId="4" fontId="2" fillId="8" borderId="5" xfId="0" applyNumberFormat="1" applyFont="1" applyFill="1" applyBorder="1" applyAlignment="1">
      <alignment horizontal="center" vertical="center" wrapText="1"/>
    </xf>
    <xf numFmtId="17" fontId="2" fillId="8" borderId="6" xfId="0" applyNumberFormat="1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6" fillId="9" borderId="2" xfId="0" applyNumberFormat="1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center" wrapText="1"/>
    </xf>
    <xf numFmtId="9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9" fontId="2" fillId="10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2" fillId="11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top" wrapText="1"/>
    </xf>
    <xf numFmtId="9" fontId="2" fillId="10" borderId="2" xfId="0" applyNumberFormat="1" applyFont="1" applyFill="1" applyBorder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4" fillId="0" borderId="4" xfId="1" applyBorder="1" applyAlignment="1">
      <alignment vertical="center"/>
    </xf>
    <xf numFmtId="0" fontId="6" fillId="9" borderId="2" xfId="0" applyFont="1" applyFill="1" applyBorder="1" applyAlignment="1">
      <alignment horizontal="center" vertical="center"/>
    </xf>
    <xf numFmtId="164" fontId="2" fillId="12" borderId="2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12" fillId="0" borderId="4" xfId="1" applyFont="1" applyBorder="1" applyAlignment="1">
      <alignment vertical="center"/>
    </xf>
    <xf numFmtId="0" fontId="2" fillId="0" borderId="2" xfId="0" applyFont="1" applyBorder="1" applyAlignment="1">
      <alignment horizontal="left" vertical="top" wrapText="1"/>
    </xf>
    <xf numFmtId="0" fontId="8" fillId="6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" fillId="12" borderId="8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15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12" borderId="3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/>
    </xf>
    <xf numFmtId="0" fontId="16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5" fillId="0" borderId="2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9" fillId="0" borderId="2" xfId="1" applyFont="1" applyFill="1" applyBorder="1" applyAlignment="1">
      <alignment horizontal="center" vertical="center"/>
    </xf>
    <xf numFmtId="164" fontId="2" fillId="12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4" fontId="2" fillId="8" borderId="4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2" fillId="15" borderId="3" xfId="0" applyFont="1" applyFill="1" applyBorder="1" applyAlignment="1">
      <alignment vertical="center" wrapText="1"/>
    </xf>
    <xf numFmtId="0" fontId="2" fillId="12" borderId="4" xfId="0" applyFont="1" applyFill="1" applyBorder="1" applyAlignment="1">
      <alignment vertical="center"/>
    </xf>
    <xf numFmtId="0" fontId="2" fillId="12" borderId="7" xfId="0" applyFont="1" applyFill="1" applyBorder="1" applyAlignment="1">
      <alignment vertical="center" wrapText="1"/>
    </xf>
    <xf numFmtId="165" fontId="2" fillId="8" borderId="9" xfId="0" applyNumberFormat="1" applyFont="1" applyFill="1" applyBorder="1" applyAlignment="1">
      <alignment vertical="center" wrapText="1"/>
    </xf>
    <xf numFmtId="0" fontId="2" fillId="12" borderId="3" xfId="0" applyFont="1" applyFill="1" applyBorder="1" applyAlignment="1">
      <alignment vertical="center"/>
    </xf>
    <xf numFmtId="0" fontId="9" fillId="8" borderId="2" xfId="1" applyFont="1" applyFill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vertical="center"/>
    </xf>
    <xf numFmtId="165" fontId="2" fillId="12" borderId="2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1" applyBorder="1" applyAlignment="1">
      <alignment vertical="center" wrapText="1"/>
    </xf>
    <xf numFmtId="166" fontId="2" fillId="12" borderId="2" xfId="0" applyNumberFormat="1" applyFont="1" applyFill="1" applyBorder="1" applyAlignment="1">
      <alignment horizontal="right" vertical="center" wrapText="1"/>
    </xf>
    <xf numFmtId="0" fontId="16" fillId="0" borderId="2" xfId="1" applyFont="1" applyFill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0" xfId="0" applyFont="1"/>
    <xf numFmtId="0" fontId="2" fillId="16" borderId="3" xfId="0" applyFont="1" applyFill="1" applyBorder="1" applyAlignment="1">
      <alignment vertical="center" wrapText="1"/>
    </xf>
    <xf numFmtId="0" fontId="4" fillId="0" borderId="0" xfId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1" fillId="17" borderId="10" xfId="0" applyFont="1" applyFill="1" applyBorder="1" applyAlignment="1">
      <alignment horizontal="center" vertical="center" wrapText="1"/>
    </xf>
    <xf numFmtId="0" fontId="21" fillId="17" borderId="2" xfId="0" applyFont="1" applyFill="1" applyBorder="1" applyAlignment="1">
      <alignment horizontal="center" vertical="center" wrapText="1"/>
    </xf>
    <xf numFmtId="0" fontId="21" fillId="17" borderId="2" xfId="0" applyFont="1" applyFill="1" applyBorder="1" applyAlignment="1">
      <alignment horizontal="left" vertical="center" wrapText="1"/>
    </xf>
    <xf numFmtId="0" fontId="21" fillId="17" borderId="11" xfId="0" applyFont="1" applyFill="1" applyBorder="1" applyAlignment="1">
      <alignment horizontal="center" vertical="center" wrapText="1"/>
    </xf>
    <xf numFmtId="0" fontId="21" fillId="17" borderId="4" xfId="0" applyFont="1" applyFill="1" applyBorder="1" applyAlignment="1">
      <alignment horizontal="center" vertical="center" wrapText="1"/>
    </xf>
    <xf numFmtId="0" fontId="21" fillId="18" borderId="12" xfId="0" applyFont="1" applyFill="1" applyBorder="1" applyAlignment="1">
      <alignment horizontal="center" vertical="center" wrapText="1"/>
    </xf>
    <xf numFmtId="0" fontId="21" fillId="18" borderId="13" xfId="0" applyFont="1" applyFill="1" applyBorder="1" applyAlignment="1">
      <alignment horizontal="center" vertical="center" wrapText="1"/>
    </xf>
    <xf numFmtId="0" fontId="21" fillId="18" borderId="14" xfId="0" applyFont="1" applyFill="1" applyBorder="1" applyAlignment="1">
      <alignment horizontal="center" vertical="center" wrapText="1"/>
    </xf>
    <xf numFmtId="0" fontId="22" fillId="12" borderId="2" xfId="0" applyFont="1" applyFill="1" applyBorder="1" applyAlignment="1">
      <alignment horizontal="center" wrapText="1"/>
    </xf>
    <xf numFmtId="167" fontId="23" fillId="12" borderId="2" xfId="0" applyNumberFormat="1" applyFont="1" applyFill="1" applyBorder="1" applyAlignment="1">
      <alignment horizontal="center" wrapText="1"/>
    </xf>
    <xf numFmtId="0" fontId="23" fillId="5" borderId="2" xfId="0" applyFont="1" applyFill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2" xfId="0" applyFont="1" applyBorder="1" applyAlignment="1">
      <alignment vertical="top" wrapText="1"/>
    </xf>
    <xf numFmtId="0" fontId="25" fillId="0" borderId="2" xfId="0" applyFont="1" applyBorder="1" applyAlignment="1">
      <alignment horizontal="center" vertical="center" wrapText="1"/>
    </xf>
    <xf numFmtId="168" fontId="26" fillId="19" borderId="4" xfId="0" applyNumberFormat="1" applyFont="1" applyFill="1" applyBorder="1" applyAlignment="1">
      <alignment horizontal="center" vertical="center" wrapText="1"/>
    </xf>
    <xf numFmtId="168" fontId="26" fillId="19" borderId="2" xfId="0" applyNumberFormat="1" applyFont="1" applyFill="1" applyBorder="1" applyAlignment="1">
      <alignment horizontal="center" vertical="center" wrapText="1"/>
    </xf>
    <xf numFmtId="3" fontId="26" fillId="19" borderId="2" xfId="0" applyNumberFormat="1" applyFont="1" applyFill="1" applyBorder="1" applyAlignment="1">
      <alignment horizontal="center" vertical="center" wrapText="1"/>
    </xf>
    <xf numFmtId="3" fontId="26" fillId="19" borderId="11" xfId="0" applyNumberFormat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14" fontId="23" fillId="5" borderId="11" xfId="0" applyNumberFormat="1" applyFont="1" applyFill="1" applyBorder="1" applyAlignment="1">
      <alignment horizontal="center"/>
    </xf>
    <xf numFmtId="14" fontId="23" fillId="0" borderId="10" xfId="0" applyNumberFormat="1" applyFont="1" applyBorder="1" applyAlignment="1">
      <alignment horizontal="center"/>
    </xf>
    <xf numFmtId="14" fontId="23" fillId="5" borderId="10" xfId="0" applyNumberFormat="1" applyFont="1" applyFill="1" applyBorder="1" applyAlignment="1">
      <alignment horizontal="center"/>
    </xf>
    <xf numFmtId="168" fontId="23" fillId="5" borderId="2" xfId="0" applyNumberFormat="1" applyFont="1" applyFill="1" applyBorder="1" applyAlignment="1">
      <alignment horizontal="center" vertical="center" wrapText="1"/>
    </xf>
    <xf numFmtId="0" fontId="23" fillId="0" borderId="5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6" fillId="19" borderId="2" xfId="0" applyFont="1" applyFill="1" applyBorder="1" applyAlignment="1">
      <alignment horizontal="center" vertical="center"/>
    </xf>
    <xf numFmtId="167" fontId="23" fillId="0" borderId="2" xfId="0" applyNumberFormat="1" applyFont="1" applyBorder="1" applyAlignment="1">
      <alignment horizontal="center" wrapText="1"/>
    </xf>
    <xf numFmtId="168" fontId="26" fillId="2" borderId="4" xfId="0" applyNumberFormat="1" applyFont="1" applyFill="1" applyBorder="1" applyAlignment="1">
      <alignment horizontal="center" vertical="center" wrapText="1"/>
    </xf>
    <xf numFmtId="168" fontId="26" fillId="0" borderId="2" xfId="0" applyNumberFormat="1" applyFont="1" applyBorder="1" applyAlignment="1">
      <alignment horizontal="center" vertical="center" wrapText="1"/>
    </xf>
    <xf numFmtId="3" fontId="26" fillId="0" borderId="2" xfId="0" applyNumberFormat="1" applyFont="1" applyBorder="1" applyAlignment="1">
      <alignment horizontal="center" vertical="center" wrapText="1"/>
    </xf>
    <xf numFmtId="3" fontId="26" fillId="0" borderId="11" xfId="0" applyNumberFormat="1" applyFont="1" applyBorder="1" applyAlignment="1">
      <alignment horizontal="center" vertical="center"/>
    </xf>
    <xf numFmtId="14" fontId="23" fillId="0" borderId="11" xfId="0" applyNumberFormat="1" applyFont="1" applyBorder="1" applyAlignment="1">
      <alignment horizontal="center"/>
    </xf>
    <xf numFmtId="168" fontId="23" fillId="0" borderId="2" xfId="0" applyNumberFormat="1" applyFont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left" vertical="center" wrapText="1"/>
    </xf>
    <xf numFmtId="168" fontId="26" fillId="19" borderId="2" xfId="0" applyNumberFormat="1" applyFont="1" applyFill="1" applyBorder="1" applyAlignment="1">
      <alignment horizontal="center" vertical="center"/>
    </xf>
    <xf numFmtId="168" fontId="23" fillId="5" borderId="11" xfId="0" applyNumberFormat="1" applyFont="1" applyFill="1" applyBorder="1" applyAlignment="1">
      <alignment horizontal="center"/>
    </xf>
    <xf numFmtId="0" fontId="23" fillId="12" borderId="2" xfId="0" applyFont="1" applyFill="1" applyBorder="1" applyAlignment="1">
      <alignment horizont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169" fontId="26" fillId="19" borderId="2" xfId="0" applyNumberFormat="1" applyFont="1" applyFill="1" applyBorder="1" applyAlignment="1">
      <alignment horizontal="center" vertical="center"/>
    </xf>
    <xf numFmtId="168" fontId="26" fillId="20" borderId="2" xfId="0" applyNumberFormat="1" applyFont="1" applyFill="1" applyBorder="1" applyAlignment="1">
      <alignment horizontal="center" vertical="center"/>
    </xf>
    <xf numFmtId="3" fontId="26" fillId="20" borderId="2" xfId="0" applyNumberFormat="1" applyFont="1" applyFill="1" applyBorder="1" applyAlignment="1">
      <alignment horizontal="center" vertical="center" wrapText="1"/>
    </xf>
    <xf numFmtId="3" fontId="26" fillId="20" borderId="11" xfId="0" applyNumberFormat="1" applyFont="1" applyFill="1" applyBorder="1" applyAlignment="1">
      <alignment horizontal="center" vertical="center"/>
    </xf>
    <xf numFmtId="168" fontId="23" fillId="20" borderId="2" xfId="0" applyNumberFormat="1" applyFont="1" applyFill="1" applyBorder="1" applyAlignment="1">
      <alignment horizontal="center" vertical="center" wrapText="1"/>
    </xf>
    <xf numFmtId="0" fontId="23" fillId="20" borderId="11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wrapText="1"/>
    </xf>
    <xf numFmtId="0" fontId="27" fillId="5" borderId="5" xfId="0" applyFont="1" applyFill="1" applyBorder="1" applyAlignment="1">
      <alignment wrapText="1"/>
    </xf>
    <xf numFmtId="0" fontId="27" fillId="0" borderId="5" xfId="0" applyFont="1" applyBorder="1" applyAlignment="1">
      <alignment wrapText="1"/>
    </xf>
    <xf numFmtId="0" fontId="26" fillId="0" borderId="2" xfId="0" applyFont="1" applyBorder="1" applyAlignment="1">
      <alignment horizontal="center" vertical="center"/>
    </xf>
    <xf numFmtId="168" fontId="23" fillId="21" borderId="2" xfId="0" applyNumberFormat="1" applyFont="1" applyFill="1" applyBorder="1" applyAlignment="1">
      <alignment horizontal="center" vertical="center" wrapText="1"/>
    </xf>
    <xf numFmtId="0" fontId="23" fillId="21" borderId="11" xfId="0" applyFont="1" applyFill="1" applyBorder="1" applyAlignment="1">
      <alignment horizontal="center" vertical="center" wrapText="1"/>
    </xf>
    <xf numFmtId="168" fontId="23" fillId="3" borderId="2" xfId="0" applyNumberFormat="1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 wrapText="1"/>
    </xf>
    <xf numFmtId="170" fontId="26" fillId="19" borderId="2" xfId="0" applyNumberFormat="1" applyFont="1" applyFill="1" applyBorder="1" applyAlignment="1">
      <alignment horizontal="center" vertical="center"/>
    </xf>
    <xf numFmtId="167" fontId="23" fillId="12" borderId="2" xfId="0" applyNumberFormat="1" applyFont="1" applyFill="1" applyBorder="1" applyAlignment="1">
      <alignment horizontal="center" vertical="center" wrapText="1"/>
    </xf>
    <xf numFmtId="14" fontId="23" fillId="0" borderId="10" xfId="0" applyNumberFormat="1" applyFont="1" applyBorder="1" applyAlignment="1">
      <alignment horizontal="center" vertical="center"/>
    </xf>
    <xf numFmtId="14" fontId="23" fillId="5" borderId="11" xfId="0" applyNumberFormat="1" applyFont="1" applyFill="1" applyBorder="1" applyAlignment="1">
      <alignment horizontal="center" vertical="center"/>
    </xf>
    <xf numFmtId="14" fontId="23" fillId="5" borderId="10" xfId="0" applyNumberFormat="1" applyFont="1" applyFill="1" applyBorder="1" applyAlignment="1">
      <alignment horizontal="center" vertical="center"/>
    </xf>
    <xf numFmtId="168" fontId="23" fillId="5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16" xfId="0" applyFont="1" applyBorder="1" applyAlignment="1">
      <alignment horizontal="left" vertical="center" wrapText="1"/>
    </xf>
  </cellXfs>
  <cellStyles count="2">
    <cellStyle name="Hyperlink" xfId="1" xr:uid="{27B9EA27-828D-4817-8B85-D9E609BFEFA4}"/>
    <cellStyle name="Normal" xfId="0" builtinId="0"/>
  </cellStyles>
  <dxfs count="26">
    <dxf>
      <font>
        <color theme="1"/>
      </font>
      <fill>
        <patternFill patternType="solid">
          <fgColor rgb="FFCC0000"/>
          <bgColor rgb="FFCC0000"/>
        </patternFill>
      </fill>
    </dxf>
    <dxf>
      <font>
        <color theme="1"/>
      </font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QA\Desktop\SQA_Hoja%20de%20control_Planes%20Desarrollo%20Individual.xlsx" TargetMode="External"/><Relationship Id="rId1" Type="http://schemas.openxmlformats.org/officeDocument/2006/relationships/externalLinkPath" Target="/Users/SQA/Desktop/SQA_Hoja%20de%20control_Planes%20Desarrollo%20Individ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Planes de desarrollo"/>
      <sheetName val="Conexión"/>
      <sheetName val="Conocimiento por persona"/>
      <sheetName val="Clientes"/>
      <sheetName val="Retirados"/>
      <sheetName val="Envio correo"/>
      <sheetName val="Participación Semilleros"/>
    </sheetNames>
    <sheetDataSet>
      <sheetData sheetId="0"/>
      <sheetData sheetId="1"/>
      <sheetData sheetId="2">
        <row r="1">
          <cell r="A1" t="str">
            <v>FECHA ACTUALIZACION</v>
          </cell>
          <cell r="B1" t="str">
            <v>17 Enero 2023 por Santiago</v>
          </cell>
        </row>
        <row r="3">
          <cell r="A3" t="str">
            <v xml:space="preserve">Activos </v>
          </cell>
          <cell r="B3" t="str">
            <v xml:space="preserve">Conexión </v>
          </cell>
        </row>
        <row r="4">
          <cell r="A4" t="str">
            <v>ivan.pinto@sqasa.co</v>
          </cell>
          <cell r="B4">
            <v>44419</v>
          </cell>
        </row>
        <row r="5">
          <cell r="A5" t="str">
            <v>yesid.andrade@sqasa.co</v>
          </cell>
          <cell r="B5">
            <v>44942</v>
          </cell>
        </row>
        <row r="6">
          <cell r="A6" t="str">
            <v>leidy.zapata@sqasa.co</v>
          </cell>
          <cell r="B6">
            <v>44770</v>
          </cell>
        </row>
        <row r="7">
          <cell r="A7" t="str">
            <v>natalia.correa@sqasa.co</v>
          </cell>
          <cell r="B7">
            <v>44900</v>
          </cell>
        </row>
        <row r="8">
          <cell r="A8" t="str">
            <v>estefania.acevedo@sqasa.co</v>
          </cell>
          <cell r="B8">
            <v>44939</v>
          </cell>
        </row>
        <row r="9">
          <cell r="A9" t="str">
            <v>libia.copete@sqasa.co</v>
          </cell>
          <cell r="B9">
            <v>44910</v>
          </cell>
        </row>
        <row r="10">
          <cell r="A10" t="str">
            <v>maicol.morales@sqasa.co</v>
          </cell>
          <cell r="B10">
            <v>44326</v>
          </cell>
        </row>
        <row r="11">
          <cell r="A11" t="str">
            <v>andres.cardona@sqasa.co</v>
          </cell>
          <cell r="B11">
            <v>44841</v>
          </cell>
        </row>
        <row r="12">
          <cell r="A12" t="str">
            <v>marilu.garcia@sqasa.co</v>
          </cell>
          <cell r="B12">
            <v>44690</v>
          </cell>
        </row>
        <row r="13">
          <cell r="A13" t="str">
            <v>juan.munoz@sqasa.co</v>
          </cell>
          <cell r="B13">
            <v>44875</v>
          </cell>
        </row>
        <row r="14">
          <cell r="A14" t="str">
            <v>sandra.aguirre@sqasa.co</v>
          </cell>
          <cell r="B14">
            <v>44894</v>
          </cell>
        </row>
        <row r="15">
          <cell r="A15" t="str">
            <v>carlos.palacio@sqasa.co</v>
          </cell>
          <cell r="B15">
            <v>44920</v>
          </cell>
        </row>
        <row r="16">
          <cell r="A16" t="str">
            <v>carlos.jimenez@sqasa.co</v>
          </cell>
          <cell r="B16">
            <v>44938</v>
          </cell>
        </row>
        <row r="17">
          <cell r="A17" t="str">
            <v>liliana.naranjo@sqasa.co</v>
          </cell>
          <cell r="B17">
            <v>44770</v>
          </cell>
        </row>
        <row r="18">
          <cell r="A18" t="str">
            <v>keyla.garcia@sqasa.co</v>
          </cell>
          <cell r="B18">
            <v>44895</v>
          </cell>
        </row>
        <row r="19">
          <cell r="A19" t="str">
            <v>claribel.marin@sqasa.co</v>
          </cell>
          <cell r="B19">
            <v>44676</v>
          </cell>
        </row>
        <row r="20">
          <cell r="A20" t="str">
            <v>julian.gomez@sqasa.co</v>
          </cell>
          <cell r="B20">
            <v>44904</v>
          </cell>
        </row>
        <row r="21">
          <cell r="A21" t="str">
            <v>john.naranjo@sqasa.co</v>
          </cell>
          <cell r="B21">
            <v>44859</v>
          </cell>
        </row>
        <row r="22">
          <cell r="A22" t="str">
            <v>cristian.villarraga@sqasa.co</v>
          </cell>
          <cell r="B22">
            <v>44364</v>
          </cell>
        </row>
        <row r="23">
          <cell r="A23" t="str">
            <v>ismar.mendoza@sqasa.co</v>
          </cell>
          <cell r="B23">
            <v>44712</v>
          </cell>
        </row>
        <row r="24">
          <cell r="A24" t="str">
            <v>elkin.martinez@sqasa.co</v>
          </cell>
          <cell r="B24">
            <v>44325</v>
          </cell>
        </row>
        <row r="25">
          <cell r="A25" t="str">
            <v>samy.morato@sqasa.co</v>
          </cell>
          <cell r="B25">
            <v>44936</v>
          </cell>
        </row>
        <row r="26">
          <cell r="A26" t="str">
            <v>julian.rodriguez@sqasa.co</v>
          </cell>
          <cell r="B26">
            <v>44931</v>
          </cell>
        </row>
        <row r="27">
          <cell r="A27" t="str">
            <v>nataly.huertas@sqasa.co</v>
          </cell>
          <cell r="B27">
            <v>44900</v>
          </cell>
        </row>
        <row r="28">
          <cell r="A28" t="str">
            <v>diego.lievano@sqasa.co</v>
          </cell>
          <cell r="B28">
            <v>44880</v>
          </cell>
        </row>
        <row r="29">
          <cell r="A29" t="str">
            <v>diego.zaldua@sqasa.co</v>
          </cell>
          <cell r="B29">
            <v>44911</v>
          </cell>
        </row>
        <row r="30">
          <cell r="A30" t="str">
            <v>jeraldine.hinestroza@sqasa.co</v>
          </cell>
          <cell r="B30">
            <v>44921</v>
          </cell>
        </row>
        <row r="31">
          <cell r="A31" t="str">
            <v>carlos.ortiz@sqasa.co</v>
          </cell>
          <cell r="B31">
            <v>44910</v>
          </cell>
        </row>
        <row r="32">
          <cell r="A32" t="str">
            <v>eliana.jossiany@sqasa.co</v>
          </cell>
          <cell r="B32">
            <v>44941</v>
          </cell>
        </row>
        <row r="33">
          <cell r="A33" t="str">
            <v>auxiliar.ti@sqasa.co</v>
          </cell>
          <cell r="B33">
            <v>44421</v>
          </cell>
        </row>
        <row r="34">
          <cell r="A34" t="str">
            <v>calidad@sqasa.co</v>
          </cell>
          <cell r="B34">
            <v>44907</v>
          </cell>
        </row>
        <row r="35">
          <cell r="A35" t="str">
            <v>patricia.gutierrez@sqasa.co</v>
          </cell>
          <cell r="B35">
            <v>44914</v>
          </cell>
        </row>
        <row r="36">
          <cell r="A36" t="str">
            <v>julieth.mora@sqasa.co</v>
          </cell>
          <cell r="B36">
            <v>44648</v>
          </cell>
        </row>
        <row r="37">
          <cell r="A37" t="str">
            <v>magnolia.torres@sqasa.co</v>
          </cell>
          <cell r="B37">
            <v>44792</v>
          </cell>
        </row>
        <row r="38">
          <cell r="A38" t="str">
            <v>johanna.patalagua@sqasa.co</v>
          </cell>
          <cell r="B38">
            <v>44862</v>
          </cell>
        </row>
        <row r="39">
          <cell r="A39" t="str">
            <v>darly.perez@sqasa.co</v>
          </cell>
          <cell r="B39">
            <v>44910</v>
          </cell>
        </row>
        <row r="40">
          <cell r="A40" t="str">
            <v>william.gutierrez@sqasa.co</v>
          </cell>
          <cell r="B40">
            <v>44924</v>
          </cell>
        </row>
        <row r="41">
          <cell r="A41" t="str">
            <v>veronica.velez@sqasa.co</v>
          </cell>
          <cell r="B41">
            <v>44901</v>
          </cell>
        </row>
        <row r="42">
          <cell r="A42" t="str">
            <v>kenny.castiblanco@sqasa.co</v>
          </cell>
          <cell r="B42">
            <v>44928</v>
          </cell>
        </row>
        <row r="43">
          <cell r="A43" t="str">
            <v>sandra.caipa@sqasa.co</v>
          </cell>
          <cell r="B43">
            <v>44939</v>
          </cell>
        </row>
        <row r="44">
          <cell r="A44" t="str">
            <v>edison.delgado@sqasa.co</v>
          </cell>
          <cell r="B44">
            <v>44939</v>
          </cell>
        </row>
        <row r="45">
          <cell r="A45" t="str">
            <v>edgar.lemus@sqasa.co</v>
          </cell>
          <cell r="B45">
            <v>44938</v>
          </cell>
        </row>
        <row r="46">
          <cell r="A46" t="str">
            <v>jose.lopez@sqasa.co</v>
          </cell>
          <cell r="B46">
            <v>44936</v>
          </cell>
        </row>
        <row r="47">
          <cell r="A47" t="str">
            <v>sergio.parra@sqasa.co</v>
          </cell>
          <cell r="B47">
            <v>44894</v>
          </cell>
        </row>
        <row r="48">
          <cell r="A48" t="str">
            <v>jheison.cardona@sqasa.co</v>
          </cell>
          <cell r="B48">
            <v>44936</v>
          </cell>
        </row>
        <row r="49">
          <cell r="A49" t="str">
            <v>alison.gonzalez@sqasa.co</v>
          </cell>
          <cell r="B49">
            <v>44936</v>
          </cell>
        </row>
        <row r="50">
          <cell r="A50" t="str">
            <v>cristian.suarez@sqasa.co</v>
          </cell>
          <cell r="B50">
            <v>44894</v>
          </cell>
        </row>
        <row r="51">
          <cell r="A51" t="str">
            <v>diana.escobar@sqasa.co</v>
          </cell>
          <cell r="B51">
            <v>44894</v>
          </cell>
        </row>
        <row r="52">
          <cell r="A52" t="str">
            <v>bryant.ledezma@sqasa.co</v>
          </cell>
          <cell r="B52">
            <v>44741</v>
          </cell>
        </row>
        <row r="53">
          <cell r="A53" t="str">
            <v>vanessa.gonzalez@sqasa.co</v>
          </cell>
          <cell r="B53">
            <v>44939</v>
          </cell>
        </row>
        <row r="54">
          <cell r="A54" t="str">
            <v>maria.rozo@sqasa.co</v>
          </cell>
          <cell r="B54">
            <v>44930</v>
          </cell>
        </row>
        <row r="55">
          <cell r="A55" t="str">
            <v>nubia.gallego@sqasa.co</v>
          </cell>
          <cell r="B55">
            <v>44889</v>
          </cell>
        </row>
        <row r="56">
          <cell r="A56" t="str">
            <v>cyndi.rincon@sqasa.co</v>
          </cell>
          <cell r="B56">
            <v>44932</v>
          </cell>
        </row>
        <row r="57">
          <cell r="A57" t="str">
            <v>javier.charry@sqasa.co</v>
          </cell>
          <cell r="B57">
            <v>44939</v>
          </cell>
        </row>
        <row r="58">
          <cell r="A58" t="str">
            <v>angie.gaitan@sqasa.co</v>
          </cell>
          <cell r="B58">
            <v>44938</v>
          </cell>
        </row>
        <row r="59">
          <cell r="A59" t="str">
            <v>rafael.ariza@sqasa.co</v>
          </cell>
          <cell r="B59">
            <v>44841</v>
          </cell>
        </row>
        <row r="60">
          <cell r="A60" t="str">
            <v>cesar.salcedo@sqasa.co</v>
          </cell>
          <cell r="B60">
            <v>44916</v>
          </cell>
        </row>
        <row r="61">
          <cell r="A61" t="str">
            <v>mateo.cano@sqasa.co</v>
          </cell>
          <cell r="B61">
            <v>44840</v>
          </cell>
        </row>
        <row r="62">
          <cell r="A62" t="str">
            <v>luz.rodallega@sqasa.co</v>
          </cell>
          <cell r="B62">
            <v>44932</v>
          </cell>
        </row>
        <row r="63">
          <cell r="A63" t="str">
            <v>jordi.acevedo@sqasa.co</v>
          </cell>
          <cell r="B63">
            <v>44685</v>
          </cell>
        </row>
        <row r="64">
          <cell r="A64" t="str">
            <v>anyela.castro@sqasa.co</v>
          </cell>
          <cell r="B64">
            <v>44937</v>
          </cell>
        </row>
        <row r="65">
          <cell r="A65" t="str">
            <v>francisco.leon@sqasa.co</v>
          </cell>
          <cell r="B65">
            <v>44929</v>
          </cell>
        </row>
        <row r="66">
          <cell r="A66" t="str">
            <v>claudia.mosquera@sqasa.co</v>
          </cell>
          <cell r="B66">
            <v>44922</v>
          </cell>
        </row>
        <row r="67">
          <cell r="A67" t="str">
            <v>luis.andrade@sqasa.co</v>
          </cell>
          <cell r="B67">
            <v>44931</v>
          </cell>
        </row>
        <row r="68">
          <cell r="A68" t="str">
            <v>fredy.bonilla@sqasa.co</v>
          </cell>
          <cell r="B68">
            <v>44915</v>
          </cell>
        </row>
        <row r="69">
          <cell r="A69" t="str">
            <v>nayarid.sanchez@sqasa.co</v>
          </cell>
          <cell r="B69">
            <v>44907</v>
          </cell>
        </row>
        <row r="70">
          <cell r="A70" t="str">
            <v>juan.engativa@sqasa.co</v>
          </cell>
          <cell r="B70">
            <v>44938</v>
          </cell>
        </row>
        <row r="71">
          <cell r="A71" t="str">
            <v>mario.martinez@sqasa.co</v>
          </cell>
          <cell r="B71">
            <v>44383</v>
          </cell>
        </row>
        <row r="72">
          <cell r="A72" t="str">
            <v>astrid.carreno@sqasa.co</v>
          </cell>
          <cell r="B72">
            <v>44914</v>
          </cell>
        </row>
        <row r="73">
          <cell r="A73" t="str">
            <v>edison.villegas@sqasa.co</v>
          </cell>
          <cell r="B73">
            <v>44937</v>
          </cell>
        </row>
        <row r="74">
          <cell r="A74" t="str">
            <v>juane.osorio@sqasa.co</v>
          </cell>
          <cell r="B74">
            <v>44939</v>
          </cell>
        </row>
        <row r="75">
          <cell r="A75" t="str">
            <v>wilson.vera@sqasa.co</v>
          </cell>
          <cell r="B75">
            <v>44336</v>
          </cell>
        </row>
        <row r="76">
          <cell r="A76" t="str">
            <v>monica.archila@sqasa.co</v>
          </cell>
          <cell r="B76">
            <v>44939</v>
          </cell>
        </row>
        <row r="77">
          <cell r="A77" t="str">
            <v>heiner.melo@sqasa.co</v>
          </cell>
          <cell r="B77">
            <v>44935</v>
          </cell>
        </row>
        <row r="78">
          <cell r="A78" t="str">
            <v>auxiliar.ti@sqasa.co</v>
          </cell>
          <cell r="B78">
            <v>44441</v>
          </cell>
        </row>
        <row r="79">
          <cell r="A79" t="str">
            <v>william.vargas@sqasa.co</v>
          </cell>
          <cell r="B79">
            <v>44786</v>
          </cell>
        </row>
        <row r="80">
          <cell r="A80" t="str">
            <v>david.bernal@sqasa.co</v>
          </cell>
          <cell r="B80">
            <v>44858</v>
          </cell>
        </row>
        <row r="81">
          <cell r="A81" t="str">
            <v>gestor.talento@sqasa.co</v>
          </cell>
          <cell r="B81">
            <v>44834</v>
          </cell>
        </row>
        <row r="82">
          <cell r="A82" t="str">
            <v>miguel.martinez@sqasa.co</v>
          </cell>
          <cell r="B82">
            <v>44900</v>
          </cell>
        </row>
        <row r="83">
          <cell r="A83" t="str">
            <v>jhonier.sierra@sqasa.co</v>
          </cell>
          <cell r="B83">
            <v>44895</v>
          </cell>
        </row>
        <row r="84">
          <cell r="A84" t="str">
            <v>laura.laverde@sqasa.co</v>
          </cell>
          <cell r="B84">
            <v>44844</v>
          </cell>
        </row>
        <row r="85">
          <cell r="A85" t="str">
            <v>diana.vega@sqasa.co</v>
          </cell>
          <cell r="B85">
            <v>44894</v>
          </cell>
        </row>
        <row r="86">
          <cell r="A86" t="str">
            <v>john.uzeta@sqasa.co</v>
          </cell>
          <cell r="B86">
            <v>44900</v>
          </cell>
        </row>
        <row r="87">
          <cell r="A87" t="str">
            <v>sonia.mejia@sqasa.co</v>
          </cell>
          <cell r="B87">
            <v>44936</v>
          </cell>
        </row>
        <row r="88">
          <cell r="A88" t="str">
            <v>john.cortes@sqasa.co</v>
          </cell>
          <cell r="B88">
            <v>44918</v>
          </cell>
        </row>
        <row r="89">
          <cell r="A89" t="str">
            <v>diego.sanabria@sqasa.co</v>
          </cell>
          <cell r="B89">
            <v>44831</v>
          </cell>
        </row>
        <row r="90">
          <cell r="A90" t="str">
            <v>raul.florez@sqasa.co</v>
          </cell>
          <cell r="B90">
            <v>44929</v>
          </cell>
        </row>
        <row r="91">
          <cell r="A91" t="str">
            <v>deybid.cortes@sqasa.co</v>
          </cell>
          <cell r="B91">
            <v>44832</v>
          </cell>
        </row>
        <row r="92">
          <cell r="A92" t="str">
            <v>andres.daza@sqasa.co</v>
          </cell>
          <cell r="B92">
            <v>44936</v>
          </cell>
        </row>
        <row r="93">
          <cell r="A93" t="str">
            <v>hernando.garzon@sqasa.co</v>
          </cell>
          <cell r="B93">
            <v>44347</v>
          </cell>
        </row>
        <row r="94">
          <cell r="A94" t="str">
            <v>neison.zamora@sqasa.co</v>
          </cell>
          <cell r="B94">
            <v>44939</v>
          </cell>
        </row>
        <row r="95">
          <cell r="A95" t="str">
            <v>neder.vargas@sqasa.co</v>
          </cell>
          <cell r="B95">
            <v>44911</v>
          </cell>
        </row>
        <row r="96">
          <cell r="A96" t="str">
            <v>orlando.romero@sqasa.co</v>
          </cell>
          <cell r="B96">
            <v>44936</v>
          </cell>
        </row>
        <row r="97">
          <cell r="A97" t="str">
            <v>nixon.carvajal@sqasa.co</v>
          </cell>
          <cell r="B97">
            <v>44757</v>
          </cell>
        </row>
        <row r="98">
          <cell r="A98" t="str">
            <v>catalina.ospina@sqasa.co</v>
          </cell>
          <cell r="B98">
            <v>44923</v>
          </cell>
        </row>
        <row r="99">
          <cell r="A99" t="str">
            <v>lida.echeverry@sqasa.co</v>
          </cell>
          <cell r="B99">
            <v>44776</v>
          </cell>
        </row>
        <row r="100">
          <cell r="A100" t="str">
            <v>diego.cadena@sqasa.co</v>
          </cell>
          <cell r="B100">
            <v>44931</v>
          </cell>
        </row>
        <row r="101">
          <cell r="A101" t="str">
            <v>leidy.ardila@sqasa.co</v>
          </cell>
          <cell r="B101">
            <v>44928</v>
          </cell>
        </row>
        <row r="102">
          <cell r="A102" t="str">
            <v>dolly.hernandez@sqasa.co</v>
          </cell>
          <cell r="B102">
            <v>44881</v>
          </cell>
        </row>
        <row r="103">
          <cell r="A103" t="str">
            <v>anderson.hernandez@sqasa.co</v>
          </cell>
          <cell r="B103">
            <v>44938</v>
          </cell>
        </row>
        <row r="104">
          <cell r="A104" t="str">
            <v>gabriela.vanegas@sqasa.co</v>
          </cell>
          <cell r="B104">
            <v>44937</v>
          </cell>
        </row>
        <row r="105">
          <cell r="A105" t="str">
            <v>yeimy.marin@sqasa.co</v>
          </cell>
          <cell r="B105">
            <v>44939</v>
          </cell>
        </row>
        <row r="106">
          <cell r="A106" t="str">
            <v>liliana.suarez@sqasa.co</v>
          </cell>
          <cell r="B106">
            <v>44938</v>
          </cell>
        </row>
        <row r="107">
          <cell r="A107" t="str">
            <v>edison.correa@sqasa.co</v>
          </cell>
          <cell r="B107">
            <v>44910</v>
          </cell>
        </row>
        <row r="108">
          <cell r="A108" t="str">
            <v>rodrigo.garcia@sqasa.co</v>
          </cell>
          <cell r="B108">
            <v>44795</v>
          </cell>
        </row>
        <row r="109">
          <cell r="A109" t="str">
            <v>sergio.giraldo@sqasa.co</v>
          </cell>
          <cell r="B109">
            <v>44862</v>
          </cell>
        </row>
        <row r="110">
          <cell r="A110" t="str">
            <v>fredy.escobar@sqasa.co</v>
          </cell>
          <cell r="B110">
            <v>44931</v>
          </cell>
        </row>
        <row r="111">
          <cell r="A111" t="str">
            <v>camilo.mora@sqasa.co</v>
          </cell>
          <cell r="B111">
            <v>44931</v>
          </cell>
        </row>
        <row r="112">
          <cell r="A112" t="str">
            <v>sara.vergara@sqasa.co</v>
          </cell>
          <cell r="B112">
            <v>44939</v>
          </cell>
        </row>
        <row r="113">
          <cell r="A113" t="str">
            <v>fabian.sanchez@sqasa.co</v>
          </cell>
          <cell r="B113">
            <v>44902</v>
          </cell>
        </row>
        <row r="114">
          <cell r="A114" t="str">
            <v>hardware.rodriguez@sqasa.co</v>
          </cell>
          <cell r="B114">
            <v>44921</v>
          </cell>
        </row>
        <row r="115">
          <cell r="A115" t="str">
            <v>jaisson.avila@sqasa.co</v>
          </cell>
          <cell r="B115">
            <v>44916</v>
          </cell>
        </row>
        <row r="116">
          <cell r="A116" t="str">
            <v>mayerly.pacheco@sqasa.co</v>
          </cell>
          <cell r="B116">
            <v>44852</v>
          </cell>
        </row>
        <row r="117">
          <cell r="A117" t="str">
            <v>yurany.copete@sqasa.co</v>
          </cell>
          <cell r="B117">
            <v>44894</v>
          </cell>
        </row>
        <row r="118">
          <cell r="A118" t="str">
            <v>angie.soto@sqasa.co</v>
          </cell>
          <cell r="B118">
            <v>44894</v>
          </cell>
        </row>
        <row r="119">
          <cell r="A119" t="str">
            <v>leixer.molina@sqasa.co</v>
          </cell>
          <cell r="B119">
            <v>44922</v>
          </cell>
        </row>
        <row r="120">
          <cell r="A120" t="str">
            <v>juan.velasquez@sqasa.co</v>
          </cell>
          <cell r="B120">
            <v>44939</v>
          </cell>
        </row>
        <row r="121">
          <cell r="A121" t="str">
            <v>pedro.castellanos@sqasa.co</v>
          </cell>
          <cell r="B121">
            <v>44939</v>
          </cell>
        </row>
        <row r="122">
          <cell r="A122" t="str">
            <v>esperanza.plazas@sqasa.co</v>
          </cell>
          <cell r="B122">
            <v>44938</v>
          </cell>
        </row>
        <row r="123">
          <cell r="A123" t="str">
            <v>nilsa.guevara@sqasa.co</v>
          </cell>
          <cell r="B123">
            <v>44840</v>
          </cell>
        </row>
        <row r="124">
          <cell r="A124" t="str">
            <v>milton.alvarez@sqasa.co</v>
          </cell>
          <cell r="B124">
            <v>44875</v>
          </cell>
        </row>
        <row r="125">
          <cell r="A125" t="str">
            <v>leslie.espana@sqasa.co</v>
          </cell>
          <cell r="B125">
            <v>44936</v>
          </cell>
        </row>
        <row r="126">
          <cell r="A126" t="str">
            <v>miguel.rodriguez@sqasa.co</v>
          </cell>
          <cell r="B126">
            <v>44939</v>
          </cell>
        </row>
        <row r="127">
          <cell r="A127" t="str">
            <v>carmen.prieto@sqasa.co</v>
          </cell>
          <cell r="B127">
            <v>44918</v>
          </cell>
        </row>
        <row r="128">
          <cell r="A128" t="str">
            <v>angela.barrera@sqasa.co</v>
          </cell>
          <cell r="B128">
            <v>44620</v>
          </cell>
        </row>
        <row r="129">
          <cell r="A129" t="str">
            <v>cristian.gutierrez@sqasa.co</v>
          </cell>
          <cell r="B129">
            <v>44936</v>
          </cell>
        </row>
        <row r="130">
          <cell r="A130" t="str">
            <v>jose.castro@sqasa.co</v>
          </cell>
          <cell r="B130">
            <v>44410</v>
          </cell>
        </row>
        <row r="131">
          <cell r="A131" t="str">
            <v>leyna.hincapie@sqasa.co</v>
          </cell>
          <cell r="B131">
            <v>44931</v>
          </cell>
        </row>
        <row r="132">
          <cell r="A132" t="str">
            <v>juan.valencia@sqasa.co</v>
          </cell>
          <cell r="B132">
            <v>44909</v>
          </cell>
        </row>
        <row r="133">
          <cell r="A133" t="str">
            <v>nairoby.bravo@sqasa.co</v>
          </cell>
          <cell r="B133">
            <v>44791</v>
          </cell>
        </row>
        <row r="134">
          <cell r="A134" t="str">
            <v>omar.penuela@sqasa.co</v>
          </cell>
          <cell r="B134">
            <v>44941</v>
          </cell>
        </row>
        <row r="135">
          <cell r="A135" t="str">
            <v>angela.carreno@sqasa.co</v>
          </cell>
          <cell r="B135">
            <v>44910</v>
          </cell>
        </row>
        <row r="136">
          <cell r="A136" t="str">
            <v>janinson.hurtado@sqasa.co</v>
          </cell>
          <cell r="B136">
            <v>44917</v>
          </cell>
        </row>
        <row r="137">
          <cell r="A137" t="str">
            <v>andres.sanchez@sqasa.co</v>
          </cell>
          <cell r="B137">
            <v>44911</v>
          </cell>
        </row>
        <row r="138">
          <cell r="A138" t="str">
            <v>oscar.escobar@sqasa.co</v>
          </cell>
          <cell r="B138">
            <v>44937</v>
          </cell>
        </row>
        <row r="139">
          <cell r="A139" t="str">
            <v>david.bernalg@sqasa.co</v>
          </cell>
          <cell r="B139">
            <v>44389</v>
          </cell>
        </row>
        <row r="140">
          <cell r="A140" t="str">
            <v>asistente.admin@sqasa.co</v>
          </cell>
          <cell r="B140">
            <v>44392</v>
          </cell>
        </row>
        <row r="141">
          <cell r="A141" t="str">
            <v>elena.serna@sqasa.co</v>
          </cell>
          <cell r="B141">
            <v>44938</v>
          </cell>
        </row>
        <row r="142">
          <cell r="A142" t="str">
            <v>ana.gomez@sqasa.co</v>
          </cell>
          <cell r="B142">
            <v>44942</v>
          </cell>
        </row>
        <row r="143">
          <cell r="A143" t="str">
            <v>juan.morales@sqasa.co</v>
          </cell>
          <cell r="B143">
            <v>44939</v>
          </cell>
        </row>
        <row r="144">
          <cell r="A144" t="str">
            <v>yeferson.rincon@sqasa.co</v>
          </cell>
          <cell r="B144">
            <v>44908</v>
          </cell>
        </row>
        <row r="145">
          <cell r="A145" t="str">
            <v>diana.diaz@sqasa.co</v>
          </cell>
          <cell r="B145">
            <v>44935</v>
          </cell>
        </row>
        <row r="146">
          <cell r="A146" t="str">
            <v>diego.castro@sqasa.co</v>
          </cell>
          <cell r="B146">
            <v>44939</v>
          </cell>
        </row>
        <row r="147">
          <cell r="A147" t="str">
            <v>sebastian.ossa@sqasa.co</v>
          </cell>
          <cell r="B147">
            <v>44924</v>
          </cell>
        </row>
        <row r="148">
          <cell r="A148" t="str">
            <v>angelica.borda@sqasa.co</v>
          </cell>
          <cell r="B148">
            <v>44873</v>
          </cell>
        </row>
        <row r="149">
          <cell r="A149" t="str">
            <v>juan.rubio@sqasa.co</v>
          </cell>
          <cell r="B149">
            <v>44922</v>
          </cell>
        </row>
        <row r="150">
          <cell r="A150" t="str">
            <v>daniela.gutierrez@sqasa.co</v>
          </cell>
          <cell r="B150">
            <v>44781</v>
          </cell>
        </row>
        <row r="151">
          <cell r="A151" t="str">
            <v>sandra.soto@sqasa.co</v>
          </cell>
          <cell r="B151">
            <v>44924</v>
          </cell>
        </row>
        <row r="152">
          <cell r="A152" t="str">
            <v>angela.gomez@sqasa.co</v>
          </cell>
          <cell r="B152">
            <v>44417</v>
          </cell>
        </row>
        <row r="153">
          <cell r="A153" t="str">
            <v>enilde.pacheco@sqasa.co</v>
          </cell>
          <cell r="B153">
            <v>44873</v>
          </cell>
        </row>
        <row r="154">
          <cell r="A154" t="str">
            <v>jeniffer.cuervo@sqasa.co</v>
          </cell>
          <cell r="B154">
            <v>44939</v>
          </cell>
        </row>
        <row r="155">
          <cell r="A155" t="str">
            <v>gissell.montanez@sqasa.co</v>
          </cell>
          <cell r="B155">
            <v>44918</v>
          </cell>
        </row>
        <row r="156">
          <cell r="A156" t="str">
            <v>santiago.varela@sqasa.co</v>
          </cell>
          <cell r="B156">
            <v>44923</v>
          </cell>
        </row>
        <row r="157">
          <cell r="A157" t="str">
            <v>wilmar.ramirez@sqasa.co</v>
          </cell>
          <cell r="B157">
            <v>44854</v>
          </cell>
        </row>
        <row r="158">
          <cell r="A158" t="str">
            <v>dianac.pinzon@sqasa.co</v>
          </cell>
          <cell r="B158">
            <v>44882</v>
          </cell>
        </row>
        <row r="159">
          <cell r="A159" t="str">
            <v>ana.benavides@sqasa.co</v>
          </cell>
          <cell r="B159">
            <v>44923</v>
          </cell>
        </row>
        <row r="160">
          <cell r="A160" t="str">
            <v>miguela.rodriguez@sqasa.co</v>
          </cell>
          <cell r="B160">
            <v>44693</v>
          </cell>
        </row>
        <row r="161">
          <cell r="A161" t="str">
            <v>juan.ruiz@sqasa.co</v>
          </cell>
          <cell r="B161">
            <v>44906</v>
          </cell>
        </row>
        <row r="162">
          <cell r="A162" t="str">
            <v>practicante.sgsst@sqasa.co</v>
          </cell>
          <cell r="B162">
            <v>44778</v>
          </cell>
        </row>
        <row r="163">
          <cell r="A163" t="str">
            <v>angela.gomez@sqasa.co</v>
          </cell>
          <cell r="B163">
            <v>44924</v>
          </cell>
        </row>
        <row r="164">
          <cell r="A164" t="str">
            <v>monica.castano@sqasa.co</v>
          </cell>
          <cell r="B164">
            <v>44916</v>
          </cell>
        </row>
        <row r="165">
          <cell r="A165" t="str">
            <v>william.mejia@sqasa.co</v>
          </cell>
          <cell r="B165">
            <v>44755</v>
          </cell>
        </row>
        <row r="166">
          <cell r="A166" t="str">
            <v>javier.manjarrez@sqasa.co</v>
          </cell>
          <cell r="B166">
            <v>44907</v>
          </cell>
        </row>
        <row r="167">
          <cell r="A167" t="str">
            <v>linda.lozano@sqasa.co</v>
          </cell>
          <cell r="B167">
            <v>44755</v>
          </cell>
        </row>
        <row r="168">
          <cell r="A168" t="str">
            <v>maria.sanchez@sqasa.co</v>
          </cell>
          <cell r="B168">
            <v>44895</v>
          </cell>
        </row>
        <row r="169">
          <cell r="A169" t="str">
            <v>julian.piraquive@sqasa.co</v>
          </cell>
          <cell r="B169">
            <v>44922</v>
          </cell>
        </row>
        <row r="170">
          <cell r="A170" t="str">
            <v>astrid.zapata@sqasa.co</v>
          </cell>
          <cell r="B170">
            <v>44893</v>
          </cell>
        </row>
        <row r="171">
          <cell r="A171" t="str">
            <v>eduard.diaz@sqasa.co</v>
          </cell>
          <cell r="B171">
            <v>44941</v>
          </cell>
        </row>
        <row r="172">
          <cell r="A172" t="str">
            <v>luis.estrada@sqasa.co</v>
          </cell>
          <cell r="B172">
            <v>44917</v>
          </cell>
        </row>
        <row r="173">
          <cell r="A173" t="str">
            <v>maria.carvajal@sqasa.co</v>
          </cell>
          <cell r="B173">
            <v>44707</v>
          </cell>
        </row>
        <row r="174">
          <cell r="A174" t="str">
            <v>asistente.admin@sqasa.co</v>
          </cell>
          <cell r="B174">
            <v>44589</v>
          </cell>
        </row>
        <row r="175">
          <cell r="A175" t="str">
            <v>freiman.jimenez@sqasa.co</v>
          </cell>
          <cell r="B175">
            <v>44916</v>
          </cell>
        </row>
        <row r="176">
          <cell r="A176" t="str">
            <v>daniel.duarte@sqasa.co</v>
          </cell>
          <cell r="B176">
            <v>44930</v>
          </cell>
        </row>
        <row r="177">
          <cell r="A177" t="str">
            <v>juan.baron@sqasa.co</v>
          </cell>
          <cell r="B177">
            <v>44917</v>
          </cell>
        </row>
        <row r="178">
          <cell r="A178" t="str">
            <v>jorleyde.vaca@sqasa.co</v>
          </cell>
          <cell r="B178">
            <v>44924</v>
          </cell>
        </row>
        <row r="179">
          <cell r="A179" t="str">
            <v>cristian.sanchez@sqasa.co</v>
          </cell>
          <cell r="B179">
            <v>44941</v>
          </cell>
        </row>
        <row r="180">
          <cell r="A180" t="str">
            <v>sandra.valencia@sqasa.co</v>
          </cell>
          <cell r="B180">
            <v>44938</v>
          </cell>
        </row>
        <row r="181">
          <cell r="A181" t="str">
            <v>sara.cardenas@sqasa.co</v>
          </cell>
          <cell r="B181">
            <v>44796</v>
          </cell>
        </row>
        <row r="182">
          <cell r="A182" t="str">
            <v>lina.sandoval@sqasa.co</v>
          </cell>
          <cell r="B182">
            <v>44896</v>
          </cell>
        </row>
        <row r="183">
          <cell r="A183" t="str">
            <v>sebastian.bernal@sqasa.co</v>
          </cell>
          <cell r="B183">
            <v>44937</v>
          </cell>
        </row>
        <row r="184">
          <cell r="A184" t="str">
            <v>kevin.manzano@sqasa.co</v>
          </cell>
          <cell r="B184">
            <v>44930</v>
          </cell>
        </row>
        <row r="185">
          <cell r="A185" t="str">
            <v>paola.rodriguez@sqasa.co</v>
          </cell>
          <cell r="B185">
            <v>44868</v>
          </cell>
        </row>
        <row r="186">
          <cell r="A186" t="str">
            <v>paula.castaneda@sqasa.co</v>
          </cell>
          <cell r="B186">
            <v>44938</v>
          </cell>
        </row>
        <row r="187">
          <cell r="A187" t="str">
            <v>diego.rivas@sqasa.co</v>
          </cell>
          <cell r="B187">
            <v>44911</v>
          </cell>
        </row>
        <row r="188">
          <cell r="A188" t="str">
            <v>daniel.orjuela@sqasa.co</v>
          </cell>
          <cell r="B188">
            <v>44888</v>
          </cell>
        </row>
        <row r="189">
          <cell r="A189" t="str">
            <v>diana.arango@sqasa.co</v>
          </cell>
          <cell r="B189">
            <v>44579</v>
          </cell>
        </row>
        <row r="190">
          <cell r="A190" t="str">
            <v>daniela.valencia@sqasa.co</v>
          </cell>
          <cell r="B190">
            <v>44897</v>
          </cell>
        </row>
        <row r="191">
          <cell r="A191" t="str">
            <v>juliana.ferraro@sqasa.co</v>
          </cell>
          <cell r="B191">
            <v>44939</v>
          </cell>
        </row>
        <row r="192">
          <cell r="A192" t="str">
            <v>christian.ortega@sqasa.co</v>
          </cell>
          <cell r="B192">
            <v>44939</v>
          </cell>
        </row>
        <row r="193">
          <cell r="A193" t="str">
            <v>juliana.ocampo@sqasa.co</v>
          </cell>
          <cell r="B193">
            <v>44929</v>
          </cell>
        </row>
        <row r="194">
          <cell r="A194" t="str">
            <v>carlos.mestra@sqasa.co</v>
          </cell>
          <cell r="B194">
            <v>44939</v>
          </cell>
        </row>
        <row r="195">
          <cell r="A195" t="str">
            <v>ayath.giraldo@sqasa.co</v>
          </cell>
          <cell r="B195">
            <v>44914</v>
          </cell>
        </row>
        <row r="196">
          <cell r="A196" t="str">
            <v>yuber.carrillo@sqasa.co</v>
          </cell>
          <cell r="B196">
            <v>44932</v>
          </cell>
        </row>
        <row r="197">
          <cell r="A197" t="str">
            <v>willington.diaz@sqasa.co</v>
          </cell>
          <cell r="B197">
            <v>44922</v>
          </cell>
        </row>
        <row r="198">
          <cell r="A198" t="str">
            <v>jeimy.melendez@sqasa.co</v>
          </cell>
          <cell r="B198">
            <v>44924</v>
          </cell>
        </row>
        <row r="199">
          <cell r="A199" t="str">
            <v>anderson.perez@sqasa.co</v>
          </cell>
          <cell r="B199">
            <v>44497</v>
          </cell>
        </row>
        <row r="200">
          <cell r="A200" t="str">
            <v>alvaro.ardila@sqasa.co</v>
          </cell>
          <cell r="B200">
            <v>44939</v>
          </cell>
        </row>
        <row r="201">
          <cell r="A201" t="str">
            <v>anderson.perez@sqasa.co</v>
          </cell>
          <cell r="B201">
            <v>44629</v>
          </cell>
        </row>
        <row r="202">
          <cell r="A202" t="str">
            <v>alejandro.saldarriaga@sqasa.co</v>
          </cell>
          <cell r="B202">
            <v>44907</v>
          </cell>
        </row>
        <row r="203">
          <cell r="A203" t="str">
            <v>carol.beltran@sqasa.co</v>
          </cell>
          <cell r="B203">
            <v>44522</v>
          </cell>
        </row>
        <row r="204">
          <cell r="A204" t="str">
            <v>yilmar.hoyos@sqasa.co</v>
          </cell>
          <cell r="B204">
            <v>44932</v>
          </cell>
        </row>
        <row r="205">
          <cell r="A205" t="str">
            <v>diana.bolivar@sqasa.co</v>
          </cell>
          <cell r="B205">
            <v>44940</v>
          </cell>
        </row>
        <row r="206">
          <cell r="A206" t="str">
            <v>juan.orrego@sqasa.co</v>
          </cell>
          <cell r="B206">
            <v>44812</v>
          </cell>
        </row>
        <row r="207">
          <cell r="A207" t="str">
            <v>billy.trigos@sqasa.co</v>
          </cell>
          <cell r="B207">
            <v>44936</v>
          </cell>
        </row>
        <row r="208">
          <cell r="A208" t="str">
            <v>martin.rodriguez@sqasa.co</v>
          </cell>
          <cell r="B208">
            <v>44939</v>
          </cell>
        </row>
        <row r="209">
          <cell r="A209" t="str">
            <v>david.mejia@sqasa.co</v>
          </cell>
          <cell r="B209">
            <v>44892</v>
          </cell>
        </row>
        <row r="210">
          <cell r="A210" t="str">
            <v>kely.garzon@sqasa.co</v>
          </cell>
          <cell r="B210">
            <v>44894</v>
          </cell>
        </row>
        <row r="211">
          <cell r="A211" t="str">
            <v>jonny.zambrano@sqasa.co</v>
          </cell>
          <cell r="B211">
            <v>44894</v>
          </cell>
        </row>
        <row r="212">
          <cell r="A212" t="str">
            <v>diana.osorio@sqasa.co</v>
          </cell>
          <cell r="B212">
            <v>44938</v>
          </cell>
        </row>
        <row r="213">
          <cell r="A213" t="str">
            <v>jhon.pena@sqasa.co</v>
          </cell>
          <cell r="B213">
            <v>44915</v>
          </cell>
        </row>
        <row r="214">
          <cell r="A214" t="str">
            <v>hugo.traslavina@sqasa.co</v>
          </cell>
          <cell r="B214">
            <v>44888</v>
          </cell>
        </row>
        <row r="215">
          <cell r="A215" t="str">
            <v>yeisler.prado@sqasa.co</v>
          </cell>
          <cell r="B215">
            <v>44939</v>
          </cell>
        </row>
        <row r="216">
          <cell r="A216" t="str">
            <v>brandon.avendano@sqasa.co</v>
          </cell>
          <cell r="B216">
            <v>44890</v>
          </cell>
        </row>
        <row r="217">
          <cell r="A217" t="str">
            <v>alisson.caviedes@sqasa.co</v>
          </cell>
          <cell r="B217">
            <v>44851</v>
          </cell>
        </row>
        <row r="218">
          <cell r="A218" t="str">
            <v>elisenia.lopez@sqasa.co</v>
          </cell>
          <cell r="B218">
            <v>44901</v>
          </cell>
        </row>
        <row r="219">
          <cell r="A219" t="str">
            <v>karen.herrera@sqasa.co</v>
          </cell>
          <cell r="B219">
            <v>44938</v>
          </cell>
        </row>
        <row r="220">
          <cell r="A220" t="str">
            <v>erika.reatiga@sqasa.co</v>
          </cell>
          <cell r="B220">
            <v>44931</v>
          </cell>
        </row>
        <row r="221">
          <cell r="A221" t="str">
            <v>laura.cubillos@sqasa.co</v>
          </cell>
          <cell r="B221">
            <v>44896</v>
          </cell>
        </row>
        <row r="222">
          <cell r="A222" t="str">
            <v>leidy.velandia@sqasa.co</v>
          </cell>
          <cell r="B222">
            <v>44522</v>
          </cell>
        </row>
        <row r="223">
          <cell r="A223" t="str">
            <v>leidy.velandia@sqasa.co</v>
          </cell>
          <cell r="B223">
            <v>44922</v>
          </cell>
        </row>
        <row r="224">
          <cell r="A224" t="str">
            <v>cristina.echeverry@sqasa.co</v>
          </cell>
          <cell r="B224">
            <v>44924</v>
          </cell>
        </row>
        <row r="225">
          <cell r="A225" t="str">
            <v>leonardo.torres@sqasa.co</v>
          </cell>
          <cell r="B225">
            <v>44937</v>
          </cell>
        </row>
        <row r="226">
          <cell r="A226" t="str">
            <v>leidy.velandia@sqasa.co</v>
          </cell>
          <cell r="B226">
            <v>44529</v>
          </cell>
        </row>
        <row r="227">
          <cell r="A227" t="str">
            <v>julio.mesias@sqasa.co</v>
          </cell>
          <cell r="B227">
            <v>44572</v>
          </cell>
        </row>
        <row r="228">
          <cell r="A228" t="str">
            <v>hernando.rojas@sqasa.co</v>
          </cell>
          <cell r="B228">
            <v>44939</v>
          </cell>
        </row>
        <row r="229">
          <cell r="A229" t="str">
            <v>douglas.nova@sqasa.co</v>
          </cell>
          <cell r="B229">
            <v>44894</v>
          </cell>
        </row>
        <row r="230">
          <cell r="A230" t="str">
            <v>jenny.betancur@sqasa.co</v>
          </cell>
          <cell r="B230">
            <v>44831</v>
          </cell>
        </row>
        <row r="231">
          <cell r="A231" t="str">
            <v>laura.murillo@sqasa.co</v>
          </cell>
          <cell r="B231">
            <v>44894</v>
          </cell>
        </row>
        <row r="232">
          <cell r="A232" t="str">
            <v>santiago.aguado@sqasa.co</v>
          </cell>
          <cell r="B232">
            <v>44929</v>
          </cell>
        </row>
        <row r="233">
          <cell r="A233" t="str">
            <v>maribel.agudelo@sqasa.co</v>
          </cell>
          <cell r="B233">
            <v>44915</v>
          </cell>
        </row>
        <row r="234">
          <cell r="A234" t="str">
            <v>diana.villamil@sqasa.co</v>
          </cell>
          <cell r="B234">
            <v>44915</v>
          </cell>
        </row>
        <row r="235">
          <cell r="A235" t="str">
            <v>diana.villamil@sqasa.co</v>
          </cell>
          <cell r="B235">
            <v>44575</v>
          </cell>
        </row>
        <row r="236">
          <cell r="A236" t="str">
            <v>julian.chica@sqasa.co</v>
          </cell>
          <cell r="B236">
            <v>44941</v>
          </cell>
        </row>
        <row r="237">
          <cell r="A237" t="str">
            <v>lizeth.rodriguez@sqasa.co</v>
          </cell>
          <cell r="B237">
            <v>44939</v>
          </cell>
        </row>
        <row r="238">
          <cell r="A238" t="str">
            <v>ada.perez@sqasa.co</v>
          </cell>
          <cell r="B238">
            <v>44839</v>
          </cell>
        </row>
        <row r="239">
          <cell r="A239" t="str">
            <v>jorge.gutierrez@sqasa.co</v>
          </cell>
          <cell r="B239">
            <v>44941</v>
          </cell>
        </row>
        <row r="240">
          <cell r="A240" t="str">
            <v>manuel.buelvas@sqasa.co</v>
          </cell>
          <cell r="B240">
            <v>44923</v>
          </cell>
        </row>
        <row r="241">
          <cell r="A241" t="str">
            <v>omar.contrerasl@sqasa.co</v>
          </cell>
          <cell r="B241">
            <v>44722</v>
          </cell>
        </row>
        <row r="242">
          <cell r="A242" t="str">
            <v>lina.arango@sqasa.co</v>
          </cell>
          <cell r="B242">
            <v>44929</v>
          </cell>
        </row>
        <row r="243">
          <cell r="A243" t="str">
            <v>ferney.adarme@sqasa.co</v>
          </cell>
          <cell r="B243">
            <v>44929</v>
          </cell>
        </row>
        <row r="244">
          <cell r="A244" t="str">
            <v>diana.mahecha@sqasa.co</v>
          </cell>
          <cell r="B244">
            <v>44876</v>
          </cell>
        </row>
        <row r="245">
          <cell r="A245" t="str">
            <v>leidy.bojaca@sqasa.co</v>
          </cell>
          <cell r="B245">
            <v>44662</v>
          </cell>
        </row>
        <row r="246">
          <cell r="A246" t="str">
            <v>yury.herrera@sqasa.co</v>
          </cell>
          <cell r="B246">
            <v>44894</v>
          </cell>
        </row>
        <row r="247">
          <cell r="A247" t="str">
            <v>leticia.duarte@sqasa.co</v>
          </cell>
          <cell r="B247">
            <v>44872</v>
          </cell>
        </row>
        <row r="248">
          <cell r="A248" t="str">
            <v>jeison.lizarazo@sqasa.co</v>
          </cell>
          <cell r="B248">
            <v>44883</v>
          </cell>
        </row>
        <row r="249">
          <cell r="A249" t="str">
            <v>juan.puerta@sqasa.co</v>
          </cell>
          <cell r="B249">
            <v>44936</v>
          </cell>
        </row>
        <row r="250">
          <cell r="A250" t="str">
            <v>cinthia.agudelo@sqasa.co</v>
          </cell>
          <cell r="B250">
            <v>44882</v>
          </cell>
        </row>
        <row r="251">
          <cell r="A251" t="str">
            <v>yuly.rojas@sqasa.co</v>
          </cell>
          <cell r="B251">
            <v>44910</v>
          </cell>
        </row>
        <row r="252">
          <cell r="A252" t="str">
            <v>jorge.gilg@sqasa.co</v>
          </cell>
          <cell r="B252">
            <v>44910</v>
          </cell>
        </row>
        <row r="253">
          <cell r="A253" t="str">
            <v>leyder.vigas@sqasa.co</v>
          </cell>
          <cell r="B253">
            <v>44922</v>
          </cell>
        </row>
        <row r="254">
          <cell r="A254" t="str">
            <v>marlyn.martinez@sqasa.co</v>
          </cell>
          <cell r="B254">
            <v>44941</v>
          </cell>
        </row>
        <row r="255">
          <cell r="A255" t="str">
            <v>luz.soler@sqasa.co</v>
          </cell>
          <cell r="B255">
            <v>44937</v>
          </cell>
        </row>
        <row r="256">
          <cell r="A256" t="str">
            <v>jose.sandro@sqasa.co</v>
          </cell>
          <cell r="B256">
            <v>44880</v>
          </cell>
        </row>
        <row r="257">
          <cell r="A257" t="str">
            <v>jaime.yepes@sqasa.co</v>
          </cell>
          <cell r="B257">
            <v>44603</v>
          </cell>
        </row>
        <row r="258">
          <cell r="A258" t="str">
            <v>yeimy.alba@sqasa.co</v>
          </cell>
          <cell r="B258">
            <v>44937</v>
          </cell>
        </row>
        <row r="259">
          <cell r="A259" t="str">
            <v>juan.garcia@sqasa.co</v>
          </cell>
          <cell r="B259">
            <v>44930</v>
          </cell>
        </row>
        <row r="260">
          <cell r="A260" t="str">
            <v>lida.rojo@sqasa.co</v>
          </cell>
          <cell r="B260">
            <v>44938</v>
          </cell>
        </row>
        <row r="261">
          <cell r="A261" t="str">
            <v>elkin.martinez@sqasa.co</v>
          </cell>
          <cell r="B261">
            <v>44937</v>
          </cell>
        </row>
        <row r="262">
          <cell r="A262" t="str">
            <v>julio.betancur@sqasa.co</v>
          </cell>
          <cell r="B262">
            <v>44915</v>
          </cell>
        </row>
        <row r="263">
          <cell r="A263" t="str">
            <v>jose.arturo@sqasa.co</v>
          </cell>
          <cell r="B263">
            <v>44938</v>
          </cell>
        </row>
        <row r="264">
          <cell r="A264" t="str">
            <v>diego.santamaria@sqasa.co</v>
          </cell>
          <cell r="B264">
            <v>44913</v>
          </cell>
        </row>
        <row r="265">
          <cell r="A265" t="str">
            <v>david.eslava@sqasa.co</v>
          </cell>
          <cell r="B265">
            <v>44805</v>
          </cell>
        </row>
        <row r="266">
          <cell r="A266" t="str">
            <v>seleccionsqa@sqasa.co</v>
          </cell>
          <cell r="B266">
            <v>44727</v>
          </cell>
        </row>
        <row r="267">
          <cell r="A267" t="str">
            <v>daniel.alzate@sqasa.co</v>
          </cell>
          <cell r="B267">
            <v>44937</v>
          </cell>
        </row>
        <row r="268">
          <cell r="A268" t="str">
            <v>sandra.gambasica@sqasa.co</v>
          </cell>
          <cell r="B268">
            <v>44636</v>
          </cell>
        </row>
        <row r="269">
          <cell r="A269" t="str">
            <v>frank.ospina@sqasa.co</v>
          </cell>
          <cell r="B269">
            <v>44670</v>
          </cell>
        </row>
        <row r="270">
          <cell r="A270" t="str">
            <v>diana.rodriguez@sqasa.co</v>
          </cell>
          <cell r="B270">
            <v>44911</v>
          </cell>
        </row>
        <row r="271">
          <cell r="A271" t="str">
            <v>yeison.giraldo@sqasa.co</v>
          </cell>
          <cell r="B271">
            <v>44922</v>
          </cell>
        </row>
        <row r="272">
          <cell r="A272" t="str">
            <v>viviana.salazar@sqasa.co</v>
          </cell>
          <cell r="B272">
            <v>44935</v>
          </cell>
        </row>
        <row r="273">
          <cell r="A273" t="str">
            <v>jesus.artunduaga@sqasa.co</v>
          </cell>
          <cell r="B273">
            <v>44931</v>
          </cell>
        </row>
        <row r="274">
          <cell r="A274" t="str">
            <v>angie.lizcano@sqasa.co</v>
          </cell>
          <cell r="B274">
            <v>44924</v>
          </cell>
        </row>
        <row r="275">
          <cell r="A275" t="str">
            <v>lady.suarez@sqasa.co</v>
          </cell>
          <cell r="B275">
            <v>44894</v>
          </cell>
        </row>
        <row r="276">
          <cell r="A276" t="str">
            <v xml:space="preserve">jhon.salazar@sqasa.co </v>
          </cell>
          <cell r="B276">
            <v>44916</v>
          </cell>
        </row>
        <row r="277">
          <cell r="A277" t="str">
            <v>jhorman.tique@sqasa.co</v>
          </cell>
          <cell r="B277">
            <v>44938</v>
          </cell>
        </row>
        <row r="278">
          <cell r="A278" t="str">
            <v>yesid.hernandez@sqasa.co</v>
          </cell>
          <cell r="B278">
            <v>44909</v>
          </cell>
        </row>
        <row r="279">
          <cell r="A279" t="str">
            <v>ingrid.chacon@sqasa.co</v>
          </cell>
          <cell r="B279">
            <v>44923</v>
          </cell>
        </row>
        <row r="280">
          <cell r="A280" t="str">
            <v>paola.ramos@sqasa.co</v>
          </cell>
          <cell r="B280">
            <v>44938</v>
          </cell>
        </row>
        <row r="281">
          <cell r="A281" t="str">
            <v>anggy.lozano@sqasa.co</v>
          </cell>
          <cell r="B281">
            <v>44890</v>
          </cell>
        </row>
        <row r="282">
          <cell r="A282" t="str">
            <v>nehemias.pajaro@sqasa.co</v>
          </cell>
          <cell r="B282">
            <v>44823</v>
          </cell>
        </row>
        <row r="283">
          <cell r="A283" t="str">
            <v>luz.posada@sqasa.co</v>
          </cell>
          <cell r="B283">
            <v>44876</v>
          </cell>
        </row>
        <row r="284">
          <cell r="A284" t="str">
            <v>carlos.chilatra@sqasa.co</v>
          </cell>
          <cell r="B284">
            <v>44910</v>
          </cell>
        </row>
        <row r="285">
          <cell r="A285" t="str">
            <v>mayerli.parra@sqasa.co</v>
          </cell>
          <cell r="B285">
            <v>44837</v>
          </cell>
        </row>
        <row r="286">
          <cell r="A286" t="str">
            <v>dennis.perez@sqasa.co</v>
          </cell>
          <cell r="B286">
            <v>44907</v>
          </cell>
        </row>
        <row r="287">
          <cell r="A287" t="str">
            <v>sara.londono@sqasa.co</v>
          </cell>
          <cell r="B287">
            <v>44938</v>
          </cell>
        </row>
        <row r="288">
          <cell r="A288" t="str">
            <v>sindy.lozada@sqasa.co</v>
          </cell>
          <cell r="B288">
            <v>44844</v>
          </cell>
        </row>
        <row r="289">
          <cell r="A289" t="str">
            <v>manuela.medina@sqasa.co</v>
          </cell>
          <cell r="B289">
            <v>44929</v>
          </cell>
        </row>
        <row r="290">
          <cell r="A290" t="str">
            <v>jaimy.caicedo@sqasa.co</v>
          </cell>
          <cell r="B290">
            <v>44938</v>
          </cell>
        </row>
        <row r="291">
          <cell r="A291" t="str">
            <v>carlos.hastamorir@sqasa.co</v>
          </cell>
          <cell r="B291">
            <v>44936</v>
          </cell>
        </row>
        <row r="292">
          <cell r="A292" t="str">
            <v>luisa.santa@sqasa.co</v>
          </cell>
          <cell r="B292">
            <v>44929</v>
          </cell>
        </row>
        <row r="293">
          <cell r="A293" t="str">
            <v>fredy.penarete@sqasa.co</v>
          </cell>
          <cell r="B293">
            <v>44786</v>
          </cell>
        </row>
        <row r="294">
          <cell r="A294" t="str">
            <v>andrea.hernandez@sqasa.co</v>
          </cell>
          <cell r="B294">
            <v>44939</v>
          </cell>
        </row>
        <row r="295">
          <cell r="A295" t="str">
            <v>bryan.plata@sqasa.co</v>
          </cell>
          <cell r="B295">
            <v>44929</v>
          </cell>
        </row>
        <row r="296">
          <cell r="A296" t="str">
            <v>steven.quintero@sqasa.co</v>
          </cell>
          <cell r="B296">
            <v>44937</v>
          </cell>
        </row>
        <row r="297">
          <cell r="A297" t="str">
            <v>leidy.gamboa@sqasa.co</v>
          </cell>
          <cell r="B297">
            <v>44888</v>
          </cell>
        </row>
        <row r="298">
          <cell r="A298" t="str">
            <v>yair.gallego@sqasa.co</v>
          </cell>
          <cell r="B298">
            <v>44939</v>
          </cell>
        </row>
        <row r="299">
          <cell r="A299" t="str">
            <v>luis.cadavid@sqasa.co</v>
          </cell>
          <cell r="B299">
            <v>44914</v>
          </cell>
        </row>
        <row r="300">
          <cell r="A300" t="str">
            <v>karen.suarez@sqasa.co</v>
          </cell>
          <cell r="B300">
            <v>44907</v>
          </cell>
        </row>
        <row r="301">
          <cell r="A301" t="str">
            <v>bertha.rojas@sqasa.co</v>
          </cell>
          <cell r="B301">
            <v>44938</v>
          </cell>
        </row>
        <row r="302">
          <cell r="A302" t="str">
            <v>zulma.velasquez@sqasa.co</v>
          </cell>
          <cell r="B302">
            <v>44802</v>
          </cell>
        </row>
        <row r="303">
          <cell r="A303" t="str">
            <v>deisy.ducuara@sqasa.co</v>
          </cell>
          <cell r="B303">
            <v>44767</v>
          </cell>
        </row>
        <row r="304">
          <cell r="A304" t="str">
            <v>zuly.carrillo@sqasa.co</v>
          </cell>
          <cell r="B304">
            <v>44883</v>
          </cell>
        </row>
        <row r="305">
          <cell r="A305" t="str">
            <v>camilo.tunjuelo@sqasa.co</v>
          </cell>
          <cell r="B305">
            <v>44923</v>
          </cell>
        </row>
        <row r="306">
          <cell r="A306" t="str">
            <v>edwin.reyes@sqasa.co</v>
          </cell>
          <cell r="B306">
            <v>44923</v>
          </cell>
        </row>
        <row r="307">
          <cell r="A307" t="str">
            <v>erika.velasquez@sqasa.co</v>
          </cell>
          <cell r="B307">
            <v>44893</v>
          </cell>
        </row>
        <row r="308">
          <cell r="A308" t="str">
            <v>jose.castro@sqasa.co</v>
          </cell>
          <cell r="B308">
            <v>44935</v>
          </cell>
        </row>
        <row r="309">
          <cell r="A309" t="str">
            <v>edgar.rojas@sqasa.co</v>
          </cell>
          <cell r="B309">
            <v>44932</v>
          </cell>
        </row>
        <row r="310">
          <cell r="A310" t="str">
            <v>jhon.alvarado@sqasa.co</v>
          </cell>
          <cell r="B310">
            <v>44937</v>
          </cell>
        </row>
        <row r="311">
          <cell r="A311" t="str">
            <v>david.bernalg@sqasa.co</v>
          </cell>
          <cell r="B311">
            <v>44931</v>
          </cell>
        </row>
        <row r="312">
          <cell r="A312" t="str">
            <v>andrea.lopez@sqasa.co</v>
          </cell>
          <cell r="B312">
            <v>44936</v>
          </cell>
        </row>
        <row r="313">
          <cell r="A313" t="str">
            <v>luz.lancheros@sqasa.co</v>
          </cell>
          <cell r="B313">
            <v>44942</v>
          </cell>
        </row>
        <row r="314">
          <cell r="A314" t="str">
            <v>sandra.corredor@sqasa.co</v>
          </cell>
          <cell r="B314">
            <v>44928</v>
          </cell>
        </row>
        <row r="315">
          <cell r="A315" t="str">
            <v>oscar.jerez@sqasa.co</v>
          </cell>
          <cell r="B315">
            <v>44939</v>
          </cell>
        </row>
        <row r="316">
          <cell r="A316" t="str">
            <v>linda.ramirez@sqasa.co</v>
          </cell>
          <cell r="B316">
            <v>44873</v>
          </cell>
        </row>
        <row r="317">
          <cell r="A317" t="str">
            <v>claudia.nieto@sqasa.co</v>
          </cell>
          <cell r="B317">
            <v>44915</v>
          </cell>
        </row>
        <row r="318">
          <cell r="A318" t="str">
            <v>bruno.poveda@sqasa.co</v>
          </cell>
          <cell r="B318">
            <v>44929</v>
          </cell>
        </row>
        <row r="319">
          <cell r="A319" t="str">
            <v>juan.arango@sqasa.co</v>
          </cell>
          <cell r="B319">
            <v>44935</v>
          </cell>
        </row>
        <row r="320">
          <cell r="A320" t="str">
            <v>mayra.arias@sqasa.co</v>
          </cell>
          <cell r="B320">
            <v>44922</v>
          </cell>
        </row>
        <row r="321">
          <cell r="A321" t="str">
            <v>david.obando@sqasa.co</v>
          </cell>
          <cell r="B321">
            <v>44929</v>
          </cell>
        </row>
        <row r="322">
          <cell r="A322" t="str">
            <v>solanyi.tapias@sqasa.co</v>
          </cell>
          <cell r="B322">
            <v>44939</v>
          </cell>
        </row>
        <row r="323">
          <cell r="A323" t="str">
            <v>jose.diaz@sqasa.co</v>
          </cell>
          <cell r="B323">
            <v>44939</v>
          </cell>
        </row>
        <row r="324">
          <cell r="A324" t="str">
            <v>miguela.rodriguez@sqasa.co</v>
          </cell>
          <cell r="B324">
            <v>44921</v>
          </cell>
        </row>
        <row r="325">
          <cell r="A325" t="str">
            <v>cristian.cuadros@sqasa.co</v>
          </cell>
          <cell r="B325">
            <v>44893</v>
          </cell>
        </row>
        <row r="326">
          <cell r="A326" t="str">
            <v>monica.camilo@sqasa.co</v>
          </cell>
          <cell r="B326">
            <v>44939</v>
          </cell>
        </row>
        <row r="327">
          <cell r="A327" t="str">
            <v>kelli.miranda@sqasa.co</v>
          </cell>
          <cell r="B327">
            <v>44930</v>
          </cell>
        </row>
        <row r="328">
          <cell r="A328" t="str">
            <v>julieth.mora@sqasa.co</v>
          </cell>
          <cell r="B328">
            <v>44701</v>
          </cell>
        </row>
        <row r="329">
          <cell r="A329" t="str">
            <v>carlos.sarmiento@sqasa.co</v>
          </cell>
          <cell r="B329">
            <v>44939</v>
          </cell>
        </row>
        <row r="330">
          <cell r="A330" t="str">
            <v>jorge.quintero@sqasa.co</v>
          </cell>
          <cell r="B330">
            <v>44937</v>
          </cell>
        </row>
        <row r="331">
          <cell r="A331" t="str">
            <v>patricia.sanchez@sqasa.co</v>
          </cell>
          <cell r="B331">
            <v>44812</v>
          </cell>
        </row>
        <row r="332">
          <cell r="A332" t="str">
            <v>john.caciano@sqasa.co</v>
          </cell>
          <cell r="B332">
            <v>44939</v>
          </cell>
        </row>
        <row r="333">
          <cell r="A333" t="str">
            <v>julio.berrio@sqasa.co</v>
          </cell>
          <cell r="B333">
            <v>44939</v>
          </cell>
        </row>
        <row r="334">
          <cell r="A334" t="str">
            <v>luis.montes@sqasa.co</v>
          </cell>
          <cell r="B334">
            <v>44938</v>
          </cell>
        </row>
        <row r="335">
          <cell r="A335" t="str">
            <v>lina.prias@sqasa.co</v>
          </cell>
          <cell r="B335">
            <v>44938</v>
          </cell>
        </row>
        <row r="336">
          <cell r="A336" t="str">
            <v>julian.garcia@sqasa.co</v>
          </cell>
          <cell r="B336">
            <v>44921</v>
          </cell>
        </row>
        <row r="337">
          <cell r="A337" t="str">
            <v>karen.ramirez@sqasa.co</v>
          </cell>
          <cell r="B337">
            <v>44924</v>
          </cell>
        </row>
        <row r="338">
          <cell r="A338" t="str">
            <v>claudia.nieto@sqasa.co</v>
          </cell>
          <cell r="B338">
            <v>44813</v>
          </cell>
        </row>
        <row r="339">
          <cell r="A339" t="str">
            <v>juan.agudelo@sqasa.co</v>
          </cell>
          <cell r="B339">
            <v>44768</v>
          </cell>
        </row>
        <row r="340">
          <cell r="A340" t="str">
            <v>mileidy.perez@sqasa.co</v>
          </cell>
          <cell r="B340">
            <v>44937</v>
          </cell>
        </row>
        <row r="341">
          <cell r="A341" t="str">
            <v>john.cruz@sqasa.co</v>
          </cell>
          <cell r="B341">
            <v>44938</v>
          </cell>
        </row>
        <row r="342">
          <cell r="A342" t="str">
            <v>erika.arenas@sqasa.co</v>
          </cell>
          <cell r="B342">
            <v>44936</v>
          </cell>
        </row>
        <row r="343">
          <cell r="A343" t="str">
            <v>tania.ruiz@sqasa.co</v>
          </cell>
          <cell r="B343">
            <v>44937</v>
          </cell>
        </row>
        <row r="344">
          <cell r="A344" t="str">
            <v>laura.ossa@sqasa.co</v>
          </cell>
          <cell r="B344">
            <v>44930</v>
          </cell>
        </row>
        <row r="345">
          <cell r="A345" t="str">
            <v>andres.ochoa@sqasa.co</v>
          </cell>
          <cell r="B345">
            <v>44875</v>
          </cell>
        </row>
        <row r="346">
          <cell r="A346" t="str">
            <v>victor.romero@sqasa.co</v>
          </cell>
          <cell r="B346">
            <v>44939</v>
          </cell>
        </row>
        <row r="347">
          <cell r="A347" t="str">
            <v>karen.lopez@sqasa.co</v>
          </cell>
          <cell r="B347">
            <v>44930</v>
          </cell>
        </row>
        <row r="348">
          <cell r="A348" t="str">
            <v>mayra.ramirez@sqasa.co</v>
          </cell>
          <cell r="B348">
            <v>44932</v>
          </cell>
        </row>
        <row r="349">
          <cell r="A349" t="str">
            <v>santiago.giraldo@sqasa.co</v>
          </cell>
          <cell r="B349">
            <v>44939</v>
          </cell>
        </row>
        <row r="350">
          <cell r="A350" t="str">
            <v>gladys.villamizar@sqasa.co</v>
          </cell>
          <cell r="B350">
            <v>44917</v>
          </cell>
        </row>
        <row r="351">
          <cell r="A351" t="str">
            <v>sergio.gomez@sqasa.co</v>
          </cell>
          <cell r="B351">
            <v>44938</v>
          </cell>
        </row>
        <row r="352">
          <cell r="A352" t="str">
            <v>carol.beltran@sqasa.co</v>
          </cell>
          <cell r="B352">
            <v>44923</v>
          </cell>
        </row>
        <row r="353">
          <cell r="A353" t="str">
            <v>jeyson.jimenez@sqasa.co</v>
          </cell>
          <cell r="B353">
            <v>44937</v>
          </cell>
        </row>
        <row r="354">
          <cell r="A354" t="str">
            <v>jorge.riascos@sqasa.co</v>
          </cell>
          <cell r="B354">
            <v>44914</v>
          </cell>
        </row>
        <row r="355">
          <cell r="A355" t="str">
            <v>daniela.segovia@sqasa.co</v>
          </cell>
          <cell r="B355">
            <v>44928</v>
          </cell>
        </row>
        <row r="356">
          <cell r="A356" t="str">
            <v>wilmer.garzon@sqasa.co</v>
          </cell>
          <cell r="B356">
            <v>44907</v>
          </cell>
        </row>
        <row r="357">
          <cell r="A357" t="str">
            <v>daniel.suarez@sqasa.co</v>
          </cell>
          <cell r="B357">
            <v>44902</v>
          </cell>
        </row>
        <row r="358">
          <cell r="A358" t="str">
            <v>dairo.beltran@sqasa.co</v>
          </cell>
          <cell r="B358">
            <v>44917</v>
          </cell>
        </row>
        <row r="359">
          <cell r="A359" t="str">
            <v>giovanny.navas@sqasa.co</v>
          </cell>
          <cell r="B359">
            <v>44841</v>
          </cell>
        </row>
        <row r="360">
          <cell r="A360" t="str">
            <v>caren.batte@sqasa.co</v>
          </cell>
          <cell r="B360">
            <v>44873</v>
          </cell>
        </row>
        <row r="361">
          <cell r="A361" t="str">
            <v>asistente.thmed@sqasa.co</v>
          </cell>
          <cell r="B361">
            <v>44847</v>
          </cell>
        </row>
        <row r="362">
          <cell r="A362" t="str">
            <v>luz.pena@sqasa.co</v>
          </cell>
          <cell r="B362">
            <v>44929</v>
          </cell>
        </row>
        <row r="363">
          <cell r="A363" t="str">
            <v>leidy.romero@sqasa.co</v>
          </cell>
          <cell r="B363">
            <v>44939</v>
          </cell>
        </row>
        <row r="364">
          <cell r="A364" t="str">
            <v>angie.gomezr@sqasa.co</v>
          </cell>
          <cell r="B364">
            <v>44914</v>
          </cell>
        </row>
        <row r="365">
          <cell r="A365" t="str">
            <v>laura.baracaldo@sqasa.co</v>
          </cell>
          <cell r="B365">
            <v>44728</v>
          </cell>
        </row>
        <row r="366">
          <cell r="A366" t="str">
            <v>angie.corredor@sqasa.co</v>
          </cell>
          <cell r="B366">
            <v>44874</v>
          </cell>
        </row>
        <row r="367">
          <cell r="A367" t="str">
            <v>laura.baracaldo@sqasa.co</v>
          </cell>
          <cell r="B367">
            <v>44939</v>
          </cell>
        </row>
        <row r="368">
          <cell r="A368" t="str">
            <v>deissy.poveda@sqasa.co</v>
          </cell>
          <cell r="B368">
            <v>44939</v>
          </cell>
        </row>
        <row r="369">
          <cell r="A369" t="str">
            <v>ruben.florez@sqasa.co</v>
          </cell>
          <cell r="B369">
            <v>44939</v>
          </cell>
        </row>
        <row r="370">
          <cell r="A370" t="str">
            <v>herika.reyes@sqasa.co</v>
          </cell>
          <cell r="B370">
            <v>44938</v>
          </cell>
        </row>
        <row r="371">
          <cell r="A371" t="str">
            <v>adriana.londono@sqasa.co</v>
          </cell>
          <cell r="B371">
            <v>44831</v>
          </cell>
        </row>
        <row r="372">
          <cell r="A372" t="str">
            <v>fredy.lopez@sqasa.co</v>
          </cell>
          <cell r="B372">
            <v>44940</v>
          </cell>
        </row>
        <row r="373">
          <cell r="A373" t="str">
            <v>liseth.valencia@sqasa.co</v>
          </cell>
          <cell r="B373">
            <v>44939</v>
          </cell>
        </row>
        <row r="374">
          <cell r="A374" t="str">
            <v>heiler.salguero@sqasa.co</v>
          </cell>
          <cell r="B374">
            <v>44942</v>
          </cell>
        </row>
        <row r="375">
          <cell r="A375" t="str">
            <v>johan.moreno@sqasa.co</v>
          </cell>
          <cell r="B375">
            <v>44901</v>
          </cell>
        </row>
        <row r="376">
          <cell r="A376" t="str">
            <v>seleccionsqa@sqasa.co</v>
          </cell>
          <cell r="B376">
            <v>44757</v>
          </cell>
        </row>
        <row r="377">
          <cell r="A377" t="str">
            <v>angie.lasso@sqasa.co</v>
          </cell>
          <cell r="B377">
            <v>44781</v>
          </cell>
        </row>
        <row r="378">
          <cell r="A378" t="str">
            <v>maria.beltran@sqasa.co</v>
          </cell>
          <cell r="B378">
            <v>44939</v>
          </cell>
        </row>
        <row r="379">
          <cell r="A379" t="str">
            <v>juan.raga@sqasa.co</v>
          </cell>
          <cell r="B379">
            <v>44860</v>
          </cell>
        </row>
        <row r="380">
          <cell r="A380" t="str">
            <v>joan.bonilla@sqasa.co</v>
          </cell>
          <cell r="B380">
            <v>44942</v>
          </cell>
        </row>
        <row r="381">
          <cell r="A381" t="str">
            <v>bernarda.solorza@sqasa.co</v>
          </cell>
          <cell r="B381">
            <v>44936</v>
          </cell>
        </row>
        <row r="382">
          <cell r="A382" t="str">
            <v>yuli.andrade@sqasa.co</v>
          </cell>
          <cell r="B382">
            <v>44899</v>
          </cell>
        </row>
        <row r="383">
          <cell r="A383" t="str">
            <v>juliana.cano@sqasa.co</v>
          </cell>
          <cell r="B383">
            <v>44917</v>
          </cell>
        </row>
        <row r="384">
          <cell r="A384" t="str">
            <v>carlos.hincapie@sqasa.co</v>
          </cell>
          <cell r="B384">
            <v>44938</v>
          </cell>
        </row>
        <row r="385">
          <cell r="A385" t="str">
            <v>johan.rodriguez@sqasa.co</v>
          </cell>
          <cell r="B385">
            <v>44887</v>
          </cell>
        </row>
        <row r="386">
          <cell r="A386" t="str">
            <v>leidy.hernandez@sqasa.co</v>
          </cell>
          <cell r="B386">
            <v>44907</v>
          </cell>
        </row>
        <row r="387">
          <cell r="A387" t="str">
            <v>lizeth.solano@sqasa.co</v>
          </cell>
          <cell r="B387">
            <v>44931</v>
          </cell>
        </row>
        <row r="388">
          <cell r="A388" t="str">
            <v>oscar.ramirez@sqasa.co</v>
          </cell>
          <cell r="B388">
            <v>44893</v>
          </cell>
        </row>
        <row r="389">
          <cell r="A389" t="str">
            <v>julian.sanchez@sqasa.co</v>
          </cell>
          <cell r="B389">
            <v>44939</v>
          </cell>
        </row>
        <row r="390">
          <cell r="A390" t="str">
            <v>henry.arias@sqasa.co</v>
          </cell>
          <cell r="B390">
            <v>44921</v>
          </cell>
        </row>
        <row r="391">
          <cell r="A391" t="str">
            <v>omaida.quintero@sqasa.co</v>
          </cell>
          <cell r="B391">
            <v>44939</v>
          </cell>
        </row>
        <row r="392">
          <cell r="A392" t="str">
            <v>kewi.tole@sqasa.co</v>
          </cell>
          <cell r="B392">
            <v>44939</v>
          </cell>
        </row>
        <row r="393">
          <cell r="A393" t="str">
            <v>erika.rengifo@sqasa.co</v>
          </cell>
          <cell r="B393">
            <v>44906</v>
          </cell>
        </row>
        <row r="394">
          <cell r="A394" t="str">
            <v>aida.sagastuy@sqasa.co</v>
          </cell>
          <cell r="B394">
            <v>44936</v>
          </cell>
        </row>
        <row r="395">
          <cell r="A395" t="str">
            <v>jose.merino@sqasa.co</v>
          </cell>
          <cell r="B395">
            <v>44939</v>
          </cell>
        </row>
        <row r="396">
          <cell r="A396" t="str">
            <v>angelica.nino@sqasa.co</v>
          </cell>
          <cell r="B396">
            <v>44939</v>
          </cell>
        </row>
        <row r="397">
          <cell r="A397" t="str">
            <v>lizeth.bedoya@sqasa.co</v>
          </cell>
          <cell r="B397">
            <v>44932</v>
          </cell>
        </row>
        <row r="398">
          <cell r="A398" t="str">
            <v>olaris.medina@sqasa.co</v>
          </cell>
          <cell r="B398">
            <v>44930</v>
          </cell>
        </row>
        <row r="399">
          <cell r="A399" t="str">
            <v>abel.lucumi@sqasa.co</v>
          </cell>
          <cell r="B399">
            <v>44917</v>
          </cell>
        </row>
        <row r="400">
          <cell r="A400" t="str">
            <v>maria.carvajal@sqasa.co</v>
          </cell>
          <cell r="B400">
            <v>44928</v>
          </cell>
        </row>
        <row r="401">
          <cell r="A401" t="str">
            <v>juanpablo.lopez@sqasa.co</v>
          </cell>
          <cell r="B401">
            <v>44937</v>
          </cell>
        </row>
        <row r="402">
          <cell r="A402" t="str">
            <v>juanmanuel.villarraga@sqasa.co</v>
          </cell>
          <cell r="B402">
            <v>44866</v>
          </cell>
        </row>
        <row r="403">
          <cell r="A403" t="str">
            <v>ingrid.bohorquez@sqasa.co</v>
          </cell>
          <cell r="B403">
            <v>44939</v>
          </cell>
        </row>
        <row r="404">
          <cell r="A404" t="str">
            <v>saira.penaloza@sqasa.co</v>
          </cell>
          <cell r="B404">
            <v>44936</v>
          </cell>
        </row>
        <row r="405">
          <cell r="A405" t="str">
            <v>practicante.sst@sqasa.co</v>
          </cell>
          <cell r="B405">
            <v>44921</v>
          </cell>
        </row>
        <row r="406">
          <cell r="A406" t="str">
            <v>maicol.morales@sqasa.co</v>
          </cell>
          <cell r="B406">
            <v>44937</v>
          </cell>
        </row>
        <row r="407">
          <cell r="A407" t="str">
            <v>brayan.pallares@sqasa.co</v>
          </cell>
          <cell r="B407">
            <v>44931</v>
          </cell>
        </row>
        <row r="408">
          <cell r="A408" t="str">
            <v>edwin.torres@sqasa.co</v>
          </cell>
          <cell r="B408">
            <v>44929</v>
          </cell>
        </row>
        <row r="409">
          <cell r="A409" t="str">
            <v>catalina.mejia@sqasa.co</v>
          </cell>
          <cell r="B409">
            <v>44930</v>
          </cell>
        </row>
        <row r="410">
          <cell r="A410" t="str">
            <v>beatriz.parra@sqasa.co</v>
          </cell>
          <cell r="B410">
            <v>44939</v>
          </cell>
        </row>
        <row r="411">
          <cell r="A411" t="str">
            <v>diana.ramirez@sqasa.co</v>
          </cell>
          <cell r="B411">
            <v>44804</v>
          </cell>
        </row>
        <row r="412">
          <cell r="A412" t="str">
            <v>jessica.parra@sqasa.co</v>
          </cell>
          <cell r="B412">
            <v>44942</v>
          </cell>
        </row>
        <row r="413">
          <cell r="A413" t="str">
            <v>felipe.molina@sqasa.co</v>
          </cell>
          <cell r="B413">
            <v>44804</v>
          </cell>
        </row>
        <row r="414">
          <cell r="A414" t="str">
            <v>jessica.serna@sqasa.co</v>
          </cell>
          <cell r="B414">
            <v>44941</v>
          </cell>
        </row>
        <row r="415">
          <cell r="A415" t="str">
            <v>martha.ossa@sqasa.co</v>
          </cell>
          <cell r="B415">
            <v>44936</v>
          </cell>
        </row>
        <row r="416">
          <cell r="A416" t="str">
            <v>diego.carvajal@sqasa.co</v>
          </cell>
          <cell r="B416">
            <v>44938</v>
          </cell>
        </row>
        <row r="417">
          <cell r="A417" t="str">
            <v>gabriel.gonzalez@sqasa.co</v>
          </cell>
          <cell r="B417">
            <v>44941</v>
          </cell>
        </row>
        <row r="418">
          <cell r="A418" t="str">
            <v>jhon.cano@sqasa.co</v>
          </cell>
          <cell r="B418">
            <v>44930</v>
          </cell>
        </row>
        <row r="419">
          <cell r="A419" t="str">
            <v>kevin.guerrero@sqasa.co</v>
          </cell>
          <cell r="B419">
            <v>44931</v>
          </cell>
        </row>
        <row r="420">
          <cell r="A420" t="str">
            <v>rafael.chica@sqasa.co</v>
          </cell>
          <cell r="B420">
            <v>44937</v>
          </cell>
        </row>
        <row r="421">
          <cell r="A421" t="str">
            <v>felipe.molina@sqasa.co</v>
          </cell>
          <cell r="B421">
            <v>44940</v>
          </cell>
        </row>
        <row r="422">
          <cell r="A422" t="str">
            <v>ismael.rodriguez@sqasa.co</v>
          </cell>
          <cell r="B422">
            <v>44897</v>
          </cell>
        </row>
        <row r="423">
          <cell r="A423" t="str">
            <v>brenda.suarez@sqasa.co</v>
          </cell>
          <cell r="B423">
            <v>44931</v>
          </cell>
        </row>
        <row r="424">
          <cell r="A424" t="str">
            <v>edwar.devia@sqasa.co</v>
          </cell>
          <cell r="B424">
            <v>44928</v>
          </cell>
        </row>
        <row r="425">
          <cell r="A425" t="str">
            <v>jessica.rojas@sqasa.co</v>
          </cell>
          <cell r="B425">
            <v>44928</v>
          </cell>
        </row>
        <row r="426">
          <cell r="A426" t="str">
            <v>lineth.ortega@sqasa.co</v>
          </cell>
          <cell r="B426">
            <v>44929</v>
          </cell>
        </row>
        <row r="427">
          <cell r="A427" t="str">
            <v>leider.vaquiro@sqasa.co</v>
          </cell>
          <cell r="B427">
            <v>44874</v>
          </cell>
        </row>
        <row r="428">
          <cell r="A428" t="str">
            <v>cristian.villarraga@sqasa.co</v>
          </cell>
          <cell r="B428">
            <v>44886</v>
          </cell>
        </row>
        <row r="429">
          <cell r="A429" t="str">
            <v>ligia.monzon@sqasa.co</v>
          </cell>
          <cell r="B429">
            <v>44936</v>
          </cell>
        </row>
        <row r="430">
          <cell r="A430" t="str">
            <v>ivan.morales@sqasa.co</v>
          </cell>
          <cell r="B430">
            <v>44939</v>
          </cell>
        </row>
        <row r="431">
          <cell r="A431" t="str">
            <v>ana.callejas@sqasa.co</v>
          </cell>
          <cell r="B431">
            <v>44900</v>
          </cell>
        </row>
        <row r="432">
          <cell r="A432" t="str">
            <v>luis.rivera@sqasa.co</v>
          </cell>
          <cell r="B432">
            <v>44936</v>
          </cell>
        </row>
        <row r="433">
          <cell r="A433" t="str">
            <v>roger.villalobos@sqasa.co</v>
          </cell>
          <cell r="B433">
            <v>44834</v>
          </cell>
        </row>
        <row r="434">
          <cell r="A434" t="str">
            <v>angie.tarquino@sqasa.co</v>
          </cell>
          <cell r="B434">
            <v>44937</v>
          </cell>
        </row>
        <row r="435">
          <cell r="A435" t="str">
            <v>dahyana.solis@sqasa.co</v>
          </cell>
          <cell r="B435">
            <v>44939</v>
          </cell>
        </row>
        <row r="436">
          <cell r="A436" t="str">
            <v>amy.leal@sqasa.co</v>
          </cell>
          <cell r="B436">
            <v>44937</v>
          </cell>
        </row>
        <row r="437">
          <cell r="A437" t="str">
            <v>juan.santana@sqasa.co</v>
          </cell>
          <cell r="B437">
            <v>44819</v>
          </cell>
        </row>
        <row r="438">
          <cell r="A438" t="str">
            <v>maryi.bautista@sqasa.co</v>
          </cell>
          <cell r="B438">
            <v>44826</v>
          </cell>
        </row>
        <row r="439">
          <cell r="A439" t="str">
            <v>jaime.bernal@sqasa.co</v>
          </cell>
          <cell r="B439">
            <v>44937</v>
          </cell>
        </row>
        <row r="440">
          <cell r="A440" t="str">
            <v>fabian.silvestre@sqasa.co</v>
          </cell>
          <cell r="B440">
            <v>44941</v>
          </cell>
        </row>
        <row r="441">
          <cell r="A441" t="str">
            <v>luz.perez@sqasa.co</v>
          </cell>
          <cell r="B441">
            <v>44939</v>
          </cell>
        </row>
        <row r="442">
          <cell r="A442" t="str">
            <v>fabian.reyes@sqasa.co</v>
          </cell>
          <cell r="B442">
            <v>44936</v>
          </cell>
        </row>
        <row r="443">
          <cell r="A443" t="str">
            <v>felipe.zapata@sqasa.co</v>
          </cell>
          <cell r="B443">
            <v>44939</v>
          </cell>
        </row>
        <row r="444">
          <cell r="A444" t="str">
            <v>jhon.gonzalez@sqasa.co</v>
          </cell>
          <cell r="B444">
            <v>44941</v>
          </cell>
        </row>
        <row r="445">
          <cell r="A445" t="str">
            <v>numael.limas@sqasa.co</v>
          </cell>
          <cell r="B445">
            <v>44930</v>
          </cell>
        </row>
        <row r="446">
          <cell r="A446" t="str">
            <v>angie.uribe@sqasa.co</v>
          </cell>
          <cell r="B446">
            <v>44857</v>
          </cell>
        </row>
        <row r="447">
          <cell r="A447" t="str">
            <v>santiago.sepulveda@sqasa.co</v>
          </cell>
          <cell r="B447">
            <v>44823</v>
          </cell>
        </row>
        <row r="448">
          <cell r="A448" t="str">
            <v>karen.moreno@sqasa.co</v>
          </cell>
          <cell r="B448">
            <v>44873</v>
          </cell>
        </row>
        <row r="449">
          <cell r="A449" t="str">
            <v>ivan.ovalle@sqasa.co</v>
          </cell>
          <cell r="B449">
            <v>44939</v>
          </cell>
        </row>
        <row r="450">
          <cell r="A450" t="str">
            <v>jose.perez@sqasa.co</v>
          </cell>
          <cell r="B450">
            <v>44939</v>
          </cell>
        </row>
        <row r="451">
          <cell r="A451" t="str">
            <v>maria.ossa@sqasa.co</v>
          </cell>
          <cell r="B451">
            <v>44917</v>
          </cell>
        </row>
        <row r="452">
          <cell r="A452" t="str">
            <v>luisa.salgado@sqasa.co</v>
          </cell>
          <cell r="B452">
            <v>44922</v>
          </cell>
        </row>
        <row r="453">
          <cell r="A453" t="str">
            <v>carlos.valero@sqasa.co</v>
          </cell>
          <cell r="B453">
            <v>44938</v>
          </cell>
        </row>
        <row r="454">
          <cell r="A454" t="str">
            <v>carlos.torresv@sqasa.co</v>
          </cell>
          <cell r="B454">
            <v>44936</v>
          </cell>
        </row>
        <row r="455">
          <cell r="A455" t="str">
            <v>omar.romero@sqasa.co</v>
          </cell>
          <cell r="B455">
            <v>44930</v>
          </cell>
        </row>
        <row r="456">
          <cell r="A456" t="str">
            <v>diego.villamil@sqasa.co</v>
          </cell>
          <cell r="B456">
            <v>44917</v>
          </cell>
        </row>
        <row r="457">
          <cell r="A457" t="str">
            <v>john.graciano@sqasa.co</v>
          </cell>
          <cell r="B457">
            <v>44931</v>
          </cell>
        </row>
        <row r="458">
          <cell r="A458" t="str">
            <v>sebastian.jimenez@sqasa.co</v>
          </cell>
          <cell r="B458">
            <v>44928</v>
          </cell>
        </row>
        <row r="459">
          <cell r="A459" t="str">
            <v>diego.ramirez@sqasa.co</v>
          </cell>
          <cell r="B459">
            <v>44907</v>
          </cell>
        </row>
        <row r="460">
          <cell r="A460" t="str">
            <v>mercadeo@sqasa.co</v>
          </cell>
          <cell r="B460">
            <v>44839</v>
          </cell>
        </row>
        <row r="461">
          <cell r="A461" t="str">
            <v>juan.anacona@sqasa.co</v>
          </cell>
          <cell r="B461">
            <v>44939</v>
          </cell>
        </row>
        <row r="462">
          <cell r="A462" t="str">
            <v>oscar.bustos@sqasa.co</v>
          </cell>
          <cell r="B462">
            <v>44908</v>
          </cell>
        </row>
        <row r="463">
          <cell r="A463" t="str">
            <v>angela.giraldo@sqasa.co</v>
          </cell>
          <cell r="B463">
            <v>44933</v>
          </cell>
        </row>
        <row r="464">
          <cell r="A464" t="str">
            <v>johana.ceballos@sqasa.co</v>
          </cell>
          <cell r="B464">
            <v>44936</v>
          </cell>
        </row>
        <row r="465">
          <cell r="A465" t="str">
            <v>francy.sevillano@sqasa.co</v>
          </cell>
          <cell r="B465">
            <v>44938</v>
          </cell>
        </row>
        <row r="466">
          <cell r="A466" t="str">
            <v>karen.vasquez@sqasa.co</v>
          </cell>
          <cell r="B466">
            <v>44939</v>
          </cell>
        </row>
        <row r="467">
          <cell r="A467" t="str">
            <v>valentina.burgos@sqasa.co</v>
          </cell>
          <cell r="B467">
            <v>44937</v>
          </cell>
        </row>
        <row r="468">
          <cell r="A468" t="str">
            <v>jeison.tovar@sqasa.co</v>
          </cell>
          <cell r="B468">
            <v>44931</v>
          </cell>
        </row>
        <row r="469">
          <cell r="A469" t="str">
            <v>cristian.bustamante@sqasa.co</v>
          </cell>
          <cell r="B469">
            <v>44938</v>
          </cell>
        </row>
        <row r="470">
          <cell r="A470" t="str">
            <v>jesus.huertas@sqasa.co</v>
          </cell>
          <cell r="B470">
            <v>44942</v>
          </cell>
        </row>
        <row r="471">
          <cell r="A471" t="str">
            <v>daniel.rodriguezs@sqasa.co</v>
          </cell>
          <cell r="B471">
            <v>44929</v>
          </cell>
        </row>
        <row r="472">
          <cell r="A472" t="str">
            <v>camilo.rincon@sqasa.co</v>
          </cell>
          <cell r="B472">
            <v>44923</v>
          </cell>
        </row>
        <row r="473">
          <cell r="A473" t="str">
            <v>gregoria.lopez@sqasa.co</v>
          </cell>
          <cell r="B473">
            <v>44931</v>
          </cell>
        </row>
        <row r="474">
          <cell r="A474" t="str">
            <v>laura.nieves@sqasa.co</v>
          </cell>
          <cell r="B474">
            <v>44937</v>
          </cell>
        </row>
        <row r="475">
          <cell r="A475" t="str">
            <v>talentos1.sqa@sqasa.co</v>
          </cell>
          <cell r="B475">
            <v>44859</v>
          </cell>
        </row>
        <row r="476">
          <cell r="A476" t="str">
            <v>dayanne.buitrago@sqasa.co</v>
          </cell>
          <cell r="B476">
            <v>44939</v>
          </cell>
        </row>
        <row r="477">
          <cell r="A477" t="str">
            <v>alexander.alvarez@sqasa.co</v>
          </cell>
          <cell r="B477">
            <v>44928</v>
          </cell>
        </row>
        <row r="478">
          <cell r="A478" t="str">
            <v>wilson.vera@sqasa.co</v>
          </cell>
          <cell r="B478">
            <v>44938</v>
          </cell>
        </row>
        <row r="479">
          <cell r="A479" t="str">
            <v>ximena.lafaurie@sqasa.co</v>
          </cell>
          <cell r="B479">
            <v>44897</v>
          </cell>
        </row>
        <row r="480">
          <cell r="A480" t="str">
            <v>diana.vargas@sqasa.co</v>
          </cell>
          <cell r="B480">
            <v>44929</v>
          </cell>
        </row>
        <row r="481">
          <cell r="A481" t="str">
            <v>ivan.vargas@sqasa.co</v>
          </cell>
          <cell r="B481">
            <v>44939</v>
          </cell>
        </row>
        <row r="482">
          <cell r="A482" t="str">
            <v>auxiliar.ti3@sqasa.co</v>
          </cell>
          <cell r="B482">
            <v>44916</v>
          </cell>
        </row>
        <row r="483">
          <cell r="A483" t="str">
            <v>auxiliar.ti2@sqasa.co</v>
          </cell>
          <cell r="B483">
            <v>44918</v>
          </cell>
        </row>
        <row r="484">
          <cell r="A484" t="str">
            <v>edy.charicha@sqasa.co</v>
          </cell>
          <cell r="B484">
            <v>44922</v>
          </cell>
        </row>
        <row r="485">
          <cell r="A485" t="str">
            <v>luis.castellanos@sqasa.co</v>
          </cell>
          <cell r="B485">
            <v>44938</v>
          </cell>
        </row>
        <row r="486">
          <cell r="A486" t="str">
            <v>lucas.castano@sqasa.co</v>
          </cell>
          <cell r="B486">
            <v>44886</v>
          </cell>
        </row>
        <row r="487">
          <cell r="A487" t="str">
            <v>daniel.cubillos@sqasa.co</v>
          </cell>
          <cell r="B487">
            <v>44939</v>
          </cell>
        </row>
        <row r="488">
          <cell r="A488" t="str">
            <v>leidy.caicedo@sqasa.co</v>
          </cell>
          <cell r="B488">
            <v>44936</v>
          </cell>
        </row>
        <row r="489">
          <cell r="A489" t="str">
            <v>yesica.mesa@sqasa.co</v>
          </cell>
          <cell r="B489">
            <v>44911</v>
          </cell>
        </row>
        <row r="490">
          <cell r="A490" t="str">
            <v>martha.martinez@sqasa.co</v>
          </cell>
          <cell r="B490">
            <v>44939</v>
          </cell>
        </row>
        <row r="491">
          <cell r="A491" t="str">
            <v>omar.contrerasl@sqasa.co</v>
          </cell>
          <cell r="B491">
            <v>44917</v>
          </cell>
        </row>
        <row r="492">
          <cell r="A492" t="str">
            <v>erica.marin@sqasa.co</v>
          </cell>
          <cell r="B492">
            <v>44930</v>
          </cell>
        </row>
        <row r="493">
          <cell r="A493" t="str">
            <v>fabian.bartolo@sqasa.co</v>
          </cell>
          <cell r="B493">
            <v>44911</v>
          </cell>
        </row>
        <row r="494">
          <cell r="A494" t="str">
            <v>juanc.henao@sqasa.co</v>
          </cell>
          <cell r="B494">
            <v>44938</v>
          </cell>
        </row>
        <row r="495">
          <cell r="A495" t="str">
            <v>sandra.corredor@sqasa.co</v>
          </cell>
          <cell r="B495">
            <v>44894</v>
          </cell>
        </row>
        <row r="496">
          <cell r="A496" t="str">
            <v>brayan.cristancho@sqasa.co</v>
          </cell>
          <cell r="B496">
            <v>44921</v>
          </cell>
        </row>
        <row r="497">
          <cell r="A497" t="str">
            <v>hernan.solorzano@sqasa.co</v>
          </cell>
          <cell r="B497">
            <v>44939</v>
          </cell>
        </row>
        <row r="498">
          <cell r="A498" t="str">
            <v>yulym.gonzalez@sqasa.co</v>
          </cell>
          <cell r="B498">
            <v>44939</v>
          </cell>
        </row>
        <row r="499">
          <cell r="A499" t="str">
            <v>hugo.perez@sqasa.co</v>
          </cell>
          <cell r="B499">
            <v>44902</v>
          </cell>
        </row>
        <row r="500">
          <cell r="A500" t="str">
            <v>lina.capera@sqasa.co</v>
          </cell>
          <cell r="B500">
            <v>44937</v>
          </cell>
        </row>
        <row r="501">
          <cell r="A501" t="str">
            <v>italo.velandia@sqasa.co</v>
          </cell>
          <cell r="B501">
            <v>44939</v>
          </cell>
        </row>
        <row r="502">
          <cell r="A502" t="str">
            <v>javier.remolina@sqasa.co</v>
          </cell>
          <cell r="B502">
            <v>44941</v>
          </cell>
        </row>
        <row r="503">
          <cell r="A503" t="str">
            <v>greisy.mendez@sqasa.co</v>
          </cell>
          <cell r="B503">
            <v>44939</v>
          </cell>
        </row>
        <row r="504">
          <cell r="A504" t="str">
            <v>jenny.montero@sqasa.co</v>
          </cell>
          <cell r="B504">
            <v>44930</v>
          </cell>
        </row>
        <row r="505">
          <cell r="A505" t="str">
            <v>yeisson.fajardo@sqasa.co</v>
          </cell>
          <cell r="B505">
            <v>44921</v>
          </cell>
        </row>
        <row r="506">
          <cell r="A506" t="str">
            <v>noris.orellanos@sqasa.co</v>
          </cell>
          <cell r="B506">
            <v>44904</v>
          </cell>
        </row>
        <row r="507">
          <cell r="A507" t="str">
            <v>practicanteti.medellin@sqasa.co</v>
          </cell>
          <cell r="B507">
            <v>44897</v>
          </cell>
        </row>
        <row r="508">
          <cell r="A508" t="str">
            <v>john.aguirre@sqasa.co</v>
          </cell>
          <cell r="B508">
            <v>44866</v>
          </cell>
        </row>
        <row r="509">
          <cell r="A509" t="str">
            <v>juan.orjuela@sqasa.co</v>
          </cell>
          <cell r="B509">
            <v>44609</v>
          </cell>
        </row>
        <row r="510">
          <cell r="A510" t="str">
            <v>magda.montano@sqasa.co</v>
          </cell>
          <cell r="B510">
            <v>44664</v>
          </cell>
        </row>
        <row r="511">
          <cell r="A511" t="str">
            <v>fabian.orozco@sqasa.co</v>
          </cell>
          <cell r="B511">
            <v>44840</v>
          </cell>
        </row>
        <row r="512">
          <cell r="A512" t="str">
            <v>marlen.romero@sqasa.co</v>
          </cell>
          <cell r="B512">
            <v>44826</v>
          </cell>
        </row>
        <row r="513">
          <cell r="A513" t="str">
            <v>talento@sqasa.co</v>
          </cell>
          <cell r="B513">
            <v>44657</v>
          </cell>
        </row>
        <row r="514">
          <cell r="A514" t="str">
            <v>javier.bolanos@sqasa.co</v>
          </cell>
          <cell r="B514">
            <v>44819</v>
          </cell>
        </row>
        <row r="515">
          <cell r="A515" t="str">
            <v>edison.tobon@sqasa.co</v>
          </cell>
          <cell r="B515">
            <v>44831</v>
          </cell>
        </row>
        <row r="516">
          <cell r="A516" t="str">
            <v>jerzon.garzon@sqasa.co</v>
          </cell>
          <cell r="B516">
            <v>44873</v>
          </cell>
        </row>
        <row r="517">
          <cell r="A517" t="str">
            <v>emmanuel.escamilla@sqasa.co</v>
          </cell>
          <cell r="B517">
            <v>44763</v>
          </cell>
        </row>
        <row r="518">
          <cell r="A518" t="str">
            <v>laura.hernandez@sqasa.co</v>
          </cell>
          <cell r="B518">
            <v>44728</v>
          </cell>
        </row>
        <row r="519">
          <cell r="A519" t="str">
            <v>laura.hernandez@sqasa.co</v>
          </cell>
          <cell r="B519">
            <v>44728</v>
          </cell>
        </row>
        <row r="520">
          <cell r="A520" t="str">
            <v>adriana.gonzalez@sqasa.co</v>
          </cell>
          <cell r="B520">
            <v>44909</v>
          </cell>
        </row>
        <row r="521">
          <cell r="A521" t="str">
            <v>sandra.jimenez@sqasa.co</v>
          </cell>
          <cell r="B521">
            <v>44623</v>
          </cell>
        </row>
        <row r="522">
          <cell r="A522" t="str">
            <v>john.duque@sqasa.co</v>
          </cell>
          <cell r="B522">
            <v>44894</v>
          </cell>
        </row>
        <row r="523">
          <cell r="A523" t="str">
            <v>deisy.marin@sqasa.co</v>
          </cell>
          <cell r="B523">
            <v>44606</v>
          </cell>
        </row>
        <row r="524">
          <cell r="A524" t="str">
            <v>celeny.oquendo@sqasa.co</v>
          </cell>
          <cell r="B524">
            <v>44600</v>
          </cell>
        </row>
        <row r="525">
          <cell r="A525" t="str">
            <v>rosa.parra@sqasa.co</v>
          </cell>
          <cell r="B525">
            <v>44938</v>
          </cell>
        </row>
        <row r="526">
          <cell r="A526" t="str">
            <v>laura.velasquez@sqasa.co</v>
          </cell>
          <cell r="B526">
            <v>44847</v>
          </cell>
        </row>
        <row r="527">
          <cell r="A527" t="str">
            <v>carol.candela@sqasa.co</v>
          </cell>
          <cell r="B527">
            <v>44930</v>
          </cell>
        </row>
        <row r="528">
          <cell r="A528" t="str">
            <v>lina.cardona@sqasa.co</v>
          </cell>
          <cell r="B528">
            <v>44938</v>
          </cell>
        </row>
        <row r="529">
          <cell r="A529" t="str">
            <v>esteffany.garces@sqasa.co</v>
          </cell>
          <cell r="B529">
            <v>44942</v>
          </cell>
        </row>
        <row r="530">
          <cell r="A530" t="str">
            <v>estela.jimenez@sqasa.co</v>
          </cell>
          <cell r="B530">
            <v>44937</v>
          </cell>
        </row>
        <row r="531">
          <cell r="A531" t="str">
            <v>yulym.gonzalez@sqasa.co</v>
          </cell>
          <cell r="B531">
            <v>44939</v>
          </cell>
        </row>
        <row r="532">
          <cell r="A532" t="str">
            <v>lina.capera@sqasa.co</v>
          </cell>
          <cell r="B532">
            <v>44937</v>
          </cell>
        </row>
        <row r="533">
          <cell r="A533" t="str">
            <v>italo.velandia@sqasa.co</v>
          </cell>
          <cell r="B533">
            <v>44943</v>
          </cell>
        </row>
        <row r="534">
          <cell r="A534" t="str">
            <v>javier.remolina@sqasa.co</v>
          </cell>
          <cell r="B534">
            <v>44942</v>
          </cell>
        </row>
        <row r="535">
          <cell r="A535" t="str">
            <v>greisy.mendez@sqasa.co</v>
          </cell>
          <cell r="B535">
            <v>44942</v>
          </cell>
        </row>
        <row r="536">
          <cell r="A536" t="str">
            <v>jenny.montero@sqasa.co</v>
          </cell>
          <cell r="B536">
            <v>44930</v>
          </cell>
        </row>
        <row r="537">
          <cell r="A537" t="str">
            <v>yeisson.fajardo@sqasa.co</v>
          </cell>
          <cell r="B537">
            <v>44921</v>
          </cell>
        </row>
        <row r="538">
          <cell r="A538" t="str">
            <v>liseth.valencia@sqasa.co</v>
          </cell>
          <cell r="B538">
            <v>44942</v>
          </cell>
        </row>
        <row r="539">
          <cell r="A539" t="str">
            <v>yorlany.casadiegos@sqasa.co</v>
          </cell>
          <cell r="B539">
            <v>44935</v>
          </cell>
        </row>
        <row r="540">
          <cell r="A540" t="str">
            <v>viviana.pena@sqasa.co</v>
          </cell>
          <cell r="B540">
            <v>44939</v>
          </cell>
        </row>
        <row r="541">
          <cell r="A541" t="str">
            <v>jeimy.arguello@sqasa.co</v>
          </cell>
          <cell r="B541">
            <v>44930</v>
          </cell>
        </row>
        <row r="542">
          <cell r="A542" t="str">
            <v>jhony.ortiz@sqasa.co</v>
          </cell>
          <cell r="B542">
            <v>44938</v>
          </cell>
        </row>
        <row r="543">
          <cell r="A543" t="str">
            <v>alberto.hortua@sqasa.co</v>
          </cell>
          <cell r="B543">
            <v>44939</v>
          </cell>
        </row>
        <row r="544">
          <cell r="A544" t="str">
            <v>rojas@sqasa.co</v>
          </cell>
          <cell r="B544">
            <v>44939</v>
          </cell>
        </row>
        <row r="545">
          <cell r="A545" t="str">
            <v>gerladine.vargas@sqasa.co</v>
          </cell>
          <cell r="B545">
            <v>44929</v>
          </cell>
        </row>
        <row r="546">
          <cell r="A546" t="str">
            <v>jimmy.duartes@sqasa.co</v>
          </cell>
          <cell r="B546">
            <v>44941</v>
          </cell>
        </row>
      </sheetData>
      <sheetData sheetId="3"/>
      <sheetData sheetId="4">
        <row r="1">
          <cell r="A1" t="str">
            <v>DOCUMENTO</v>
          </cell>
          <cell r="B1" t="str">
            <v>Nombre</v>
          </cell>
          <cell r="C1" t="str">
            <v>Cliente Diciembre</v>
          </cell>
          <cell r="D1" t="str">
            <v>Gerente</v>
          </cell>
        </row>
        <row r="2">
          <cell r="A2">
            <v>1007534386</v>
          </cell>
          <cell r="B2" t="str">
            <v>María Natalia  Blandón Blandón</v>
          </cell>
          <cell r="C2" t="str">
            <v>Administrativo</v>
          </cell>
          <cell r="D2" t="str">
            <v>Liliam Rios</v>
          </cell>
        </row>
        <row r="3">
          <cell r="A3">
            <v>1113678760</v>
          </cell>
          <cell r="B3" t="str">
            <v>Edwin David Lagos Villota</v>
          </cell>
          <cell r="C3" t="str">
            <v>Administrativo</v>
          </cell>
          <cell r="D3" t="str">
            <v>Liliam Rios</v>
          </cell>
        </row>
        <row r="4">
          <cell r="A4">
            <v>79752947</v>
          </cell>
          <cell r="B4" t="str">
            <v>Ericcsson Hernando Pinto del Basto</v>
          </cell>
          <cell r="C4" t="str">
            <v>Hunter Comercial</v>
          </cell>
          <cell r="D4" t="str">
            <v>Lorena Galvis</v>
          </cell>
        </row>
        <row r="5">
          <cell r="A5">
            <v>1193141450</v>
          </cell>
          <cell r="B5" t="str">
            <v>Juan David Agudelo Aldana</v>
          </cell>
          <cell r="C5" t="str">
            <v>SQA Operaciones</v>
          </cell>
          <cell r="D5" t="str">
            <v>Mayra Arias</v>
          </cell>
        </row>
        <row r="6">
          <cell r="A6">
            <v>1128281592</v>
          </cell>
          <cell r="B6" t="str">
            <v>Paula Andrea Rodas valencia</v>
          </cell>
          <cell r="C6" t="str">
            <v>Comercial</v>
          </cell>
          <cell r="D6" t="str">
            <v>Lorena Galvis</v>
          </cell>
        </row>
        <row r="7">
          <cell r="A7">
            <v>1017265148</v>
          </cell>
          <cell r="B7" t="str">
            <v>Laura Restrepo Caicedo</v>
          </cell>
          <cell r="C7" t="str">
            <v>Comercial</v>
          </cell>
          <cell r="D7" t="str">
            <v>Lorena Galvis</v>
          </cell>
        </row>
        <row r="8">
          <cell r="A8">
            <v>1010177782</v>
          </cell>
          <cell r="B8" t="str">
            <v>Yeisson Germán Fajardo Losada</v>
          </cell>
          <cell r="C8" t="str">
            <v>Comercial</v>
          </cell>
          <cell r="D8" t="str">
            <v>Lorena Galvis</v>
          </cell>
        </row>
        <row r="9">
          <cell r="A9">
            <v>52710875</v>
          </cell>
          <cell r="B9" t="str">
            <v>Jenny Astrid Montero López</v>
          </cell>
          <cell r="C9" t="str">
            <v>ATH</v>
          </cell>
          <cell r="D9" t="str">
            <v>Angela Parra</v>
          </cell>
        </row>
        <row r="10">
          <cell r="A10">
            <v>1013643353</v>
          </cell>
          <cell r="B10" t="str">
            <v>Greisy Lorena Méndez Porras</v>
          </cell>
          <cell r="C10" t="str">
            <v>Crowd SQA</v>
          </cell>
          <cell r="D10" t="str">
            <v>Sonia Benavides</v>
          </cell>
        </row>
        <row r="11">
          <cell r="A11">
            <v>1103115805</v>
          </cell>
          <cell r="B11" t="str">
            <v>Javier Javier Remolina Salgado</v>
          </cell>
          <cell r="C11" t="str">
            <v>Telefónica</v>
          </cell>
          <cell r="D11" t="str">
            <v>Patricia Sanchez</v>
          </cell>
        </row>
        <row r="12">
          <cell r="A12">
            <v>1034776187</v>
          </cell>
          <cell r="B12" t="str">
            <v>Italo Velandia Villalba</v>
          </cell>
          <cell r="C12" t="str">
            <v>Telefónica</v>
          </cell>
          <cell r="D12" t="str">
            <v>Patricia Sanchez</v>
          </cell>
        </row>
        <row r="13">
          <cell r="A13">
            <v>1016061895</v>
          </cell>
          <cell r="B13" t="str">
            <v>Lina Gabriela Capera Villa</v>
          </cell>
          <cell r="C13" t="str">
            <v>Banco Agrario</v>
          </cell>
          <cell r="D13" t="str">
            <v>Mario Martinez</v>
          </cell>
        </row>
        <row r="14">
          <cell r="A14">
            <v>1013036169</v>
          </cell>
          <cell r="B14" t="str">
            <v>Oscar Daniel Gomez Castellanos</v>
          </cell>
          <cell r="C14" t="str">
            <v>SQA Operaciones</v>
          </cell>
          <cell r="D14" t="str">
            <v>Mario Martinez</v>
          </cell>
        </row>
        <row r="15">
          <cell r="A15">
            <v>1018446499</v>
          </cell>
          <cell r="B15" t="str">
            <v>Yuly Marcela Gonzalez Bernal</v>
          </cell>
          <cell r="C15" t="str">
            <v>Procesos</v>
          </cell>
          <cell r="D15" t="str">
            <v>Katherine Bedoya</v>
          </cell>
        </row>
        <row r="16">
          <cell r="A16">
            <v>1022328775</v>
          </cell>
          <cell r="B16" t="str">
            <v>Hernán Alfonso Solórzano Ramirez</v>
          </cell>
          <cell r="C16" t="str">
            <v>Todo 1</v>
          </cell>
          <cell r="D16" t="str">
            <v>Luis Guillermo Cadavid</v>
          </cell>
        </row>
        <row r="17">
          <cell r="A17">
            <v>1010247768</v>
          </cell>
          <cell r="B17" t="str">
            <v>Brayan Alexander Cristancho Perez</v>
          </cell>
          <cell r="C17" t="str">
            <v>Comercial</v>
          </cell>
          <cell r="D17" t="str">
            <v>Paola Torres</v>
          </cell>
        </row>
        <row r="18">
          <cell r="A18">
            <v>1018495322</v>
          </cell>
          <cell r="B18" t="str">
            <v>Hugo Alejandro Pérez Cruz</v>
          </cell>
          <cell r="C18" t="str">
            <v>Banco Popular</v>
          </cell>
          <cell r="D18" t="str">
            <v>Yesid Hernandez</v>
          </cell>
        </row>
        <row r="19">
          <cell r="A19">
            <v>1007375048</v>
          </cell>
          <cell r="B19" t="str">
            <v>Juan Camilo Henao Aguirre</v>
          </cell>
          <cell r="C19" t="str">
            <v>BACK UP</v>
          </cell>
          <cell r="D19" t="str">
            <v>Esteffany Garcés</v>
          </cell>
        </row>
        <row r="20">
          <cell r="A20">
            <v>1038407168</v>
          </cell>
          <cell r="B20" t="str">
            <v>Fabian Andres Bartolo Álvarez</v>
          </cell>
          <cell r="C20" t="str">
            <v>Wom</v>
          </cell>
          <cell r="D20" t="str">
            <v>Yesid Hernandez</v>
          </cell>
        </row>
        <row r="21">
          <cell r="A21">
            <v>1030642654</v>
          </cell>
          <cell r="B21" t="str">
            <v>Érica Marin Morales</v>
          </cell>
          <cell r="C21" t="str">
            <v>Wom</v>
          </cell>
          <cell r="D21" t="str">
            <v>Yesid Hernandez</v>
          </cell>
        </row>
        <row r="22">
          <cell r="A22">
            <v>1053815864</v>
          </cell>
          <cell r="B22" t="str">
            <v>Yesica Andrea Mesa Cardona</v>
          </cell>
          <cell r="C22" t="str">
            <v>Comercial</v>
          </cell>
          <cell r="D22" t="str">
            <v>Lorena Galvis</v>
          </cell>
        </row>
        <row r="23">
          <cell r="A23">
            <v>1032422902</v>
          </cell>
          <cell r="B23" t="str">
            <v>Yuli Milena Murcia Alvarez</v>
          </cell>
          <cell r="C23" t="str">
            <v>Administrativo</v>
          </cell>
          <cell r="D23" t="str">
            <v>Liliam Rios</v>
          </cell>
        </row>
        <row r="24">
          <cell r="A24">
            <v>53015344</v>
          </cell>
          <cell r="B24" t="str">
            <v>Leidy Nairoby Caicedo Santos</v>
          </cell>
          <cell r="C24" t="str">
            <v>Colmena</v>
          </cell>
          <cell r="D24" t="str">
            <v>Juan Manuel Villarraga</v>
          </cell>
        </row>
        <row r="25">
          <cell r="A25">
            <v>1073238220</v>
          </cell>
          <cell r="B25" t="str">
            <v>Daniel Felipe Cubillos acuña</v>
          </cell>
          <cell r="C25" t="str">
            <v>CEIBA</v>
          </cell>
          <cell r="D25" t="str">
            <v>Carlos Jimenez</v>
          </cell>
        </row>
        <row r="26">
          <cell r="A26">
            <v>1016029362</v>
          </cell>
          <cell r="B26" t="str">
            <v>Jhon Fredy García Rodriguez</v>
          </cell>
          <cell r="C26" t="str">
            <v>ATH</v>
          </cell>
          <cell r="D26" t="str">
            <v>Angela Parra</v>
          </cell>
        </row>
        <row r="27">
          <cell r="A27">
            <v>1152698460</v>
          </cell>
          <cell r="B27" t="str">
            <v>Lucas Castaño Jaramillo</v>
          </cell>
          <cell r="C27" t="str">
            <v>Todo 1</v>
          </cell>
          <cell r="D27" t="str">
            <v>Luis Guillermo Cadavid</v>
          </cell>
        </row>
        <row r="28">
          <cell r="A28">
            <v>1072653151</v>
          </cell>
          <cell r="B28" t="str">
            <v>Laddy Adriana Guevara Rizzo</v>
          </cell>
          <cell r="C28" t="str">
            <v>Porvenir</v>
          </cell>
          <cell r="D28" t="str">
            <v>Patricia Sanchez</v>
          </cell>
        </row>
        <row r="29">
          <cell r="A29">
            <v>1100971824</v>
          </cell>
          <cell r="B29" t="str">
            <v>Luis Daniel Castellanos Remolina</v>
          </cell>
          <cell r="C29" t="str">
            <v>Todo 1</v>
          </cell>
          <cell r="D29" t="str">
            <v>Luis Guillermo Cadavid</v>
          </cell>
        </row>
        <row r="30">
          <cell r="A30">
            <v>1040180990</v>
          </cell>
          <cell r="B30" t="str">
            <v>Ana Milena carvajal Carvajal</v>
          </cell>
          <cell r="C30" t="str">
            <v>Administrativo</v>
          </cell>
          <cell r="D30" t="str">
            <v>Liliam Rios</v>
          </cell>
        </row>
        <row r="31">
          <cell r="A31">
            <v>1045522643</v>
          </cell>
          <cell r="B31" t="str">
            <v>Edy Yaneth Charicha Sanchez</v>
          </cell>
          <cell r="C31" t="str">
            <v>CEIBA</v>
          </cell>
          <cell r="D31" t="str">
            <v>Carlos Jimenez</v>
          </cell>
        </row>
        <row r="32">
          <cell r="A32">
            <v>1072653151</v>
          </cell>
          <cell r="B32" t="str">
            <v>Laddy Adriana Guevara Rizzo</v>
          </cell>
          <cell r="C32" t="str">
            <v>Porvenir</v>
          </cell>
          <cell r="D32" t="str">
            <v>Patricia Sanchez</v>
          </cell>
        </row>
        <row r="33">
          <cell r="A33">
            <v>28555009</v>
          </cell>
          <cell r="B33" t="str">
            <v>Martha Lucia Martinez Villa</v>
          </cell>
          <cell r="C33" t="str">
            <v>Seguros Alfa S.A.</v>
          </cell>
          <cell r="D33" t="str">
            <v>Mayra Arias</v>
          </cell>
        </row>
        <row r="34">
          <cell r="A34">
            <v>1001469924</v>
          </cell>
          <cell r="B34" t="str">
            <v>Jhonnier Duberly Parada Valderrama</v>
          </cell>
          <cell r="C34" t="str">
            <v>TI</v>
          </cell>
          <cell r="D34" t="str">
            <v>Manuela orrego</v>
          </cell>
        </row>
        <row r="35">
          <cell r="A35">
            <v>1032508003</v>
          </cell>
          <cell r="B35" t="str">
            <v>Julian Daniel Tunjuelo Cruz</v>
          </cell>
          <cell r="C35" t="str">
            <v>TI</v>
          </cell>
          <cell r="D35" t="str">
            <v>Manuela orrego</v>
          </cell>
        </row>
        <row r="36">
          <cell r="A36">
            <v>1022351854</v>
          </cell>
          <cell r="B36" t="str">
            <v>Paola Andrea Torres Castillo</v>
          </cell>
          <cell r="C36" t="str">
            <v>Comercial</v>
          </cell>
          <cell r="D36" t="str">
            <v>Lorena Galvis</v>
          </cell>
        </row>
        <row r="37">
          <cell r="A37">
            <v>1075301577</v>
          </cell>
          <cell r="B37" t="str">
            <v>Diana Catalina Vargas Duque</v>
          </cell>
          <cell r="C37" t="str">
            <v>Aportes en linea</v>
          </cell>
          <cell r="D37" t="str">
            <v>Mayra Arias</v>
          </cell>
        </row>
        <row r="38">
          <cell r="A38">
            <v>1129577409</v>
          </cell>
          <cell r="B38" t="str">
            <v>Ximena Lafaurie Quintero</v>
          </cell>
          <cell r="C38" t="str">
            <v>SQA Operaciones</v>
          </cell>
          <cell r="D38" t="str">
            <v>Lorena Galvis</v>
          </cell>
        </row>
        <row r="39">
          <cell r="A39">
            <v>80863869</v>
          </cell>
          <cell r="B39" t="str">
            <v>Wilson Vera Javier Jiménez</v>
          </cell>
          <cell r="C39" t="str">
            <v>Seguros Alfa S.A.</v>
          </cell>
          <cell r="D39" t="str">
            <v>Mayra Arias</v>
          </cell>
        </row>
        <row r="40">
          <cell r="A40">
            <v>1018416444</v>
          </cell>
          <cell r="B40" t="str">
            <v>Iván Leonardo Vargas Atara</v>
          </cell>
          <cell r="C40" t="str">
            <v>ATH</v>
          </cell>
          <cell r="D40" t="str">
            <v>Angela Parra</v>
          </cell>
        </row>
        <row r="41">
          <cell r="A41">
            <v>71363077</v>
          </cell>
          <cell r="B41" t="str">
            <v>Javier Alexander Álvarez Zapata</v>
          </cell>
          <cell r="C41" t="str">
            <v>Alkosto</v>
          </cell>
          <cell r="D41" t="str">
            <v>Omaida Quintero</v>
          </cell>
        </row>
        <row r="42">
          <cell r="A42">
            <v>1019017296</v>
          </cell>
          <cell r="B42" t="str">
            <v>Edwin Giovanny Bautista León</v>
          </cell>
          <cell r="C42" t="str">
            <v>Alkosto</v>
          </cell>
          <cell r="D42" t="str">
            <v>Omaida Quintero</v>
          </cell>
        </row>
        <row r="43">
          <cell r="A43">
            <v>1023945063</v>
          </cell>
          <cell r="B43" t="str">
            <v>Dayanne Andrea Buitrago Orjuela</v>
          </cell>
          <cell r="C43" t="str">
            <v>Compensar</v>
          </cell>
          <cell r="D43" t="str">
            <v>Mario Martinez</v>
          </cell>
        </row>
        <row r="44">
          <cell r="A44">
            <v>1033762109</v>
          </cell>
          <cell r="B44" t="str">
            <v>Haider Fabian Tique Poloche</v>
          </cell>
          <cell r="C44" t="str">
            <v>ATH</v>
          </cell>
          <cell r="D44" t="str">
            <v>Angela Parra</v>
          </cell>
        </row>
        <row r="45">
          <cell r="A45">
            <v>1233897678</v>
          </cell>
          <cell r="B45" t="str">
            <v>Laura Vanessa Nieves Castañeda</v>
          </cell>
          <cell r="C45" t="str">
            <v>Compensar</v>
          </cell>
          <cell r="D45" t="str">
            <v>Mario Martinez</v>
          </cell>
        </row>
        <row r="46">
          <cell r="A46">
            <v>1032506228</v>
          </cell>
          <cell r="B46" t="str">
            <v>Karen Dayana Torres Barreto</v>
          </cell>
          <cell r="C46" t="str">
            <v>Administrativo</v>
          </cell>
          <cell r="D46" t="str">
            <v>Tatiana Parra</v>
          </cell>
        </row>
        <row r="47">
          <cell r="A47">
            <v>1106485283</v>
          </cell>
          <cell r="B47" t="str">
            <v>Cristian David Aristizabal</v>
          </cell>
          <cell r="C47" t="str">
            <v>Administrativo</v>
          </cell>
          <cell r="D47" t="str">
            <v>Tatiana Parra</v>
          </cell>
        </row>
        <row r="48">
          <cell r="A48">
            <v>1090511148</v>
          </cell>
          <cell r="B48" t="str">
            <v>Camilo Andrés Rincón Santiago</v>
          </cell>
          <cell r="C48" t="str">
            <v>Telefónica</v>
          </cell>
          <cell r="D48" t="str">
            <v>Patricia Sanchez</v>
          </cell>
        </row>
        <row r="49">
          <cell r="A49">
            <v>1003071608</v>
          </cell>
          <cell r="B49" t="str">
            <v>Gregoria Dominga López Núñez</v>
          </cell>
          <cell r="C49" t="str">
            <v>Telefónica</v>
          </cell>
          <cell r="D49" t="str">
            <v>Patricia Sanchez</v>
          </cell>
        </row>
        <row r="50">
          <cell r="A50">
            <v>1152712667</v>
          </cell>
          <cell r="B50" t="str">
            <v>Daniel Alejandro Rodríguez Sánchez</v>
          </cell>
          <cell r="C50" t="str">
            <v>Telefónica</v>
          </cell>
          <cell r="D50" t="str">
            <v>Patricia Sanchez</v>
          </cell>
        </row>
        <row r="51">
          <cell r="A51">
            <v>80180922</v>
          </cell>
          <cell r="B51" t="str">
            <v>Jesús Andrés Huertas Piedrahíta</v>
          </cell>
          <cell r="C51" t="str">
            <v>Alkosto</v>
          </cell>
          <cell r="D51" t="str">
            <v>Omaida Quintero</v>
          </cell>
        </row>
        <row r="52">
          <cell r="A52">
            <v>1072712795</v>
          </cell>
          <cell r="B52" t="str">
            <v>Valentina Burgos Herrera</v>
          </cell>
          <cell r="C52" t="str">
            <v>Banco de Occidente</v>
          </cell>
          <cell r="D52" t="str">
            <v>Mayra Arias</v>
          </cell>
        </row>
        <row r="53">
          <cell r="A53">
            <v>1012397735</v>
          </cell>
          <cell r="B53" t="str">
            <v>Jeison Andres Tovar Ordóñez</v>
          </cell>
          <cell r="C53" t="str">
            <v>Aportes en linea</v>
          </cell>
          <cell r="D53" t="str">
            <v>Mayra Arias</v>
          </cell>
        </row>
        <row r="54">
          <cell r="A54">
            <v>80721851</v>
          </cell>
          <cell r="B54" t="str">
            <v>Cristian Bustamante Ortiz</v>
          </cell>
          <cell r="C54" t="str">
            <v>ATH</v>
          </cell>
          <cell r="D54" t="str">
            <v>Angela Parra</v>
          </cell>
        </row>
        <row r="55">
          <cell r="A55">
            <v>1052407700</v>
          </cell>
          <cell r="B55" t="str">
            <v>Karen Johana Vasquez Uyazan</v>
          </cell>
          <cell r="C55" t="str">
            <v>Colmena</v>
          </cell>
          <cell r="D55" t="str">
            <v>Juan Manuel Villarraga</v>
          </cell>
        </row>
        <row r="56">
          <cell r="A56">
            <v>1006202097</v>
          </cell>
          <cell r="B56" t="str">
            <v>Francy Helen Sevillano Casquete</v>
          </cell>
          <cell r="C56" t="str">
            <v>keralty</v>
          </cell>
          <cell r="D56" t="str">
            <v>Yesid Hernandez</v>
          </cell>
        </row>
        <row r="57">
          <cell r="A57">
            <v>1084330178</v>
          </cell>
          <cell r="B57" t="str">
            <v>Juan Camilo Anacona Mazabel</v>
          </cell>
          <cell r="C57" t="str">
            <v>Telefónica</v>
          </cell>
          <cell r="D57" t="str">
            <v>Patricia Sanchez</v>
          </cell>
        </row>
        <row r="58">
          <cell r="A58">
            <v>52784378</v>
          </cell>
          <cell r="B58" t="str">
            <v>Angela Patricia Giraldo Medellin</v>
          </cell>
          <cell r="C58" t="str">
            <v>Operaciones</v>
          </cell>
          <cell r="D58" t="str">
            <v>Sara Cardenas</v>
          </cell>
        </row>
        <row r="59">
          <cell r="A59">
            <v>1019006261</v>
          </cell>
          <cell r="B59" t="str">
            <v>Oscar Javier Bustos Solano</v>
          </cell>
          <cell r="C59" t="str">
            <v>Banco Popular</v>
          </cell>
          <cell r="D59" t="str">
            <v>Yesid Hernandez</v>
          </cell>
        </row>
        <row r="60">
          <cell r="A60">
            <v>1073161310</v>
          </cell>
          <cell r="B60" t="str">
            <v>Luz Nayibe González López</v>
          </cell>
          <cell r="C60" t="str">
            <v>Comercial</v>
          </cell>
          <cell r="D60" t="str">
            <v>Lorena Galvis</v>
          </cell>
        </row>
        <row r="61">
          <cell r="A61">
            <v>1032388561</v>
          </cell>
          <cell r="B61" t="str">
            <v>Diego Alejandro Ramirez López</v>
          </cell>
          <cell r="C61" t="str">
            <v>ATH</v>
          </cell>
          <cell r="D61" t="str">
            <v>Angela Parra</v>
          </cell>
        </row>
        <row r="62">
          <cell r="A62">
            <v>1015409916</v>
          </cell>
          <cell r="B62" t="str">
            <v>Julieth Andrea Ochoa Leguizamón</v>
          </cell>
          <cell r="C62" t="str">
            <v>Aportes en linea</v>
          </cell>
          <cell r="D62" t="str">
            <v>Mayra Arias</v>
          </cell>
        </row>
        <row r="63">
          <cell r="A63">
            <v>53176500</v>
          </cell>
          <cell r="B63" t="str">
            <v>Johanna Patricia Ceballos Bueno</v>
          </cell>
          <cell r="C63" t="str">
            <v>Éxito</v>
          </cell>
          <cell r="D63" t="str">
            <v>Jhon Duque</v>
          </cell>
        </row>
        <row r="64">
          <cell r="A64">
            <v>1000615394</v>
          </cell>
          <cell r="B64" t="str">
            <v>Sebastian Jimenez Albis</v>
          </cell>
          <cell r="C64" t="str">
            <v>Banco de Occidente</v>
          </cell>
          <cell r="D64" t="str">
            <v>Mayra Arias</v>
          </cell>
        </row>
        <row r="65">
          <cell r="A65">
            <v>1000163114</v>
          </cell>
          <cell r="B65" t="str">
            <v>Diego Andres Villamil Velasquez</v>
          </cell>
          <cell r="C65" t="str">
            <v>Banco de Occidente</v>
          </cell>
          <cell r="D65" t="str">
            <v>Mayra Arias</v>
          </cell>
        </row>
        <row r="66">
          <cell r="A66">
            <v>1013670715</v>
          </cell>
          <cell r="B66" t="str">
            <v>Omar Julian Romero Rodriguez</v>
          </cell>
          <cell r="C66" t="str">
            <v>Colmena</v>
          </cell>
          <cell r="D66" t="str">
            <v>Juan Manuel Villarraga</v>
          </cell>
        </row>
        <row r="67">
          <cell r="A67">
            <v>1001620353</v>
          </cell>
          <cell r="B67" t="str">
            <v>John Bayron Graciano Usuga</v>
          </cell>
          <cell r="C67" t="str">
            <v>Aportes en linea</v>
          </cell>
          <cell r="D67" t="str">
            <v>Mayra Arias</v>
          </cell>
        </row>
        <row r="68">
          <cell r="A68">
            <v>1010188889</v>
          </cell>
          <cell r="B68" t="str">
            <v>Carlos Alberto Valero Peña</v>
          </cell>
          <cell r="C68" t="str">
            <v>Colmena</v>
          </cell>
          <cell r="D68" t="str">
            <v>Juan Manuel Villarraga</v>
          </cell>
        </row>
        <row r="69">
          <cell r="A69">
            <v>1019028589</v>
          </cell>
          <cell r="B69" t="str">
            <v>Carlos Eduardo Torres Vasquez</v>
          </cell>
          <cell r="C69" t="str">
            <v>Promigas</v>
          </cell>
          <cell r="D69" t="str">
            <v>Juan Manuel Villarraga</v>
          </cell>
        </row>
        <row r="70">
          <cell r="A70">
            <v>1000380696</v>
          </cell>
          <cell r="B70" t="str">
            <v>Luisa Fernanda Salgado Meneses</v>
          </cell>
          <cell r="C70" t="str">
            <v>Banco Popular</v>
          </cell>
          <cell r="D70" t="str">
            <v>Yesid Hernandez</v>
          </cell>
        </row>
        <row r="71">
          <cell r="A71">
            <v>1070819227</v>
          </cell>
          <cell r="B71" t="str">
            <v>Jose Ines Perez Gorgona</v>
          </cell>
          <cell r="C71" t="str">
            <v>Telefónica</v>
          </cell>
          <cell r="D71" t="str">
            <v>Patricia Sanchez</v>
          </cell>
        </row>
        <row r="72">
          <cell r="A72">
            <v>1047490824</v>
          </cell>
          <cell r="B72" t="str">
            <v>María Camila De La Ossa Ferreira</v>
          </cell>
          <cell r="C72" t="str">
            <v>Porvenir</v>
          </cell>
          <cell r="D72" t="str">
            <v>Patricia Sanchez</v>
          </cell>
        </row>
        <row r="73">
          <cell r="A73">
            <v>1013661490</v>
          </cell>
          <cell r="B73" t="str">
            <v>Ivan Antonio Ovalle Barajas</v>
          </cell>
          <cell r="C73" t="str">
            <v>Banco de Occidente</v>
          </cell>
          <cell r="D73" t="str">
            <v>Mayra Arias</v>
          </cell>
        </row>
        <row r="74">
          <cell r="A74">
            <v>1039456992</v>
          </cell>
          <cell r="B74" t="str">
            <v>Jessica Maria Jimenez Soto</v>
          </cell>
          <cell r="C74" t="str">
            <v>Colmena</v>
          </cell>
          <cell r="D74" t="str">
            <v>Juan Manuel Villarraga</v>
          </cell>
        </row>
        <row r="75">
          <cell r="A75">
            <v>1090449949</v>
          </cell>
          <cell r="B75" t="str">
            <v>Numael Limas Rodríguez</v>
          </cell>
          <cell r="C75" t="str">
            <v>Puntos Colombia</v>
          </cell>
          <cell r="D75" t="str">
            <v>John Duque</v>
          </cell>
        </row>
        <row r="76">
          <cell r="A76">
            <v>1010228911</v>
          </cell>
          <cell r="B76" t="str">
            <v xml:space="preserve">Angie Alejandra Uribe Avilez </v>
          </cell>
          <cell r="C76" t="str">
            <v>Banco Popular</v>
          </cell>
          <cell r="D76" t="str">
            <v>Yesid Hernandez</v>
          </cell>
        </row>
        <row r="77">
          <cell r="A77">
            <v>1000439235</v>
          </cell>
          <cell r="B77" t="str">
            <v>Santiago Sepúlveda Bonilla</v>
          </cell>
          <cell r="C77" t="str">
            <v>Puntos Colombia</v>
          </cell>
          <cell r="D77" t="str">
            <v>John Duque</v>
          </cell>
        </row>
        <row r="78">
          <cell r="A78">
            <v>1014283622</v>
          </cell>
          <cell r="B78" t="str">
            <v>Karen Stephany Moreno Castro</v>
          </cell>
          <cell r="C78" t="str">
            <v>Comercial</v>
          </cell>
          <cell r="D78" t="str">
            <v>Lorena Galvis</v>
          </cell>
        </row>
        <row r="79">
          <cell r="A79">
            <v>152213463</v>
          </cell>
          <cell r="B79" t="str">
            <v>Jhon Alexander González Vásquez</v>
          </cell>
          <cell r="C79" t="str">
            <v>Alkosto</v>
          </cell>
          <cell r="D79" t="str">
            <v>Omaida Quintero</v>
          </cell>
        </row>
        <row r="80">
          <cell r="A80">
            <v>1093760316</v>
          </cell>
          <cell r="B80" t="str">
            <v>Fabian Reyes Palacios</v>
          </cell>
          <cell r="C80" t="str">
            <v>Seguros Mundial</v>
          </cell>
          <cell r="D80" t="str">
            <v>Jhon Duque</v>
          </cell>
        </row>
        <row r="81">
          <cell r="A81">
            <v>1000194296</v>
          </cell>
          <cell r="B81" t="str">
            <v>Felipe Zapata Arango</v>
          </cell>
          <cell r="C81" t="str">
            <v>Telefónica</v>
          </cell>
          <cell r="D81" t="str">
            <v>Patricia Sanchez</v>
          </cell>
        </row>
        <row r="82">
          <cell r="A82">
            <v>1037390507</v>
          </cell>
          <cell r="B82" t="str">
            <v>Luz Aracelly Pérez Arango</v>
          </cell>
          <cell r="C82" t="str">
            <v>Todo 1</v>
          </cell>
          <cell r="D82" t="str">
            <v>Luis Guillermo Cadavid</v>
          </cell>
        </row>
        <row r="83">
          <cell r="A83">
            <v>1233689376</v>
          </cell>
          <cell r="B83" t="str">
            <v>Fabian Andres Silvestre Romero</v>
          </cell>
          <cell r="C83" t="str">
            <v>Todo 1</v>
          </cell>
          <cell r="D83" t="str">
            <v>Luis Guillermo Cadavid</v>
          </cell>
        </row>
        <row r="84">
          <cell r="A84">
            <v>74085573</v>
          </cell>
          <cell r="B84" t="str">
            <v>Jaime Andrés Bernal Martínez</v>
          </cell>
          <cell r="C84" t="str">
            <v>Colmena</v>
          </cell>
          <cell r="D84" t="str">
            <v>Juan Manuel Villarraga</v>
          </cell>
        </row>
        <row r="85">
          <cell r="A85">
            <v>1007376077</v>
          </cell>
          <cell r="B85" t="str">
            <v>Maryi Juliana Bautista Parra</v>
          </cell>
          <cell r="C85" t="str">
            <v>Comercial</v>
          </cell>
          <cell r="D85" t="str">
            <v>Lorena Galvis</v>
          </cell>
        </row>
        <row r="86">
          <cell r="A86">
            <v>1031157942</v>
          </cell>
          <cell r="B86" t="str">
            <v>Juan Sebastian Santana Alvarez</v>
          </cell>
          <cell r="C86" t="str">
            <v>Banco Santander</v>
          </cell>
          <cell r="D86" t="str">
            <v>Mario Martinez</v>
          </cell>
        </row>
        <row r="87">
          <cell r="A87">
            <v>1030635496</v>
          </cell>
          <cell r="B87" t="str">
            <v xml:space="preserve">Amy Johanna Leal Camacho   </v>
          </cell>
          <cell r="C87" t="str">
            <v>Banco de Occidente</v>
          </cell>
          <cell r="D87" t="str">
            <v>Mayra Arias</v>
          </cell>
        </row>
        <row r="88">
          <cell r="A88">
            <v>25292530</v>
          </cell>
          <cell r="B88" t="str">
            <v>Dahyana Andrea Solís Flórez</v>
          </cell>
          <cell r="C88" t="str">
            <v>Alkosto</v>
          </cell>
          <cell r="D88" t="str">
            <v>Omaida Quintero</v>
          </cell>
        </row>
        <row r="89">
          <cell r="A89">
            <v>1037587983</v>
          </cell>
          <cell r="B89" t="str">
            <v>Viviana  Marcela Quintero Rios</v>
          </cell>
          <cell r="C89" t="str">
            <v>Administrativo</v>
          </cell>
          <cell r="D89" t="str">
            <v>Liliam Rios</v>
          </cell>
        </row>
        <row r="90">
          <cell r="A90">
            <v>1018481391</v>
          </cell>
          <cell r="B90" t="str">
            <v>Angie Alejandra Tarquino Beltrán</v>
          </cell>
          <cell r="C90" t="str">
            <v>Alkosto</v>
          </cell>
          <cell r="D90" t="str">
            <v>Omaida Quintero</v>
          </cell>
        </row>
        <row r="91">
          <cell r="A91">
            <v>1143263389</v>
          </cell>
          <cell r="B91" t="str">
            <v>Roger Villalobos Guerra</v>
          </cell>
          <cell r="C91" t="str">
            <v>ACH</v>
          </cell>
          <cell r="D91" t="str">
            <v>Omaida Quintero</v>
          </cell>
        </row>
        <row r="92">
          <cell r="A92">
            <v>43271700</v>
          </cell>
          <cell r="B92" t="str">
            <v>Maria Abellaneda Alvarez Parra</v>
          </cell>
          <cell r="C92" t="str">
            <v>Administrativo</v>
          </cell>
          <cell r="D92" t="str">
            <v>Liliam Rios</v>
          </cell>
        </row>
        <row r="93">
          <cell r="A93">
            <v>1045740689</v>
          </cell>
          <cell r="B93" t="str">
            <v>Luis Miguel Rivera Moya</v>
          </cell>
          <cell r="C93" t="str">
            <v>Banco de Bogotá</v>
          </cell>
          <cell r="D93" t="str">
            <v>Patricia Sanchez</v>
          </cell>
        </row>
        <row r="94">
          <cell r="A94">
            <v>1023907845</v>
          </cell>
          <cell r="B94" t="str">
            <v>Leidy Johanna Poveda Peña</v>
          </cell>
          <cell r="C94" t="str">
            <v>Seguros Alfa S.A.</v>
          </cell>
          <cell r="D94" t="str">
            <v>Mayra Arias</v>
          </cell>
        </row>
        <row r="95">
          <cell r="A95">
            <v>1020401923</v>
          </cell>
          <cell r="B95" t="str">
            <v>Ana Cristina Callejas Patiño</v>
          </cell>
          <cell r="C95" t="str">
            <v>Seguros Mundial</v>
          </cell>
          <cell r="D95" t="str">
            <v>Jhon Duque</v>
          </cell>
        </row>
        <row r="96">
          <cell r="A96">
            <v>52835171</v>
          </cell>
          <cell r="B96" t="str">
            <v>Ligia Yadile Monzon Sánchez</v>
          </cell>
          <cell r="C96" t="str">
            <v>Promigas</v>
          </cell>
          <cell r="D96" t="str">
            <v>Juan Manuel Villarraga</v>
          </cell>
        </row>
        <row r="97">
          <cell r="A97">
            <v>1144193691</v>
          </cell>
          <cell r="B97" t="str">
            <v>Ivan Andres Morales Espinosa</v>
          </cell>
          <cell r="C97" t="str">
            <v>Compensar</v>
          </cell>
          <cell r="D97" t="str">
            <v>Mario Martinez</v>
          </cell>
        </row>
        <row r="98">
          <cell r="A98">
            <v>1014240836</v>
          </cell>
          <cell r="B98" t="str">
            <v>Cristian Felipe Hernandez Claro</v>
          </cell>
          <cell r="C98" t="str">
            <v>Compensar</v>
          </cell>
          <cell r="D98" t="str">
            <v>Mario Martinez</v>
          </cell>
        </row>
        <row r="99">
          <cell r="A99">
            <v>1003521632</v>
          </cell>
          <cell r="B99" t="str">
            <v>Yonatan Estiven Hernandez Guerrero</v>
          </cell>
          <cell r="C99" t="str">
            <v>ATH</v>
          </cell>
          <cell r="D99" t="str">
            <v>Angela Parra</v>
          </cell>
        </row>
        <row r="100">
          <cell r="A100">
            <v>1070959769</v>
          </cell>
          <cell r="B100" t="str">
            <v>Cristian Alejandro Villarraga Becerra</v>
          </cell>
          <cell r="C100" t="str">
            <v>Colmena</v>
          </cell>
          <cell r="D100" t="str">
            <v>Juan Manuel Villarraga</v>
          </cell>
        </row>
        <row r="101">
          <cell r="A101">
            <v>1007396303</v>
          </cell>
          <cell r="B101" t="str">
            <v>Leider Stiven Vaquiro Gaitan</v>
          </cell>
          <cell r="C101" t="str">
            <v>Banco de Bogotá</v>
          </cell>
          <cell r="D101" t="str">
            <v>Patricia Sanchez</v>
          </cell>
        </row>
        <row r="102">
          <cell r="A102">
            <v>1031180340</v>
          </cell>
          <cell r="B102" t="str">
            <v>Angie Lorena Olarte Aguilar</v>
          </cell>
          <cell r="C102" t="str">
            <v>Administrativo</v>
          </cell>
          <cell r="D102" t="str">
            <v>Tatiana Parra</v>
          </cell>
        </row>
        <row r="103">
          <cell r="A103">
            <v>1030613947</v>
          </cell>
          <cell r="B103" t="str">
            <v>Jessica Andrea Rojas Diaz</v>
          </cell>
          <cell r="C103" t="str">
            <v>ATH</v>
          </cell>
          <cell r="D103" t="str">
            <v>Angela Parra</v>
          </cell>
        </row>
        <row r="104">
          <cell r="A104">
            <v>1023960683</v>
          </cell>
          <cell r="B104" t="str">
            <v>Lineth Karina Ortega Rojas</v>
          </cell>
          <cell r="C104" t="str">
            <v>Sodexo</v>
          </cell>
          <cell r="D104" t="str">
            <v>Juan Manuel Villarraga</v>
          </cell>
        </row>
        <row r="105">
          <cell r="A105">
            <v>1024548645</v>
          </cell>
          <cell r="B105" t="str">
            <v>Edwar Janer Devia Virguez</v>
          </cell>
          <cell r="C105" t="str">
            <v>Puntos Colombia</v>
          </cell>
          <cell r="D105" t="str">
            <v>John Duque</v>
          </cell>
        </row>
        <row r="106">
          <cell r="A106">
            <v>1012379135</v>
          </cell>
          <cell r="B106" t="str">
            <v>Brenda Vanessa Suárez Ruz</v>
          </cell>
          <cell r="C106" t="str">
            <v>Sodexo</v>
          </cell>
          <cell r="D106" t="str">
            <v>Juan Manuel Villarraga</v>
          </cell>
        </row>
        <row r="107">
          <cell r="A107">
            <v>1030664412</v>
          </cell>
          <cell r="B107" t="str">
            <v>Ismael Brayan Rodríguez Arias</v>
          </cell>
          <cell r="C107" t="str">
            <v>Colmena</v>
          </cell>
          <cell r="D107" t="str">
            <v>Juan Manuel Villarraga</v>
          </cell>
        </row>
        <row r="108">
          <cell r="A108">
            <v>1017143891</v>
          </cell>
          <cell r="B108" t="str">
            <v>Jessica Serna Vargas</v>
          </cell>
          <cell r="C108" t="str">
            <v>Puntos Colombia</v>
          </cell>
          <cell r="D108" t="str">
            <v>John Duque</v>
          </cell>
        </row>
        <row r="109">
          <cell r="A109">
            <v>1039467813</v>
          </cell>
          <cell r="B109" t="str">
            <v>Felipe Molina Rios</v>
          </cell>
          <cell r="C109" t="str">
            <v>Telefónica</v>
          </cell>
          <cell r="D109" t="str">
            <v>Patricia Sanchez</v>
          </cell>
        </row>
        <row r="110">
          <cell r="A110">
            <v>1020486953</v>
          </cell>
          <cell r="B110" t="str">
            <v>Jessica Johana Parra Gonzalez</v>
          </cell>
          <cell r="C110" t="str">
            <v>Telefónica</v>
          </cell>
          <cell r="D110" t="str">
            <v>Patricia Sanchez</v>
          </cell>
        </row>
        <row r="111">
          <cell r="A111">
            <v>1068660411</v>
          </cell>
          <cell r="B111" t="str">
            <v>Rafael Antonio Chica Pretelt</v>
          </cell>
          <cell r="C111" t="str">
            <v>ATH</v>
          </cell>
          <cell r="D111" t="str">
            <v>Angela Parra</v>
          </cell>
        </row>
        <row r="112">
          <cell r="A112">
            <v>1098805176</v>
          </cell>
          <cell r="B112" t="str">
            <v>Gabriel Olmedo Gonzalez Yaruro</v>
          </cell>
          <cell r="C112" t="str">
            <v>Experian</v>
          </cell>
          <cell r="D112" t="str">
            <v>Mayra Arias</v>
          </cell>
        </row>
        <row r="113">
          <cell r="A113">
            <v>1233345845</v>
          </cell>
          <cell r="B113" t="str">
            <v>Diego Andres Carvajal Hernandez</v>
          </cell>
          <cell r="C113" t="str">
            <v>Telefónica</v>
          </cell>
          <cell r="D113" t="str">
            <v>Patricia Sanchez</v>
          </cell>
        </row>
        <row r="114">
          <cell r="A114">
            <v>1129579429</v>
          </cell>
          <cell r="B114" t="str">
            <v>Martha Patricia de la Ossa Ruiz</v>
          </cell>
          <cell r="C114" t="str">
            <v>ATH</v>
          </cell>
          <cell r="D114" t="str">
            <v>Angela Parra</v>
          </cell>
        </row>
        <row r="115">
          <cell r="A115">
            <v>1151963323</v>
          </cell>
          <cell r="B115" t="str">
            <v>Kevin Guerrero Camayo</v>
          </cell>
          <cell r="C115" t="str">
            <v>SQA Operaciones</v>
          </cell>
          <cell r="D115" t="str">
            <v>Esteffany Garcés</v>
          </cell>
        </row>
        <row r="116">
          <cell r="A116">
            <v>1026162744</v>
          </cell>
          <cell r="B116" t="str">
            <v>Jhon Edison Cano Tamayo</v>
          </cell>
          <cell r="C116" t="str">
            <v>SQA Operaciones</v>
          </cell>
          <cell r="D116" t="str">
            <v>Esteffany Garcés</v>
          </cell>
        </row>
        <row r="117">
          <cell r="A117">
            <v>52755223</v>
          </cell>
          <cell r="B117" t="str">
            <v xml:space="preserve">Diana Carolina Ramirez Gutierrez  </v>
          </cell>
          <cell r="C117" t="str">
            <v>SQA Operaciones</v>
          </cell>
          <cell r="D117" t="str">
            <v>Sara Cardenas</v>
          </cell>
        </row>
        <row r="118">
          <cell r="A118">
            <v>30403366</v>
          </cell>
          <cell r="B118" t="str">
            <v>Beatriz Helena Parra Gomez</v>
          </cell>
          <cell r="C118" t="str">
            <v>Banco de Occidente</v>
          </cell>
          <cell r="D118" t="str">
            <v>Mayra Arias</v>
          </cell>
        </row>
        <row r="119">
          <cell r="A119">
            <v>1040037330</v>
          </cell>
          <cell r="B119" t="str">
            <v>Catalina Mejia Merino</v>
          </cell>
          <cell r="C119" t="str">
            <v>Puntos Colombia</v>
          </cell>
          <cell r="D119" t="str">
            <v>John Duque</v>
          </cell>
        </row>
        <row r="120">
          <cell r="A120">
            <v>80149286</v>
          </cell>
          <cell r="B120" t="str">
            <v>Edwin Andres Torres Robles</v>
          </cell>
          <cell r="C120" t="str">
            <v>Aportes en linea</v>
          </cell>
          <cell r="D120" t="str">
            <v>Mayra Arias</v>
          </cell>
        </row>
        <row r="121">
          <cell r="A121">
            <v>1013674723</v>
          </cell>
          <cell r="B121" t="str">
            <v>Brayan Andres Pallares Cabrera</v>
          </cell>
          <cell r="C121" t="str">
            <v>ATH</v>
          </cell>
          <cell r="D121" t="str">
            <v>Angela Parra</v>
          </cell>
        </row>
        <row r="122">
          <cell r="A122">
            <v>1152201462</v>
          </cell>
          <cell r="B122" t="str">
            <v>Maicol Brayan Morales Alzate</v>
          </cell>
          <cell r="C122" t="str">
            <v>Alkosto</v>
          </cell>
          <cell r="D122" t="str">
            <v>Omaida Quintero</v>
          </cell>
        </row>
        <row r="123">
          <cell r="A123">
            <v>1073154849</v>
          </cell>
          <cell r="B123" t="str">
            <v>Carlos Uriel Orjuela Maldonado</v>
          </cell>
          <cell r="C123" t="str">
            <v>Administrativo</v>
          </cell>
          <cell r="D123" t="str">
            <v>Tatiana Parra</v>
          </cell>
        </row>
        <row r="124">
          <cell r="A124">
            <v>1032442233</v>
          </cell>
          <cell r="B124" t="str">
            <v>Saira Julieth Peñaloza Peña</v>
          </cell>
          <cell r="C124" t="str">
            <v>Wom</v>
          </cell>
          <cell r="D124" t="str">
            <v>Yesid Hernandez</v>
          </cell>
        </row>
        <row r="125">
          <cell r="A125">
            <v>1023897804</v>
          </cell>
          <cell r="B125" t="str">
            <v>Juan Pablo López Díaz</v>
          </cell>
          <cell r="C125" t="str">
            <v>Alkosto</v>
          </cell>
          <cell r="D125" t="str">
            <v>Omaida Quintero</v>
          </cell>
        </row>
        <row r="126">
          <cell r="A126">
            <v>80166656</v>
          </cell>
          <cell r="B126" t="str">
            <v>Juan Manuel Villarraga Garzón</v>
          </cell>
          <cell r="C126" t="str">
            <v>SQA Operaciones</v>
          </cell>
          <cell r="D126" t="str">
            <v>Sara Cardenas</v>
          </cell>
        </row>
        <row r="127">
          <cell r="A127">
            <v>1151949915</v>
          </cell>
          <cell r="B127" t="str">
            <v>Abel Felipe Lucumi Morales</v>
          </cell>
          <cell r="C127" t="str">
            <v>Wom</v>
          </cell>
          <cell r="D127" t="str">
            <v>Yesid Hernandez</v>
          </cell>
        </row>
        <row r="128">
          <cell r="A128">
            <v>1004811712</v>
          </cell>
          <cell r="B128" t="str">
            <v>Ingrid Johanna Bohorquez Parada</v>
          </cell>
          <cell r="C128" t="str">
            <v>Puntos Colombia</v>
          </cell>
          <cell r="D128" t="str">
            <v>John Duque</v>
          </cell>
        </row>
        <row r="129">
          <cell r="A129">
            <v>1030580253</v>
          </cell>
          <cell r="B129" t="str">
            <v>Daniela Stephan Porras Benavides</v>
          </cell>
          <cell r="C129" t="str">
            <v>Seguros Alfa S.A.</v>
          </cell>
          <cell r="D129" t="str">
            <v>Mayra Arias</v>
          </cell>
        </row>
        <row r="130">
          <cell r="A130">
            <v>51737356</v>
          </cell>
          <cell r="B130" t="str">
            <v>Maria Nancy Carvajal Calderon</v>
          </cell>
          <cell r="C130" t="str">
            <v>Banco de Occidente</v>
          </cell>
          <cell r="D130" t="str">
            <v>Mayra Arias</v>
          </cell>
        </row>
        <row r="131">
          <cell r="A131">
            <v>1012344570</v>
          </cell>
          <cell r="B131" t="str">
            <v>Luz Marina Alvarado Chávez</v>
          </cell>
          <cell r="C131" t="str">
            <v>Banco de Bogotá</v>
          </cell>
          <cell r="D131" t="str">
            <v>Patricia Sanchez</v>
          </cell>
        </row>
        <row r="132">
          <cell r="A132">
            <v>1143149443</v>
          </cell>
          <cell r="B132" t="str">
            <v>Olaris Milena Medina Polo</v>
          </cell>
          <cell r="C132" t="str">
            <v>Alkosto</v>
          </cell>
          <cell r="D132" t="str">
            <v>Omaida Quintero</v>
          </cell>
        </row>
        <row r="133">
          <cell r="A133">
            <v>53097154</v>
          </cell>
          <cell r="B133" t="str">
            <v>Angélica María Niño Salazar</v>
          </cell>
          <cell r="C133" t="str">
            <v>keralty</v>
          </cell>
          <cell r="D133" t="str">
            <v>Yesid Hernandez</v>
          </cell>
        </row>
        <row r="134">
          <cell r="A134">
            <v>1045693132</v>
          </cell>
          <cell r="B134" t="str">
            <v>Lizeth Anay Bedoya Bolivar</v>
          </cell>
          <cell r="C134" t="str">
            <v>Wom</v>
          </cell>
          <cell r="D134" t="str">
            <v>Yesid Hernandez</v>
          </cell>
        </row>
        <row r="135">
          <cell r="A135">
            <v>1128055382</v>
          </cell>
          <cell r="B135" t="str">
            <v>Jose Andres Meriño Ojeda</v>
          </cell>
          <cell r="C135" t="str">
            <v>ATH</v>
          </cell>
          <cell r="D135" t="str">
            <v>Angela Parra</v>
          </cell>
        </row>
        <row r="136">
          <cell r="A136">
            <v>1022384215</v>
          </cell>
          <cell r="B136" t="str">
            <v>Cristian Hernando Rodriguez Amaya</v>
          </cell>
          <cell r="C136" t="str">
            <v>Seguros Mundial</v>
          </cell>
          <cell r="D136" t="str">
            <v>Jhon Duque</v>
          </cell>
        </row>
        <row r="137">
          <cell r="A137">
            <v>55063501</v>
          </cell>
          <cell r="B137" t="str">
            <v>Aida Nury Sagastuy Manjarres</v>
          </cell>
          <cell r="C137" t="str">
            <v>Alkosto</v>
          </cell>
          <cell r="D137" t="str">
            <v>Omaida Quintero</v>
          </cell>
        </row>
        <row r="138">
          <cell r="A138">
            <v>1014251357</v>
          </cell>
          <cell r="B138" t="str">
            <v>Erika Viviana Rengifo Ramirez</v>
          </cell>
          <cell r="C138" t="str">
            <v>Banco de Bogotá</v>
          </cell>
          <cell r="D138" t="str">
            <v>Patricia Sanchez</v>
          </cell>
        </row>
        <row r="139">
          <cell r="A139">
            <v>1092352909</v>
          </cell>
          <cell r="B139" t="str">
            <v>Christian David Jaimes Acevedo</v>
          </cell>
          <cell r="C139" t="str">
            <v>Puntos Colombia</v>
          </cell>
          <cell r="D139" t="str">
            <v>John Duque</v>
          </cell>
        </row>
        <row r="140">
          <cell r="A140">
            <v>1024545213</v>
          </cell>
          <cell r="B140" t="str">
            <v>Kewi Smith Tole Pimentel</v>
          </cell>
          <cell r="C140" t="str">
            <v>Puntos Colombia</v>
          </cell>
          <cell r="D140" t="str">
            <v>John Duque</v>
          </cell>
        </row>
        <row r="141">
          <cell r="A141">
            <v>1091655220</v>
          </cell>
          <cell r="B141" t="str">
            <v>Omaida Quintero Toro</v>
          </cell>
          <cell r="C141" t="str">
            <v xml:space="preserve">Servicios </v>
          </cell>
          <cell r="D141" t="str">
            <v>Sara Cardenas</v>
          </cell>
        </row>
        <row r="142">
          <cell r="A142">
            <v>1152215531</v>
          </cell>
          <cell r="B142" t="str">
            <v>Maria Alejandra Arango Rivera</v>
          </cell>
          <cell r="C142" t="str">
            <v>Comercial</v>
          </cell>
          <cell r="D142" t="str">
            <v>lorena Galvis</v>
          </cell>
        </row>
        <row r="143">
          <cell r="A143">
            <v>1032390507</v>
          </cell>
          <cell r="B143" t="str">
            <v>Henry Andrés Arias Correa</v>
          </cell>
          <cell r="C143" t="str">
            <v>Banco de Bogotá</v>
          </cell>
          <cell r="D143" t="str">
            <v>Patricia Sanchez</v>
          </cell>
        </row>
        <row r="144">
          <cell r="A144">
            <v>1075540775</v>
          </cell>
          <cell r="B144" t="str">
            <v>Julián David Sánchez Sánchez</v>
          </cell>
          <cell r="C144" t="str">
            <v>Colmena</v>
          </cell>
          <cell r="D144" t="str">
            <v>Juan Manuel Villarraga</v>
          </cell>
        </row>
        <row r="145">
          <cell r="A145">
            <v>1002693492</v>
          </cell>
          <cell r="B145" t="str">
            <v>Oscar Julián Ramirez Buitrago</v>
          </cell>
          <cell r="C145" t="str">
            <v>SQA Operaciones</v>
          </cell>
          <cell r="D145" t="str">
            <v>Sara Cardenas</v>
          </cell>
        </row>
        <row r="146">
          <cell r="A146">
            <v>1069755357</v>
          </cell>
          <cell r="B146" t="str">
            <v>Lizeth Dayana Solano Cortes</v>
          </cell>
          <cell r="C146" t="str">
            <v>ATH</v>
          </cell>
          <cell r="D146" t="str">
            <v>Angela Parra</v>
          </cell>
        </row>
        <row r="147">
          <cell r="A147">
            <v>1026259247</v>
          </cell>
          <cell r="B147" t="str">
            <v>Jennifer Velásquez Salamanca</v>
          </cell>
          <cell r="C147" t="str">
            <v>Banco Pichincha</v>
          </cell>
          <cell r="D147" t="str">
            <v>Yesid Hernandez</v>
          </cell>
        </row>
        <row r="148">
          <cell r="A148">
            <v>1069757648</v>
          </cell>
          <cell r="B148" t="str">
            <v>Leidy Paola Hernandez Quiroga</v>
          </cell>
          <cell r="C148" t="str">
            <v>Alkosto</v>
          </cell>
          <cell r="D148" t="str">
            <v>Omaida Quintero</v>
          </cell>
        </row>
        <row r="149">
          <cell r="A149">
            <v>79059764</v>
          </cell>
          <cell r="B149" t="str">
            <v>José Roberto Rodríguez Sastoque</v>
          </cell>
          <cell r="C149" t="str">
            <v>Colmena</v>
          </cell>
          <cell r="D149" t="str">
            <v>Juan Manuel Villarraga</v>
          </cell>
        </row>
        <row r="150">
          <cell r="A150">
            <v>1015395641</v>
          </cell>
          <cell r="B150" t="str">
            <v>Nataly Vargas Rodríguez</v>
          </cell>
          <cell r="C150" t="str">
            <v>Banco de Bogotá</v>
          </cell>
          <cell r="D150" t="str">
            <v>Patricia Sanchez</v>
          </cell>
        </row>
        <row r="151">
          <cell r="A151">
            <v>1033812364</v>
          </cell>
          <cell r="B151" t="str">
            <v>Johan Fabian Rodriguez Diaz</v>
          </cell>
          <cell r="C151" t="str">
            <v>Alkosto</v>
          </cell>
          <cell r="D151" t="str">
            <v>Omaida Quintero</v>
          </cell>
        </row>
        <row r="152">
          <cell r="A152">
            <v>1234989821</v>
          </cell>
          <cell r="B152" t="str">
            <v>Carlos Andrés hincapié Roldán</v>
          </cell>
          <cell r="C152" t="str">
            <v>Sura</v>
          </cell>
          <cell r="D152" t="str">
            <v>Luis Guillermo Cadavid</v>
          </cell>
        </row>
        <row r="153">
          <cell r="A153">
            <v>1093230343</v>
          </cell>
          <cell r="B153" t="str">
            <v>Juliana Cano Arias</v>
          </cell>
          <cell r="C153" t="str">
            <v>Banco Pichincha</v>
          </cell>
          <cell r="D153" t="str">
            <v>Yesid Hernandez</v>
          </cell>
        </row>
        <row r="154">
          <cell r="A154">
            <v>1014234514</v>
          </cell>
          <cell r="B154" t="str">
            <v>Dennis Xiomara Pérez Cabra</v>
          </cell>
          <cell r="C154" t="str">
            <v>Seguros Mundial</v>
          </cell>
          <cell r="D154" t="str">
            <v>Jhon Duque</v>
          </cell>
        </row>
        <row r="155">
          <cell r="A155">
            <v>55302388</v>
          </cell>
          <cell r="B155" t="str">
            <v>Zugey Milena Glen Yi</v>
          </cell>
          <cell r="C155" t="str">
            <v>Wom</v>
          </cell>
          <cell r="D155" t="str">
            <v>Yesid Hernandez</v>
          </cell>
        </row>
        <row r="156">
          <cell r="A156">
            <v>1098777803</v>
          </cell>
          <cell r="B156" t="str">
            <v>Tatiana Alejandra Cadena Fernández</v>
          </cell>
          <cell r="C156" t="str">
            <v>Wom</v>
          </cell>
          <cell r="D156" t="str">
            <v>Yesid Hernandez</v>
          </cell>
        </row>
        <row r="157">
          <cell r="A157">
            <v>1057602396</v>
          </cell>
          <cell r="B157" t="str">
            <v>Paola Andrea Rincón Fernández</v>
          </cell>
          <cell r="C157" t="str">
            <v>Wom</v>
          </cell>
          <cell r="D157" t="str">
            <v>Yesid Hernandez</v>
          </cell>
        </row>
        <row r="158">
          <cell r="A158">
            <v>1077875084</v>
          </cell>
          <cell r="B158" t="str">
            <v>Yuli Dayana Andrade Sanchez</v>
          </cell>
          <cell r="C158" t="str">
            <v>Gestión del Conocimiento</v>
          </cell>
          <cell r="D158" t="str">
            <v>Katherine Bedoya</v>
          </cell>
        </row>
        <row r="159">
          <cell r="A159">
            <v>1015400950</v>
          </cell>
          <cell r="B159" t="str">
            <v>Bernarda Catherine Solorza Barrera</v>
          </cell>
          <cell r="C159" t="str">
            <v>Banco de Bogotá</v>
          </cell>
          <cell r="D159" t="str">
            <v>Patricia Sanchez</v>
          </cell>
        </row>
        <row r="160">
          <cell r="A160">
            <v>74433224</v>
          </cell>
          <cell r="B160" t="str">
            <v>Joan Alexander Bonilla Cely</v>
          </cell>
          <cell r="C160" t="str">
            <v>Colmena</v>
          </cell>
          <cell r="D160" t="str">
            <v>Juan Manuel Villarraga</v>
          </cell>
        </row>
        <row r="161">
          <cell r="A161">
            <v>1216715985</v>
          </cell>
          <cell r="B161" t="str">
            <v>Juan David Raga Palomeque</v>
          </cell>
          <cell r="C161" t="str">
            <v>Puntos Colombia</v>
          </cell>
          <cell r="D161" t="str">
            <v>John Duque</v>
          </cell>
        </row>
        <row r="162">
          <cell r="A162">
            <v>1233513001</v>
          </cell>
          <cell r="B162" t="str">
            <v>Carol Ismelda Beltran Aguja</v>
          </cell>
          <cell r="C162" t="str">
            <v>Banco Agrario</v>
          </cell>
          <cell r="D162" t="str">
            <v>Mario Martinez</v>
          </cell>
        </row>
        <row r="163">
          <cell r="A163">
            <v>80813542</v>
          </cell>
          <cell r="B163" t="str">
            <v>Johan Andres Moreno Cuellar</v>
          </cell>
          <cell r="C163" t="str">
            <v>Banco de Bogotá</v>
          </cell>
          <cell r="D163" t="str">
            <v>Patricia Sanchez</v>
          </cell>
        </row>
        <row r="164">
          <cell r="A164">
            <v>1015465022</v>
          </cell>
          <cell r="B164" t="str">
            <v>María Isabel Romero Alzate</v>
          </cell>
          <cell r="C164" t="str">
            <v>Administrativo</v>
          </cell>
          <cell r="D164" t="str">
            <v>Tatiana Parra</v>
          </cell>
        </row>
        <row r="165">
          <cell r="A165">
            <v>1031136472</v>
          </cell>
          <cell r="B165" t="str">
            <v>Adriana Gicella Gonzalez Rodriguez</v>
          </cell>
          <cell r="C165" t="str">
            <v>Innovación y nuevos negocios</v>
          </cell>
          <cell r="D165" t="str">
            <v>Katherine Bedoya</v>
          </cell>
        </row>
        <row r="166">
          <cell r="A166">
            <v>1000399075</v>
          </cell>
          <cell r="B166" t="str">
            <v>Liseth Tatiana Valencia Peláez</v>
          </cell>
          <cell r="C166" t="str">
            <v>Elite</v>
          </cell>
          <cell r="D166" t="str">
            <v>Esteffany Garcés</v>
          </cell>
        </row>
        <row r="167">
          <cell r="A167">
            <v>1005849376</v>
          </cell>
          <cell r="B167" t="str">
            <v>Heiler Alexander Salguero Vargas</v>
          </cell>
          <cell r="C167" t="str">
            <v>Telefónica</v>
          </cell>
          <cell r="D167" t="str">
            <v>Patricia Sanchez</v>
          </cell>
        </row>
        <row r="168">
          <cell r="A168">
            <v>1030700116</v>
          </cell>
          <cell r="B168" t="str">
            <v>Angie Paola Lasso Lerma</v>
          </cell>
          <cell r="C168" t="str">
            <v>Compensar</v>
          </cell>
          <cell r="D168" t="str">
            <v>Mario Martinez</v>
          </cell>
        </row>
        <row r="169">
          <cell r="A169">
            <v>1049625449</v>
          </cell>
          <cell r="B169" t="str">
            <v>Fredy Hernando López Avila</v>
          </cell>
          <cell r="C169" t="str">
            <v>Confiar</v>
          </cell>
          <cell r="D169" t="str">
            <v>Carlos Jimenez</v>
          </cell>
        </row>
        <row r="170">
          <cell r="A170">
            <v>1010238652</v>
          </cell>
          <cell r="B170" t="str">
            <v>María Alejandra Beltrán Mora</v>
          </cell>
          <cell r="C170" t="str">
            <v>Puntos Colombia</v>
          </cell>
          <cell r="D170" t="str">
            <v>John Duque</v>
          </cell>
        </row>
        <row r="171">
          <cell r="A171">
            <v>1010007160</v>
          </cell>
          <cell r="B171" t="str">
            <v>Jerson Orlando Perez Arenas</v>
          </cell>
          <cell r="C171" t="str">
            <v>Puntos Colombia</v>
          </cell>
          <cell r="D171" t="str">
            <v>John Duque</v>
          </cell>
        </row>
        <row r="172">
          <cell r="A172">
            <v>1053801134</v>
          </cell>
          <cell r="B172" t="str">
            <v>Herika Tatiana Reyes Pescador</v>
          </cell>
          <cell r="C172" t="str">
            <v>Promigas</v>
          </cell>
          <cell r="D172" t="str">
            <v>Juan Manuel Villarraga</v>
          </cell>
        </row>
        <row r="173">
          <cell r="A173">
            <v>52484046</v>
          </cell>
          <cell r="B173" t="str">
            <v>Lezman Cecilia Jaimes Sanabria</v>
          </cell>
          <cell r="C173" t="str">
            <v>Crowd SQA</v>
          </cell>
          <cell r="D173" t="str">
            <v>Carlos Jimenez</v>
          </cell>
        </row>
        <row r="174">
          <cell r="A174">
            <v>1031144937</v>
          </cell>
          <cell r="B174" t="str">
            <v>Luz Adriana Peña Salazar</v>
          </cell>
          <cell r="C174" t="str">
            <v>ATH</v>
          </cell>
          <cell r="D174" t="str">
            <v>Angela Parra</v>
          </cell>
        </row>
        <row r="175">
          <cell r="A175">
            <v>1098792895</v>
          </cell>
          <cell r="B175" t="str">
            <v>Angie Paola Corredor Peréz</v>
          </cell>
          <cell r="C175" t="str">
            <v>Experian</v>
          </cell>
          <cell r="D175" t="str">
            <v>Mayra Arias</v>
          </cell>
        </row>
        <row r="176">
          <cell r="A176">
            <v>1147687709</v>
          </cell>
          <cell r="B176" t="str">
            <v>Rubén Dario Flórez Ballesteros</v>
          </cell>
          <cell r="C176" t="str">
            <v>Compensar</v>
          </cell>
          <cell r="D176" t="str">
            <v>Mario Martinez</v>
          </cell>
        </row>
        <row r="177">
          <cell r="A177">
            <v>1014276980</v>
          </cell>
          <cell r="B177" t="str">
            <v>Deissy Johana Poveda Pineda.</v>
          </cell>
          <cell r="C177" t="str">
            <v>ATH</v>
          </cell>
          <cell r="D177" t="str">
            <v>Angela Parra</v>
          </cell>
        </row>
        <row r="178">
          <cell r="A178">
            <v>52732241</v>
          </cell>
          <cell r="B178" t="str">
            <v>Nury Constanza Osorio Villalba</v>
          </cell>
          <cell r="C178" t="str">
            <v>Claro</v>
          </cell>
          <cell r="D178" t="str">
            <v>Mayra Arias</v>
          </cell>
        </row>
        <row r="179">
          <cell r="A179">
            <v>1192714091</v>
          </cell>
          <cell r="B179" t="str">
            <v>Alex Fabian Suarez Caviedes</v>
          </cell>
          <cell r="C179" t="str">
            <v xml:space="preserve">Backup </v>
          </cell>
          <cell r="D179" t="str">
            <v>Esteffany Garcés</v>
          </cell>
        </row>
        <row r="180">
          <cell r="A180">
            <v>1070989058</v>
          </cell>
          <cell r="B180" t="str">
            <v>Dairo Estiben Beltrán Martínez</v>
          </cell>
          <cell r="C180" t="str">
            <v>Banco Agrario</v>
          </cell>
          <cell r="D180" t="str">
            <v>Mario Martinez</v>
          </cell>
        </row>
        <row r="181">
          <cell r="A181">
            <v>1122654227</v>
          </cell>
          <cell r="B181" t="str">
            <v>Luis Arturo Sarmiento Aguilera</v>
          </cell>
          <cell r="C181" t="str">
            <v>Puntos Colombia</v>
          </cell>
          <cell r="D181" t="str">
            <v>John Duque</v>
          </cell>
        </row>
        <row r="182">
          <cell r="A182">
            <v>1016082961</v>
          </cell>
          <cell r="B182" t="str">
            <v>Angie Daniela Gómez Ramos</v>
          </cell>
          <cell r="C182" t="str">
            <v>ATH</v>
          </cell>
          <cell r="D182" t="str">
            <v>Angela Parra</v>
          </cell>
        </row>
        <row r="183">
          <cell r="A183">
            <v>1020825737</v>
          </cell>
          <cell r="B183" t="str">
            <v>Laura Carolina Baracaldo Quintero</v>
          </cell>
          <cell r="C183" t="str">
            <v>Compensar</v>
          </cell>
          <cell r="D183" t="str">
            <v>Mario Martinez</v>
          </cell>
        </row>
        <row r="184">
          <cell r="A184">
            <v>1018490492</v>
          </cell>
          <cell r="B184" t="str">
            <v>Leidy Lorena Romero Suavita</v>
          </cell>
          <cell r="C184" t="str">
            <v>ATH</v>
          </cell>
          <cell r="D184" t="str">
            <v>Angela Parra</v>
          </cell>
        </row>
        <row r="185">
          <cell r="A185">
            <v>1031148362</v>
          </cell>
          <cell r="B185" t="str">
            <v>Sergio Andres Murillo Castro</v>
          </cell>
          <cell r="C185" t="str">
            <v>Banco Agrario</v>
          </cell>
          <cell r="D185" t="str">
            <v>Mario Martinez</v>
          </cell>
        </row>
        <row r="186">
          <cell r="A186">
            <v>1144187672</v>
          </cell>
          <cell r="B186" t="str">
            <v>Laura Nathalie Cardozo Bello</v>
          </cell>
          <cell r="C186" t="str">
            <v>Crowd SQA</v>
          </cell>
          <cell r="D186" t="str">
            <v>Carlos Jimenez</v>
          </cell>
        </row>
        <row r="187">
          <cell r="A187">
            <v>1001824273</v>
          </cell>
          <cell r="B187" t="str">
            <v>Andrea Carolina Osbon Rada</v>
          </cell>
          <cell r="C187" t="str">
            <v>SQA Operaciones</v>
          </cell>
          <cell r="D187" t="str">
            <v>Angela Parra</v>
          </cell>
        </row>
        <row r="188">
          <cell r="A188">
            <v>1000897136</v>
          </cell>
          <cell r="B188" t="str">
            <v>Daniel Suarez Suarez</v>
          </cell>
          <cell r="C188" t="str">
            <v>ATH</v>
          </cell>
          <cell r="D188" t="str">
            <v>Angela Parra</v>
          </cell>
        </row>
        <row r="189">
          <cell r="A189">
            <v>1030655322</v>
          </cell>
          <cell r="B189" t="str">
            <v>Jeyson Javier Jiménez Carrillo</v>
          </cell>
          <cell r="C189" t="str">
            <v>Banco Santander</v>
          </cell>
          <cell r="D189" t="str">
            <v>Mario Martinez</v>
          </cell>
        </row>
        <row r="190">
          <cell r="A190">
            <v>1024570051</v>
          </cell>
          <cell r="B190" t="str">
            <v>Jorge Alonso Riascos Hurtado</v>
          </cell>
          <cell r="C190" t="str">
            <v>ATH</v>
          </cell>
          <cell r="D190" t="str">
            <v>Angela Parra</v>
          </cell>
        </row>
        <row r="191">
          <cell r="A191">
            <v>1030589296</v>
          </cell>
          <cell r="B191" t="str">
            <v>Jimmy Alejandro Duarte Saldaña</v>
          </cell>
          <cell r="C191" t="str">
            <v>ATH</v>
          </cell>
          <cell r="D191" t="str">
            <v>Angela Parra</v>
          </cell>
        </row>
        <row r="192">
          <cell r="A192">
            <v>1050974061</v>
          </cell>
          <cell r="B192" t="str">
            <v>Daniela Carolina Segovia Perdomo</v>
          </cell>
          <cell r="C192" t="str">
            <v>Porvenir</v>
          </cell>
          <cell r="D192" t="str">
            <v>Patricia Sanchez</v>
          </cell>
        </row>
        <row r="193">
          <cell r="A193">
            <v>1013642411</v>
          </cell>
          <cell r="B193" t="str">
            <v>Giordy Herney Cadena Moreno</v>
          </cell>
          <cell r="C193" t="str">
            <v>Banco Popular</v>
          </cell>
          <cell r="D193" t="str">
            <v>Yesid Hernandez</v>
          </cell>
        </row>
        <row r="194">
          <cell r="A194">
            <v>43261223</v>
          </cell>
          <cell r="B194" t="str">
            <v>Adriana María Londoño Galeano</v>
          </cell>
          <cell r="C194" t="str">
            <v>SQA Comercial</v>
          </cell>
          <cell r="D194" t="str">
            <v>Lorena Galvis</v>
          </cell>
        </row>
        <row r="195">
          <cell r="A195">
            <v>1053769161</v>
          </cell>
          <cell r="B195" t="str">
            <v>Karen Lorena Suarez Jimenez</v>
          </cell>
          <cell r="C195" t="str">
            <v>ATH</v>
          </cell>
          <cell r="D195" t="str">
            <v>Angela Parra</v>
          </cell>
        </row>
        <row r="196">
          <cell r="A196">
            <v>1042443895</v>
          </cell>
          <cell r="B196" t="str">
            <v>Giovanny Alberto Navas Reyes</v>
          </cell>
          <cell r="C196" t="str">
            <v>Banco Santander</v>
          </cell>
          <cell r="D196" t="str">
            <v>Mario Martinez</v>
          </cell>
        </row>
        <row r="197">
          <cell r="A197">
            <v>1022952729</v>
          </cell>
          <cell r="B197" t="str">
            <v>Caren Liliana Batte Novoa</v>
          </cell>
          <cell r="C197" t="str">
            <v>Interactuar</v>
          </cell>
          <cell r="D197" t="str">
            <v>Carlos Jimenez</v>
          </cell>
        </row>
        <row r="198">
          <cell r="A198">
            <v>1033683399</v>
          </cell>
          <cell r="B198" t="str">
            <v>Mayra Alejandra Ramirez Aldana</v>
          </cell>
          <cell r="C198" t="str">
            <v>Banco de Bogotá</v>
          </cell>
          <cell r="D198" t="str">
            <v>Patricia Sanchez</v>
          </cell>
        </row>
        <row r="199">
          <cell r="A199">
            <v>1090375676</v>
          </cell>
          <cell r="B199" t="str">
            <v>Gladys Patricia Villamizar Jaimes</v>
          </cell>
          <cell r="C199" t="str">
            <v>Porvenir</v>
          </cell>
          <cell r="D199" t="str">
            <v>Patricia Sanchez</v>
          </cell>
        </row>
        <row r="200">
          <cell r="A200">
            <v>1000872544</v>
          </cell>
          <cell r="B200" t="str">
            <v>Sara Guzmán Saldarriaga</v>
          </cell>
          <cell r="C200" t="str">
            <v>Talento Humano</v>
          </cell>
          <cell r="D200" t="str">
            <v>Tatiana Parra</v>
          </cell>
        </row>
        <row r="201">
          <cell r="A201">
            <v>1000441297</v>
          </cell>
          <cell r="B201" t="str">
            <v>Santiago Giraldo Agudelo</v>
          </cell>
          <cell r="C201" t="str">
            <v>ATH</v>
          </cell>
          <cell r="D201" t="str">
            <v>Angela Parra</v>
          </cell>
        </row>
        <row r="202">
          <cell r="A202">
            <v>1022392047</v>
          </cell>
          <cell r="B202" t="str">
            <v>Wilmer Alexander Garzon Osorio</v>
          </cell>
          <cell r="C202" t="str">
            <v>Éxito</v>
          </cell>
          <cell r="D202" t="str">
            <v>Jhon Duque</v>
          </cell>
        </row>
        <row r="203">
          <cell r="A203">
            <v>1022987074</v>
          </cell>
          <cell r="B203" t="str">
            <v>Germán Enrique Galindo Bermudez</v>
          </cell>
          <cell r="C203" t="str">
            <v>Back Up</v>
          </cell>
          <cell r="D203" t="str">
            <v>Mario Martinez</v>
          </cell>
        </row>
        <row r="204">
          <cell r="A204">
            <v>1013608157</v>
          </cell>
          <cell r="B204" t="str">
            <v>Victor Manuel Romero Albarracin</v>
          </cell>
          <cell r="C204" t="str">
            <v>Promigas</v>
          </cell>
          <cell r="D204" t="str">
            <v>Juan Manuel Villarraga</v>
          </cell>
        </row>
        <row r="205">
          <cell r="A205">
            <v>1014286295</v>
          </cell>
          <cell r="B205" t="str">
            <v>Sergio Andrés Gómez Roa</v>
          </cell>
          <cell r="C205" t="str">
            <v>Banco de Bogotá</v>
          </cell>
          <cell r="D205" t="str">
            <v>Patricia Sanchez</v>
          </cell>
        </row>
        <row r="206">
          <cell r="A206">
            <v>1067955075</v>
          </cell>
          <cell r="B206" t="str">
            <v>Laura Vanessa De la Ossa Rivera</v>
          </cell>
          <cell r="C206" t="str">
            <v>Puntos Colombia</v>
          </cell>
          <cell r="D206" t="str">
            <v>John Duque</v>
          </cell>
        </row>
        <row r="207">
          <cell r="A207">
            <v>53070798</v>
          </cell>
          <cell r="B207" t="str">
            <v>Erika Malena Arenas Blandón</v>
          </cell>
          <cell r="C207" t="str">
            <v>Tecnipagos</v>
          </cell>
          <cell r="D207" t="str">
            <v>Adriana González</v>
          </cell>
        </row>
        <row r="208">
          <cell r="A208">
            <v>1015457559</v>
          </cell>
          <cell r="B208" t="str">
            <v>Maria Paula Camacho Pinilla</v>
          </cell>
          <cell r="C208" t="str">
            <v>Banco de Bogotá</v>
          </cell>
          <cell r="D208" t="str">
            <v>Patricia Sanchez</v>
          </cell>
        </row>
        <row r="209">
          <cell r="A209">
            <v>1057611226</v>
          </cell>
          <cell r="B209" t="str">
            <v>Karen Daniela López Chaparro</v>
          </cell>
          <cell r="C209" t="str">
            <v>Wom</v>
          </cell>
          <cell r="D209" t="str">
            <v>Yesid Hernandez</v>
          </cell>
        </row>
        <row r="210">
          <cell r="A210">
            <v>1023891956</v>
          </cell>
          <cell r="B210" t="str">
            <v>Jairo Andres Rojas Avila</v>
          </cell>
          <cell r="C210" t="str">
            <v>Wom</v>
          </cell>
          <cell r="D210" t="str">
            <v>Yesid Hernandez</v>
          </cell>
        </row>
        <row r="211">
          <cell r="A211">
            <v>1088325641</v>
          </cell>
          <cell r="B211" t="str">
            <v>Tania Ruiz Sánchez</v>
          </cell>
          <cell r="C211" t="str">
            <v>ATH</v>
          </cell>
          <cell r="D211" t="str">
            <v>Angela Parra</v>
          </cell>
        </row>
        <row r="212">
          <cell r="A212">
            <v>1092338657</v>
          </cell>
          <cell r="B212" t="str">
            <v>Mileidy Johana Perez Uron</v>
          </cell>
          <cell r="C212" t="str">
            <v>ATH</v>
          </cell>
          <cell r="D212" t="str">
            <v>Angela Parra</v>
          </cell>
        </row>
        <row r="213">
          <cell r="A213">
            <v>79957454</v>
          </cell>
          <cell r="B213" t="str">
            <v>John Mauricio CruzSanchez</v>
          </cell>
          <cell r="C213" t="str">
            <v>Telefónica</v>
          </cell>
          <cell r="D213" t="str">
            <v>Patricia Sanchez</v>
          </cell>
        </row>
        <row r="214">
          <cell r="A214">
            <v>1026561217</v>
          </cell>
          <cell r="B214" t="str">
            <v>Jairo Andres Castañeda Morales</v>
          </cell>
          <cell r="C214" t="str">
            <v>Banco Popular</v>
          </cell>
          <cell r="D214" t="str">
            <v>Yesid Hernandez</v>
          </cell>
        </row>
        <row r="215">
          <cell r="A215">
            <v>1088031958</v>
          </cell>
          <cell r="B215" t="str">
            <v>Karen Dayana Ramírez Rojas</v>
          </cell>
          <cell r="C215" t="str">
            <v>keralty</v>
          </cell>
          <cell r="D215" t="str">
            <v>Yesid Hernandez</v>
          </cell>
        </row>
        <row r="216">
          <cell r="A216">
            <v>52903634</v>
          </cell>
          <cell r="B216" t="str">
            <v>Leidy Gisela Perilla Nuñez</v>
          </cell>
          <cell r="C216" t="str">
            <v>Banco Santander</v>
          </cell>
          <cell r="D216" t="str">
            <v>Mario Martinez</v>
          </cell>
        </row>
        <row r="217">
          <cell r="A217">
            <v>1233894007</v>
          </cell>
          <cell r="B217" t="str">
            <v>Andres Felipe Ochoa Gutierrez</v>
          </cell>
          <cell r="C217" t="str">
            <v>Banco Popular</v>
          </cell>
          <cell r="D217" t="str">
            <v>Yesid Hernandez</v>
          </cell>
        </row>
        <row r="218">
          <cell r="A218">
            <v>1024556410</v>
          </cell>
          <cell r="B218" t="str">
            <v>Lina Maria Prias Colorado</v>
          </cell>
          <cell r="C218" t="str">
            <v>Banco de Occidente</v>
          </cell>
          <cell r="D218" t="str">
            <v>Mayra Arias</v>
          </cell>
        </row>
        <row r="219">
          <cell r="A219">
            <v>1234989821</v>
          </cell>
          <cell r="B219" t="str">
            <v>Carlos Andrés hincapié Roldán</v>
          </cell>
          <cell r="C219" t="str">
            <v>Sura</v>
          </cell>
          <cell r="D219" t="str">
            <v>Luis Guillermo Cadavid</v>
          </cell>
        </row>
        <row r="220">
          <cell r="A220">
            <v>1102363367</v>
          </cell>
          <cell r="B220" t="str">
            <v>Daniel Fernando Hernandez Nieto</v>
          </cell>
          <cell r="C220" t="str">
            <v xml:space="preserve">Backup </v>
          </cell>
          <cell r="D220" t="str">
            <v>Mario Martinez</v>
          </cell>
        </row>
        <row r="221">
          <cell r="A221">
            <v>1015420844</v>
          </cell>
          <cell r="B221" t="str">
            <v>Julián Felipe García Arcos</v>
          </cell>
          <cell r="C221" t="str">
            <v>ATH</v>
          </cell>
          <cell r="D221" t="str">
            <v>Angela Parra</v>
          </cell>
        </row>
        <row r="222">
          <cell r="A222" t="str">
            <v>PPT 1262069</v>
          </cell>
          <cell r="B222" t="str">
            <v>Jessika Carolina Ibarra Medina</v>
          </cell>
          <cell r="C222" t="str">
            <v>ATH</v>
          </cell>
          <cell r="D222" t="str">
            <v>Angela Parra</v>
          </cell>
        </row>
        <row r="223">
          <cell r="A223">
            <v>1233490124</v>
          </cell>
          <cell r="B223" t="str">
            <v>Jeison David Simijaca  Rodriguez</v>
          </cell>
          <cell r="C223" t="str">
            <v>Banco Popular</v>
          </cell>
          <cell r="D223" t="str">
            <v>Yesid Hernandez</v>
          </cell>
        </row>
        <row r="224">
          <cell r="A224">
            <v>1000759159</v>
          </cell>
          <cell r="B224" t="str">
            <v>Raul Alejandro Ospina Arrubla</v>
          </cell>
          <cell r="C224" t="str">
            <v>Colmena</v>
          </cell>
          <cell r="D224" t="str">
            <v>Juan Manuel Villarraga</v>
          </cell>
        </row>
        <row r="225">
          <cell r="A225">
            <v>1000898052</v>
          </cell>
          <cell r="B225" t="str">
            <v>Pablo Andrés Serna Cárdenas</v>
          </cell>
          <cell r="C225" t="str">
            <v>Operaciones</v>
          </cell>
          <cell r="D225" t="str">
            <v>Manuela Orrego</v>
          </cell>
        </row>
        <row r="226">
          <cell r="A226">
            <v>1036784623</v>
          </cell>
          <cell r="B226" t="str">
            <v>Juan Esteban Castaño Castaño</v>
          </cell>
          <cell r="C226" t="str">
            <v>Telefónica</v>
          </cell>
          <cell r="D226" t="str">
            <v>Patricia Sanchez</v>
          </cell>
        </row>
        <row r="227">
          <cell r="A227">
            <v>1033805504</v>
          </cell>
          <cell r="B227" t="str">
            <v>Cristian David Cuadros Muñoz</v>
          </cell>
          <cell r="C227" t="str">
            <v>ATH</v>
          </cell>
          <cell r="D227" t="str">
            <v>Angela Parra</v>
          </cell>
        </row>
        <row r="228">
          <cell r="A228">
            <v>1093785039</v>
          </cell>
          <cell r="B228" t="str">
            <v>Jorge Giovanny Quintero Garcia</v>
          </cell>
          <cell r="C228" t="str">
            <v>ATH</v>
          </cell>
          <cell r="D228" t="str">
            <v>Angela Parra</v>
          </cell>
        </row>
        <row r="229">
          <cell r="A229">
            <v>1121876827</v>
          </cell>
          <cell r="B229" t="str">
            <v>Carlos Enrique Sarmiento Aguilera</v>
          </cell>
          <cell r="C229" t="str">
            <v>Wom</v>
          </cell>
          <cell r="D229" t="str">
            <v>Yesid Hernandez</v>
          </cell>
        </row>
        <row r="230">
          <cell r="A230">
            <v>1032480402</v>
          </cell>
          <cell r="B230" t="str">
            <v>Monica Liseth Camilo Camilo</v>
          </cell>
          <cell r="C230" t="str">
            <v>Wom</v>
          </cell>
          <cell r="D230" t="str">
            <v>Yesid Hernandez</v>
          </cell>
        </row>
        <row r="231">
          <cell r="A231">
            <v>1214726747</v>
          </cell>
          <cell r="B231" t="str">
            <v>Juan Esteban Agudelo Sierra</v>
          </cell>
          <cell r="C231" t="str">
            <v>Todo 1</v>
          </cell>
          <cell r="D231" t="str">
            <v>Luis Guillermo Cadavid</v>
          </cell>
        </row>
        <row r="232">
          <cell r="A232">
            <v>1077465389</v>
          </cell>
          <cell r="B232" t="str">
            <v>Kevin Joan Mosquera Rodriguez</v>
          </cell>
          <cell r="C232" t="str">
            <v>Todo 1</v>
          </cell>
          <cell r="D232" t="str">
            <v>Luis Guillermo Cadavid</v>
          </cell>
        </row>
        <row r="233">
          <cell r="A233">
            <v>1071628759</v>
          </cell>
          <cell r="B233" t="str">
            <v>John Jairo Caciano Fandiño</v>
          </cell>
          <cell r="C233" t="str">
            <v>Telefónica</v>
          </cell>
          <cell r="D233" t="str">
            <v>Patricia Sanchez</v>
          </cell>
        </row>
        <row r="234">
          <cell r="A234">
            <v>10771028</v>
          </cell>
          <cell r="B234" t="str">
            <v>Julio César Berrio Teran</v>
          </cell>
          <cell r="C234" t="str">
            <v>Telefónica</v>
          </cell>
          <cell r="D234" t="str">
            <v>Patricia Sanchez</v>
          </cell>
        </row>
        <row r="235">
          <cell r="A235">
            <v>1052413384</v>
          </cell>
          <cell r="B235" t="str">
            <v>Adriana Mireya Pérez Cristancho</v>
          </cell>
          <cell r="C235" t="str">
            <v>Telefónica</v>
          </cell>
          <cell r="D235" t="str">
            <v>Patricia Sanchez</v>
          </cell>
        </row>
        <row r="236">
          <cell r="A236">
            <v>92548975</v>
          </cell>
          <cell r="B236" t="str">
            <v xml:space="preserve">Luis David Montes Tuiran </v>
          </cell>
          <cell r="C236" t="str">
            <v>Telefónica</v>
          </cell>
          <cell r="D236" t="str">
            <v>Patricia Sanchez</v>
          </cell>
        </row>
        <row r="237">
          <cell r="A237">
            <v>1073708270</v>
          </cell>
          <cell r="B237" t="str">
            <v>Duván Felipe Chipatecua Cárdenas</v>
          </cell>
          <cell r="C237" t="str">
            <v>Wom</v>
          </cell>
          <cell r="D237" t="str">
            <v>Yesid Hernandez</v>
          </cell>
        </row>
        <row r="238">
          <cell r="A238">
            <v>1018428729</v>
          </cell>
          <cell r="B238" t="str">
            <v>Elkin Andres Diaz Chaparro</v>
          </cell>
          <cell r="C238" t="str">
            <v>Promigas</v>
          </cell>
          <cell r="D238" t="str">
            <v>Juan Manuel Villarraga</v>
          </cell>
        </row>
        <row r="239">
          <cell r="A239" t="str">
            <v>1,069,753,243</v>
          </cell>
          <cell r="B239" t="str">
            <v>Miguel Angel rodriguez Castillo</v>
          </cell>
          <cell r="C239" t="str">
            <v>Wom</v>
          </cell>
          <cell r="D239" t="str">
            <v>Yesid Hernandez</v>
          </cell>
        </row>
        <row r="240">
          <cell r="A240">
            <v>1000626294</v>
          </cell>
          <cell r="B240" t="str">
            <v>David Felipe Obando Gualteros</v>
          </cell>
          <cell r="C240" t="str">
            <v>Telefónica</v>
          </cell>
          <cell r="D240" t="str">
            <v>Patricia Sanchez</v>
          </cell>
        </row>
        <row r="241">
          <cell r="A241">
            <v>53051055</v>
          </cell>
          <cell r="B241" t="str">
            <v>Sandra Milena Corredor Beltrán</v>
          </cell>
          <cell r="C241" t="str">
            <v>Todo 1</v>
          </cell>
          <cell r="D241" t="str">
            <v>Luis Guillermo Cadavid</v>
          </cell>
        </row>
        <row r="242">
          <cell r="A242">
            <v>1019128337</v>
          </cell>
          <cell r="B242" t="str">
            <v>Bruno Daniel Poveda Ramirez</v>
          </cell>
          <cell r="C242" t="str">
            <v>Telefónica</v>
          </cell>
          <cell r="D242" t="str">
            <v>Patricia Sanchez</v>
          </cell>
        </row>
        <row r="243">
          <cell r="A243">
            <v>1214747833</v>
          </cell>
          <cell r="B243" t="str">
            <v>Juan David Arango Ceballos</v>
          </cell>
          <cell r="C243" t="str">
            <v>Telefónica</v>
          </cell>
          <cell r="D243" t="str">
            <v>Patricia Sanchez</v>
          </cell>
        </row>
        <row r="244">
          <cell r="A244">
            <v>1143375938</v>
          </cell>
          <cell r="B244" t="str">
            <v>Luis Miguel Ruiz Hernandez</v>
          </cell>
          <cell r="C244" t="str">
            <v>Telefónica</v>
          </cell>
          <cell r="D244" t="str">
            <v>Patricia Sanchez</v>
          </cell>
        </row>
        <row r="245">
          <cell r="A245">
            <v>1024523198</v>
          </cell>
          <cell r="B245" t="str">
            <v>Solanyi Tapias Chaves</v>
          </cell>
          <cell r="C245" t="str">
            <v>Telefónica</v>
          </cell>
          <cell r="D245" t="str">
            <v>Patricia Sanchez</v>
          </cell>
        </row>
        <row r="246">
          <cell r="A246">
            <v>1016076626</v>
          </cell>
          <cell r="B246" t="str">
            <v>Geraldine Fernanda Vargas Ospina</v>
          </cell>
          <cell r="C246" t="str">
            <v>Banco de Bogotá</v>
          </cell>
          <cell r="D246" t="str">
            <v>Patricia Sanchez</v>
          </cell>
        </row>
        <row r="247">
          <cell r="A247">
            <v>1022418555</v>
          </cell>
          <cell r="B247" t="str">
            <v>Jose David Diaz Alcendra</v>
          </cell>
          <cell r="C247" t="str">
            <v>Telefónica</v>
          </cell>
          <cell r="D247" t="str">
            <v>Patricia Sanchez</v>
          </cell>
        </row>
        <row r="248">
          <cell r="A248">
            <v>80039653</v>
          </cell>
          <cell r="B248" t="str">
            <v>Carlos Javier Torres Rojas</v>
          </cell>
          <cell r="C248" t="str">
            <v>Direccion Operaciones</v>
          </cell>
          <cell r="D248" t="str">
            <v>Sara Cardenas</v>
          </cell>
        </row>
        <row r="249">
          <cell r="A249">
            <v>32836612</v>
          </cell>
          <cell r="B249" t="str">
            <v>Kelli Liliana Miranda Orozco</v>
          </cell>
          <cell r="C249" t="str">
            <v>Wom</v>
          </cell>
          <cell r="D249" t="str">
            <v>Yesid Hernandez</v>
          </cell>
        </row>
        <row r="250">
          <cell r="A250">
            <v>1000162890</v>
          </cell>
          <cell r="B250" t="str">
            <v>Juan Esteban Gómez Quintero</v>
          </cell>
          <cell r="C250" t="str">
            <v>Wom</v>
          </cell>
          <cell r="D250" t="str">
            <v>Yesid Hernandez</v>
          </cell>
        </row>
        <row r="251">
          <cell r="A251">
            <v>1012331139</v>
          </cell>
          <cell r="B251" t="str">
            <v>Jorge Andrés Mejía Benjumea</v>
          </cell>
          <cell r="C251" t="str">
            <v>keralty</v>
          </cell>
          <cell r="D251" t="str">
            <v>Yesid Hernandez</v>
          </cell>
        </row>
        <row r="252">
          <cell r="A252">
            <v>43978766</v>
          </cell>
          <cell r="B252" t="str">
            <v>Charely Echeverri Rondón</v>
          </cell>
          <cell r="C252" t="str">
            <v>Todo 1</v>
          </cell>
          <cell r="D252" t="str">
            <v>Luis Guillermo Cadavid</v>
          </cell>
        </row>
        <row r="253">
          <cell r="A253">
            <v>1001187594</v>
          </cell>
          <cell r="B253" t="str">
            <v>Verónica Rojano Ortega</v>
          </cell>
          <cell r="C253" t="str">
            <v>Talento Humano</v>
          </cell>
          <cell r="D253" t="str">
            <v>Tatiana Parra</v>
          </cell>
        </row>
        <row r="254">
          <cell r="A254">
            <v>1152443713</v>
          </cell>
          <cell r="B254" t="str">
            <v>Stiven Ballesteros García</v>
          </cell>
          <cell r="C254" t="str">
            <v>Todo 1</v>
          </cell>
          <cell r="D254" t="str">
            <v>Luis Guillermo Cadavid</v>
          </cell>
        </row>
        <row r="255">
          <cell r="A255">
            <v>1104694935</v>
          </cell>
          <cell r="B255" t="str">
            <v>Claudia Marcela Nieto Nieto</v>
          </cell>
          <cell r="C255" t="str">
            <v>MVM</v>
          </cell>
          <cell r="D255" t="str">
            <v>Carlos Jimenez</v>
          </cell>
        </row>
        <row r="256">
          <cell r="A256">
            <v>38640188</v>
          </cell>
          <cell r="B256" t="str">
            <v>Luz Stella Lancheros Orozco</v>
          </cell>
          <cell r="C256" t="str">
            <v>ATH</v>
          </cell>
          <cell r="D256" t="str">
            <v>Angela Parra</v>
          </cell>
        </row>
        <row r="257">
          <cell r="A257">
            <v>52817488</v>
          </cell>
          <cell r="B257" t="str">
            <v>Andrea Lopez Grisales</v>
          </cell>
          <cell r="C257" t="str">
            <v>ATH</v>
          </cell>
          <cell r="D257" t="str">
            <v>Angela Parra</v>
          </cell>
        </row>
        <row r="258">
          <cell r="A258">
            <v>1030610338</v>
          </cell>
          <cell r="B258" t="str">
            <v>Julieth Dayana Mora Martínez</v>
          </cell>
          <cell r="C258" t="str">
            <v>ATH</v>
          </cell>
          <cell r="D258" t="str">
            <v>Angela Parra</v>
          </cell>
        </row>
        <row r="259">
          <cell r="A259">
            <v>1018448077</v>
          </cell>
          <cell r="B259" t="str">
            <v>Mayra Alejandra Arias Diaz</v>
          </cell>
          <cell r="C259" t="str">
            <v>Direccion Operaciones</v>
          </cell>
          <cell r="D259" t="str">
            <v>Sara Cardenas</v>
          </cell>
        </row>
        <row r="260">
          <cell r="A260">
            <v>52070296</v>
          </cell>
          <cell r="B260" t="str">
            <v>Leida Patricia Sanchez Marin</v>
          </cell>
          <cell r="C260" t="str">
            <v>Direccion Operaciones</v>
          </cell>
          <cell r="D260" t="str">
            <v>Sara Cardenas</v>
          </cell>
        </row>
        <row r="261">
          <cell r="A261">
            <v>1030680282</v>
          </cell>
          <cell r="B261" t="str">
            <v>David Steven Bernal Gama</v>
          </cell>
          <cell r="C261" t="str">
            <v>ATH</v>
          </cell>
          <cell r="D261" t="str">
            <v>Angela Parra</v>
          </cell>
        </row>
        <row r="262">
          <cell r="A262">
            <v>17324012</v>
          </cell>
          <cell r="B262" t="str">
            <v>Fabio Eduardo Martín pardo</v>
          </cell>
          <cell r="C262" t="str">
            <v>Banco Agrario</v>
          </cell>
          <cell r="D262" t="str">
            <v>Mario Martinez</v>
          </cell>
        </row>
        <row r="263">
          <cell r="A263">
            <v>53153608</v>
          </cell>
          <cell r="B263" t="str">
            <v>Martha Isabel Orjuela Cortés</v>
          </cell>
          <cell r="C263" t="str">
            <v>Banco Agrario</v>
          </cell>
          <cell r="D263" t="str">
            <v>Mario Martinez</v>
          </cell>
        </row>
        <row r="264">
          <cell r="A264">
            <v>80024806</v>
          </cell>
          <cell r="B264" t="str">
            <v>Oscar Julian Jerez Solano</v>
          </cell>
          <cell r="C264" t="str">
            <v>Operaciones</v>
          </cell>
          <cell r="D264" t="str">
            <v>Esteffany Garcés</v>
          </cell>
        </row>
        <row r="265">
          <cell r="A265">
            <v>1069727316</v>
          </cell>
          <cell r="B265" t="str">
            <v>Deisy Rocio Ducuara Tequia</v>
          </cell>
          <cell r="C265" t="str">
            <v>keralty</v>
          </cell>
          <cell r="D265" t="str">
            <v>Yesid Hernandez</v>
          </cell>
        </row>
        <row r="266">
          <cell r="A266">
            <v>1024538054</v>
          </cell>
          <cell r="B266" t="str">
            <v>Camilo Andres Tunjuelo Cruz</v>
          </cell>
          <cell r="C266" t="str">
            <v>ATH</v>
          </cell>
          <cell r="D266" t="str">
            <v>Angela Parra</v>
          </cell>
        </row>
        <row r="267">
          <cell r="A267">
            <v>53089684</v>
          </cell>
          <cell r="B267" t="str">
            <v>Zuly Paola Carrillo Bejarano</v>
          </cell>
          <cell r="C267" t="str">
            <v>ATH</v>
          </cell>
          <cell r="D267" t="str">
            <v>Angela Parra</v>
          </cell>
        </row>
        <row r="268">
          <cell r="A268">
            <v>79845063</v>
          </cell>
          <cell r="B268" t="str">
            <v>Edwin Yetsid Reyes Huertas</v>
          </cell>
          <cell r="C268" t="str">
            <v>ATH</v>
          </cell>
          <cell r="D268" t="str">
            <v>Angela Parra</v>
          </cell>
        </row>
        <row r="269">
          <cell r="A269">
            <v>1069727316</v>
          </cell>
          <cell r="B269" t="str">
            <v>Deisy Rocio Ducuara Tequia</v>
          </cell>
          <cell r="C269" t="str">
            <v>keralty</v>
          </cell>
          <cell r="D269" t="str">
            <v>Yesid Hernandez</v>
          </cell>
        </row>
        <row r="270">
          <cell r="A270">
            <v>1022978854</v>
          </cell>
          <cell r="B270" t="str">
            <v>Zulma Yineth Velásquez Cruz</v>
          </cell>
          <cell r="C270" t="str">
            <v>ATH</v>
          </cell>
          <cell r="D270" t="str">
            <v>Angela Parra</v>
          </cell>
        </row>
        <row r="271">
          <cell r="A271">
            <v>1030530361</v>
          </cell>
          <cell r="B271" t="str">
            <v>Edgar Ivan Rojas Rojas</v>
          </cell>
          <cell r="C271" t="str">
            <v>ATH</v>
          </cell>
          <cell r="D271" t="str">
            <v>Angela Parra</v>
          </cell>
        </row>
        <row r="272">
          <cell r="A272">
            <v>1233510354</v>
          </cell>
          <cell r="B272" t="str">
            <v>Jhon Sebastian Alvarado Cruz</v>
          </cell>
          <cell r="C272" t="str">
            <v>Seguros Alfa S.A.</v>
          </cell>
          <cell r="D272" t="str">
            <v>Mayra Arias</v>
          </cell>
        </row>
        <row r="273">
          <cell r="A273">
            <v>1033678248</v>
          </cell>
          <cell r="B273" t="str">
            <v>Jose Antonio Castro Medina</v>
          </cell>
          <cell r="C273" t="str">
            <v>Seguros Mundial</v>
          </cell>
          <cell r="D273" t="str">
            <v>Jhon Duque</v>
          </cell>
        </row>
        <row r="274">
          <cell r="A274">
            <v>1013612386</v>
          </cell>
          <cell r="B274" t="str">
            <v>Erika Lizedt Velasquez Cruz</v>
          </cell>
          <cell r="C274" t="str">
            <v>ATH</v>
          </cell>
          <cell r="D274" t="str">
            <v>Angela Parra</v>
          </cell>
        </row>
        <row r="275">
          <cell r="A275">
            <v>75078998</v>
          </cell>
          <cell r="B275" t="str">
            <v>Luis Guillermo Cadavid</v>
          </cell>
          <cell r="C275" t="str">
            <v>Otras</v>
          </cell>
          <cell r="D275" t="str">
            <v>Sara Cardenas</v>
          </cell>
        </row>
        <row r="276">
          <cell r="A276">
            <v>52539747</v>
          </cell>
          <cell r="B276" t="str">
            <v>Bertha Yanury Rojas Rodríguez</v>
          </cell>
          <cell r="C276" t="str">
            <v>Banco Santander</v>
          </cell>
          <cell r="D276" t="str">
            <v>Mario Martinez</v>
          </cell>
        </row>
        <row r="277">
          <cell r="A277">
            <v>1128280369</v>
          </cell>
          <cell r="B277" t="str">
            <v>John Edison Arenas Lopez</v>
          </cell>
          <cell r="C277" t="str">
            <v>Éxito</v>
          </cell>
          <cell r="D277" t="str">
            <v>Jhon Duque</v>
          </cell>
        </row>
        <row r="278">
          <cell r="A278">
            <v>1073160948</v>
          </cell>
          <cell r="B278" t="str">
            <v>Duncan Javier Estrada Urbina</v>
          </cell>
          <cell r="C278" t="str">
            <v>Promigas</v>
          </cell>
          <cell r="D278" t="str">
            <v>Juan Manuel Villarraga</v>
          </cell>
        </row>
        <row r="279">
          <cell r="A279">
            <v>84452369</v>
          </cell>
          <cell r="B279" t="str">
            <v>Yair Alfonso Gallego Morales</v>
          </cell>
          <cell r="C279" t="str">
            <v>Promigas</v>
          </cell>
          <cell r="D279" t="str">
            <v>Juan Manuel Villarraga</v>
          </cell>
        </row>
        <row r="280">
          <cell r="A280">
            <v>79847954</v>
          </cell>
          <cell r="B280" t="str">
            <v>Diego Andres Campos Rojas</v>
          </cell>
          <cell r="C280" t="str">
            <v>Alkosto</v>
          </cell>
          <cell r="D280" t="str">
            <v>Omaida Quintero</v>
          </cell>
        </row>
        <row r="281">
          <cell r="A281">
            <v>1026582894</v>
          </cell>
          <cell r="B281" t="str">
            <v>Steven Felipe Quintero Martínez</v>
          </cell>
          <cell r="C281" t="str">
            <v>Seguros Alfa S.A.</v>
          </cell>
          <cell r="D281" t="str">
            <v>Mayra Arias</v>
          </cell>
        </row>
        <row r="282">
          <cell r="A282">
            <v>1015445014</v>
          </cell>
          <cell r="B282" t="str">
            <v>Andrés Felipe Forero Romero</v>
          </cell>
          <cell r="C282" t="str">
            <v>Banco Agrario</v>
          </cell>
          <cell r="D282" t="str">
            <v>Mario Martinez</v>
          </cell>
        </row>
        <row r="283">
          <cell r="A283">
            <v>1007730016</v>
          </cell>
          <cell r="B283" t="str">
            <v>Eric Fernando Rusinque Caña</v>
          </cell>
          <cell r="C283" t="str">
            <v>keralty</v>
          </cell>
          <cell r="D283" t="str">
            <v>Yesid Hernandez</v>
          </cell>
        </row>
        <row r="284">
          <cell r="A284">
            <v>34316737</v>
          </cell>
          <cell r="B284" t="str">
            <v>Leidy Lorena Gamboa Aroca</v>
          </cell>
          <cell r="C284" t="str">
            <v>Servientrega</v>
          </cell>
          <cell r="D284" t="str">
            <v>Mario Martinez</v>
          </cell>
        </row>
        <row r="285">
          <cell r="A285">
            <v>1003614815</v>
          </cell>
          <cell r="B285" t="str">
            <v>Jhon Marlon Murillo Acevedo</v>
          </cell>
          <cell r="C285" t="str">
            <v>Banco Agrario</v>
          </cell>
          <cell r="D285" t="str">
            <v>Mario Martinez</v>
          </cell>
        </row>
        <row r="286">
          <cell r="A286">
            <v>1075252464</v>
          </cell>
          <cell r="B286" t="str">
            <v>Bryan Nicolás Plata Rojas</v>
          </cell>
          <cell r="C286" t="str">
            <v>Telefónica</v>
          </cell>
          <cell r="D286" t="str">
            <v>Patricia Sanchez</v>
          </cell>
        </row>
        <row r="287">
          <cell r="A287">
            <v>33376224</v>
          </cell>
          <cell r="B287" t="str">
            <v>Diana Yadira Rojas González</v>
          </cell>
          <cell r="C287" t="str">
            <v>keralty</v>
          </cell>
          <cell r="D287" t="str">
            <v>Yesid Hernandez</v>
          </cell>
        </row>
        <row r="288">
          <cell r="A288">
            <v>53106882</v>
          </cell>
          <cell r="B288" t="str">
            <v>Andrea del Pila Hernandez Velasquez</v>
          </cell>
          <cell r="C288" t="str">
            <v>Promigas</v>
          </cell>
          <cell r="D288" t="str">
            <v>Juan Manuel Villarraga</v>
          </cell>
        </row>
        <row r="289">
          <cell r="A289">
            <v>1003071600</v>
          </cell>
          <cell r="B289" t="str">
            <v>Royel Donaldo López Nuñez</v>
          </cell>
          <cell r="C289" t="str">
            <v>Porvenir</v>
          </cell>
          <cell r="D289" t="str">
            <v>Patricia Sanchez</v>
          </cell>
        </row>
        <row r="290">
          <cell r="A290">
            <v>1022416226</v>
          </cell>
          <cell r="B290" t="str">
            <v>Adriana Carolina Villa Valbuena</v>
          </cell>
          <cell r="C290" t="str">
            <v>Seguros Alfa S.A.</v>
          </cell>
          <cell r="D290" t="str">
            <v>Mayra Arias</v>
          </cell>
        </row>
        <row r="291">
          <cell r="A291">
            <v>1013669451</v>
          </cell>
          <cell r="B291" t="str">
            <v>David Steven Garzon Ortegón</v>
          </cell>
          <cell r="C291" t="str">
            <v>Wom</v>
          </cell>
          <cell r="D291" t="str">
            <v>Yesid Hernandez</v>
          </cell>
        </row>
        <row r="292">
          <cell r="A292">
            <v>1070958855</v>
          </cell>
          <cell r="B292" t="str">
            <v>Jaimy Alexandra Caicedo Cuesta</v>
          </cell>
          <cell r="C292" t="str">
            <v>Seguros Alfa S.A.</v>
          </cell>
          <cell r="D292" t="str">
            <v>Mayra Arias</v>
          </cell>
        </row>
        <row r="293">
          <cell r="A293">
            <v>80720547</v>
          </cell>
          <cell r="B293" t="str">
            <v>Carlos Eduardo Hastamorir Castilblanco</v>
          </cell>
          <cell r="C293" t="str">
            <v>Promigas</v>
          </cell>
          <cell r="D293" t="str">
            <v>Juan Manuel Villarraga</v>
          </cell>
        </row>
        <row r="294">
          <cell r="A294">
            <v>1093222579</v>
          </cell>
          <cell r="B294" t="str">
            <v>Luisa Fernanda Santa Gutierrez</v>
          </cell>
          <cell r="C294" t="str">
            <v>ADL Digital Labs</v>
          </cell>
          <cell r="D294" t="str">
            <v>Omaida Quintero</v>
          </cell>
        </row>
        <row r="295">
          <cell r="A295">
            <v>79621924</v>
          </cell>
          <cell r="B295" t="str">
            <v>Fredy Armando Peñarete Buitrago</v>
          </cell>
          <cell r="C295" t="str">
            <v>Banco de Occidente</v>
          </cell>
          <cell r="D295" t="str">
            <v>Mayra Arias</v>
          </cell>
        </row>
        <row r="296">
          <cell r="A296">
            <v>1075229401</v>
          </cell>
          <cell r="B296" t="str">
            <v>Juan Camilo Cortes Silva</v>
          </cell>
          <cell r="C296" t="str">
            <v>Todo 1</v>
          </cell>
          <cell r="D296" t="str">
            <v>Luis Guillermo Cadavid</v>
          </cell>
        </row>
        <row r="297">
          <cell r="A297">
            <v>1032508235</v>
          </cell>
          <cell r="B297" t="str">
            <v>Manuela Julieth Medina Acuña</v>
          </cell>
          <cell r="C297" t="str">
            <v>Porvenir</v>
          </cell>
          <cell r="D297" t="str">
            <v>Patricia Sanchez</v>
          </cell>
        </row>
        <row r="298">
          <cell r="A298">
            <v>1082968374</v>
          </cell>
          <cell r="B298" t="str">
            <v>Michael Ferneein Garzon Rodríguez</v>
          </cell>
          <cell r="C298" t="str">
            <v>Telefónica</v>
          </cell>
          <cell r="D298" t="str">
            <v>Patricia Sanchez</v>
          </cell>
        </row>
        <row r="299">
          <cell r="A299">
            <v>1000443951</v>
          </cell>
          <cell r="B299" t="str">
            <v>Jeisson Eduardo Beltrán Porras</v>
          </cell>
          <cell r="C299" t="str">
            <v>Todo 1</v>
          </cell>
          <cell r="D299" t="str">
            <v>Luis Guillermo Cadavid</v>
          </cell>
        </row>
        <row r="300">
          <cell r="A300">
            <v>1216727243</v>
          </cell>
          <cell r="B300" t="str">
            <v>Sara Catalina Londoño Vélez</v>
          </cell>
          <cell r="C300" t="str">
            <v>Telefónica</v>
          </cell>
          <cell r="D300" t="str">
            <v>Patricia Sanchez</v>
          </cell>
        </row>
        <row r="301">
          <cell r="A301">
            <v>1024477400</v>
          </cell>
          <cell r="B301" t="str">
            <v>Dennis Magaly Perez</v>
          </cell>
          <cell r="C301" t="str">
            <v>Alkosto</v>
          </cell>
          <cell r="D301" t="str">
            <v>Omaida Quintero</v>
          </cell>
        </row>
        <row r="302">
          <cell r="A302">
            <v>1012335496</v>
          </cell>
          <cell r="B302" t="str">
            <v>David Enrique Roa Reyes</v>
          </cell>
          <cell r="C302" t="str">
            <v>Wom</v>
          </cell>
          <cell r="D302" t="str">
            <v>Yesid Hernandez</v>
          </cell>
        </row>
        <row r="303">
          <cell r="A303">
            <v>53932211</v>
          </cell>
          <cell r="B303" t="str">
            <v>Sindy Mabel Lozada Ruiz</v>
          </cell>
          <cell r="C303" t="str">
            <v>Servientrega</v>
          </cell>
          <cell r="D303" t="str">
            <v>Mario Martinez</v>
          </cell>
        </row>
        <row r="304">
          <cell r="A304">
            <v>1010192376</v>
          </cell>
          <cell r="B304" t="str">
            <v>Alexander Castro Echeverri</v>
          </cell>
          <cell r="C304" t="str">
            <v>Otras</v>
          </cell>
          <cell r="D304" t="str">
            <v>Sara Cardenas</v>
          </cell>
        </row>
        <row r="305">
          <cell r="A305">
            <v>1002188945</v>
          </cell>
          <cell r="B305" t="str">
            <v>Vladimir Ilich de Jesus Iglesias Arrieta</v>
          </cell>
          <cell r="C305" t="str">
            <v>Telefónica</v>
          </cell>
          <cell r="D305" t="str">
            <v>Patricia Sanchez</v>
          </cell>
        </row>
        <row r="306">
          <cell r="A306">
            <v>3507363</v>
          </cell>
          <cell r="B306" t="str">
            <v>Jhon Jairo Ortiz Restrepo</v>
          </cell>
          <cell r="C306" t="str">
            <v>Operaciones Medillin</v>
          </cell>
          <cell r="D306" t="str">
            <v>Esteffany Garcés</v>
          </cell>
        </row>
        <row r="307">
          <cell r="A307">
            <v>1031167662</v>
          </cell>
          <cell r="B307" t="str">
            <v>Brayan Daniel Roa Rodriguez</v>
          </cell>
          <cell r="C307" t="str">
            <v>Crowd SQA</v>
          </cell>
          <cell r="D307" t="str">
            <v>Carlos Jimenez</v>
          </cell>
        </row>
        <row r="308">
          <cell r="A308">
            <v>1069735295</v>
          </cell>
          <cell r="B308" t="str">
            <v>Mayerli Yaquelin Parra Mora</v>
          </cell>
          <cell r="C308" t="str">
            <v>Compensar</v>
          </cell>
          <cell r="D308" t="str">
            <v>Mario Martinez</v>
          </cell>
        </row>
        <row r="309">
          <cell r="A309">
            <v>1014193139</v>
          </cell>
          <cell r="B309" t="str">
            <v>Erika Yesenia Pulido Martinez</v>
          </cell>
          <cell r="C309" t="str">
            <v>Alkosto</v>
          </cell>
          <cell r="D309" t="str">
            <v>Omaida Quintero</v>
          </cell>
        </row>
        <row r="310">
          <cell r="A310">
            <v>1144210871</v>
          </cell>
          <cell r="B310" t="str">
            <v>Karen Ludibia Campo Cuetochambo</v>
          </cell>
          <cell r="C310" t="str">
            <v>Crowd SQA</v>
          </cell>
          <cell r="D310" t="str">
            <v>Carlos Jimenez</v>
          </cell>
        </row>
        <row r="311">
          <cell r="A311">
            <v>1024512753</v>
          </cell>
          <cell r="B311" t="str">
            <v>Carlos Eduardo Chilatra Torres</v>
          </cell>
          <cell r="C311" t="str">
            <v>Corredores Davivienda</v>
          </cell>
          <cell r="D311" t="str">
            <v>Omaida Quintero</v>
          </cell>
        </row>
        <row r="312">
          <cell r="A312">
            <v>1000257208</v>
          </cell>
          <cell r="B312" t="str">
            <v>Luz Marina Posada Peñaloza</v>
          </cell>
          <cell r="C312" t="str">
            <v>Banco Popular</v>
          </cell>
          <cell r="D312" t="str">
            <v>Yesid Hernandez</v>
          </cell>
        </row>
        <row r="313">
          <cell r="A313">
            <v>1045737100</v>
          </cell>
          <cell r="B313" t="str">
            <v>Nehemias Pajaro Peña</v>
          </cell>
          <cell r="C313" t="str">
            <v>Todo 1</v>
          </cell>
          <cell r="D313" t="str">
            <v>Luis Guillermo Cadavid</v>
          </cell>
        </row>
        <row r="314">
          <cell r="A314">
            <v>1023025121</v>
          </cell>
          <cell r="B314" t="str">
            <v>Anggy Katerine Lozano Castro</v>
          </cell>
          <cell r="C314" t="str">
            <v>Banco Popular</v>
          </cell>
          <cell r="D314" t="str">
            <v>Yesid Hernandez</v>
          </cell>
        </row>
        <row r="315">
          <cell r="A315">
            <v>79127608</v>
          </cell>
          <cell r="B315" t="str">
            <v>Ruben Rodriguez</v>
          </cell>
          <cell r="C315" t="str">
            <v>Av Villas</v>
          </cell>
          <cell r="D315" t="str">
            <v>Omaida Quintero</v>
          </cell>
        </row>
        <row r="316">
          <cell r="A316">
            <v>1033761130</v>
          </cell>
          <cell r="B316" t="str">
            <v>Brayan Javier Guzman</v>
          </cell>
          <cell r="C316" t="str">
            <v>Av Villas</v>
          </cell>
          <cell r="D316" t="str">
            <v>Omaida Quintero</v>
          </cell>
        </row>
        <row r="317">
          <cell r="A317">
            <v>1000049882</v>
          </cell>
          <cell r="B317" t="str">
            <v>Kevin alejandro castillo arias</v>
          </cell>
          <cell r="C317" t="str">
            <v>Todo 1</v>
          </cell>
          <cell r="D317" t="str">
            <v>Luis Guillermo Cadavid</v>
          </cell>
        </row>
        <row r="318">
          <cell r="A318">
            <v>1098313377</v>
          </cell>
          <cell r="B318" t="str">
            <v>Paola Andrea Ramos Valencia</v>
          </cell>
          <cell r="C318" t="str">
            <v>Todo 1</v>
          </cell>
          <cell r="D318" t="str">
            <v>Luis Guillermo Cadavid</v>
          </cell>
        </row>
        <row r="319">
          <cell r="A319">
            <v>1033748746</v>
          </cell>
          <cell r="B319" t="str">
            <v>Angie Katherine Mosquera Saldaña,</v>
          </cell>
          <cell r="C319" t="str">
            <v>Colmena</v>
          </cell>
          <cell r="D319" t="str">
            <v>Juan Manuel Villarraga</v>
          </cell>
        </row>
        <row r="320">
          <cell r="A320">
            <v>1103218872</v>
          </cell>
          <cell r="B320" t="str">
            <v>Alexis Yaneth Arrieta García</v>
          </cell>
          <cell r="C320" t="str">
            <v>Talento Humano</v>
          </cell>
          <cell r="D320" t="str">
            <v>Tatiana Parra</v>
          </cell>
        </row>
        <row r="321">
          <cell r="A321">
            <v>1075297772</v>
          </cell>
          <cell r="B321" t="str">
            <v>Ingrid Vanessa Chacón Ramirez</v>
          </cell>
          <cell r="C321" t="str">
            <v>Banco Agrario</v>
          </cell>
          <cell r="D321" t="str">
            <v>Mario Martinez</v>
          </cell>
        </row>
        <row r="322">
          <cell r="A322">
            <v>1022381282</v>
          </cell>
          <cell r="B322" t="str">
            <v>Laura Camila Hernandez Perez</v>
          </cell>
          <cell r="C322" t="str">
            <v>Mercadeo</v>
          </cell>
          <cell r="D322" t="str">
            <v>Alejandro Martinez</v>
          </cell>
        </row>
        <row r="323">
          <cell r="A323">
            <v>1030681987</v>
          </cell>
          <cell r="B323" t="str">
            <v>Julian Andres Piñeros Calderon</v>
          </cell>
          <cell r="C323" t="str">
            <v>Alkosto</v>
          </cell>
          <cell r="D323" t="str">
            <v>Omaida Quintero</v>
          </cell>
        </row>
        <row r="324">
          <cell r="A324">
            <v>93393589</v>
          </cell>
          <cell r="B324" t="str">
            <v>Juan Pablo Saavedra Mendoza</v>
          </cell>
          <cell r="C324" t="str">
            <v>Dirección Operaciones</v>
          </cell>
          <cell r="D324" t="str">
            <v>Sara Cardenas</v>
          </cell>
        </row>
        <row r="325">
          <cell r="A325">
            <v>80734821</v>
          </cell>
          <cell r="B325" t="str">
            <v>Yesid Hernandez Hernandez</v>
          </cell>
          <cell r="C325" t="str">
            <v>Dirección Operaciones</v>
          </cell>
          <cell r="D325" t="str">
            <v>Sara Cardenas</v>
          </cell>
        </row>
        <row r="326">
          <cell r="A326">
            <v>1081833740</v>
          </cell>
          <cell r="B326" t="str">
            <v>Yamid Jose Rodriguez Rodriguez</v>
          </cell>
          <cell r="C326" t="str">
            <v>Corredores Davivienda</v>
          </cell>
          <cell r="D326" t="str">
            <v>Omaida Quintero</v>
          </cell>
        </row>
        <row r="327">
          <cell r="A327">
            <v>1075221180</v>
          </cell>
          <cell r="B327" t="str">
            <v>Carlos Eduardo Cortes Silva</v>
          </cell>
          <cell r="C327" t="str">
            <v>Experian</v>
          </cell>
          <cell r="D327" t="str">
            <v>Mayra Arias</v>
          </cell>
        </row>
        <row r="328">
          <cell r="A328">
            <v>80842495</v>
          </cell>
          <cell r="B328" t="str">
            <v>Jhon Alexander Salazar Clavijo</v>
          </cell>
          <cell r="C328" t="str">
            <v>Banco Santander</v>
          </cell>
          <cell r="D328" t="str">
            <v>Mario Martinez</v>
          </cell>
        </row>
        <row r="329">
          <cell r="A329">
            <v>1020830077</v>
          </cell>
          <cell r="B329" t="str">
            <v>Jhorman Leyner Tique Ojeda</v>
          </cell>
          <cell r="C329" t="str">
            <v>ATH</v>
          </cell>
          <cell r="D329" t="str">
            <v>Angela Parra</v>
          </cell>
        </row>
        <row r="330">
          <cell r="A330">
            <v>1110536820</v>
          </cell>
          <cell r="B330" t="str">
            <v>Jennifer Eliana olaya pava</v>
          </cell>
          <cell r="C330" t="str">
            <v>Banco Agrario</v>
          </cell>
          <cell r="D330" t="str">
            <v>Mario Martinez</v>
          </cell>
        </row>
        <row r="331">
          <cell r="A331">
            <v>79890199</v>
          </cell>
          <cell r="B331" t="str">
            <v>Edison Andrés Balcarcel Vanegas</v>
          </cell>
          <cell r="C331" t="str">
            <v>Banco de Occidente</v>
          </cell>
          <cell r="D331" t="str">
            <v>Mayra Arias</v>
          </cell>
        </row>
        <row r="332">
          <cell r="A332">
            <v>1037635395</v>
          </cell>
          <cell r="B332" t="str">
            <v>Lady Marcela Suarez Agudelo</v>
          </cell>
          <cell r="C332" t="str">
            <v>Puntos colombia</v>
          </cell>
          <cell r="D332" t="str">
            <v>John Duque</v>
          </cell>
        </row>
        <row r="333">
          <cell r="A333">
            <v>1023913132</v>
          </cell>
          <cell r="B333" t="str">
            <v>Delio Eduardo Higuera Perez</v>
          </cell>
          <cell r="C333" t="str">
            <v>Élite</v>
          </cell>
          <cell r="D333" t="str">
            <v>Esteffany Garcés</v>
          </cell>
        </row>
        <row r="334">
          <cell r="A334">
            <v>1016051882</v>
          </cell>
          <cell r="B334" t="str">
            <v>Linda Carolina Rodriguez Molina</v>
          </cell>
          <cell r="C334" t="str">
            <v>Banco de Bogotá</v>
          </cell>
          <cell r="D334" t="str">
            <v>Patricia Sanchez</v>
          </cell>
        </row>
        <row r="335">
          <cell r="A335">
            <v>1076716306</v>
          </cell>
          <cell r="B335" t="str">
            <v>Fredy Aldemar Torres Sulvara</v>
          </cell>
          <cell r="C335" t="str">
            <v>Administrativo</v>
          </cell>
          <cell r="D335" t="str">
            <v>Tatiana Parra</v>
          </cell>
        </row>
        <row r="336">
          <cell r="A336">
            <v>1117517247</v>
          </cell>
          <cell r="B336" t="str">
            <v>Jesus Antonio Artunduaga Muñoz</v>
          </cell>
          <cell r="C336" t="str">
            <v>ATH</v>
          </cell>
          <cell r="D336" t="str">
            <v>Angela Parra</v>
          </cell>
        </row>
        <row r="337">
          <cell r="A337">
            <v>80099156</v>
          </cell>
          <cell r="B337" t="str">
            <v>Leonardo Gomez Barrera</v>
          </cell>
          <cell r="C337" t="str">
            <v>ATH</v>
          </cell>
          <cell r="D337" t="str">
            <v>Angela Parra</v>
          </cell>
        </row>
        <row r="338">
          <cell r="A338">
            <v>52732842</v>
          </cell>
          <cell r="B338" t="str">
            <v>Diana Sofia Rodríguez Velasquez</v>
          </cell>
          <cell r="C338" t="str">
            <v>ATH</v>
          </cell>
          <cell r="D338" t="str">
            <v>Angela Parra</v>
          </cell>
        </row>
        <row r="339">
          <cell r="A339">
            <v>1012392848</v>
          </cell>
          <cell r="B339" t="str">
            <v>Yeison Adolfo Giraldo Ramos</v>
          </cell>
          <cell r="C339" t="str">
            <v>keralty</v>
          </cell>
          <cell r="D339" t="str">
            <v>Yesid Hernandez</v>
          </cell>
        </row>
        <row r="340">
          <cell r="A340">
            <v>1026262663</v>
          </cell>
          <cell r="B340" t="str">
            <v>Cesar Augusto Bernal Vaca</v>
          </cell>
          <cell r="C340" t="str">
            <v>Telefónica</v>
          </cell>
          <cell r="D340" t="str">
            <v>Patricia Sanchez</v>
          </cell>
        </row>
        <row r="341">
          <cell r="A341">
            <v>1023015152</v>
          </cell>
          <cell r="B341" t="str">
            <v>Angie Paola Lizcano Cholo</v>
          </cell>
          <cell r="C341" t="str">
            <v>Banco Popular</v>
          </cell>
          <cell r="D341" t="str">
            <v>Yesid Hernandez</v>
          </cell>
        </row>
        <row r="342">
          <cell r="A342">
            <v>1130593695</v>
          </cell>
          <cell r="B342" t="str">
            <v>Viviana Salazar Lopez</v>
          </cell>
          <cell r="C342" t="str">
            <v>ATH</v>
          </cell>
          <cell r="D342" t="str">
            <v>Angela Parra</v>
          </cell>
        </row>
        <row r="343">
          <cell r="A343">
            <v>1017225386</v>
          </cell>
          <cell r="B343" t="str">
            <v>Frank Alejandro Ospina Uribe</v>
          </cell>
          <cell r="C343" t="str">
            <v>ACH</v>
          </cell>
          <cell r="D343" t="str">
            <v>Omaida Quintero</v>
          </cell>
        </row>
        <row r="344">
          <cell r="A344">
            <v>52006427</v>
          </cell>
          <cell r="B344" t="str">
            <v>Sandra Consuelo Gambasica Rodriguez</v>
          </cell>
          <cell r="C344" t="str">
            <v>Banco Santander</v>
          </cell>
          <cell r="D344" t="str">
            <v>Mario Martinez</v>
          </cell>
        </row>
        <row r="345">
          <cell r="A345">
            <v>1013684570</v>
          </cell>
          <cell r="B345" t="str">
            <v>Daniel Gustavo Alzate Urbano</v>
          </cell>
          <cell r="C345" t="str">
            <v>Colmena</v>
          </cell>
          <cell r="D345" t="str">
            <v>Juan Manuel Villarraga</v>
          </cell>
        </row>
        <row r="346">
          <cell r="A346">
            <v>52436604</v>
          </cell>
          <cell r="B346" t="str">
            <v>Yolanda Soler David</v>
          </cell>
          <cell r="C346" t="str">
            <v>Talento Humano</v>
          </cell>
          <cell r="D346" t="str">
            <v>Tatiana Parra</v>
          </cell>
        </row>
        <row r="347">
          <cell r="A347">
            <v>52844822</v>
          </cell>
          <cell r="B347" t="str">
            <v>Dina Paola Delgado Bernal</v>
          </cell>
          <cell r="C347" t="str">
            <v>Dirección Operaciones</v>
          </cell>
          <cell r="D347" t="str">
            <v>Sara Cardenas</v>
          </cell>
        </row>
        <row r="348">
          <cell r="A348">
            <v>1019109865</v>
          </cell>
          <cell r="B348" t="str">
            <v>David Leonardo Eslava Rincon</v>
          </cell>
          <cell r="C348" t="str">
            <v>MVM</v>
          </cell>
          <cell r="D348" t="str">
            <v>Carlos Jimenez</v>
          </cell>
        </row>
        <row r="349">
          <cell r="A349" t="str">
            <v>1.00E+10</v>
          </cell>
          <cell r="B349" t="str">
            <v>Diego Alejandro Santamaría Ospina</v>
          </cell>
          <cell r="C349" t="str">
            <v>ATH</v>
          </cell>
          <cell r="D349" t="str">
            <v>Angela Parra</v>
          </cell>
        </row>
        <row r="350">
          <cell r="A350">
            <v>1049636024</v>
          </cell>
          <cell r="B350" t="str">
            <v>Julio Cesar Muñoz Merchan</v>
          </cell>
          <cell r="C350" t="str">
            <v>Todo 1</v>
          </cell>
          <cell r="D350" t="str">
            <v>Luis Guillermo Cadavid</v>
          </cell>
        </row>
        <row r="351">
          <cell r="A351">
            <v>1114061960</v>
          </cell>
          <cell r="B351" t="str">
            <v>Jose Elver Arturo Tirado</v>
          </cell>
          <cell r="C351" t="str">
            <v>Telefónica</v>
          </cell>
          <cell r="D351" t="str">
            <v>Patricia Sanchez</v>
          </cell>
        </row>
        <row r="352">
          <cell r="A352">
            <v>1037642684</v>
          </cell>
          <cell r="B352" t="str">
            <v>Julio Cesar Betancur Salazar</v>
          </cell>
          <cell r="C352" t="str">
            <v>Banco Popular</v>
          </cell>
          <cell r="D352" t="str">
            <v>Yesid Hernandez</v>
          </cell>
        </row>
        <row r="353">
          <cell r="A353">
            <v>1022983994</v>
          </cell>
          <cell r="B353" t="str">
            <v>Elkin Fabián Martínez Urrego</v>
          </cell>
          <cell r="C353" t="str">
            <v>Banco Agrario</v>
          </cell>
          <cell r="D353" t="str">
            <v>Mario Martinez</v>
          </cell>
        </row>
        <row r="354">
          <cell r="A354">
            <v>1000727267</v>
          </cell>
          <cell r="B354" t="str">
            <v>Juan Sebastian Garcia Carrillo</v>
          </cell>
          <cell r="C354" t="str">
            <v>Puntos colombia</v>
          </cell>
          <cell r="D354" t="str">
            <v>John Duque</v>
          </cell>
        </row>
        <row r="355">
          <cell r="A355">
            <v>32297553</v>
          </cell>
          <cell r="B355" t="str">
            <v>Lida Yanet Rojo Ríos</v>
          </cell>
          <cell r="C355" t="str">
            <v>Confiar</v>
          </cell>
          <cell r="D355" t="str">
            <v>Carlos Jimenez</v>
          </cell>
        </row>
        <row r="356">
          <cell r="A356">
            <v>1030605982</v>
          </cell>
          <cell r="B356" t="str">
            <v>Diego Felipe Abella Aparicio</v>
          </cell>
          <cell r="C356" t="str">
            <v>Colpatria</v>
          </cell>
          <cell r="D356" t="str">
            <v>Omaida Quintero</v>
          </cell>
        </row>
        <row r="357">
          <cell r="A357">
            <v>1152692741</v>
          </cell>
          <cell r="B357" t="str">
            <v>Luis Miguel López Henao</v>
          </cell>
          <cell r="C357" t="str">
            <v>Élite</v>
          </cell>
          <cell r="D357" t="str">
            <v>Esteffany Garcés</v>
          </cell>
        </row>
        <row r="358">
          <cell r="A358">
            <v>1007179425</v>
          </cell>
          <cell r="B358" t="str">
            <v>Daniel Santiago Valderrama</v>
          </cell>
          <cell r="C358" t="str">
            <v>Av Villas</v>
          </cell>
          <cell r="D358" t="str">
            <v>Omaida Quintero</v>
          </cell>
        </row>
        <row r="359">
          <cell r="A359">
            <v>1049629544</v>
          </cell>
          <cell r="B359" t="str">
            <v>Yeimy Lizeth Alba Ruiz</v>
          </cell>
          <cell r="C359" t="str">
            <v>Banco Agrario</v>
          </cell>
          <cell r="D359" t="str">
            <v>Mario Martinez</v>
          </cell>
        </row>
        <row r="360">
          <cell r="A360">
            <v>1042427946</v>
          </cell>
          <cell r="B360" t="str">
            <v>Jaime Alberto Yepes Viloria</v>
          </cell>
          <cell r="C360" t="str">
            <v>Crowd SQA</v>
          </cell>
          <cell r="D360" t="str">
            <v>Carlos Jimenez</v>
          </cell>
        </row>
        <row r="361">
          <cell r="A361">
            <v>1081833741</v>
          </cell>
          <cell r="B361" t="str">
            <v>Yesid Camilo Rodriguez Rodriguez</v>
          </cell>
          <cell r="C361" t="str">
            <v>Seguros Alfa S.A.</v>
          </cell>
          <cell r="D361" t="str">
            <v>Mayra Arias</v>
          </cell>
        </row>
        <row r="362">
          <cell r="A362">
            <v>1015430743</v>
          </cell>
          <cell r="B362" t="str">
            <v>Jorge Enrique Gil González</v>
          </cell>
          <cell r="C362" t="str">
            <v>Banco Agrario</v>
          </cell>
          <cell r="D362" t="str">
            <v>Mario Martinez</v>
          </cell>
        </row>
        <row r="363">
          <cell r="A363">
            <v>1000538611</v>
          </cell>
          <cell r="B363" t="str">
            <v>José Sandro Serna</v>
          </cell>
          <cell r="C363" t="str">
            <v>ATH</v>
          </cell>
          <cell r="D363" t="str">
            <v>Angela Parra</v>
          </cell>
        </row>
        <row r="364">
          <cell r="A364">
            <v>53065311</v>
          </cell>
          <cell r="B364" t="str">
            <v>Luz Marleny Soler Arias</v>
          </cell>
          <cell r="C364" t="str">
            <v>Banco Agrario</v>
          </cell>
          <cell r="D364" t="str">
            <v>Mario Martinez</v>
          </cell>
        </row>
        <row r="365">
          <cell r="A365">
            <v>1130669336</v>
          </cell>
          <cell r="B365" t="str">
            <v>Marlyn Martinez Gomez</v>
          </cell>
          <cell r="C365" t="str">
            <v>ACH</v>
          </cell>
          <cell r="D365" t="str">
            <v>Omaida Quintero</v>
          </cell>
        </row>
        <row r="366">
          <cell r="A366">
            <v>1073971668</v>
          </cell>
          <cell r="B366" t="str">
            <v>Leyder Antonio Vigas Sarmiento</v>
          </cell>
          <cell r="C366" t="str">
            <v>Todo 1</v>
          </cell>
          <cell r="D366" t="str">
            <v>Luis Guillermo Cadavid</v>
          </cell>
        </row>
        <row r="367">
          <cell r="A367">
            <v>1030562471</v>
          </cell>
          <cell r="B367" t="str">
            <v>Ema Yarledis Herrera Salazar</v>
          </cell>
          <cell r="C367" t="str">
            <v>Corredores Davivienda</v>
          </cell>
          <cell r="D367" t="str">
            <v>Omaida Quintero</v>
          </cell>
        </row>
        <row r="368">
          <cell r="A368">
            <v>1072744689</v>
          </cell>
          <cell r="B368" t="str">
            <v>Yury Alexandra Herrera Medina</v>
          </cell>
          <cell r="C368" t="str">
            <v>Banco Agrario</v>
          </cell>
          <cell r="D368" t="str">
            <v>Mario Martinez</v>
          </cell>
        </row>
        <row r="369">
          <cell r="A369">
            <v>1026274690</v>
          </cell>
          <cell r="B369" t="str">
            <v>Alejandro Martínez Velandia</v>
          </cell>
          <cell r="C369" t="str">
            <v>Mercadeo</v>
          </cell>
          <cell r="D369" t="str">
            <v>Lorena Galvis</v>
          </cell>
        </row>
        <row r="370">
          <cell r="A370">
            <v>1003994571</v>
          </cell>
          <cell r="B370" t="str">
            <v>Yuly Viviana Rojas Viveros</v>
          </cell>
          <cell r="C370" t="str">
            <v>Colmena</v>
          </cell>
          <cell r="D370" t="str">
            <v>Juan Manuel Villarraga</v>
          </cell>
        </row>
        <row r="371">
          <cell r="A371">
            <v>1093760425</v>
          </cell>
          <cell r="B371" t="str">
            <v>Ivette Stefany Florez Duarte</v>
          </cell>
          <cell r="C371" t="str">
            <v>Claro</v>
          </cell>
          <cell r="D371" t="str">
            <v>Mayra Arias</v>
          </cell>
        </row>
        <row r="372">
          <cell r="A372">
            <v>52867421</v>
          </cell>
          <cell r="B372" t="str">
            <v>Leticia Duarte Moreno</v>
          </cell>
          <cell r="C372" t="str">
            <v>Banco Popular</v>
          </cell>
          <cell r="D372" t="str">
            <v>Yesid Hernandez</v>
          </cell>
        </row>
        <row r="373">
          <cell r="A373">
            <v>1069262883</v>
          </cell>
          <cell r="B373" t="str">
            <v>Jeison Eduardo Lizarazo Farfan</v>
          </cell>
          <cell r="C373" t="str">
            <v>Banco Popular</v>
          </cell>
          <cell r="D373" t="str">
            <v>Yesid Hernandez</v>
          </cell>
        </row>
        <row r="374">
          <cell r="A374">
            <v>1012377668</v>
          </cell>
          <cell r="B374" t="str">
            <v>Jeffer Erney Barrera Calderon</v>
          </cell>
          <cell r="C374" t="str">
            <v>ATH</v>
          </cell>
          <cell r="D374" t="str">
            <v>Angela Parra</v>
          </cell>
        </row>
        <row r="375">
          <cell r="A375">
            <v>1000758228</v>
          </cell>
          <cell r="B375" t="str">
            <v>Juan Esteban Puerta Gonzalez</v>
          </cell>
          <cell r="C375" t="str">
            <v>Elite</v>
          </cell>
          <cell r="D375" t="str">
            <v>Esteffany Garcés</v>
          </cell>
        </row>
        <row r="376">
          <cell r="A376">
            <v>1077451728</v>
          </cell>
          <cell r="B376" t="str">
            <v>Harin Chaverra Coronado</v>
          </cell>
          <cell r="C376" t="str">
            <v>ATH</v>
          </cell>
          <cell r="D376" t="str">
            <v>Angela Parra</v>
          </cell>
        </row>
        <row r="377">
          <cell r="A377">
            <v>1020464720</v>
          </cell>
          <cell r="B377" t="str">
            <v>Cinthia Agudelo Herrera</v>
          </cell>
          <cell r="C377" t="str">
            <v>Telefónica</v>
          </cell>
          <cell r="D377" t="str">
            <v>Patricia Sanchez</v>
          </cell>
        </row>
        <row r="378">
          <cell r="A378">
            <v>1012461303</v>
          </cell>
          <cell r="B378" t="str">
            <v>Dora Milena Vargas Umbarila</v>
          </cell>
          <cell r="C378" t="str">
            <v>ATH</v>
          </cell>
          <cell r="D378" t="str">
            <v>Angela Parra</v>
          </cell>
        </row>
        <row r="379">
          <cell r="A379">
            <v>1023911859</v>
          </cell>
          <cell r="B379" t="str">
            <v>Leidy Alejandra Bojacá Botache</v>
          </cell>
          <cell r="C379" t="str">
            <v>Experian</v>
          </cell>
          <cell r="D379" t="str">
            <v>Mayra Arias</v>
          </cell>
        </row>
        <row r="380">
          <cell r="A380">
            <v>1030656327</v>
          </cell>
          <cell r="B380" t="str">
            <v>Diana Katherine Mahecha Rodriguez</v>
          </cell>
          <cell r="C380" t="str">
            <v>Compensar</v>
          </cell>
          <cell r="D380" t="str">
            <v>Mario Martinez</v>
          </cell>
        </row>
        <row r="381">
          <cell r="A381">
            <v>1010213595</v>
          </cell>
          <cell r="B381" t="str">
            <v>Lina Melissa Arango salcedo</v>
          </cell>
          <cell r="C381" t="str">
            <v>Banco Agrario</v>
          </cell>
          <cell r="D381" t="str">
            <v>Mario Martinez</v>
          </cell>
        </row>
        <row r="382">
          <cell r="A382">
            <v>1049616516</v>
          </cell>
          <cell r="B382" t="str">
            <v>Ferney David Adarme Quintero</v>
          </cell>
          <cell r="C382" t="str">
            <v>Banco de Occidente</v>
          </cell>
          <cell r="D382" t="str">
            <v>Mayra Arias</v>
          </cell>
        </row>
        <row r="383">
          <cell r="A383">
            <v>9730257</v>
          </cell>
          <cell r="B383" t="str">
            <v>Jorge Mario Gutiérrez Ramírez</v>
          </cell>
          <cell r="C383" t="str">
            <v>keralty</v>
          </cell>
          <cell r="D383" t="str">
            <v>Yesid Hernandez</v>
          </cell>
        </row>
        <row r="384">
          <cell r="A384">
            <v>1093594540</v>
          </cell>
          <cell r="B384" t="str">
            <v>Omar Esteban Contreras Leal</v>
          </cell>
          <cell r="C384" t="str">
            <v>Telefónica</v>
          </cell>
          <cell r="D384" t="str">
            <v>Patricia Sanchez</v>
          </cell>
        </row>
        <row r="385">
          <cell r="A385">
            <v>1007183249</v>
          </cell>
          <cell r="B385" t="str">
            <v>Manuel Maria Buelvas Baldovino</v>
          </cell>
          <cell r="C385" t="str">
            <v>ACH</v>
          </cell>
          <cell r="D385" t="str">
            <v>Omaida Quintero</v>
          </cell>
        </row>
        <row r="386">
          <cell r="A386">
            <v>1007337390</v>
          </cell>
          <cell r="B386" t="str">
            <v>Ada Luz Pérez Lugo</v>
          </cell>
          <cell r="C386" t="str">
            <v>keralty</v>
          </cell>
          <cell r="D386" t="str">
            <v>Yesid Hernandez</v>
          </cell>
        </row>
        <row r="387">
          <cell r="A387">
            <v>1020815277</v>
          </cell>
          <cell r="B387" t="str">
            <v>Andrés Felipe Alfaro</v>
          </cell>
          <cell r="C387" t="str">
            <v>Colpatria</v>
          </cell>
          <cell r="D387" t="str">
            <v>Omaida Quintero</v>
          </cell>
        </row>
        <row r="388">
          <cell r="A388">
            <v>1075281961</v>
          </cell>
          <cell r="B388" t="str">
            <v>Astrid Dayana Ordoñez Caviedez</v>
          </cell>
          <cell r="C388" t="str">
            <v>Banco Popular</v>
          </cell>
          <cell r="D388" t="str">
            <v>Yesid Hernandez</v>
          </cell>
        </row>
        <row r="389">
          <cell r="A389">
            <v>1016066000</v>
          </cell>
          <cell r="B389" t="str">
            <v>Alberto Snyder Rodríguez Moreno</v>
          </cell>
          <cell r="C389" t="str">
            <v>Seguros Mundial</v>
          </cell>
          <cell r="D389" t="str">
            <v>Jhon Duque</v>
          </cell>
        </row>
        <row r="390">
          <cell r="A390">
            <v>79614782</v>
          </cell>
          <cell r="B390" t="str">
            <v>Javier Gustavo Torres</v>
          </cell>
          <cell r="C390" t="str">
            <v>Colpatria</v>
          </cell>
          <cell r="D390" t="str">
            <v>Omaida Quintero</v>
          </cell>
        </row>
        <row r="391">
          <cell r="A391">
            <v>1049632598</v>
          </cell>
          <cell r="B391" t="str">
            <v>Lizeth Vanessa Rodriguez Hurtado</v>
          </cell>
          <cell r="C391" t="str">
            <v>Tuya</v>
          </cell>
          <cell r="D391" t="str">
            <v>Luis Guillermo Cadavid</v>
          </cell>
        </row>
        <row r="392">
          <cell r="A392">
            <v>1012462905</v>
          </cell>
          <cell r="B392" t="str">
            <v>Julian David Chica Celis</v>
          </cell>
          <cell r="C392" t="str">
            <v>Alkosto</v>
          </cell>
          <cell r="D392" t="str">
            <v>Omaida Quintero</v>
          </cell>
        </row>
        <row r="393">
          <cell r="A393" t="str">
            <v>1.10E+14</v>
          </cell>
          <cell r="B393" t="str">
            <v>Luisa Fernanda Rueda Garrido</v>
          </cell>
          <cell r="C393" t="str">
            <v>Dale</v>
          </cell>
          <cell r="D393" t="str">
            <v>Carlos Jimenez</v>
          </cell>
        </row>
        <row r="394">
          <cell r="A394">
            <v>52082145</v>
          </cell>
          <cell r="B394" t="str">
            <v>Rosa Angela Parra Chacón</v>
          </cell>
          <cell r="C394" t="str">
            <v>Dirección Operaciones</v>
          </cell>
          <cell r="D394" t="str">
            <v>Sara Cardenas</v>
          </cell>
        </row>
        <row r="395">
          <cell r="A395">
            <v>1016042886</v>
          </cell>
          <cell r="B395" t="str">
            <v>Diana Yulieth Villamil González.</v>
          </cell>
          <cell r="C395" t="str">
            <v>Banco Santander</v>
          </cell>
          <cell r="D395" t="str">
            <v>Mario Martinez</v>
          </cell>
        </row>
        <row r="396">
          <cell r="A396">
            <v>1030604107</v>
          </cell>
          <cell r="B396" t="str">
            <v>Maribel Agudelo Prada.</v>
          </cell>
          <cell r="C396" t="str">
            <v>Banco Agrario</v>
          </cell>
          <cell r="D396" t="str">
            <v>Mario Martinez</v>
          </cell>
        </row>
        <row r="397">
          <cell r="A397">
            <v>1073156115</v>
          </cell>
          <cell r="B397" t="str">
            <v>Andres Julian Estupiñan Navarro</v>
          </cell>
          <cell r="C397" t="str">
            <v>Fiduciaria Bogotá</v>
          </cell>
          <cell r="D397" t="str">
            <v>Juan Manuel Villarraga</v>
          </cell>
        </row>
        <row r="398">
          <cell r="A398">
            <v>1193292466</v>
          </cell>
          <cell r="B398" t="str">
            <v>Santiago Aguado Plaza.</v>
          </cell>
          <cell r="C398" t="str">
            <v>Innovación</v>
          </cell>
          <cell r="D398" t="str">
            <v>Edison Tobón</v>
          </cell>
        </row>
        <row r="399">
          <cell r="A399">
            <v>1144183093</v>
          </cell>
          <cell r="B399" t="str">
            <v>Maryuri Hurtado Quiñonez</v>
          </cell>
          <cell r="C399" t="str">
            <v>keralty</v>
          </cell>
          <cell r="D399" t="str">
            <v>Yesid Hernandez</v>
          </cell>
        </row>
        <row r="400">
          <cell r="A400">
            <v>1110479370</v>
          </cell>
          <cell r="B400" t="str">
            <v>Yenny Paola Betancur Torres</v>
          </cell>
          <cell r="C400" t="str">
            <v>Servientrega</v>
          </cell>
          <cell r="D400" t="str">
            <v>Mario Martinez</v>
          </cell>
        </row>
        <row r="401">
          <cell r="A401">
            <v>1017232296</v>
          </cell>
          <cell r="B401" t="str">
            <v>Laura Cristina Murillo Morales</v>
          </cell>
          <cell r="C401" t="str">
            <v>Todo 1</v>
          </cell>
          <cell r="D401" t="str">
            <v>Luis Guillermo Cadavid</v>
          </cell>
        </row>
        <row r="402">
          <cell r="A402">
            <v>80215726</v>
          </cell>
          <cell r="B402" t="str">
            <v>Douglas Alberto Nova Sariego</v>
          </cell>
          <cell r="C402" t="str">
            <v>ATH</v>
          </cell>
          <cell r="D402" t="str">
            <v>Angela Parra</v>
          </cell>
        </row>
        <row r="403">
          <cell r="A403">
            <v>1098826047</v>
          </cell>
          <cell r="B403" t="str">
            <v>Hernando José Rojas Castro</v>
          </cell>
          <cell r="C403" t="str">
            <v>ATH</v>
          </cell>
          <cell r="D403" t="str">
            <v>Angela Parra</v>
          </cell>
        </row>
        <row r="404">
          <cell r="A404">
            <v>43584926</v>
          </cell>
          <cell r="B404" t="str">
            <v>Sandra Patricia Monsalve Gaviria</v>
          </cell>
          <cell r="C404" t="str">
            <v>Dirección Operaciones</v>
          </cell>
          <cell r="D404" t="str">
            <v>Sara Cardenas</v>
          </cell>
        </row>
        <row r="405">
          <cell r="A405">
            <v>1085265002</v>
          </cell>
          <cell r="B405" t="str">
            <v>Julio Alberto Mesias Guzman</v>
          </cell>
          <cell r="C405" t="str">
            <v>Seguros Alfa S.A.</v>
          </cell>
          <cell r="D405" t="str">
            <v>Mayra Arias</v>
          </cell>
        </row>
        <row r="406">
          <cell r="A406">
            <v>1119893935</v>
          </cell>
          <cell r="B406" t="str">
            <v>Jefferson Andrés Martínez Peña</v>
          </cell>
          <cell r="C406" t="str">
            <v>Seguros Mundial</v>
          </cell>
          <cell r="D406" t="str">
            <v>Jhon Duque</v>
          </cell>
        </row>
        <row r="407">
          <cell r="A407">
            <v>80220020</v>
          </cell>
          <cell r="B407" t="str">
            <v>Leonardo David Torres Valero</v>
          </cell>
          <cell r="C407" t="str">
            <v>Colmena</v>
          </cell>
          <cell r="D407" t="str">
            <v>Juan Manuel Villarraga</v>
          </cell>
        </row>
        <row r="408">
          <cell r="A408">
            <v>1019015159</v>
          </cell>
          <cell r="B408" t="str">
            <v>Albert Augusto Hortua Cáceres</v>
          </cell>
          <cell r="C408" t="str">
            <v>Colmena</v>
          </cell>
          <cell r="D408" t="str">
            <v>Juan Manuel Villarraga</v>
          </cell>
        </row>
        <row r="409">
          <cell r="A409">
            <v>1023000506</v>
          </cell>
          <cell r="B409" t="str">
            <v>Cristina Echeverry Cruz</v>
          </cell>
          <cell r="C409" t="str">
            <v>Fiduciaria Bogotá</v>
          </cell>
          <cell r="D409" t="str">
            <v>Juan Manuel Villarraga</v>
          </cell>
        </row>
        <row r="410">
          <cell r="A410">
            <v>1049631867</v>
          </cell>
          <cell r="B410" t="str">
            <v>Leidy Marcela Velandia Soler</v>
          </cell>
          <cell r="C410" t="str">
            <v>Tuya</v>
          </cell>
          <cell r="D410" t="str">
            <v>Luis Guillermo Cadavid</v>
          </cell>
        </row>
        <row r="411">
          <cell r="A411">
            <v>1031157558</v>
          </cell>
          <cell r="B411" t="str">
            <v>Erika Viviana Reatiga Velosa</v>
          </cell>
          <cell r="C411" t="str">
            <v>ATH</v>
          </cell>
          <cell r="D411" t="str">
            <v>Angela Parra</v>
          </cell>
        </row>
        <row r="412">
          <cell r="A412">
            <v>1073710856</v>
          </cell>
          <cell r="B412" t="str">
            <v>Karen Lorena Herrera Infante</v>
          </cell>
          <cell r="C412" t="str">
            <v>Aportes en linea</v>
          </cell>
          <cell r="D412" t="str">
            <v>Mayra Arias</v>
          </cell>
        </row>
        <row r="413">
          <cell r="A413">
            <v>1026300136</v>
          </cell>
          <cell r="B413" t="str">
            <v>Elisenia del Pilar Lopez Moreno</v>
          </cell>
          <cell r="C413" t="str">
            <v>Alkosto</v>
          </cell>
          <cell r="D413" t="str">
            <v>Omaida Quintero</v>
          </cell>
        </row>
        <row r="414">
          <cell r="A414">
            <v>1031134717</v>
          </cell>
          <cell r="B414" t="str">
            <v>Laura Estafanny Cubillos Benavidez</v>
          </cell>
          <cell r="C414" t="str">
            <v>Banco Santander</v>
          </cell>
          <cell r="D414" t="str">
            <v>Mario Martinez</v>
          </cell>
        </row>
        <row r="415">
          <cell r="A415">
            <v>1144177155</v>
          </cell>
          <cell r="B415" t="str">
            <v>Alisson Caviedes Reyes</v>
          </cell>
          <cell r="C415" t="str">
            <v>Fiduciaria Bogotá</v>
          </cell>
          <cell r="D415" t="str">
            <v>Juan Manuel Villarraga</v>
          </cell>
        </row>
        <row r="416">
          <cell r="A416">
            <v>1082884786</v>
          </cell>
          <cell r="B416" t="str">
            <v>Yeisler Antonio Prado Cifuentes</v>
          </cell>
          <cell r="C416" t="str">
            <v>ATH</v>
          </cell>
          <cell r="D416" t="str">
            <v>Angela Parra</v>
          </cell>
        </row>
        <row r="417">
          <cell r="A417">
            <v>1019079910</v>
          </cell>
          <cell r="B417" t="str">
            <v>Hugo Alejandro Traslaviña Saray</v>
          </cell>
          <cell r="C417" t="str">
            <v>Banco Popular</v>
          </cell>
          <cell r="D417" t="str">
            <v>Yesid Hernandez</v>
          </cell>
        </row>
        <row r="418">
          <cell r="A418">
            <v>1024586283</v>
          </cell>
          <cell r="B418" t="str">
            <v>Brandon Esneider Avendaño Valencia</v>
          </cell>
          <cell r="C418" t="str">
            <v>ATH</v>
          </cell>
          <cell r="D418" t="str">
            <v>Angela Parra</v>
          </cell>
        </row>
        <row r="419">
          <cell r="A419">
            <v>1192921994</v>
          </cell>
          <cell r="B419" t="str">
            <v>Jhon Sebastián Peña Rodríguez</v>
          </cell>
          <cell r="C419" t="str">
            <v>Telefónica</v>
          </cell>
          <cell r="D419" t="str">
            <v>Patricia Sanchez</v>
          </cell>
        </row>
        <row r="420">
          <cell r="A420">
            <v>43586441</v>
          </cell>
          <cell r="B420" t="str">
            <v>Diana Patricia Osorio Berrio</v>
          </cell>
          <cell r="C420" t="str">
            <v>Telefónica</v>
          </cell>
          <cell r="D420" t="str">
            <v>Patricia Sanchez</v>
          </cell>
        </row>
        <row r="421">
          <cell r="A421">
            <v>1143927676</v>
          </cell>
          <cell r="B421" t="str">
            <v>Jonny Ever Zambrano Zuñiga</v>
          </cell>
          <cell r="C421" t="str">
            <v>keralty</v>
          </cell>
          <cell r="D421" t="str">
            <v>Yesid Hernandez</v>
          </cell>
        </row>
        <row r="422">
          <cell r="A422">
            <v>1116245170</v>
          </cell>
          <cell r="B422" t="str">
            <v>Kely Milena Garzon Bedoya</v>
          </cell>
          <cell r="C422" t="str">
            <v>Servientrega</v>
          </cell>
          <cell r="D422" t="str">
            <v>Mario Martinez</v>
          </cell>
        </row>
        <row r="423">
          <cell r="A423">
            <v>1041611184</v>
          </cell>
          <cell r="B423" t="str">
            <v>David Mauricio Mejia Arias</v>
          </cell>
          <cell r="C423" t="str">
            <v>Aportes en linea</v>
          </cell>
          <cell r="D423" t="str">
            <v>Mayra Arias</v>
          </cell>
        </row>
        <row r="424">
          <cell r="A424">
            <v>1073170633</v>
          </cell>
          <cell r="B424" t="str">
            <v>Isabo Arredondo Mateus</v>
          </cell>
          <cell r="C424" t="str">
            <v>Telefónica</v>
          </cell>
          <cell r="D424" t="str">
            <v>Patricia Sanchez</v>
          </cell>
        </row>
        <row r="425">
          <cell r="A425">
            <v>1049646365</v>
          </cell>
          <cell r="B425" t="str">
            <v>Martin Alberto Rodriguez Suarez</v>
          </cell>
          <cell r="C425" t="str">
            <v>Telefónica</v>
          </cell>
          <cell r="D425" t="str">
            <v>Patricia Sanchez</v>
          </cell>
        </row>
        <row r="426">
          <cell r="A426">
            <v>1082958741</v>
          </cell>
          <cell r="B426" t="str">
            <v>Billy David Trigos Serna</v>
          </cell>
          <cell r="C426" t="str">
            <v>Telefónica</v>
          </cell>
          <cell r="D426" t="str">
            <v>Patricia Sanchez</v>
          </cell>
        </row>
        <row r="427">
          <cell r="A427">
            <v>1020102227</v>
          </cell>
          <cell r="B427" t="str">
            <v>Juan David Orrego Ramirez</v>
          </cell>
          <cell r="C427" t="str">
            <v>Todo 1</v>
          </cell>
          <cell r="D427" t="str">
            <v>Luis Guillermo Cadavid</v>
          </cell>
        </row>
        <row r="428">
          <cell r="A428">
            <v>1049640724</v>
          </cell>
          <cell r="B428" t="str">
            <v>Diana Carolina Bolivar Buitrago</v>
          </cell>
          <cell r="C428" t="str">
            <v>ATH</v>
          </cell>
          <cell r="D428" t="str">
            <v>Angela Parra</v>
          </cell>
        </row>
        <row r="429">
          <cell r="A429">
            <v>1022337928</v>
          </cell>
          <cell r="B429" t="str">
            <v>Luis Carlos Garzon Calderon</v>
          </cell>
          <cell r="C429" t="str">
            <v>Telefónica</v>
          </cell>
          <cell r="D429" t="str">
            <v>Patricia Sanchez</v>
          </cell>
        </row>
        <row r="430">
          <cell r="A430">
            <v>1061768671</v>
          </cell>
          <cell r="B430" t="str">
            <v>Yilmar Arlevy Hoyos Villaquiran</v>
          </cell>
          <cell r="C430" t="str">
            <v>Telefónica</v>
          </cell>
          <cell r="D430" t="str">
            <v>Patricia Sanchez</v>
          </cell>
        </row>
        <row r="431">
          <cell r="A431">
            <v>1022401351</v>
          </cell>
          <cell r="B431" t="str">
            <v>Jessica Lizeth Linares Anzola</v>
          </cell>
          <cell r="C431" t="str">
            <v>ATH</v>
          </cell>
          <cell r="D431" t="str">
            <v>Angela Parra</v>
          </cell>
        </row>
        <row r="432">
          <cell r="A432">
            <v>1082951685</v>
          </cell>
          <cell r="B432" t="str">
            <v>Carlos Alberto Rodriguez Moreno</v>
          </cell>
          <cell r="C432" t="str">
            <v>Telefónica</v>
          </cell>
          <cell r="D432" t="str">
            <v>Patricia Sanchez</v>
          </cell>
        </row>
        <row r="433">
          <cell r="A433">
            <v>1022415963</v>
          </cell>
          <cell r="B433" t="str">
            <v>Tania Alejandra Barragan Moncada</v>
          </cell>
          <cell r="C433" t="str">
            <v>ADL Digital Labs</v>
          </cell>
          <cell r="D433" t="str">
            <v>Omaida Quintero</v>
          </cell>
        </row>
        <row r="434">
          <cell r="A434">
            <v>1036677021</v>
          </cell>
          <cell r="B434" t="str">
            <v>Alejandro Saldarriaga Tobian</v>
          </cell>
          <cell r="C434" t="str">
            <v>ATH</v>
          </cell>
          <cell r="D434" t="str">
            <v>Angela Parra</v>
          </cell>
        </row>
        <row r="435">
          <cell r="A435">
            <v>1233890285</v>
          </cell>
          <cell r="B435" t="str">
            <v>Lina Marcela Caicedo Miranda</v>
          </cell>
          <cell r="C435" t="str">
            <v>Talento Humano</v>
          </cell>
          <cell r="D435" t="str">
            <v>Tatiana Parra</v>
          </cell>
        </row>
        <row r="436">
          <cell r="A436">
            <v>1022426859</v>
          </cell>
          <cell r="B436" t="str">
            <v>Jeimy Juliana Meléndez Cordero</v>
          </cell>
          <cell r="C436" t="str">
            <v>Corredores Davivienda</v>
          </cell>
          <cell r="D436" t="str">
            <v>Omaida Quintero</v>
          </cell>
        </row>
        <row r="437">
          <cell r="A437">
            <v>1098607965</v>
          </cell>
          <cell r="B437" t="str">
            <v>Eliana Constanza Valderrama Rugeles</v>
          </cell>
          <cell r="C437" t="str">
            <v>Aportes en linea</v>
          </cell>
          <cell r="D437" t="str">
            <v>Mayra Arias</v>
          </cell>
        </row>
        <row r="438">
          <cell r="A438">
            <v>1018473711</v>
          </cell>
          <cell r="B438" t="str">
            <v>Anderson Camilo Pérez Veloza</v>
          </cell>
          <cell r="C438" t="str">
            <v>Falabella Retail</v>
          </cell>
          <cell r="D438" t="str">
            <v>Carlos Jimenez</v>
          </cell>
        </row>
        <row r="439">
          <cell r="A439">
            <v>1032390982</v>
          </cell>
          <cell r="B439" t="str">
            <v>Álvaro Ardila Galvis</v>
          </cell>
          <cell r="C439" t="str">
            <v>Compensar</v>
          </cell>
          <cell r="D439" t="str">
            <v>Mario Martinez</v>
          </cell>
        </row>
        <row r="440">
          <cell r="A440">
            <v>1020737291</v>
          </cell>
          <cell r="B440" t="str">
            <v>Juan Sebastian Castillo Rodriguez</v>
          </cell>
          <cell r="C440" t="str">
            <v>Dale</v>
          </cell>
          <cell r="D440" t="str">
            <v>Carlos Jimenez</v>
          </cell>
        </row>
        <row r="441">
          <cell r="A441">
            <v>79696128</v>
          </cell>
          <cell r="B441" t="str">
            <v>Willington Libardo Diaz Quiroga</v>
          </cell>
          <cell r="C441" t="str">
            <v>Telefónica</v>
          </cell>
          <cell r="D441" t="str">
            <v>Patricia Sanchez</v>
          </cell>
        </row>
        <row r="442">
          <cell r="A442">
            <v>1049626624</v>
          </cell>
          <cell r="B442" t="str">
            <v>Oscar Javier Guio Farias</v>
          </cell>
          <cell r="C442" t="str">
            <v>Interactuar</v>
          </cell>
          <cell r="D442" t="str">
            <v>Carlos Jimenez</v>
          </cell>
        </row>
        <row r="443">
          <cell r="A443">
            <v>1049645736</v>
          </cell>
          <cell r="B443" t="str">
            <v>Yuber Arvey Carrillo Sierra</v>
          </cell>
          <cell r="C443" t="str">
            <v>Interactuar</v>
          </cell>
          <cell r="D443" t="str">
            <v>Carlos Jimenez</v>
          </cell>
        </row>
        <row r="444">
          <cell r="A444">
            <v>1010012922</v>
          </cell>
          <cell r="B444" t="str">
            <v>Ayath Jose Giraldo Celeita</v>
          </cell>
          <cell r="C444" t="str">
            <v>Dale</v>
          </cell>
          <cell r="D444" t="str">
            <v>Carlos Jimenez</v>
          </cell>
        </row>
        <row r="445">
          <cell r="A445">
            <v>1023017813</v>
          </cell>
          <cell r="B445" t="str">
            <v>Angy Yiceth Cruz Parra</v>
          </cell>
          <cell r="C445" t="str">
            <v>Banco de Bogotá</v>
          </cell>
          <cell r="D445" t="str">
            <v>Patricia Sanchez</v>
          </cell>
        </row>
        <row r="446">
          <cell r="A446">
            <v>1019098142</v>
          </cell>
          <cell r="B446" t="str">
            <v>Camilo Andrés Limas</v>
          </cell>
          <cell r="C446" t="str">
            <v>Telefónica</v>
          </cell>
          <cell r="D446" t="str">
            <v>Patricia Sanchez</v>
          </cell>
        </row>
        <row r="447">
          <cell r="A447">
            <v>1070924633</v>
          </cell>
          <cell r="B447" t="str">
            <v>Sergio Mateo Tuta Diaz</v>
          </cell>
          <cell r="C447" t="str">
            <v>Compensar</v>
          </cell>
          <cell r="D447" t="str">
            <v>Mario Martinez</v>
          </cell>
        </row>
        <row r="448">
          <cell r="A448">
            <v>1064994985</v>
          </cell>
          <cell r="B448" t="str">
            <v>Carlos Arturo Mestra López</v>
          </cell>
          <cell r="C448" t="str">
            <v>ATH</v>
          </cell>
          <cell r="D448" t="str">
            <v>Angela Parra</v>
          </cell>
        </row>
        <row r="449">
          <cell r="A449">
            <v>1000151101</v>
          </cell>
          <cell r="B449" t="str">
            <v>Christian Javier Ortega Morales</v>
          </cell>
          <cell r="C449" t="str">
            <v>Experian</v>
          </cell>
          <cell r="D449" t="str">
            <v>Mayra Arias</v>
          </cell>
        </row>
        <row r="450">
          <cell r="A450">
            <v>43189569</v>
          </cell>
          <cell r="B450" t="str">
            <v>Juliana Ocampo Mejía</v>
          </cell>
          <cell r="C450" t="str">
            <v>Alkosto</v>
          </cell>
          <cell r="D450" t="str">
            <v>Omaida Quintero</v>
          </cell>
        </row>
        <row r="451">
          <cell r="A451">
            <v>1032468439</v>
          </cell>
          <cell r="B451" t="str">
            <v>Daniela Valencia Bermudez</v>
          </cell>
          <cell r="C451" t="str">
            <v>Corredores Davivienda</v>
          </cell>
          <cell r="D451" t="str">
            <v>Omaida Quintero</v>
          </cell>
        </row>
        <row r="452">
          <cell r="A452">
            <v>1013653323</v>
          </cell>
          <cell r="B452" t="str">
            <v>Juliana Ferraro Gonzalez</v>
          </cell>
          <cell r="C452" t="str">
            <v>Telefónica</v>
          </cell>
          <cell r="D452" t="str">
            <v>Patricia Sanchez</v>
          </cell>
        </row>
        <row r="453">
          <cell r="A453">
            <v>1018437912</v>
          </cell>
          <cell r="B453" t="str">
            <v>Diana Marcela Arango Torres</v>
          </cell>
          <cell r="C453" t="str">
            <v>ATH</v>
          </cell>
          <cell r="D453" t="str">
            <v>Angela Parra</v>
          </cell>
        </row>
        <row r="454">
          <cell r="A454">
            <v>1069737644</v>
          </cell>
          <cell r="B454" t="str">
            <v>Maria Lucia Rojas Muñoz</v>
          </cell>
          <cell r="C454" t="str">
            <v>ATH</v>
          </cell>
          <cell r="D454" t="str">
            <v>Angela Parra</v>
          </cell>
        </row>
        <row r="455">
          <cell r="A455">
            <v>1023945540</v>
          </cell>
          <cell r="B455" t="str">
            <v>Daniel Felipe Orjuela Florez</v>
          </cell>
          <cell r="C455" t="str">
            <v>ACH</v>
          </cell>
          <cell r="D455" t="str">
            <v>Omaida Quintero</v>
          </cell>
        </row>
        <row r="456">
          <cell r="A456">
            <v>1037269394</v>
          </cell>
          <cell r="B456" t="str">
            <v>Diego Ferney Rivas Alzate</v>
          </cell>
          <cell r="C456" t="str">
            <v>Todo 1</v>
          </cell>
          <cell r="D456" t="str">
            <v>Luis Guillermo Cadavid</v>
          </cell>
        </row>
        <row r="457">
          <cell r="A457">
            <v>1032490008</v>
          </cell>
          <cell r="B457" t="str">
            <v>Paula Alejandra Castañeda Ramirez</v>
          </cell>
          <cell r="C457" t="str">
            <v>Todo 1</v>
          </cell>
          <cell r="D457" t="str">
            <v>Luis Guillermo Cadavid</v>
          </cell>
        </row>
        <row r="458">
          <cell r="A458">
            <v>1017191713</v>
          </cell>
          <cell r="B458" t="str">
            <v>Paola Tatiana Rodríguez Hernández</v>
          </cell>
          <cell r="C458" t="str">
            <v>MVM</v>
          </cell>
          <cell r="D458" t="str">
            <v>Carlos Jimenez</v>
          </cell>
        </row>
        <row r="459">
          <cell r="A459">
            <v>1013096201</v>
          </cell>
          <cell r="B459" t="str">
            <v>Kevin Alejandro Manzano Torres</v>
          </cell>
          <cell r="C459" t="str">
            <v>Puntos colombia</v>
          </cell>
          <cell r="D459" t="str">
            <v>John Duque</v>
          </cell>
        </row>
        <row r="460">
          <cell r="A460">
            <v>1018419749</v>
          </cell>
          <cell r="B460" t="str">
            <v>Yeisson Salamanca Alfaro</v>
          </cell>
          <cell r="C460" t="str">
            <v>Banco Santander</v>
          </cell>
          <cell r="D460" t="str">
            <v>Mario Martinez</v>
          </cell>
        </row>
        <row r="461">
          <cell r="A461">
            <v>1075682634</v>
          </cell>
          <cell r="B461" t="str">
            <v>Rodrigo Andrés Torres Ramirez</v>
          </cell>
          <cell r="C461" t="str">
            <v>Corficolombiana</v>
          </cell>
          <cell r="D461" t="str">
            <v>Mayra Arias</v>
          </cell>
        </row>
        <row r="462">
          <cell r="A462">
            <v>1088016932</v>
          </cell>
          <cell r="B462" t="str">
            <v>Sebastian Bernal Ramirez</v>
          </cell>
          <cell r="C462" t="str">
            <v>Telefónica</v>
          </cell>
          <cell r="D462" t="str">
            <v>Patricia Sanchez</v>
          </cell>
        </row>
        <row r="463">
          <cell r="A463">
            <v>1069743053</v>
          </cell>
          <cell r="B463" t="str">
            <v>Johan Fernando Cruz Guevara</v>
          </cell>
          <cell r="C463" t="str">
            <v>Telefónica</v>
          </cell>
          <cell r="D463" t="str">
            <v>Patricia Sanchez</v>
          </cell>
        </row>
        <row r="464">
          <cell r="A464">
            <v>1073506278</v>
          </cell>
          <cell r="B464" t="str">
            <v>Lina Marcela Sandoval Estacio</v>
          </cell>
          <cell r="C464" t="str">
            <v>Banco Santander</v>
          </cell>
          <cell r="D464" t="str">
            <v>Mario Martinez</v>
          </cell>
        </row>
        <row r="465">
          <cell r="A465">
            <v>53043172</v>
          </cell>
          <cell r="B465" t="str">
            <v>Sara Lucia Cárdenas Chiari</v>
          </cell>
          <cell r="C465" t="str">
            <v>Dirección Operaciones</v>
          </cell>
          <cell r="D465" t="str">
            <v>Julian Gómez</v>
          </cell>
        </row>
        <row r="466">
          <cell r="A466">
            <v>39455873</v>
          </cell>
          <cell r="B466" t="str">
            <v>Sandra Inés Valencia Calderón</v>
          </cell>
          <cell r="C466" t="str">
            <v>Banco de Occidente</v>
          </cell>
          <cell r="D466" t="str">
            <v>Mayra Arias</v>
          </cell>
        </row>
        <row r="467">
          <cell r="A467">
            <v>1036673500</v>
          </cell>
          <cell r="B467" t="str">
            <v>Cristian Darley Sanchez Jaramillo</v>
          </cell>
          <cell r="C467" t="str">
            <v>keralty</v>
          </cell>
          <cell r="D467" t="str">
            <v>Yesid Hernandez</v>
          </cell>
        </row>
        <row r="468">
          <cell r="A468">
            <v>1001330424</v>
          </cell>
          <cell r="B468" t="str">
            <v>Jorley de Vaca Ruiz</v>
          </cell>
          <cell r="C468" t="str">
            <v>ATH</v>
          </cell>
          <cell r="D468" t="str">
            <v>Angela Parra</v>
          </cell>
        </row>
        <row r="469">
          <cell r="A469">
            <v>1057574429</v>
          </cell>
          <cell r="B469" t="str">
            <v>Juan Mauricio Baron Moreno</v>
          </cell>
          <cell r="C469" t="str">
            <v>Porvenir</v>
          </cell>
          <cell r="D469" t="str">
            <v>Patricia Sanchez</v>
          </cell>
        </row>
        <row r="470">
          <cell r="A470">
            <v>1018421427</v>
          </cell>
          <cell r="B470" t="str">
            <v>Jorge Eduardo Acosta Barbosa</v>
          </cell>
          <cell r="C470" t="str">
            <v>keralty</v>
          </cell>
          <cell r="D470" t="str">
            <v>Yesid Hernandez</v>
          </cell>
        </row>
        <row r="471">
          <cell r="A471">
            <v>1014283113</v>
          </cell>
          <cell r="B471" t="str">
            <v>Daniel Felipe Duarte Castañeda</v>
          </cell>
          <cell r="C471" t="str">
            <v>WoM</v>
          </cell>
          <cell r="D471" t="str">
            <v>Yesid Hernandez</v>
          </cell>
        </row>
        <row r="472">
          <cell r="A472">
            <v>1033746487</v>
          </cell>
          <cell r="B472" t="str">
            <v>Freiman Arley Jiménez Benítez</v>
          </cell>
          <cell r="C472" t="str">
            <v>Corredores Davivienda</v>
          </cell>
          <cell r="D472" t="str">
            <v>Omaida Quintero</v>
          </cell>
        </row>
        <row r="473">
          <cell r="A473">
            <v>1082973558</v>
          </cell>
          <cell r="B473" t="str">
            <v>Leandro Barros</v>
          </cell>
          <cell r="C473" t="str">
            <v>Seguros Mundial</v>
          </cell>
          <cell r="D473" t="str">
            <v>Jhon Duque</v>
          </cell>
        </row>
        <row r="474">
          <cell r="A474">
            <v>1152440216</v>
          </cell>
          <cell r="B474" t="str">
            <v>Karla Yurany Garcia Sanchez</v>
          </cell>
          <cell r="C474" t="str">
            <v>Administrativo</v>
          </cell>
          <cell r="D474" t="str">
            <v>Liliam Rios</v>
          </cell>
        </row>
        <row r="475">
          <cell r="A475">
            <v>51737356</v>
          </cell>
          <cell r="B475" t="str">
            <v>María Nancy Carvajal Calderón</v>
          </cell>
          <cell r="C475" t="str">
            <v>Av Villas</v>
          </cell>
          <cell r="D475" t="str">
            <v>Omaida Quintero</v>
          </cell>
        </row>
        <row r="476">
          <cell r="A476">
            <v>1036964466</v>
          </cell>
          <cell r="B476" t="str">
            <v>Yeison Steven García Moreno.</v>
          </cell>
          <cell r="C476" t="str">
            <v>Telefónica</v>
          </cell>
          <cell r="D476" t="str">
            <v>Patricia Sanchez</v>
          </cell>
        </row>
        <row r="477">
          <cell r="A477">
            <v>1052824265</v>
          </cell>
          <cell r="B477" t="str">
            <v>Juan David Castellanos Giraldo</v>
          </cell>
          <cell r="C477" t="str">
            <v>ADL Digital Labs</v>
          </cell>
          <cell r="D477" t="str">
            <v>Omaida Quintero</v>
          </cell>
        </row>
        <row r="478">
          <cell r="A478">
            <v>1106892803</v>
          </cell>
          <cell r="B478" t="str">
            <v>Eduard Wbeimar Díaz García</v>
          </cell>
          <cell r="C478" t="str">
            <v>Telefónica</v>
          </cell>
          <cell r="D478" t="str">
            <v>Patricia Sanchez</v>
          </cell>
        </row>
        <row r="479">
          <cell r="A479">
            <v>1039887025</v>
          </cell>
          <cell r="B479" t="str">
            <v>Luis Felipe Estrada bolívar</v>
          </cell>
          <cell r="C479" t="str">
            <v>Telefónica</v>
          </cell>
          <cell r="D479" t="str">
            <v>Patricia Sanchez</v>
          </cell>
        </row>
        <row r="480">
          <cell r="A480">
            <v>43841780</v>
          </cell>
          <cell r="B480" t="str">
            <v>Astrid Zapata Garzón</v>
          </cell>
          <cell r="C480" t="str">
            <v>Interactuar</v>
          </cell>
          <cell r="D480" t="str">
            <v>Carlos Jimenez</v>
          </cell>
        </row>
        <row r="481">
          <cell r="A481">
            <v>1152211464</v>
          </cell>
          <cell r="B481" t="str">
            <v>Julián Ernesto Piraquive Ramírez.</v>
          </cell>
          <cell r="C481" t="str">
            <v>Telefónica</v>
          </cell>
          <cell r="D481" t="str">
            <v>Patricia Sanchez</v>
          </cell>
        </row>
        <row r="482">
          <cell r="A482">
            <v>1126905635</v>
          </cell>
          <cell r="B482" t="str">
            <v>Maria Alejandra Sanchez Vanegas</v>
          </cell>
          <cell r="C482" t="str">
            <v>Telefónica</v>
          </cell>
          <cell r="D482" t="str">
            <v>Patricia Sanchez</v>
          </cell>
        </row>
        <row r="483">
          <cell r="A483">
            <v>1098687718</v>
          </cell>
          <cell r="B483" t="str">
            <v>Linda Ximena Lozano Thomé</v>
          </cell>
          <cell r="C483" t="str">
            <v>Rocketfy</v>
          </cell>
          <cell r="D483" t="str">
            <v>Carlos Jimenez</v>
          </cell>
        </row>
        <row r="484">
          <cell r="A484">
            <v>1143393016</v>
          </cell>
          <cell r="B484" t="str">
            <v>Andrés Felipe Villalba Zapata</v>
          </cell>
          <cell r="C484" t="str">
            <v>Experian</v>
          </cell>
          <cell r="D484" t="str">
            <v>Mayra Arias</v>
          </cell>
        </row>
        <row r="485">
          <cell r="A485">
            <v>1032492725</v>
          </cell>
          <cell r="B485" t="str">
            <v>Bafen Ricardo Barragán Sanchez</v>
          </cell>
          <cell r="C485" t="str">
            <v>Banco Popular</v>
          </cell>
          <cell r="D485" t="str">
            <v>Yesid Hernandez</v>
          </cell>
        </row>
        <row r="486">
          <cell r="A486">
            <v>1019075121</v>
          </cell>
          <cell r="B486" t="str">
            <v>Javier Andrez Manjarrez Lopez</v>
          </cell>
          <cell r="C486" t="str">
            <v>Todo 1</v>
          </cell>
          <cell r="D486" t="str">
            <v>Luis Guillermo Cadavid</v>
          </cell>
        </row>
        <row r="487">
          <cell r="A487">
            <v>80119417</v>
          </cell>
          <cell r="B487" t="str">
            <v>William Alejadro Mejía Esparza</v>
          </cell>
          <cell r="C487" t="str">
            <v>Experian</v>
          </cell>
          <cell r="D487" t="str">
            <v>Mayra Arias</v>
          </cell>
        </row>
        <row r="488">
          <cell r="A488">
            <v>1130610393</v>
          </cell>
          <cell r="B488" t="str">
            <v>Monica Jazmin Castaño Gomez</v>
          </cell>
          <cell r="C488" t="str">
            <v>Seguros Mundial</v>
          </cell>
          <cell r="D488" t="str">
            <v>Jhon Duque</v>
          </cell>
        </row>
        <row r="489">
          <cell r="A489">
            <v>1003746532</v>
          </cell>
          <cell r="B489" t="str">
            <v>Rossy Daniela Muñoz Fajardo</v>
          </cell>
          <cell r="C489" t="str">
            <v>Talento Humano</v>
          </cell>
          <cell r="D489" t="str">
            <v>Tatiana Parra</v>
          </cell>
        </row>
        <row r="490">
          <cell r="A490">
            <v>1090522332</v>
          </cell>
          <cell r="B490" t="str">
            <v>Bryan Garcia Ballesteros</v>
          </cell>
          <cell r="C490" t="str">
            <v>Puntos colombia</v>
          </cell>
          <cell r="D490" t="str">
            <v>John Duque</v>
          </cell>
        </row>
        <row r="491">
          <cell r="A491">
            <v>55157409</v>
          </cell>
          <cell r="B491" t="str">
            <v>Sandra Gómez Escobar</v>
          </cell>
          <cell r="C491" t="str">
            <v>Av Villas</v>
          </cell>
          <cell r="D491" t="str">
            <v>Omaida Quintero</v>
          </cell>
        </row>
        <row r="492">
          <cell r="A492">
            <v>1216724107</v>
          </cell>
          <cell r="B492" t="str">
            <v>Jeferson Arley Paz Paz</v>
          </cell>
          <cell r="C492" t="str">
            <v>Todo 1</v>
          </cell>
          <cell r="D492" t="str">
            <v>Luis Guillermo Cadavid</v>
          </cell>
        </row>
        <row r="493">
          <cell r="A493">
            <v>1017162088</v>
          </cell>
          <cell r="B493" t="str">
            <v>Natalia Maria Henao Cadavid</v>
          </cell>
          <cell r="C493" t="str">
            <v>Todo 1</v>
          </cell>
          <cell r="D493" t="str">
            <v>Luis Guillermo Cadavid</v>
          </cell>
        </row>
        <row r="494">
          <cell r="A494">
            <v>1020474514</v>
          </cell>
          <cell r="B494" t="str">
            <v>Santiago Varela Vanegas</v>
          </cell>
          <cell r="C494" t="str">
            <v>Todo 1</v>
          </cell>
          <cell r="D494" t="str">
            <v>Luis Guillermo Cadavid</v>
          </cell>
        </row>
        <row r="495">
          <cell r="A495">
            <v>1001056806</v>
          </cell>
          <cell r="B495" t="str">
            <v>Diana Carolina Pinzon Ross</v>
          </cell>
          <cell r="C495" t="str">
            <v>Mercadeo</v>
          </cell>
          <cell r="D495" t="str">
            <v>Alejandro Martinez</v>
          </cell>
        </row>
        <row r="496">
          <cell r="A496">
            <v>1000251884</v>
          </cell>
          <cell r="B496" t="str">
            <v>Juan Pablo Ruiz Peña</v>
          </cell>
          <cell r="C496" t="str">
            <v>Telefónica</v>
          </cell>
          <cell r="D496" t="str">
            <v>Patricia Sanchez</v>
          </cell>
        </row>
        <row r="497">
          <cell r="A497">
            <v>40046454</v>
          </cell>
          <cell r="B497" t="str">
            <v>Ana Milena Benavides Mancipe</v>
          </cell>
          <cell r="C497" t="str">
            <v>Tuya</v>
          </cell>
          <cell r="D497" t="str">
            <v>Luis Guillermo Cadavid</v>
          </cell>
        </row>
        <row r="498">
          <cell r="A498">
            <v>1152207327</v>
          </cell>
          <cell r="B498" t="str">
            <v>Daniela Martinez Manco</v>
          </cell>
          <cell r="C498" t="str">
            <v>Alkosto</v>
          </cell>
          <cell r="D498" t="str">
            <v>Omaida Quintero</v>
          </cell>
        </row>
        <row r="499">
          <cell r="A499">
            <v>80174594</v>
          </cell>
          <cell r="B499" t="str">
            <v>Wilmar Fernando Ramirez Esquivel</v>
          </cell>
          <cell r="C499" t="str">
            <v>Puntos colombia</v>
          </cell>
          <cell r="D499" t="str">
            <v>John Duque</v>
          </cell>
        </row>
        <row r="500">
          <cell r="A500">
            <v>53067630</v>
          </cell>
          <cell r="B500" t="str">
            <v>Jeniffer Cuervo Lopez</v>
          </cell>
          <cell r="C500" t="str">
            <v>Puntos colombia</v>
          </cell>
          <cell r="D500" t="str">
            <v>John Duque</v>
          </cell>
        </row>
        <row r="501">
          <cell r="A501">
            <v>1094285614</v>
          </cell>
          <cell r="B501" t="str">
            <v>Gissell Valentina Montañez Vera</v>
          </cell>
          <cell r="C501" t="str">
            <v>Puntos colombia</v>
          </cell>
          <cell r="D501" t="str">
            <v>John Duque</v>
          </cell>
        </row>
        <row r="502">
          <cell r="A502">
            <v>52518477</v>
          </cell>
          <cell r="B502" t="str">
            <v>Carol Andrea Suarez Chacon</v>
          </cell>
          <cell r="C502" t="str">
            <v>Banco Popular</v>
          </cell>
          <cell r="D502" t="str">
            <v>Yesid Hernandez</v>
          </cell>
        </row>
        <row r="503">
          <cell r="A503">
            <v>39286393</v>
          </cell>
          <cell r="B503" t="str">
            <v>Enilde Patricia Pacheco Arenas</v>
          </cell>
          <cell r="C503" t="str">
            <v>Éxito retail</v>
          </cell>
          <cell r="D503" t="str">
            <v>Jhon Duque</v>
          </cell>
        </row>
        <row r="504">
          <cell r="A504">
            <v>1019079852</v>
          </cell>
          <cell r="B504" t="str">
            <v>Didier Fabian Rojas Parra</v>
          </cell>
          <cell r="C504" t="str">
            <v>Colpatria</v>
          </cell>
          <cell r="D504" t="str">
            <v>Omaida Quintero</v>
          </cell>
        </row>
        <row r="505">
          <cell r="A505">
            <v>1019047845</v>
          </cell>
          <cell r="B505" t="str">
            <v>Ruben Dario Caicedo Ornero</v>
          </cell>
          <cell r="C505" t="str">
            <v>keralty</v>
          </cell>
          <cell r="D505" t="str">
            <v>Yesid Hernandez</v>
          </cell>
        </row>
        <row r="506">
          <cell r="A506">
            <v>1012445518</v>
          </cell>
          <cell r="B506" t="str">
            <v>Ingrid Katherine Mateus Pulido</v>
          </cell>
          <cell r="C506" t="str">
            <v>Administrativo</v>
          </cell>
          <cell r="D506" t="str">
            <v>Liliam Rios</v>
          </cell>
        </row>
        <row r="507">
          <cell r="A507">
            <v>65757212</v>
          </cell>
          <cell r="B507" t="str">
            <v>Angela María Gómez Ospina</v>
          </cell>
          <cell r="C507" t="str">
            <v>Puntos colombia</v>
          </cell>
          <cell r="D507" t="str">
            <v>John Duque</v>
          </cell>
        </row>
        <row r="508">
          <cell r="A508">
            <v>43714147</v>
          </cell>
          <cell r="B508" t="str">
            <v>Sandra Lillyana Soto Arroyave</v>
          </cell>
          <cell r="C508" t="str">
            <v>Telefónica</v>
          </cell>
          <cell r="D508" t="str">
            <v>Patricia Sanchez</v>
          </cell>
        </row>
        <row r="509">
          <cell r="A509">
            <v>1000635492</v>
          </cell>
          <cell r="B509" t="str">
            <v>Jhony Santiago Ortiz Ortiz</v>
          </cell>
          <cell r="C509" t="str">
            <v>Telefónica</v>
          </cell>
          <cell r="D509" t="str">
            <v>Patricia Sanchez</v>
          </cell>
        </row>
        <row r="510">
          <cell r="A510">
            <v>1036673189</v>
          </cell>
          <cell r="B510" t="str">
            <v>Juan Pablo Moreno Henao</v>
          </cell>
          <cell r="C510" t="str">
            <v>Telefónica</v>
          </cell>
          <cell r="D510" t="str">
            <v>Patricia Sanchez</v>
          </cell>
        </row>
        <row r="511">
          <cell r="A511">
            <v>1018491382</v>
          </cell>
          <cell r="B511" t="str">
            <v>Daniela Gutierrez Rojas</v>
          </cell>
          <cell r="C511" t="str">
            <v>Crowd SQA</v>
          </cell>
          <cell r="D511" t="str">
            <v>Carlos Jimenez</v>
          </cell>
        </row>
        <row r="512">
          <cell r="A512">
            <v>1193644151</v>
          </cell>
          <cell r="B512" t="str">
            <v>Juan David Rubio Hernández</v>
          </cell>
          <cell r="C512" t="str">
            <v>AtH</v>
          </cell>
          <cell r="D512" t="str">
            <v>Angela Parra</v>
          </cell>
        </row>
        <row r="513">
          <cell r="A513">
            <v>80110943</v>
          </cell>
          <cell r="B513" t="str">
            <v>Diego Alejandro Castro Torres</v>
          </cell>
          <cell r="C513" t="str">
            <v>Seguros Alfa S.A.</v>
          </cell>
          <cell r="D513" t="str">
            <v>Mayra Arias</v>
          </cell>
        </row>
        <row r="514">
          <cell r="A514">
            <v>1035877496</v>
          </cell>
          <cell r="B514" t="str">
            <v>Sebastián Ossa Quintero</v>
          </cell>
          <cell r="C514" t="str">
            <v>Porvenir</v>
          </cell>
          <cell r="D514" t="str">
            <v>Patricia Sanchez</v>
          </cell>
        </row>
        <row r="515">
          <cell r="A515">
            <v>1019127603</v>
          </cell>
          <cell r="B515" t="str">
            <v>Angelica Jineth Borda Herrera</v>
          </cell>
          <cell r="C515" t="str">
            <v>Banco Popular</v>
          </cell>
          <cell r="D515" t="str">
            <v>Yesid Hernandez</v>
          </cell>
        </row>
        <row r="516">
          <cell r="A516">
            <v>1032490807</v>
          </cell>
          <cell r="B516" t="str">
            <v>Janis Tatiana Sandoval Meza</v>
          </cell>
          <cell r="C516" t="str">
            <v>Alkosto</v>
          </cell>
          <cell r="D516" t="str">
            <v>Omaida Quintero</v>
          </cell>
        </row>
        <row r="517">
          <cell r="A517">
            <v>40039668</v>
          </cell>
          <cell r="B517" t="str">
            <v>Diana Patricia Díaz Bernal</v>
          </cell>
          <cell r="C517" t="str">
            <v>Todo 1</v>
          </cell>
          <cell r="D517" t="str">
            <v>Luis Guillermo Cadavid</v>
          </cell>
        </row>
        <row r="518">
          <cell r="A518">
            <v>1013597869</v>
          </cell>
          <cell r="B518" t="str">
            <v>Ronal Andrés Muñoz Salamanca</v>
          </cell>
          <cell r="C518" t="str">
            <v>ATH</v>
          </cell>
          <cell r="D518" t="str">
            <v>Angela Parra</v>
          </cell>
        </row>
        <row r="519">
          <cell r="A519">
            <v>1015421993</v>
          </cell>
          <cell r="B519" t="str">
            <v>Yeferson Hernan Rincon Hernandez</v>
          </cell>
          <cell r="C519" t="str">
            <v>Puntos colombia</v>
          </cell>
          <cell r="D519" t="str">
            <v>John Duque</v>
          </cell>
        </row>
        <row r="520">
          <cell r="A520">
            <v>1030549390</v>
          </cell>
          <cell r="B520" t="str">
            <v>Edwin Andres Perdomo Abril</v>
          </cell>
          <cell r="C520" t="str">
            <v>Colpatria</v>
          </cell>
          <cell r="D520" t="str">
            <v>Omaida Quintero</v>
          </cell>
        </row>
        <row r="521">
          <cell r="A521">
            <v>1016018448</v>
          </cell>
          <cell r="B521" t="str">
            <v>Carlos Felipe González Alarcón</v>
          </cell>
          <cell r="C521" t="str">
            <v>ATH</v>
          </cell>
          <cell r="D521" t="str">
            <v>Angela Parra</v>
          </cell>
        </row>
        <row r="522">
          <cell r="A522">
            <v>1020727516</v>
          </cell>
          <cell r="B522" t="str">
            <v>Juan Sebastian Morales Rodriguez</v>
          </cell>
          <cell r="C522" t="str">
            <v>Colmena</v>
          </cell>
          <cell r="D522" t="str">
            <v>Juan Manuel Villarraga</v>
          </cell>
        </row>
        <row r="523">
          <cell r="A523">
            <v>1030654674</v>
          </cell>
          <cell r="B523" t="str">
            <v>Diego Alexander Silva Soler</v>
          </cell>
          <cell r="C523" t="str">
            <v>TI</v>
          </cell>
          <cell r="D523" t="str">
            <v>Manuela Orrego</v>
          </cell>
        </row>
        <row r="524">
          <cell r="A524">
            <v>1000365562</v>
          </cell>
          <cell r="B524" t="str">
            <v>Katherine Viviana Alayón</v>
          </cell>
          <cell r="C524" t="str">
            <v>TI</v>
          </cell>
          <cell r="D524" t="str">
            <v>Manuela Orrego</v>
          </cell>
        </row>
        <row r="525">
          <cell r="A525">
            <v>1019036430</v>
          </cell>
          <cell r="B525" t="str">
            <v>Jeimy Solanyi Arguello Rojas</v>
          </cell>
          <cell r="C525" t="str">
            <v>Corredores Davivienda</v>
          </cell>
          <cell r="D525" t="str">
            <v>Omaida Quintero</v>
          </cell>
        </row>
        <row r="526">
          <cell r="A526">
            <v>1010162865</v>
          </cell>
          <cell r="B526" t="str">
            <v>Viviana Gaviria Cely</v>
          </cell>
          <cell r="C526" t="str">
            <v>ACH</v>
          </cell>
          <cell r="D526" t="str">
            <v>Omaida Quintero</v>
          </cell>
        </row>
        <row r="527">
          <cell r="A527">
            <v>1069755586</v>
          </cell>
          <cell r="B527" t="str">
            <v>Carlos Alberto Vega Perez</v>
          </cell>
          <cell r="C527" t="str">
            <v>Banco Popular</v>
          </cell>
          <cell r="D527" t="str">
            <v>Yesid Hernandez</v>
          </cell>
        </row>
        <row r="528">
          <cell r="A528">
            <v>52747295</v>
          </cell>
          <cell r="B528" t="str">
            <v>Ana Derly Gomez Ladino</v>
          </cell>
          <cell r="C528" t="str">
            <v>ACH</v>
          </cell>
          <cell r="D528" t="str">
            <v>Omaida Quintero</v>
          </cell>
        </row>
        <row r="529">
          <cell r="A529">
            <v>1128434729</v>
          </cell>
          <cell r="B529" t="str">
            <v>Sol Helena Serna Vargas</v>
          </cell>
          <cell r="C529" t="str">
            <v>Élite</v>
          </cell>
          <cell r="D529" t="str">
            <v>Esteffany Garcés</v>
          </cell>
        </row>
        <row r="530">
          <cell r="A530">
            <v>1090491305</v>
          </cell>
          <cell r="B530" t="str">
            <v>Sergio Daniel Anaya Alzate</v>
          </cell>
          <cell r="C530" t="str">
            <v>Experian</v>
          </cell>
          <cell r="D530" t="str">
            <v>Mayra Arias</v>
          </cell>
        </row>
        <row r="531">
          <cell r="A531">
            <v>1069720236</v>
          </cell>
          <cell r="B531" t="str">
            <v>July Andrea Guzman Guzman</v>
          </cell>
          <cell r="C531" t="str">
            <v>Corredores Davivienda</v>
          </cell>
          <cell r="D531" t="str">
            <v>Omaida Quintero</v>
          </cell>
        </row>
        <row r="532">
          <cell r="A532">
            <v>80742302</v>
          </cell>
          <cell r="B532" t="str">
            <v>Oscar Hernan Escobar Daza</v>
          </cell>
          <cell r="C532" t="str">
            <v>ATH</v>
          </cell>
          <cell r="D532" t="str">
            <v>Angela Parra</v>
          </cell>
        </row>
        <row r="533">
          <cell r="A533">
            <v>1013581485</v>
          </cell>
          <cell r="B533" t="str">
            <v>Andres Javier Sánchez</v>
          </cell>
          <cell r="C533" t="str">
            <v>Banco de Bogotá</v>
          </cell>
          <cell r="D533" t="str">
            <v>Patricia Sanchez</v>
          </cell>
        </row>
        <row r="534">
          <cell r="A534">
            <v>1067891990</v>
          </cell>
          <cell r="B534" t="str">
            <v>Leider Arturo Tanos Estrella</v>
          </cell>
          <cell r="C534" t="str">
            <v>Telefónica</v>
          </cell>
          <cell r="D534" t="str">
            <v>Patricia Sanchez</v>
          </cell>
        </row>
        <row r="535">
          <cell r="A535">
            <v>1004051989</v>
          </cell>
          <cell r="B535" t="str">
            <v>Janinson Hurtado Cordoba</v>
          </cell>
          <cell r="C535" t="str">
            <v>Telefónica</v>
          </cell>
          <cell r="D535" t="str">
            <v>Patricia Sanchez</v>
          </cell>
        </row>
        <row r="536">
          <cell r="A536">
            <v>1018434339</v>
          </cell>
          <cell r="B536" t="str">
            <v>Ángela Carreño Díaz.</v>
          </cell>
          <cell r="C536" t="str">
            <v>ATH</v>
          </cell>
          <cell r="D536" t="str">
            <v>Angela Parra</v>
          </cell>
        </row>
        <row r="537">
          <cell r="A537">
            <v>1035880024</v>
          </cell>
          <cell r="B537" t="str">
            <v>Mateo Moncada Rico</v>
          </cell>
          <cell r="C537" t="str">
            <v>Elite</v>
          </cell>
          <cell r="D537" t="str">
            <v>Esteffany Garcés</v>
          </cell>
        </row>
        <row r="538">
          <cell r="A538">
            <v>1000157795</v>
          </cell>
          <cell r="B538" t="str">
            <v>Alinson Bridgeth Correa Zuñiga</v>
          </cell>
          <cell r="C538" t="str">
            <v>Telefónica</v>
          </cell>
          <cell r="D538" t="str">
            <v>Patricia Sanchez</v>
          </cell>
        </row>
        <row r="539">
          <cell r="A539">
            <v>1017167413</v>
          </cell>
          <cell r="B539" t="str">
            <v>Omar Steven Peñuela Ceballos</v>
          </cell>
          <cell r="C539" t="str">
            <v>MVM</v>
          </cell>
          <cell r="D539" t="str">
            <v>Carlos Jimenez</v>
          </cell>
        </row>
        <row r="540">
          <cell r="A540">
            <v>1014247866</v>
          </cell>
          <cell r="B540" t="str">
            <v>Julieth Katherine Garzon Monroy</v>
          </cell>
          <cell r="C540" t="str">
            <v>Colpatria</v>
          </cell>
          <cell r="D540" t="str">
            <v>Omaida Quintero</v>
          </cell>
        </row>
        <row r="541">
          <cell r="A541">
            <v>24716774</v>
          </cell>
          <cell r="B541" t="str">
            <v>Luz Viviana Higuita Castaño</v>
          </cell>
          <cell r="C541" t="str">
            <v>keralty</v>
          </cell>
          <cell r="D541" t="str">
            <v>Yesid Hernandez</v>
          </cell>
        </row>
        <row r="542">
          <cell r="A542">
            <v>1061797630</v>
          </cell>
          <cell r="B542" t="str">
            <v>Julián Orlando Valenzuela Salazar</v>
          </cell>
          <cell r="C542" t="str">
            <v>Carvajal</v>
          </cell>
          <cell r="D542" t="str">
            <v>Yesid Hernandez</v>
          </cell>
        </row>
        <row r="543">
          <cell r="A543">
            <v>1020000000</v>
          </cell>
          <cell r="B543" t="str">
            <v>Angie Natalia Gomez Luna</v>
          </cell>
          <cell r="C543" t="str">
            <v>Talento Humano</v>
          </cell>
          <cell r="D543" t="str">
            <v>Tatiana Parra</v>
          </cell>
        </row>
        <row r="544">
          <cell r="A544" t="str">
            <v>9.5E+14</v>
          </cell>
          <cell r="B544" t="str">
            <v>Nairoby del Carmen Bravo</v>
          </cell>
          <cell r="C544" t="str">
            <v>ATH</v>
          </cell>
          <cell r="D544" t="str">
            <v>Angela Parra</v>
          </cell>
        </row>
        <row r="545">
          <cell r="A545">
            <v>1020836778</v>
          </cell>
          <cell r="B545" t="str">
            <v>Yesika Alexandra Rodriguez Camacho</v>
          </cell>
          <cell r="C545" t="str">
            <v>Telefónica</v>
          </cell>
          <cell r="D545" t="str">
            <v>Patricia Sanchez</v>
          </cell>
        </row>
        <row r="546">
          <cell r="A546">
            <v>1107529715</v>
          </cell>
          <cell r="B546" t="str">
            <v>Mateo Valencia Cipagauta</v>
          </cell>
          <cell r="C546" t="str">
            <v>2NV</v>
          </cell>
          <cell r="D546" t="str">
            <v>Carlos Jimenez</v>
          </cell>
        </row>
        <row r="547">
          <cell r="A547">
            <v>1061796647</v>
          </cell>
          <cell r="B547" t="str">
            <v>Juan Pablo Valencia</v>
          </cell>
          <cell r="C547" t="str">
            <v>Claro</v>
          </cell>
          <cell r="D547" t="str">
            <v>Mayra Arias</v>
          </cell>
        </row>
        <row r="548">
          <cell r="A548">
            <v>1088975371</v>
          </cell>
          <cell r="B548" t="str">
            <v>Jhonny Aldair Ortega Ortega</v>
          </cell>
          <cell r="C548" t="str">
            <v>Claro</v>
          </cell>
          <cell r="D548" t="str">
            <v>Mayra Arias</v>
          </cell>
        </row>
        <row r="549">
          <cell r="A549">
            <v>1116257432</v>
          </cell>
          <cell r="B549" t="str">
            <v>Leyna Tarin Hincapie Londoño</v>
          </cell>
          <cell r="C549" t="str">
            <v>Banco de Occidente</v>
          </cell>
          <cell r="D549" t="str">
            <v>Mayra Arias</v>
          </cell>
        </row>
        <row r="550">
          <cell r="A550">
            <v>1033794681</v>
          </cell>
          <cell r="B550" t="str">
            <v>Lizeth Natalia Camargo Sánchez</v>
          </cell>
          <cell r="C550" t="str">
            <v>Éxito</v>
          </cell>
          <cell r="D550" t="str">
            <v>Jhon Duque</v>
          </cell>
        </row>
        <row r="551">
          <cell r="A551">
            <v>1010210590</v>
          </cell>
          <cell r="B551" t="str">
            <v>Cristian David Gutierrez Valderrama</v>
          </cell>
          <cell r="C551" t="str">
            <v>Porvenir</v>
          </cell>
          <cell r="D551" t="str">
            <v>Patricia Sanchez</v>
          </cell>
        </row>
        <row r="552">
          <cell r="A552">
            <v>1049647646</v>
          </cell>
          <cell r="B552" t="str">
            <v>Jimmy Gustavo Huertas Sierra</v>
          </cell>
          <cell r="C552" t="str">
            <v>Telefónica</v>
          </cell>
          <cell r="D552" t="str">
            <v>Patricia Sanchez</v>
          </cell>
        </row>
        <row r="553">
          <cell r="A553">
            <v>1012349667</v>
          </cell>
          <cell r="B553" t="str">
            <v>Angela Natalia Barrera Conde</v>
          </cell>
          <cell r="C553" t="str">
            <v>Todo 1</v>
          </cell>
          <cell r="D553" t="str">
            <v>Luis Guillermo Cadavid</v>
          </cell>
        </row>
        <row r="554">
          <cell r="A554">
            <v>1015457511</v>
          </cell>
          <cell r="B554" t="str">
            <v>Valeria Andrea González Llorente</v>
          </cell>
          <cell r="C554" t="str">
            <v>Talento Humano</v>
          </cell>
          <cell r="D554" t="str">
            <v>Tatiana Parra</v>
          </cell>
        </row>
        <row r="555">
          <cell r="A555">
            <v>1020726072</v>
          </cell>
          <cell r="B555" t="str">
            <v>Carmen Helena Prieto Velasquez</v>
          </cell>
          <cell r="C555" t="str">
            <v>ATH</v>
          </cell>
          <cell r="D555" t="str">
            <v>Angela Parra</v>
          </cell>
        </row>
        <row r="556">
          <cell r="A556">
            <v>40881228</v>
          </cell>
          <cell r="B556" t="str">
            <v>Leslie Rosa España Cervantes</v>
          </cell>
          <cell r="C556" t="str">
            <v>Servientrega</v>
          </cell>
          <cell r="D556" t="str">
            <v>Mario Martinez</v>
          </cell>
        </row>
        <row r="557">
          <cell r="A557">
            <v>1014267824</v>
          </cell>
          <cell r="B557" t="str">
            <v>Miguel Angel Rodriguez Bueno</v>
          </cell>
          <cell r="C557" t="str">
            <v>ATH</v>
          </cell>
          <cell r="D557" t="str">
            <v>Angela Parra</v>
          </cell>
        </row>
        <row r="558">
          <cell r="A558">
            <v>71758492</v>
          </cell>
          <cell r="B558" t="str">
            <v>Milton Arley Alvarez Restrepo</v>
          </cell>
          <cell r="C558" t="str">
            <v>Todo 1</v>
          </cell>
          <cell r="D558" t="str">
            <v>Luis Guillermo Cadavid</v>
          </cell>
        </row>
        <row r="559">
          <cell r="A559">
            <v>1052389705</v>
          </cell>
          <cell r="B559" t="str">
            <v>Nilsa Fabiola Guevara</v>
          </cell>
          <cell r="C559" t="str">
            <v>Alkosto</v>
          </cell>
          <cell r="D559" t="str">
            <v>Omaida Quintero</v>
          </cell>
        </row>
        <row r="560">
          <cell r="A560">
            <v>51956153</v>
          </cell>
          <cell r="B560" t="str">
            <v>Esperanza Plazas Rincón</v>
          </cell>
          <cell r="C560" t="str">
            <v>ATH</v>
          </cell>
          <cell r="D560" t="str">
            <v>Angela Parra</v>
          </cell>
        </row>
        <row r="561">
          <cell r="A561">
            <v>1017232802</v>
          </cell>
          <cell r="B561" t="str">
            <v>Johan Alejandro Tamayo carrasquilla</v>
          </cell>
          <cell r="C561" t="str">
            <v>Porvenir</v>
          </cell>
          <cell r="D561" t="str">
            <v>Patricia Sanchez</v>
          </cell>
        </row>
        <row r="562">
          <cell r="A562">
            <v>79657993</v>
          </cell>
          <cell r="B562" t="str">
            <v>Pedro Javier Castellanos Medina</v>
          </cell>
          <cell r="C562" t="str">
            <v>Promigas</v>
          </cell>
          <cell r="D562" t="str">
            <v>Juan Manuel Villarraga</v>
          </cell>
        </row>
        <row r="563">
          <cell r="A563">
            <v>1010004293</v>
          </cell>
          <cell r="B563" t="str">
            <v>Leixer Gabuer Molina Villalba</v>
          </cell>
          <cell r="C563" t="str">
            <v>Dale</v>
          </cell>
          <cell r="D563" t="str">
            <v>Carlos Jimenez</v>
          </cell>
        </row>
        <row r="564">
          <cell r="A564">
            <v>1128273805</v>
          </cell>
          <cell r="B564" t="str">
            <v>Juan Sebastian Velásquez sanchez</v>
          </cell>
          <cell r="C564" t="str">
            <v>Éxito</v>
          </cell>
          <cell r="D564" t="str">
            <v>Jhon Duque</v>
          </cell>
        </row>
        <row r="565">
          <cell r="A565">
            <v>1030565279</v>
          </cell>
          <cell r="B565" t="str">
            <v>Angie Tatiana Soto Soto</v>
          </cell>
          <cell r="C565" t="str">
            <v>Servientrega</v>
          </cell>
          <cell r="D565" t="str">
            <v>Mario Martinez</v>
          </cell>
        </row>
        <row r="566">
          <cell r="A566">
            <v>1077432433</v>
          </cell>
          <cell r="B566" t="str">
            <v>Yurany Copete Ruiz</v>
          </cell>
          <cell r="C566" t="str">
            <v>Telefónica</v>
          </cell>
          <cell r="D566" t="str">
            <v>Patricia Sanchez</v>
          </cell>
        </row>
        <row r="567">
          <cell r="A567">
            <v>1082946340</v>
          </cell>
          <cell r="B567" t="str">
            <v>Mayerly Pacheco Guerrero</v>
          </cell>
          <cell r="C567" t="str">
            <v>Telefónica</v>
          </cell>
          <cell r="D567" t="str">
            <v>Patricia Sanchez</v>
          </cell>
        </row>
        <row r="568">
          <cell r="A568">
            <v>1013594555</v>
          </cell>
          <cell r="B568" t="str">
            <v>Adela Moreno Avelino</v>
          </cell>
          <cell r="C568" t="str">
            <v>Seguros Alfa S.A.</v>
          </cell>
          <cell r="D568" t="str">
            <v>Mayra Arias</v>
          </cell>
        </row>
        <row r="569">
          <cell r="A569">
            <v>1090498367</v>
          </cell>
          <cell r="B569" t="str">
            <v>Monica Alejandra Ovallos Diaz</v>
          </cell>
          <cell r="C569" t="str">
            <v>Telefónica</v>
          </cell>
          <cell r="D569" t="str">
            <v>Patricia Sanchez</v>
          </cell>
        </row>
        <row r="570">
          <cell r="A570">
            <v>1069728512</v>
          </cell>
          <cell r="B570" t="str">
            <v>Carol Mayerly Candela Cruz</v>
          </cell>
          <cell r="C570" t="str">
            <v>Telefónica</v>
          </cell>
          <cell r="D570" t="str">
            <v>Patricia Sanchez</v>
          </cell>
        </row>
        <row r="571">
          <cell r="A571">
            <v>15447071</v>
          </cell>
          <cell r="B571" t="str">
            <v>Andres Tadeo Berrio Alarcon</v>
          </cell>
          <cell r="C571" t="str">
            <v>Todo 1</v>
          </cell>
          <cell r="D571" t="str">
            <v>Luis Guillermo Cadavid</v>
          </cell>
        </row>
        <row r="572">
          <cell r="A572">
            <v>1014243199</v>
          </cell>
          <cell r="B572" t="str">
            <v>Hardware Andres Rodriguez Pisa</v>
          </cell>
          <cell r="C572" t="str">
            <v>Banco de Occidente</v>
          </cell>
          <cell r="D572" t="str">
            <v>Mayra Arias</v>
          </cell>
        </row>
        <row r="573">
          <cell r="A573">
            <v>1010206944</v>
          </cell>
          <cell r="B573" t="str">
            <v>Fabian Danilo Sanches Pedreros</v>
          </cell>
          <cell r="C573" t="str">
            <v>Telefónica</v>
          </cell>
          <cell r="D573" t="str">
            <v>Patricia Sanchez</v>
          </cell>
        </row>
        <row r="574">
          <cell r="A574">
            <v>1024505083</v>
          </cell>
          <cell r="B574" t="str">
            <v>Fredy Alexander Escobar Garcia</v>
          </cell>
          <cell r="C574" t="str">
            <v>Telefónica</v>
          </cell>
          <cell r="D574" t="str">
            <v>Patricia Sanchez</v>
          </cell>
        </row>
        <row r="575">
          <cell r="A575">
            <v>1016006116</v>
          </cell>
          <cell r="B575" t="str">
            <v>Vivian Xiomara Peña Pinilla</v>
          </cell>
          <cell r="C575" t="str">
            <v>keralty</v>
          </cell>
          <cell r="D575" t="str">
            <v>Yesid Hernandez</v>
          </cell>
        </row>
        <row r="576">
          <cell r="A576">
            <v>1061764284</v>
          </cell>
          <cell r="B576" t="str">
            <v>Sara Isabela Vergara Aguilar</v>
          </cell>
          <cell r="C576" t="str">
            <v>Promigas</v>
          </cell>
          <cell r="D576" t="str">
            <v>Juan Manuel Villarraga</v>
          </cell>
        </row>
        <row r="577">
          <cell r="A577">
            <v>1030572485</v>
          </cell>
          <cell r="B577" t="str">
            <v>Camilo Andres Mora Acosta</v>
          </cell>
          <cell r="C577" t="str">
            <v>Porvenir</v>
          </cell>
          <cell r="D577" t="str">
            <v>Patricia Sanchez</v>
          </cell>
        </row>
        <row r="578">
          <cell r="A578">
            <v>1075301267</v>
          </cell>
          <cell r="B578" t="str">
            <v>Luisa Alejandra Ibarra Salazar</v>
          </cell>
          <cell r="C578" t="str">
            <v>Claro</v>
          </cell>
          <cell r="D578" t="str">
            <v>Mayra Arias</v>
          </cell>
        </row>
        <row r="579">
          <cell r="A579">
            <v>37514658</v>
          </cell>
          <cell r="B579" t="str">
            <v>Yorlanny Casadiegos Castro</v>
          </cell>
          <cell r="C579" t="str">
            <v>ACH</v>
          </cell>
          <cell r="D579" t="str">
            <v>Omaida Quintero</v>
          </cell>
        </row>
        <row r="580">
          <cell r="A580">
            <v>8432909</v>
          </cell>
          <cell r="B580" t="str">
            <v>Sergio Alejandro Ramón Giraldo Mesa</v>
          </cell>
          <cell r="C580" t="str">
            <v>Éxito</v>
          </cell>
          <cell r="D580" t="str">
            <v>Jhon Duque</v>
          </cell>
        </row>
        <row r="581">
          <cell r="A581">
            <v>1020484443</v>
          </cell>
          <cell r="B581" t="str">
            <v>Manuela Orrego Ramirez</v>
          </cell>
          <cell r="C581" t="str">
            <v>TI</v>
          </cell>
          <cell r="D581" t="str">
            <v>Manuela Orrego</v>
          </cell>
        </row>
        <row r="582">
          <cell r="A582">
            <v>11259267</v>
          </cell>
          <cell r="B582" t="str">
            <v>Rodrigo Garcia Jiménez</v>
          </cell>
          <cell r="C582" t="str">
            <v>Fiduciaria Bogotá</v>
          </cell>
          <cell r="D582" t="str">
            <v>Juan Manuel Villarraga</v>
          </cell>
        </row>
        <row r="583">
          <cell r="A583">
            <v>71778033</v>
          </cell>
          <cell r="B583" t="str">
            <v>Edinson Alberto Correa Berrio</v>
          </cell>
          <cell r="C583" t="str">
            <v>Tecnipagos</v>
          </cell>
          <cell r="D583" t="str">
            <v>Adriana González</v>
          </cell>
        </row>
        <row r="584">
          <cell r="A584">
            <v>1012327398</v>
          </cell>
          <cell r="B584" t="str">
            <v>Liliana Suarez</v>
          </cell>
          <cell r="C584" t="str">
            <v>Telefónica</v>
          </cell>
          <cell r="D584" t="str">
            <v>Patricia Sanchez</v>
          </cell>
        </row>
        <row r="585">
          <cell r="A585">
            <v>1101018504</v>
          </cell>
          <cell r="B585" t="str">
            <v>Yeimy Lorena Marin Sosa</v>
          </cell>
          <cell r="C585" t="str">
            <v>Telefónica</v>
          </cell>
          <cell r="D585" t="str">
            <v>Patricia Sanchez</v>
          </cell>
        </row>
        <row r="586">
          <cell r="A586">
            <v>1026587053</v>
          </cell>
          <cell r="B586" t="str">
            <v>Juan Pablo Olivares</v>
          </cell>
          <cell r="C586" t="str">
            <v>Telefónica</v>
          </cell>
          <cell r="D586" t="str">
            <v>Patricia Sanchez</v>
          </cell>
        </row>
        <row r="587">
          <cell r="A587">
            <v>1007299277</v>
          </cell>
          <cell r="B587" t="str">
            <v>Diego Alejandro Gomez</v>
          </cell>
          <cell r="C587" t="str">
            <v>Todo 1</v>
          </cell>
          <cell r="D587" t="str">
            <v>Luis Guillermo Cadavid</v>
          </cell>
        </row>
        <row r="588">
          <cell r="A588">
            <v>1019151309</v>
          </cell>
          <cell r="B588" t="str">
            <v>Gabriela Vanegas Vanegas</v>
          </cell>
          <cell r="C588" t="str">
            <v>ATH</v>
          </cell>
          <cell r="D588" t="str">
            <v>Angela Parra</v>
          </cell>
        </row>
        <row r="589">
          <cell r="A589">
            <v>1030545525</v>
          </cell>
          <cell r="B589" t="str">
            <v>Anderson Hernandez Pulgarin</v>
          </cell>
          <cell r="C589" t="str">
            <v>Coltefinanciera</v>
          </cell>
          <cell r="D589" t="str">
            <v>Carlos Jimenez</v>
          </cell>
        </row>
        <row r="590">
          <cell r="A590">
            <v>1020412117</v>
          </cell>
          <cell r="B590" t="str">
            <v>Dayana Guzman</v>
          </cell>
          <cell r="C590" t="str">
            <v>Todo 1</v>
          </cell>
          <cell r="D590" t="str">
            <v>Luis Guillermo Cadavid</v>
          </cell>
        </row>
        <row r="591">
          <cell r="A591">
            <v>1018480651</v>
          </cell>
          <cell r="B591" t="str">
            <v>Linda Lucia Sierra Salamanca</v>
          </cell>
          <cell r="C591" t="str">
            <v>Banco Popular</v>
          </cell>
          <cell r="D591" t="str">
            <v>Yesid Hernandez</v>
          </cell>
        </row>
        <row r="592">
          <cell r="A592">
            <v>43671939</v>
          </cell>
          <cell r="B592" t="str">
            <v>Dolly Hernandez Lizarazo</v>
          </cell>
          <cell r="C592" t="str">
            <v>Éxito</v>
          </cell>
          <cell r="D592" t="str">
            <v>Jhon Duque</v>
          </cell>
        </row>
        <row r="593">
          <cell r="A593">
            <v>1129531426</v>
          </cell>
          <cell r="B593" t="str">
            <v>Jose Gregorio Sayas Cervantes</v>
          </cell>
          <cell r="C593" t="str">
            <v>ATH</v>
          </cell>
          <cell r="D593" t="str">
            <v>Angela Parra</v>
          </cell>
        </row>
        <row r="594">
          <cell r="A594">
            <v>73202393</v>
          </cell>
          <cell r="B594" t="str">
            <v>Pedro Rafael Tinoco Garcia</v>
          </cell>
          <cell r="C594" t="str">
            <v>Compensar</v>
          </cell>
          <cell r="D594" t="str">
            <v>Mario Martinez</v>
          </cell>
        </row>
        <row r="595">
          <cell r="A595">
            <v>1002961297</v>
          </cell>
          <cell r="B595" t="str">
            <v>Maria Camila Camacho</v>
          </cell>
          <cell r="C595" t="str">
            <v>Telefónica</v>
          </cell>
          <cell r="D595" t="str">
            <v>Patricia Sanchez</v>
          </cell>
        </row>
        <row r="596">
          <cell r="A596">
            <v>1023868930</v>
          </cell>
          <cell r="B596" t="str">
            <v>Leidy Carolina Ardila Guevara</v>
          </cell>
          <cell r="C596" t="str">
            <v>Seguros Alfa S.A.</v>
          </cell>
          <cell r="D596" t="str">
            <v>Mayra Arias</v>
          </cell>
        </row>
        <row r="597">
          <cell r="A597">
            <v>1146436534</v>
          </cell>
          <cell r="B597" t="str">
            <v>Yijana María Salazar García</v>
          </cell>
          <cell r="C597" t="str">
            <v>Todo 1</v>
          </cell>
          <cell r="D597" t="str">
            <v>Luis Guillermo Cadavid</v>
          </cell>
        </row>
        <row r="598">
          <cell r="A598">
            <v>1014303862</v>
          </cell>
          <cell r="B598" t="str">
            <v>Nicolas Alejandro Cardoso Daza</v>
          </cell>
          <cell r="C598" t="str">
            <v>Telefónica</v>
          </cell>
          <cell r="D598" t="str">
            <v>Patricia Sanchez</v>
          </cell>
        </row>
        <row r="599">
          <cell r="A599">
            <v>1022394497</v>
          </cell>
          <cell r="B599" t="str">
            <v>Paula Andrea Córdoba Diaz</v>
          </cell>
          <cell r="C599" t="str">
            <v>Seguros Alfa S.A.</v>
          </cell>
          <cell r="D599" t="str">
            <v>Mayra Arias</v>
          </cell>
        </row>
        <row r="600">
          <cell r="A600">
            <v>1144091833</v>
          </cell>
          <cell r="B600" t="str">
            <v>Andrés Felipe Moreno Cardona</v>
          </cell>
          <cell r="C600" t="str">
            <v>Crowd SQA</v>
          </cell>
          <cell r="D600" t="str">
            <v>Carlos Jimenez</v>
          </cell>
        </row>
        <row r="601">
          <cell r="A601">
            <v>1030624766</v>
          </cell>
          <cell r="B601" t="str">
            <v>Maria Alejandra Enciso</v>
          </cell>
          <cell r="C601" t="str">
            <v>keralty</v>
          </cell>
          <cell r="D601" t="str">
            <v>Yesid Hernandez</v>
          </cell>
        </row>
        <row r="602">
          <cell r="A602">
            <v>1024527961</v>
          </cell>
          <cell r="B602" t="str">
            <v>Diego Alexander Cadena Garcia</v>
          </cell>
          <cell r="C602" t="str">
            <v>Telefónica</v>
          </cell>
          <cell r="D602" t="str">
            <v>Patricia Sanchez</v>
          </cell>
        </row>
        <row r="603">
          <cell r="A603">
            <v>43186711</v>
          </cell>
          <cell r="B603" t="str">
            <v>Lida Maria Echeverry</v>
          </cell>
          <cell r="C603" t="str">
            <v>Éxito</v>
          </cell>
          <cell r="D603" t="str">
            <v>Jhon Duque</v>
          </cell>
        </row>
        <row r="604">
          <cell r="A604">
            <v>1063156599</v>
          </cell>
          <cell r="B604" t="str">
            <v>Karen Teresa Anaya Robledo</v>
          </cell>
          <cell r="C604" t="str">
            <v>Wom</v>
          </cell>
          <cell r="D604" t="str">
            <v>Yesid Hernandez</v>
          </cell>
        </row>
        <row r="605">
          <cell r="A605">
            <v>53064176</v>
          </cell>
          <cell r="B605" t="str">
            <v>Lina Tatiana Grajales Ceballos</v>
          </cell>
          <cell r="C605" t="str">
            <v>Wom</v>
          </cell>
          <cell r="D605" t="str">
            <v>Yesid Hernandez</v>
          </cell>
        </row>
        <row r="606">
          <cell r="A606">
            <v>43185518</v>
          </cell>
          <cell r="B606" t="str">
            <v>Catalina Ospina Agudelo</v>
          </cell>
          <cell r="C606" t="str">
            <v>Todo 1</v>
          </cell>
          <cell r="D606" t="str">
            <v>Luis Guillermo Cadavid</v>
          </cell>
        </row>
        <row r="607">
          <cell r="A607">
            <v>1018446147</v>
          </cell>
          <cell r="B607" t="str">
            <v>Jackson Leonardo Perez Rivera</v>
          </cell>
          <cell r="C607" t="str">
            <v>keralty</v>
          </cell>
          <cell r="D607" t="str">
            <v>Yesid Hernandez</v>
          </cell>
        </row>
        <row r="608">
          <cell r="A608">
            <v>1024515221</v>
          </cell>
          <cell r="B608" t="str">
            <v>Nixon Enrique Carvajal Hernandez</v>
          </cell>
          <cell r="C608" t="str">
            <v>Banco Popular</v>
          </cell>
          <cell r="D608" t="str">
            <v>Yesid Hernandez</v>
          </cell>
        </row>
        <row r="609">
          <cell r="A609">
            <v>1070920381</v>
          </cell>
          <cell r="B609" t="str">
            <v>Orlando Romero Rubio</v>
          </cell>
          <cell r="C609" t="str">
            <v>ATH</v>
          </cell>
          <cell r="D609" t="str">
            <v>Angela Parra</v>
          </cell>
        </row>
        <row r="610">
          <cell r="A610">
            <v>52345643</v>
          </cell>
          <cell r="B610" t="str">
            <v>Jenny Carolina González Perdomo</v>
          </cell>
          <cell r="C610" t="str">
            <v>Comercial</v>
          </cell>
          <cell r="D610" t="str">
            <v>Lorena Galvis</v>
          </cell>
        </row>
        <row r="611">
          <cell r="A611">
            <v>1001747435</v>
          </cell>
          <cell r="B611" t="str">
            <v>Neder Luis Vargas Contreras</v>
          </cell>
          <cell r="C611" t="str">
            <v>ATH</v>
          </cell>
          <cell r="D611" t="str">
            <v>Angela Parra</v>
          </cell>
        </row>
        <row r="612">
          <cell r="A612">
            <v>1031124892</v>
          </cell>
          <cell r="B612" t="str">
            <v>Neison Aurelio Zamora Cuellar</v>
          </cell>
          <cell r="C612" t="str">
            <v>Banco Popular</v>
          </cell>
          <cell r="D612" t="str">
            <v>Yesid Hernandez</v>
          </cell>
        </row>
        <row r="613">
          <cell r="A613">
            <v>91512134</v>
          </cell>
          <cell r="B613" t="str">
            <v>Hernando Giovanny Garzon Leal</v>
          </cell>
          <cell r="C613" t="str">
            <v>Seguros Mundial</v>
          </cell>
          <cell r="D613" t="str">
            <v>Jhon Duque</v>
          </cell>
        </row>
        <row r="614">
          <cell r="A614">
            <v>1122655427</v>
          </cell>
          <cell r="B614" t="str">
            <v>Andrés Felipe Daza García</v>
          </cell>
          <cell r="C614" t="str">
            <v>Compensar</v>
          </cell>
          <cell r="D614" t="str">
            <v>Mario Martinez</v>
          </cell>
        </row>
        <row r="615">
          <cell r="A615">
            <v>1073159981</v>
          </cell>
          <cell r="B615" t="str">
            <v>Deybid Johnnathan Cortes Romero</v>
          </cell>
          <cell r="C615" t="str">
            <v>ATH</v>
          </cell>
          <cell r="D615" t="str">
            <v>Angela Parra</v>
          </cell>
        </row>
        <row r="616">
          <cell r="A616">
            <v>1013622090</v>
          </cell>
          <cell r="B616" t="str">
            <v>Raul Felipe Florez Duarte</v>
          </cell>
          <cell r="C616" t="str">
            <v>Alkosto</v>
          </cell>
          <cell r="D616" t="str">
            <v>Omaida Quintero</v>
          </cell>
        </row>
        <row r="617">
          <cell r="A617">
            <v>9772501</v>
          </cell>
          <cell r="B617" t="str">
            <v>Diego Sanabria Rivera</v>
          </cell>
          <cell r="C617" t="str">
            <v>Todo 1</v>
          </cell>
          <cell r="D617" t="str">
            <v>Luis Guillermo Cadavid</v>
          </cell>
        </row>
        <row r="618">
          <cell r="A618">
            <v>1010169212</v>
          </cell>
          <cell r="B618" t="str">
            <v>John Edwar Cortés Cortés</v>
          </cell>
          <cell r="C618" t="str">
            <v>Innovación</v>
          </cell>
          <cell r="D618" t="str">
            <v>Edison Tobón</v>
          </cell>
        </row>
        <row r="619">
          <cell r="A619">
            <v>37949582</v>
          </cell>
          <cell r="B619" t="str">
            <v>Sonia Patricia Mejia Gonzalez</v>
          </cell>
          <cell r="C619" t="str">
            <v>Puntos colombia</v>
          </cell>
          <cell r="D619" t="str">
            <v>John Duque</v>
          </cell>
        </row>
        <row r="620">
          <cell r="A620">
            <v>1015437351</v>
          </cell>
          <cell r="B620" t="str">
            <v>John Alexander Uzeta López</v>
          </cell>
          <cell r="C620" t="str">
            <v>Comercial</v>
          </cell>
          <cell r="D620" t="str">
            <v>Lorena Galvis</v>
          </cell>
        </row>
        <row r="621">
          <cell r="A621">
            <v>1010180335</v>
          </cell>
          <cell r="B621" t="str">
            <v>Diana Katherine Vega Velasquez</v>
          </cell>
          <cell r="C621" t="str">
            <v>Servientrega</v>
          </cell>
          <cell r="D621" t="str">
            <v>Mario Martinez</v>
          </cell>
        </row>
        <row r="622">
          <cell r="A622">
            <v>1010042479</v>
          </cell>
          <cell r="B622" t="str">
            <v>Laura Natalia Laverde Hernández</v>
          </cell>
          <cell r="C622" t="str">
            <v>Comercial</v>
          </cell>
          <cell r="D622" t="str">
            <v>Lorena Galvis</v>
          </cell>
        </row>
        <row r="623">
          <cell r="A623">
            <v>1053805059</v>
          </cell>
          <cell r="B623" t="str">
            <v>Jhonier Sierra Bohórquez</v>
          </cell>
          <cell r="C623" t="str">
            <v>Corredores Davivienda</v>
          </cell>
          <cell r="D623" t="str">
            <v>Omaida Quintero</v>
          </cell>
        </row>
        <row r="624">
          <cell r="A624">
            <v>1033819239</v>
          </cell>
          <cell r="B624" t="str">
            <v>Cristian David Vargas Villamil</v>
          </cell>
          <cell r="C624" t="str">
            <v>TI</v>
          </cell>
          <cell r="D624" t="str">
            <v>Manuela Orrego</v>
          </cell>
        </row>
        <row r="625">
          <cell r="A625">
            <v>1030578563</v>
          </cell>
          <cell r="B625" t="str">
            <v>Miguel Steven Martinez Alvarado</v>
          </cell>
          <cell r="C625" t="str">
            <v>ATH</v>
          </cell>
          <cell r="D625" t="str">
            <v>Angela Parra</v>
          </cell>
        </row>
        <row r="626">
          <cell r="A626">
            <v>1022396865</v>
          </cell>
          <cell r="B626" t="str">
            <v>Litsy Dayana Romero Paloma</v>
          </cell>
          <cell r="C626" t="str">
            <v>ATH</v>
          </cell>
          <cell r="D626" t="str">
            <v>Angela Parra</v>
          </cell>
        </row>
        <row r="627">
          <cell r="A627">
            <v>1023030401</v>
          </cell>
          <cell r="B627" t="str">
            <v>William German Vargas Garzón</v>
          </cell>
          <cell r="C627" t="str">
            <v>ATH</v>
          </cell>
          <cell r="D627" t="str">
            <v>Angela Parra</v>
          </cell>
        </row>
        <row r="628">
          <cell r="A628">
            <v>1019049036</v>
          </cell>
          <cell r="B628" t="str">
            <v>David Tito Bernal Cortés</v>
          </cell>
          <cell r="C628" t="str">
            <v>Colmena</v>
          </cell>
          <cell r="D628" t="str">
            <v>Juan Manuel Villarraga</v>
          </cell>
        </row>
        <row r="629">
          <cell r="A629">
            <v>1030641745</v>
          </cell>
          <cell r="B629" t="str">
            <v>Carlos Andres Reyes Valencia</v>
          </cell>
          <cell r="C629" t="str">
            <v>ATH</v>
          </cell>
          <cell r="D629" t="str">
            <v>Angela Parra</v>
          </cell>
        </row>
        <row r="630">
          <cell r="A630">
            <v>1069760204</v>
          </cell>
          <cell r="B630" t="str">
            <v>Heiner Leonardo Melo González</v>
          </cell>
          <cell r="C630" t="str">
            <v>Dale</v>
          </cell>
          <cell r="D630" t="str">
            <v>Carlos Jimenez</v>
          </cell>
        </row>
        <row r="631">
          <cell r="A631">
            <v>1018494333</v>
          </cell>
          <cell r="B631" t="str">
            <v>Laura Victoria Vasquez Bohorquez</v>
          </cell>
          <cell r="C631" t="str">
            <v>Banco Popular</v>
          </cell>
          <cell r="D631" t="str">
            <v>Yesid Hernandez</v>
          </cell>
        </row>
        <row r="632">
          <cell r="A632">
            <v>1049653037</v>
          </cell>
          <cell r="B632" t="str">
            <v>Mónica Alejandra Archila Córdoba</v>
          </cell>
          <cell r="C632" t="str">
            <v>Compensar</v>
          </cell>
          <cell r="D632" t="str">
            <v>Mario Martinez</v>
          </cell>
        </row>
        <row r="633">
          <cell r="A633">
            <v>1030677859</v>
          </cell>
          <cell r="B633" t="str">
            <v>Angie Shirley Urbina Forero</v>
          </cell>
          <cell r="C633" t="str">
            <v>Comercial</v>
          </cell>
          <cell r="D633" t="str">
            <v>Lorena Galvis</v>
          </cell>
        </row>
        <row r="634">
          <cell r="A634">
            <v>1022442705</v>
          </cell>
          <cell r="B634" t="str">
            <v>Camilo Alejandro Contreras Leal</v>
          </cell>
          <cell r="C634" t="str">
            <v>ATH</v>
          </cell>
          <cell r="D634" t="str">
            <v>Angela Parra</v>
          </cell>
        </row>
        <row r="635">
          <cell r="A635">
            <v>1013684666</v>
          </cell>
          <cell r="B635" t="str">
            <v>Brayan Esteban Diaz Gomez</v>
          </cell>
          <cell r="C635" t="str">
            <v>Mercadeo</v>
          </cell>
          <cell r="D635" t="str">
            <v>Alejandro Martinez</v>
          </cell>
        </row>
        <row r="636">
          <cell r="A636">
            <v>1214720429</v>
          </cell>
          <cell r="B636" t="str">
            <v>Juan Esteban Osorio Soto</v>
          </cell>
          <cell r="C636" t="str">
            <v>Seguros Alfa S.A.</v>
          </cell>
          <cell r="D636" t="str">
            <v>Mayra Arias</v>
          </cell>
        </row>
        <row r="637">
          <cell r="A637">
            <v>71704555</v>
          </cell>
          <cell r="B637" t="str">
            <v>Edison Ferney Villegas Tamayo</v>
          </cell>
          <cell r="C637" t="str">
            <v>ATH</v>
          </cell>
          <cell r="D637" t="str">
            <v>Angela Parra</v>
          </cell>
        </row>
        <row r="638">
          <cell r="A638">
            <v>1010079944</v>
          </cell>
          <cell r="B638" t="str">
            <v>Emmanuel Esteban Escamilla</v>
          </cell>
          <cell r="C638" t="str">
            <v>ATH</v>
          </cell>
          <cell r="D638" t="str">
            <v>Angela Parra</v>
          </cell>
        </row>
        <row r="639">
          <cell r="A639">
            <v>1030640426</v>
          </cell>
          <cell r="B639" t="str">
            <v>Astrid Viviana Carreño Diaz</v>
          </cell>
          <cell r="C639" t="str">
            <v>ATH</v>
          </cell>
          <cell r="D639" t="str">
            <v>Angela Parra</v>
          </cell>
        </row>
        <row r="640">
          <cell r="A640">
            <v>52112120</v>
          </cell>
          <cell r="B640" t="str">
            <v>Elizabeth Profas Puentes</v>
          </cell>
          <cell r="C640" t="str">
            <v>Claro</v>
          </cell>
          <cell r="D640" t="str">
            <v>Mayra Arias</v>
          </cell>
        </row>
        <row r="641">
          <cell r="A641">
            <v>1057601450</v>
          </cell>
          <cell r="B641" t="str">
            <v>Juan Sebastian Engativa Duarte</v>
          </cell>
          <cell r="C641" t="str">
            <v>ATH</v>
          </cell>
          <cell r="D641" t="str">
            <v>Angela Parra</v>
          </cell>
        </row>
        <row r="642">
          <cell r="A642">
            <v>1024538705</v>
          </cell>
          <cell r="B642" t="str">
            <v>Nayarid Sanchez Tellez</v>
          </cell>
          <cell r="C642" t="str">
            <v>Alkosto</v>
          </cell>
          <cell r="D642" t="str">
            <v>Omaida Quintero</v>
          </cell>
        </row>
        <row r="643">
          <cell r="A643">
            <v>1032491447</v>
          </cell>
          <cell r="B643" t="str">
            <v>Diego Alexander Lemos Londoño</v>
          </cell>
          <cell r="C643" t="str">
            <v>Claro</v>
          </cell>
          <cell r="D643" t="str">
            <v>Mayra Arias</v>
          </cell>
        </row>
        <row r="644">
          <cell r="A644">
            <v>1057571873</v>
          </cell>
          <cell r="B644" t="str">
            <v>Fredy Gabriel Bonilla Becerra</v>
          </cell>
          <cell r="C644" t="str">
            <v>Compensar</v>
          </cell>
          <cell r="D644" t="str">
            <v>Mario Martinez</v>
          </cell>
        </row>
        <row r="645">
          <cell r="A645">
            <v>79890925</v>
          </cell>
          <cell r="B645" t="str">
            <v>Diego Andres Rodriguez Diaz</v>
          </cell>
          <cell r="C645" t="str">
            <v>ATH</v>
          </cell>
          <cell r="D645" t="str">
            <v>Angela Parra</v>
          </cell>
        </row>
        <row r="646">
          <cell r="A646">
            <v>1144072975</v>
          </cell>
          <cell r="B646" t="str">
            <v>Luis Fernando Andrade Ospina</v>
          </cell>
          <cell r="C646" t="str">
            <v>Banco de Occidente</v>
          </cell>
          <cell r="D646" t="str">
            <v>Mayra Arias</v>
          </cell>
        </row>
        <row r="647">
          <cell r="A647">
            <v>1130587253</v>
          </cell>
          <cell r="B647" t="str">
            <v>Claudia Lorena Mosquera</v>
          </cell>
          <cell r="C647" t="str">
            <v>Banco de Occidente</v>
          </cell>
          <cell r="D647" t="str">
            <v>Mayra Arias</v>
          </cell>
        </row>
        <row r="648">
          <cell r="A648">
            <v>1018451686</v>
          </cell>
          <cell r="B648" t="str">
            <v>Lorena Rodriguez Moscoso</v>
          </cell>
          <cell r="C648" t="str">
            <v>Talento Humano</v>
          </cell>
          <cell r="D648" t="str">
            <v>Tatiana Parra</v>
          </cell>
        </row>
        <row r="649">
          <cell r="A649">
            <v>1146443019</v>
          </cell>
          <cell r="B649" t="str">
            <v>Francisco Javier León Cordero</v>
          </cell>
          <cell r="C649" t="str">
            <v>Élite</v>
          </cell>
          <cell r="D649" t="str">
            <v>Esteffany Garcés</v>
          </cell>
        </row>
        <row r="650">
          <cell r="A650">
            <v>1128272887</v>
          </cell>
          <cell r="B650" t="str">
            <v>Anyela Katherine Castro Muñoz</v>
          </cell>
          <cell r="C650" t="str">
            <v>Coltefinanciera</v>
          </cell>
          <cell r="D650" t="str">
            <v>Carlos Jimenez</v>
          </cell>
        </row>
        <row r="651">
          <cell r="A651">
            <v>1152704122</v>
          </cell>
          <cell r="B651" t="str">
            <v>Mateo Cano Bermudez</v>
          </cell>
          <cell r="C651" t="str">
            <v>Todo 1</v>
          </cell>
          <cell r="D651" t="str">
            <v>Luis Guillermo Cadavid</v>
          </cell>
        </row>
        <row r="652">
          <cell r="A652">
            <v>1010230637</v>
          </cell>
          <cell r="B652" t="str">
            <v>Jordi Sebastian Acevedo Guevara</v>
          </cell>
          <cell r="C652" t="str">
            <v>Experian</v>
          </cell>
          <cell r="D652" t="str">
            <v>Mayra Arias</v>
          </cell>
        </row>
        <row r="653">
          <cell r="A653">
            <v>1024559782</v>
          </cell>
          <cell r="B653" t="str">
            <v>Oscar Brandon Agudelo Herrera</v>
          </cell>
          <cell r="C653" t="str">
            <v>Seguros Mundial</v>
          </cell>
          <cell r="D653" t="str">
            <v>Jhon Duque</v>
          </cell>
        </row>
        <row r="654">
          <cell r="A654">
            <v>66856602</v>
          </cell>
          <cell r="B654" t="str">
            <v>Luz Dary Rodallega Angulo</v>
          </cell>
          <cell r="C654" t="str">
            <v>Promigas</v>
          </cell>
          <cell r="D654" t="str">
            <v>Juan Manuel Villarraga</v>
          </cell>
        </row>
        <row r="655">
          <cell r="A655">
            <v>1016031749</v>
          </cell>
          <cell r="B655" t="str">
            <v>Cesar Augusto Salcedo Chaves</v>
          </cell>
          <cell r="C655" t="str">
            <v>Telefónica</v>
          </cell>
          <cell r="D655" t="str">
            <v>Patricia Sanchez</v>
          </cell>
        </row>
        <row r="656">
          <cell r="A656">
            <v>1023874600</v>
          </cell>
          <cell r="B656" t="str">
            <v>Rafael Ignacio Ariza Alvarez</v>
          </cell>
          <cell r="C656" t="str">
            <v>Banco Popular</v>
          </cell>
          <cell r="D656" t="str">
            <v>Yesid Hernandez</v>
          </cell>
        </row>
        <row r="657">
          <cell r="A657">
            <v>1019066094</v>
          </cell>
          <cell r="B657" t="str">
            <v>Angie Vanessa Gaitan Medina</v>
          </cell>
          <cell r="C657" t="str">
            <v>Experian</v>
          </cell>
          <cell r="D657" t="str">
            <v>Mayra Arias</v>
          </cell>
        </row>
        <row r="658">
          <cell r="A658">
            <v>1128476909</v>
          </cell>
          <cell r="B658" t="str">
            <v>Isabel Cristina Ramirez</v>
          </cell>
          <cell r="C658" t="str">
            <v>Administrativo</v>
          </cell>
          <cell r="D658" t="str">
            <v>Liliam Rios</v>
          </cell>
        </row>
        <row r="659">
          <cell r="A659">
            <v>79964947</v>
          </cell>
          <cell r="B659" t="str">
            <v>Javier Ricardo Charry Barrera</v>
          </cell>
          <cell r="C659" t="str">
            <v>Innovación</v>
          </cell>
          <cell r="D659" t="str">
            <v>Edison Tobón</v>
          </cell>
        </row>
        <row r="660">
          <cell r="A660">
            <v>30384253</v>
          </cell>
          <cell r="B660" t="str">
            <v>Nubia Elsy Gallego Restrepo</v>
          </cell>
          <cell r="C660" t="str">
            <v>Éxito</v>
          </cell>
          <cell r="D660" t="str">
            <v>Jhon Duque</v>
          </cell>
        </row>
        <row r="661">
          <cell r="A661">
            <v>71738303</v>
          </cell>
          <cell r="B661" t="str">
            <v>Eddison Tobón</v>
          </cell>
          <cell r="C661" t="str">
            <v>Innovación</v>
          </cell>
          <cell r="D661" t="str">
            <v>Edison Tobón</v>
          </cell>
        </row>
        <row r="662">
          <cell r="A662">
            <v>1013601347</v>
          </cell>
          <cell r="B662" t="str">
            <v>Cindy Catherine Rincon Gamba</v>
          </cell>
          <cell r="C662" t="str">
            <v>Servientrega</v>
          </cell>
          <cell r="D662" t="str">
            <v>Mario Martinez</v>
          </cell>
        </row>
        <row r="663">
          <cell r="A663">
            <v>1071329512</v>
          </cell>
          <cell r="B663" t="str">
            <v>Eric Fabian Gomez</v>
          </cell>
          <cell r="C663" t="str">
            <v>Wom</v>
          </cell>
          <cell r="D663" t="str">
            <v>Yesid Hernandez</v>
          </cell>
        </row>
        <row r="664">
          <cell r="A664">
            <v>1038336877</v>
          </cell>
          <cell r="B664" t="str">
            <v>Gladys Odilia Moreno Borja</v>
          </cell>
          <cell r="C664" t="str">
            <v>Éxito Retail</v>
          </cell>
          <cell r="D664" t="str">
            <v>Jhon Duque</v>
          </cell>
        </row>
        <row r="665">
          <cell r="A665">
            <v>1007649294</v>
          </cell>
          <cell r="B665" t="str">
            <v>Ingrid Yoana Zuñiga Parra</v>
          </cell>
          <cell r="C665" t="str">
            <v>TI</v>
          </cell>
          <cell r="D665" t="str">
            <v>Manuela Orrego</v>
          </cell>
        </row>
        <row r="666">
          <cell r="A666">
            <v>1014199228</v>
          </cell>
          <cell r="B666" t="str">
            <v>Maria Teresa Rozo Fonseca</v>
          </cell>
          <cell r="C666" t="str">
            <v>ATH</v>
          </cell>
          <cell r="D666" t="str">
            <v>Angela Parra</v>
          </cell>
        </row>
        <row r="667">
          <cell r="A667">
            <v>1235247808</v>
          </cell>
          <cell r="B667" t="str">
            <v>Diego Fernando Machado Ramirez</v>
          </cell>
          <cell r="C667" t="str">
            <v>ATH</v>
          </cell>
          <cell r="D667" t="str">
            <v>Angela Parra</v>
          </cell>
        </row>
        <row r="668">
          <cell r="A668">
            <v>1012441648</v>
          </cell>
          <cell r="B668" t="str">
            <v>Vanessa Gonzalez Jaraba</v>
          </cell>
          <cell r="C668" t="str">
            <v>ATH</v>
          </cell>
          <cell r="D668" t="str">
            <v>Angela Parra</v>
          </cell>
        </row>
        <row r="669">
          <cell r="A669">
            <v>1019033821</v>
          </cell>
          <cell r="B669" t="str">
            <v>Cristian Stivel Hernandez Peña</v>
          </cell>
          <cell r="C669" t="str">
            <v>Wom</v>
          </cell>
          <cell r="D669" t="str">
            <v>Yesid Hernandez</v>
          </cell>
        </row>
        <row r="670">
          <cell r="A670">
            <v>65769106</v>
          </cell>
          <cell r="B670" t="str">
            <v>Ada Maritza Rubio Rodriguez</v>
          </cell>
          <cell r="C670" t="str">
            <v>Banco de Occidente</v>
          </cell>
          <cell r="D670" t="str">
            <v>Mayra Arias</v>
          </cell>
        </row>
        <row r="671">
          <cell r="A671">
            <v>1152439001</v>
          </cell>
          <cell r="B671" t="str">
            <v>Bryant Ledezma Marin</v>
          </cell>
          <cell r="C671" t="str">
            <v>Puntos colombia</v>
          </cell>
          <cell r="D671" t="str">
            <v>John Duque</v>
          </cell>
        </row>
        <row r="672">
          <cell r="A672">
            <v>1049618615</v>
          </cell>
          <cell r="B672" t="str">
            <v>Javier Leonardo Bolaños Cardozo</v>
          </cell>
          <cell r="C672" t="str">
            <v>Éxito</v>
          </cell>
          <cell r="D672" t="str">
            <v>Jhon Duque</v>
          </cell>
        </row>
        <row r="673">
          <cell r="A673">
            <v>32295511</v>
          </cell>
          <cell r="B673" t="str">
            <v>Diana Milena Escobar Ceballos</v>
          </cell>
          <cell r="C673" t="str">
            <v>Puntos colombia</v>
          </cell>
          <cell r="D673" t="str">
            <v>John Duque</v>
          </cell>
        </row>
        <row r="674">
          <cell r="A674">
            <v>27603176</v>
          </cell>
          <cell r="B674" t="str">
            <v>Noris carolina Orellanos</v>
          </cell>
          <cell r="C674" t="str">
            <v>Seguros Alfa S.A.</v>
          </cell>
          <cell r="D674" t="str">
            <v>Mayra Arias</v>
          </cell>
        </row>
        <row r="675">
          <cell r="A675">
            <v>1014289871</v>
          </cell>
          <cell r="B675" t="str">
            <v>Alison Yineth Gonzalez Salazar</v>
          </cell>
          <cell r="C675" t="str">
            <v>Colmena</v>
          </cell>
          <cell r="D675" t="str">
            <v>Juan Manuel Villarraga</v>
          </cell>
        </row>
        <row r="676">
          <cell r="A676">
            <v>1017213770</v>
          </cell>
          <cell r="B676" t="str">
            <v>Jehison Felipe Cardona Herrera</v>
          </cell>
          <cell r="C676" t="str">
            <v>Todo 1</v>
          </cell>
          <cell r="D676" t="str">
            <v>Luis Guillermo Cadavid</v>
          </cell>
        </row>
        <row r="677">
          <cell r="A677">
            <v>1037585945</v>
          </cell>
          <cell r="B677" t="str">
            <v>Carolina Gahona Correa</v>
          </cell>
          <cell r="C677" t="str">
            <v>Comercial</v>
          </cell>
          <cell r="D677" t="str">
            <v>Lorena Galvis</v>
          </cell>
        </row>
        <row r="678">
          <cell r="A678">
            <v>1013671704</v>
          </cell>
          <cell r="B678" t="str">
            <v>Johan Steven Gonzalez Gil</v>
          </cell>
          <cell r="C678" t="str">
            <v>Banco Santander</v>
          </cell>
          <cell r="D678" t="str">
            <v>Mario Martinez</v>
          </cell>
        </row>
        <row r="679">
          <cell r="A679">
            <v>53052755</v>
          </cell>
          <cell r="B679" t="str">
            <v>Francy Milena Sarmiento Fuquene</v>
          </cell>
          <cell r="C679" t="str">
            <v>ATH</v>
          </cell>
          <cell r="D679" t="str">
            <v>Angela Parra</v>
          </cell>
        </row>
        <row r="680">
          <cell r="A680">
            <v>1024595178</v>
          </cell>
          <cell r="B680" t="str">
            <v>Sergio Alejandro Parra Arango</v>
          </cell>
          <cell r="C680" t="str">
            <v>ATH</v>
          </cell>
          <cell r="D680" t="str">
            <v>Angela Parra</v>
          </cell>
        </row>
        <row r="681">
          <cell r="A681">
            <v>1036606828</v>
          </cell>
          <cell r="B681" t="str">
            <v>John Alejandro Berrio Gallego</v>
          </cell>
          <cell r="C681" t="str">
            <v>ATH</v>
          </cell>
          <cell r="D681" t="str">
            <v>Angela Parra</v>
          </cell>
        </row>
        <row r="682">
          <cell r="A682">
            <v>1143348512</v>
          </cell>
          <cell r="B682" t="str">
            <v>Jose Lopez Hinestroza</v>
          </cell>
          <cell r="C682" t="str">
            <v>Todo 1</v>
          </cell>
          <cell r="D682" t="str">
            <v>Luis Guillermo Cadavid</v>
          </cell>
        </row>
        <row r="683">
          <cell r="A683">
            <v>1040752687</v>
          </cell>
          <cell r="B683" t="str">
            <v>Edgar Duvan Lemus Ramos</v>
          </cell>
          <cell r="C683" t="str">
            <v>Innovación</v>
          </cell>
          <cell r="D683" t="str">
            <v>Edison Tobón</v>
          </cell>
        </row>
        <row r="684">
          <cell r="A684">
            <v>34320863</v>
          </cell>
          <cell r="B684" t="str">
            <v>Maria Antonia Gustin Rebolledo</v>
          </cell>
          <cell r="C684" t="str">
            <v>Claro</v>
          </cell>
          <cell r="D684" t="str">
            <v>Mayra Arias</v>
          </cell>
        </row>
        <row r="685">
          <cell r="A685">
            <v>1032430604</v>
          </cell>
          <cell r="B685" t="str">
            <v>Marlen Viviana Romero Alarcon</v>
          </cell>
          <cell r="C685" t="str">
            <v>Wom</v>
          </cell>
          <cell r="D685" t="str">
            <v>Yesid Hernandez</v>
          </cell>
        </row>
        <row r="686">
          <cell r="A686">
            <v>1032390923</v>
          </cell>
          <cell r="B686" t="str">
            <v>Cristian Camilo Suarez</v>
          </cell>
          <cell r="C686" t="str">
            <v>Servientrega</v>
          </cell>
          <cell r="D686" t="str">
            <v>Mario Martinez</v>
          </cell>
        </row>
        <row r="687">
          <cell r="A687">
            <v>1036951258</v>
          </cell>
          <cell r="B687" t="str">
            <v>Tania Diamantina Urrea Quinchia</v>
          </cell>
          <cell r="C687" t="str">
            <v>Todo 1</v>
          </cell>
          <cell r="D687" t="str">
            <v>Luis Guillermo Cadavid</v>
          </cell>
        </row>
        <row r="688">
          <cell r="A688">
            <v>1032465418</v>
          </cell>
          <cell r="B688" t="str">
            <v>Edison Sebastian Delgado Pupo</v>
          </cell>
          <cell r="C688" t="str">
            <v>ATH</v>
          </cell>
          <cell r="D688" t="str">
            <v>Angela Parra</v>
          </cell>
        </row>
        <row r="689">
          <cell r="A689">
            <v>1010170925</v>
          </cell>
          <cell r="B689" t="str">
            <v>Sandra Milena Caipa Delgado</v>
          </cell>
          <cell r="C689" t="str">
            <v>Alkosto</v>
          </cell>
          <cell r="D689" t="str">
            <v>Omaida Quintero</v>
          </cell>
        </row>
        <row r="690">
          <cell r="A690">
            <v>1069757906</v>
          </cell>
          <cell r="B690" t="str">
            <v>Jenny Alejandra Barbosa Pardo</v>
          </cell>
          <cell r="C690" t="str">
            <v>Carvajal</v>
          </cell>
          <cell r="D690" t="str">
            <v>Yesid Hernandez</v>
          </cell>
        </row>
        <row r="691">
          <cell r="A691">
            <v>1033776154</v>
          </cell>
          <cell r="B691" t="str">
            <v>Kenny Alexander Castiblanco Llanos</v>
          </cell>
          <cell r="C691" t="str">
            <v>ATH</v>
          </cell>
          <cell r="D691" t="str">
            <v>Angela Parra</v>
          </cell>
        </row>
        <row r="692">
          <cell r="A692">
            <v>1037596404</v>
          </cell>
          <cell r="B692" t="str">
            <v>Juliana Jimenez Echeverri</v>
          </cell>
          <cell r="C692" t="str">
            <v>Puntos colombia</v>
          </cell>
          <cell r="D692" t="str">
            <v>John Duque</v>
          </cell>
        </row>
        <row r="693">
          <cell r="A693">
            <v>1152702377</v>
          </cell>
          <cell r="B693" t="str">
            <v>Veronica Andrea Velez Lotero</v>
          </cell>
          <cell r="C693" t="str">
            <v>Éxito</v>
          </cell>
          <cell r="D693" t="str">
            <v>Jhon Duque</v>
          </cell>
        </row>
        <row r="694">
          <cell r="A694">
            <v>53155021</v>
          </cell>
          <cell r="B694" t="str">
            <v>Darly Licet Perez Acosta</v>
          </cell>
          <cell r="C694" t="str">
            <v>Banco Popular</v>
          </cell>
          <cell r="D694" t="str">
            <v>Yesid Hernandez</v>
          </cell>
        </row>
        <row r="695">
          <cell r="A695">
            <v>79965412</v>
          </cell>
          <cell r="B695" t="str">
            <v>William Alexander Gutierrez Martinez</v>
          </cell>
          <cell r="C695" t="str">
            <v>Banco de Occidente</v>
          </cell>
          <cell r="D695" t="str">
            <v>Mayra Arias</v>
          </cell>
        </row>
        <row r="696">
          <cell r="A696">
            <v>1088536557</v>
          </cell>
          <cell r="B696" t="str">
            <v>Victor Alfonso Velasquez Gomez</v>
          </cell>
          <cell r="C696" t="str">
            <v>ATH</v>
          </cell>
          <cell r="D696" t="str">
            <v>Angela Parra</v>
          </cell>
        </row>
        <row r="697">
          <cell r="A697">
            <v>1014243531</v>
          </cell>
          <cell r="B697" t="str">
            <v>William Camilo Aucique Silva</v>
          </cell>
          <cell r="C697" t="str">
            <v>Puntos colombia</v>
          </cell>
          <cell r="D697" t="str">
            <v>John Duque</v>
          </cell>
        </row>
        <row r="698">
          <cell r="A698">
            <v>1013597253</v>
          </cell>
          <cell r="B698" t="str">
            <v>Deisy Johana Caro Castillo</v>
          </cell>
          <cell r="C698" t="str">
            <v>Servientrega</v>
          </cell>
          <cell r="D698" t="str">
            <v>Mario Martinez</v>
          </cell>
        </row>
        <row r="699">
          <cell r="A699">
            <v>80135157</v>
          </cell>
          <cell r="B699" t="str">
            <v>Carlos Andres Ortiz Castillo</v>
          </cell>
          <cell r="C699" t="str">
            <v>ATH</v>
          </cell>
          <cell r="D699" t="str">
            <v>Angela Parra</v>
          </cell>
        </row>
        <row r="700">
          <cell r="A700">
            <v>1024517691</v>
          </cell>
          <cell r="B700" t="str">
            <v>Jaisson Alejan Avila Rodriguez</v>
          </cell>
          <cell r="C700" t="str">
            <v>Banco Santander</v>
          </cell>
          <cell r="D700" t="str">
            <v>Mario Martinez</v>
          </cell>
        </row>
        <row r="701">
          <cell r="A701">
            <v>1012342705</v>
          </cell>
          <cell r="B701" t="str">
            <v>Nataly Johann Huertas Barragan</v>
          </cell>
          <cell r="C701" t="str">
            <v>Banco de Occidente</v>
          </cell>
          <cell r="D701" t="str">
            <v>Mayra Arias</v>
          </cell>
        </row>
        <row r="702">
          <cell r="A702">
            <v>1015995442</v>
          </cell>
          <cell r="B702" t="str">
            <v>Sandra Janeth Parra Matiz</v>
          </cell>
          <cell r="C702" t="str">
            <v>Comercial</v>
          </cell>
          <cell r="D702" t="str">
            <v>Lorena Galvis</v>
          </cell>
        </row>
        <row r="703">
          <cell r="A703">
            <v>1017270766</v>
          </cell>
          <cell r="B703" t="str">
            <v>Jeraldine Hinestroza Palacios</v>
          </cell>
          <cell r="C703" t="str">
            <v>Puntos colombia</v>
          </cell>
          <cell r="D703" t="str">
            <v>John Duque</v>
          </cell>
        </row>
        <row r="704">
          <cell r="A704">
            <v>80168242</v>
          </cell>
          <cell r="B704" t="str">
            <v>Juan Carlos Orjuela Martinez</v>
          </cell>
          <cell r="C704" t="str">
            <v>Banco Popular</v>
          </cell>
          <cell r="D704" t="str">
            <v>Yesid Hernandez</v>
          </cell>
        </row>
        <row r="705">
          <cell r="A705">
            <v>523119</v>
          </cell>
          <cell r="B705" t="str">
            <v>Ismar Valeria Mendoza Alvarado</v>
          </cell>
          <cell r="C705" t="str">
            <v>Todo 1</v>
          </cell>
          <cell r="D705" t="str">
            <v>Luis Guillermo Cadavid</v>
          </cell>
        </row>
        <row r="706">
          <cell r="A706">
            <v>52984837</v>
          </cell>
          <cell r="B706" t="str">
            <v>Nancy Carolin Flechas Avendaño</v>
          </cell>
          <cell r="C706" t="str">
            <v>Colpatria</v>
          </cell>
          <cell r="D706" t="str">
            <v>Omaida Quintero</v>
          </cell>
        </row>
        <row r="707">
          <cell r="A707">
            <v>1192776443</v>
          </cell>
          <cell r="B707" t="str">
            <v>Albeiro Jose Suarez Ramos</v>
          </cell>
          <cell r="C707" t="str">
            <v>Telefónica</v>
          </cell>
          <cell r="D707" t="str">
            <v>Patricia Sanchez</v>
          </cell>
        </row>
        <row r="708">
          <cell r="A708">
            <v>1017211018</v>
          </cell>
          <cell r="B708" t="str">
            <v>Andres Feli Cardona Echavarria</v>
          </cell>
          <cell r="C708" t="str">
            <v>Éxito</v>
          </cell>
          <cell r="D708" t="str">
            <v>Jhon Duque</v>
          </cell>
        </row>
        <row r="709">
          <cell r="A709">
            <v>1128397268</v>
          </cell>
          <cell r="B709" t="str">
            <v>John Anderson Duque Alzate</v>
          </cell>
          <cell r="C709" t="str">
            <v>Dirección Operaciones</v>
          </cell>
          <cell r="D709" t="str">
            <v>Sara Cardenas</v>
          </cell>
        </row>
        <row r="710">
          <cell r="A710">
            <v>79907018</v>
          </cell>
          <cell r="B710" t="str">
            <v>Samy Frank Morato Florez</v>
          </cell>
          <cell r="C710" t="str">
            <v>Alkosto</v>
          </cell>
          <cell r="D710" t="str">
            <v>Omaida Quintero</v>
          </cell>
        </row>
        <row r="711">
          <cell r="A711">
            <v>1081798855</v>
          </cell>
          <cell r="B711" t="str">
            <v>Ana Julieth Quiñonez Gamarra</v>
          </cell>
          <cell r="C711" t="str">
            <v>Banco Popular</v>
          </cell>
          <cell r="D711" t="str">
            <v>Yesid Hernandez</v>
          </cell>
        </row>
        <row r="712">
          <cell r="A712">
            <v>1013636656</v>
          </cell>
          <cell r="B712" t="str">
            <v>Andres Nomezqui Campos</v>
          </cell>
          <cell r="C712" t="str">
            <v>Seguros Mundial</v>
          </cell>
          <cell r="D712" t="str">
            <v>Jhon Duque</v>
          </cell>
        </row>
        <row r="713">
          <cell r="A713">
            <v>1014236868</v>
          </cell>
          <cell r="B713" t="str">
            <v>July Tatiana Parra Pimiento</v>
          </cell>
          <cell r="C713" t="str">
            <v>Talento Humano</v>
          </cell>
          <cell r="D713" t="str">
            <v>Julian Gómez</v>
          </cell>
        </row>
        <row r="714">
          <cell r="A714">
            <v>1018434802</v>
          </cell>
          <cell r="B714" t="str">
            <v>Julian Humbe Rodriguez Ramirez</v>
          </cell>
          <cell r="C714" t="str">
            <v>Wom</v>
          </cell>
          <cell r="D714" t="str">
            <v>Yesid Hernandez</v>
          </cell>
        </row>
        <row r="715">
          <cell r="A715">
            <v>1069748702</v>
          </cell>
          <cell r="B715" t="str">
            <v>Diana Caro Hernandez Salamanca</v>
          </cell>
          <cell r="C715" t="str">
            <v>Wom</v>
          </cell>
          <cell r="D715" t="str">
            <v>Yesid Hernandez</v>
          </cell>
        </row>
        <row r="716">
          <cell r="A716">
            <v>1032475672</v>
          </cell>
          <cell r="B716" t="str">
            <v>Eliana Jossiany Puerto Agudelo</v>
          </cell>
          <cell r="C716" t="str">
            <v>ATH</v>
          </cell>
          <cell r="D716" t="str">
            <v>Angela Parra</v>
          </cell>
        </row>
        <row r="717">
          <cell r="A717">
            <v>80009230</v>
          </cell>
          <cell r="B717" t="str">
            <v>Wilmer Yesid Monroy Gonzalez</v>
          </cell>
          <cell r="C717" t="str">
            <v>ATH</v>
          </cell>
          <cell r="D717" t="str">
            <v>Angela Parra</v>
          </cell>
        </row>
        <row r="718">
          <cell r="A718">
            <v>39175632</v>
          </cell>
          <cell r="B718" t="str">
            <v>Libia Yajaidy Copete Ruiz</v>
          </cell>
          <cell r="C718" t="str">
            <v>Alkosto</v>
          </cell>
          <cell r="D718" t="str">
            <v>Omaida Quintero</v>
          </cell>
        </row>
        <row r="719">
          <cell r="A719">
            <v>1216727021</v>
          </cell>
          <cell r="B719" t="str">
            <v>Estefania Acevedo Cano</v>
          </cell>
          <cell r="C719" t="str">
            <v>Puntos colombia</v>
          </cell>
          <cell r="D719" t="str">
            <v>John Duque</v>
          </cell>
        </row>
        <row r="720">
          <cell r="A720">
            <v>1030602148</v>
          </cell>
          <cell r="B720" t="str">
            <v>Jenny Kather Buitrago Martinez</v>
          </cell>
          <cell r="C720" t="str">
            <v>Colpatria</v>
          </cell>
          <cell r="D720" t="str">
            <v>Omaida Quintero</v>
          </cell>
        </row>
        <row r="721">
          <cell r="A721">
            <v>1020464322</v>
          </cell>
          <cell r="B721" t="str">
            <v>Marisol Cuartas Monsalve</v>
          </cell>
          <cell r="C721" t="str">
            <v>Todo 1</v>
          </cell>
          <cell r="D721" t="str">
            <v>Luis Guillermo Cadavid</v>
          </cell>
        </row>
        <row r="722">
          <cell r="A722">
            <v>1152203718</v>
          </cell>
          <cell r="B722" t="str">
            <v>Liliana Maria Restrepo Ayala</v>
          </cell>
          <cell r="C722" t="str">
            <v>Puntos colombia</v>
          </cell>
          <cell r="D722" t="str">
            <v>John Duque</v>
          </cell>
        </row>
        <row r="723">
          <cell r="A723">
            <v>1022325431</v>
          </cell>
          <cell r="B723" t="str">
            <v>Fabian Andres Orozco Contreras</v>
          </cell>
          <cell r="C723" t="str">
            <v>Colpatria</v>
          </cell>
          <cell r="D723" t="str">
            <v>Omaida Quintero</v>
          </cell>
        </row>
        <row r="724">
          <cell r="A724">
            <v>79879157</v>
          </cell>
          <cell r="B724" t="str">
            <v>Ivan Antonio Pinto Valles</v>
          </cell>
          <cell r="C724" t="str">
            <v>ATH</v>
          </cell>
          <cell r="D724" t="str">
            <v>Angela Parra</v>
          </cell>
        </row>
        <row r="725">
          <cell r="A725">
            <v>51982943</v>
          </cell>
          <cell r="B725" t="str">
            <v>Magnolia Torres Zambrano</v>
          </cell>
          <cell r="C725" t="str">
            <v>Servientrega</v>
          </cell>
          <cell r="D725" t="str">
            <v>Mario Martinez</v>
          </cell>
        </row>
        <row r="726">
          <cell r="A726">
            <v>1032357327</v>
          </cell>
          <cell r="B726" t="str">
            <v>Diego Sebastian Zaldua Barriga</v>
          </cell>
          <cell r="C726" t="str">
            <v>Corredores Davivienda</v>
          </cell>
          <cell r="D726" t="str">
            <v>Omaida Quintero</v>
          </cell>
        </row>
        <row r="727">
          <cell r="A727">
            <v>20451166</v>
          </cell>
          <cell r="B727" t="str">
            <v>Magda Yurany Montaño Murcia</v>
          </cell>
          <cell r="C727" t="str">
            <v>Comercial</v>
          </cell>
          <cell r="D727" t="str">
            <v>Lorena Galvis</v>
          </cell>
        </row>
        <row r="728">
          <cell r="A728">
            <v>1017134090</v>
          </cell>
          <cell r="B728" t="str">
            <v>Leidy Johana Zapata Posada</v>
          </cell>
          <cell r="C728" t="str">
            <v>Todo 1</v>
          </cell>
          <cell r="D728" t="str">
            <v>Luis Guillermo Cadavid</v>
          </cell>
        </row>
        <row r="729">
          <cell r="A729">
            <v>1017211602</v>
          </cell>
          <cell r="B729" t="str">
            <v>Lina Patricia Aguirre Tabares</v>
          </cell>
          <cell r="C729" t="str">
            <v>Puntos colombia</v>
          </cell>
          <cell r="D729" t="str">
            <v>John Duque</v>
          </cell>
        </row>
        <row r="730">
          <cell r="A730">
            <v>52354090</v>
          </cell>
          <cell r="B730" t="str">
            <v>Diana Carolina Bernal Mesa</v>
          </cell>
          <cell r="C730" t="str">
            <v>Banco de Occidente</v>
          </cell>
          <cell r="D730" t="str">
            <v>Mayra Arias</v>
          </cell>
        </row>
        <row r="731">
          <cell r="A731">
            <v>1068972999</v>
          </cell>
          <cell r="B731" t="str">
            <v>Juan Carlos Villarraga Sabogal</v>
          </cell>
          <cell r="C731" t="str">
            <v>Operaciones</v>
          </cell>
          <cell r="D731" t="str">
            <v>Esteffany Garcés</v>
          </cell>
        </row>
        <row r="732">
          <cell r="A732">
            <v>98633605</v>
          </cell>
          <cell r="B732" t="str">
            <v>John Alexander Naranjo Rios</v>
          </cell>
          <cell r="C732" t="str">
            <v>Todo 1</v>
          </cell>
          <cell r="D732" t="str">
            <v>Luis Guillermo Cadavid</v>
          </cell>
        </row>
        <row r="733">
          <cell r="A733">
            <v>1128469283</v>
          </cell>
          <cell r="B733" t="str">
            <v>Natalia Correa Fierro</v>
          </cell>
          <cell r="C733" t="str">
            <v>Todo 1</v>
          </cell>
          <cell r="D733" t="str">
            <v>Luis Guillermo Cadavid</v>
          </cell>
        </row>
        <row r="734">
          <cell r="A734">
            <v>14837923</v>
          </cell>
          <cell r="B734" t="str">
            <v>Carlos Alberto Jimenez Marin</v>
          </cell>
          <cell r="C734" t="str">
            <v>Dirección Operaciones</v>
          </cell>
          <cell r="D734" t="str">
            <v>Sara Cardenas</v>
          </cell>
        </row>
        <row r="735">
          <cell r="A735">
            <v>25113097</v>
          </cell>
          <cell r="B735" t="str">
            <v>Diana Lorena Galvis Gaitan</v>
          </cell>
          <cell r="C735" t="str">
            <v>Comercial</v>
          </cell>
          <cell r="D735" t="str">
            <v>Lorena Galvis</v>
          </cell>
        </row>
        <row r="736">
          <cell r="A736">
            <v>53001892</v>
          </cell>
          <cell r="B736" t="str">
            <v>Patricia Gutierrez Aldana</v>
          </cell>
          <cell r="C736" t="str">
            <v>Banco Santander</v>
          </cell>
          <cell r="D736" t="str">
            <v>Mario Martinez</v>
          </cell>
        </row>
        <row r="737">
          <cell r="A737">
            <v>43167463</v>
          </cell>
          <cell r="B737" t="str">
            <v>Claribel Marin Ospina</v>
          </cell>
          <cell r="C737" t="str">
            <v>Interactuar</v>
          </cell>
          <cell r="D737" t="str">
            <v>Carlos Jimenez</v>
          </cell>
        </row>
        <row r="738">
          <cell r="A738">
            <v>1152194284</v>
          </cell>
          <cell r="B738" t="str">
            <v>Sandra Milena Aguirre Tabares</v>
          </cell>
          <cell r="C738" t="str">
            <v>Puntos colombia</v>
          </cell>
          <cell r="D738" t="str">
            <v>John Duque</v>
          </cell>
        </row>
        <row r="739">
          <cell r="A739">
            <v>22793767</v>
          </cell>
          <cell r="B739" t="str">
            <v>Sonia Marcela Benavides Segura</v>
          </cell>
          <cell r="C739" t="str">
            <v>Crowd SQA</v>
          </cell>
          <cell r="D739" t="str">
            <v>Carlos Jimenez</v>
          </cell>
        </row>
        <row r="740">
          <cell r="A740">
            <v>1042064228</v>
          </cell>
          <cell r="B740" t="str">
            <v>Katherine Bedoya Cardona</v>
          </cell>
          <cell r="C740" t="str">
            <v>Innovación</v>
          </cell>
          <cell r="D740" t="str">
            <v>Edison Tobón</v>
          </cell>
        </row>
        <row r="741">
          <cell r="A741">
            <v>1012346353</v>
          </cell>
          <cell r="B741" t="str">
            <v>Jerzon Garzon Prieto</v>
          </cell>
          <cell r="C741" t="str">
            <v>ATH</v>
          </cell>
          <cell r="D741" t="str">
            <v>Angela Parra</v>
          </cell>
        </row>
        <row r="742">
          <cell r="A742">
            <v>93132935</v>
          </cell>
          <cell r="B742" t="str">
            <v>Luis Fernando Perdomo Leal</v>
          </cell>
          <cell r="C742" t="str">
            <v>Telefónica</v>
          </cell>
          <cell r="D742" t="str">
            <v>Patricia Sanchez</v>
          </cell>
        </row>
        <row r="743">
          <cell r="A743">
            <v>11259987</v>
          </cell>
          <cell r="B743" t="str">
            <v>Mario Alejandro Martinez Perez</v>
          </cell>
          <cell r="C743" t="str">
            <v>Dirección Operaciones</v>
          </cell>
          <cell r="D743" t="str">
            <v>Sara Cardenas</v>
          </cell>
        </row>
        <row r="744">
          <cell r="A744">
            <v>43624659</v>
          </cell>
          <cell r="B744" t="str">
            <v>Celeny Oquendo Perez</v>
          </cell>
          <cell r="C744" t="str">
            <v>Dirección Operaciones</v>
          </cell>
          <cell r="D744" t="str">
            <v>Sara Cardenas</v>
          </cell>
        </row>
        <row r="745">
          <cell r="A745">
            <v>1082920571</v>
          </cell>
          <cell r="B745" t="str">
            <v>Aileen Raque Rodriguez Buelvas</v>
          </cell>
          <cell r="C745" t="str">
            <v>Administrativo</v>
          </cell>
          <cell r="D745" t="str">
            <v>Liliam Rios</v>
          </cell>
        </row>
        <row r="746">
          <cell r="A746">
            <v>1036674696</v>
          </cell>
          <cell r="B746" t="str">
            <v>Keyla Valentina Garcia Castaño</v>
          </cell>
          <cell r="C746" t="str">
            <v>Puntos colombia</v>
          </cell>
          <cell r="D746" t="str">
            <v>John Duque</v>
          </cell>
        </row>
        <row r="747">
          <cell r="A747">
            <v>71769551</v>
          </cell>
          <cell r="B747" t="str">
            <v>Sergio Conrad Arroyave Giraldo</v>
          </cell>
          <cell r="C747" t="str">
            <v>Puntos colombia</v>
          </cell>
          <cell r="D747" t="str">
            <v>John Duque</v>
          </cell>
        </row>
        <row r="748">
          <cell r="A748">
            <v>1036604143</v>
          </cell>
          <cell r="B748" t="str">
            <v>Juan Fernando Muñoz Urrego</v>
          </cell>
          <cell r="C748" t="str">
            <v>Puntos colombia</v>
          </cell>
          <cell r="D748" t="str">
            <v>John Duque</v>
          </cell>
        </row>
        <row r="749">
          <cell r="A749">
            <v>51982593</v>
          </cell>
          <cell r="B749" t="str">
            <v>Estela Jimenez Reyes</v>
          </cell>
          <cell r="C749" t="str">
            <v>Porvenir</v>
          </cell>
          <cell r="D749" t="str">
            <v>Patricia Sanchez</v>
          </cell>
        </row>
        <row r="750">
          <cell r="A750">
            <v>79529622</v>
          </cell>
          <cell r="B750" t="str">
            <v>Nestor Leonardo Niño Tellez</v>
          </cell>
          <cell r="C750" t="str">
            <v>Dirección Operaciones</v>
          </cell>
          <cell r="D750" t="str">
            <v>Sara Cardenas</v>
          </cell>
        </row>
        <row r="751">
          <cell r="A751">
            <v>53061418</v>
          </cell>
          <cell r="B751" t="str">
            <v>Nohora Ivonne Diaz Bernal</v>
          </cell>
          <cell r="C751" t="str">
            <v>Todo 1</v>
          </cell>
          <cell r="D751" t="str">
            <v>Luis Guillermo Cadavid</v>
          </cell>
        </row>
        <row r="752">
          <cell r="A752">
            <v>98645217</v>
          </cell>
          <cell r="B752" t="str">
            <v>Diego Alejandro Lievano Zapata</v>
          </cell>
          <cell r="C752" t="str">
            <v>Coltefinanciera</v>
          </cell>
          <cell r="D752" t="str">
            <v>Carlos Jimenez</v>
          </cell>
        </row>
        <row r="753">
          <cell r="A753">
            <v>98557566</v>
          </cell>
          <cell r="B753" t="str">
            <v>Carlos Eduardo Palacio Ruiz</v>
          </cell>
          <cell r="C753" t="str">
            <v>Todo 1</v>
          </cell>
          <cell r="D753" t="str">
            <v>Luis Guillermo Cadavid</v>
          </cell>
        </row>
        <row r="754">
          <cell r="A754">
            <v>1126589122</v>
          </cell>
          <cell r="B754" t="str">
            <v>John Alexander Aguirre Marin</v>
          </cell>
          <cell r="C754" t="str">
            <v>ATH</v>
          </cell>
          <cell r="D754" t="str">
            <v>Angela Parra</v>
          </cell>
        </row>
        <row r="755">
          <cell r="A755">
            <v>71310992</v>
          </cell>
          <cell r="B755" t="str">
            <v>José Julian Gómez de los Ríos</v>
          </cell>
          <cell r="C755" t="str">
            <v>Administrativo</v>
          </cell>
          <cell r="D755" t="str">
            <v>Julian Gómez</v>
          </cell>
        </row>
        <row r="756">
          <cell r="A756">
            <v>1016052612</v>
          </cell>
          <cell r="B756" t="str">
            <v>Johanna Alexa Patalagua Bernal</v>
          </cell>
          <cell r="C756" t="str">
            <v>Alkosto</v>
          </cell>
          <cell r="D756" t="str">
            <v>Omaida Quintero</v>
          </cell>
        </row>
        <row r="757">
          <cell r="A757">
            <v>39190712</v>
          </cell>
          <cell r="B757" t="str">
            <v>Liliam Girleza Rios Gonzalez</v>
          </cell>
          <cell r="C757" t="str">
            <v>Administrativo</v>
          </cell>
          <cell r="D757" t="str">
            <v>Julian Gómez</v>
          </cell>
        </row>
        <row r="758">
          <cell r="A758">
            <v>43612305</v>
          </cell>
          <cell r="B758" t="str">
            <v>Marilu Garcia Lopera</v>
          </cell>
          <cell r="C758" t="str">
            <v>Todo 1</v>
          </cell>
          <cell r="D758" t="str">
            <v>Luis Guillermo Cadavid</v>
          </cell>
        </row>
        <row r="759">
          <cell r="A759">
            <v>12199350</v>
          </cell>
          <cell r="B759" t="str">
            <v>Yesid Andrade Rivera</v>
          </cell>
          <cell r="C759" t="str">
            <v>Todo 1</v>
          </cell>
          <cell r="D759" t="str">
            <v>Luis Guillermo Cadavid</v>
          </cell>
        </row>
        <row r="760">
          <cell r="A760">
            <v>1128404708</v>
          </cell>
          <cell r="B760" t="str">
            <v>Esteffany A. Garces Restrepo</v>
          </cell>
          <cell r="C760" t="str">
            <v>Dirección Operaciones</v>
          </cell>
          <cell r="D760" t="str">
            <v>Sara Cardenas</v>
          </cell>
        </row>
        <row r="761">
          <cell r="A761">
            <v>52392550</v>
          </cell>
          <cell r="B761" t="str">
            <v>Adriana Gonzalez Arciniegas</v>
          </cell>
          <cell r="C761" t="str">
            <v>Dirección Operaciones</v>
          </cell>
          <cell r="D761" t="str">
            <v>Sara Cardenas</v>
          </cell>
        </row>
        <row r="762">
          <cell r="A762">
            <v>43626729</v>
          </cell>
          <cell r="B762" t="str">
            <v>Liliana Maria Naranjo Rojas</v>
          </cell>
          <cell r="C762" t="str">
            <v>Puntos colombia</v>
          </cell>
          <cell r="D762" t="str">
            <v>John Duque</v>
          </cell>
        </row>
        <row r="763">
          <cell r="A763">
            <v>32140831</v>
          </cell>
          <cell r="B763" t="str">
            <v>Lina Maria Cardona Quiceno</v>
          </cell>
          <cell r="C763" t="str">
            <v>Puntos colombia</v>
          </cell>
          <cell r="D763" t="str">
            <v>John Duque</v>
          </cell>
        </row>
      </sheetData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therine Bedoya Cardona" id="{751E1C39-034B-44E3-8005-2E69439FBDC3}" userId="S::calidad@sqasa.co::85be896d-a355-4c88-8956-4a29b0cb71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332" dT="2022-09-29T12:55:10.86" personId="{751E1C39-034B-44E3-8005-2E69439FBDC3}" id="{EBA913D1-3E4E-40A7-AC0B-3411F2B21C13}">
    <text>Hizo semillero de krakenweb. Y envio reto de kraken rest.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mpusqa.sqasa.com/main/mySpace/myStudents.php?student=368" TargetMode="External"/><Relationship Id="rId671" Type="http://schemas.openxmlformats.org/officeDocument/2006/relationships/hyperlink" Target="https://testdesign.sqasa.com/index.php?caller=login" TargetMode="External"/><Relationship Id="rId769" Type="http://schemas.openxmlformats.org/officeDocument/2006/relationships/hyperlink" Target="https://testdesign.sqasa.com/index.php?caller=login" TargetMode="External"/><Relationship Id="rId21" Type="http://schemas.openxmlformats.org/officeDocument/2006/relationships/hyperlink" Target="https://campusqa.sqasa.com/main/mySpace/myStudents.php?student=1134" TargetMode="External"/><Relationship Id="rId324" Type="http://schemas.openxmlformats.org/officeDocument/2006/relationships/hyperlink" Target="https://sqasa1.sharepoint.com/:x:/s/Infor_SQA/EYigXUzOhTxGq65NjUvBFz4BkcEY-ACF01GbF4GAUEbB6A" TargetMode="External"/><Relationship Id="rId531" Type="http://schemas.openxmlformats.org/officeDocument/2006/relationships/hyperlink" Target="https://testdesign.sqasa.com/index.php?caller=login" TargetMode="External"/><Relationship Id="rId629" Type="http://schemas.openxmlformats.org/officeDocument/2006/relationships/hyperlink" Target="https://testdesign.sqasa.com/index.php?caller=login" TargetMode="External"/><Relationship Id="rId170" Type="http://schemas.openxmlformats.org/officeDocument/2006/relationships/hyperlink" Target="https://campusqa.sqasa.com/main/mySpace/myStudents.php?student=591" TargetMode="External"/><Relationship Id="rId268" Type="http://schemas.openxmlformats.org/officeDocument/2006/relationships/hyperlink" Target="https://sqasa1.sharepoint.com/:x:/s/Infor_SQA/Ebew30g8OqNGujNgy4ak59oBjWgDJMW6LrEnZxQsMAww2A" TargetMode="External"/><Relationship Id="rId475" Type="http://schemas.openxmlformats.org/officeDocument/2006/relationships/hyperlink" Target="https://campusqa.sqasa.com/main/mySpace/myStudents.php?student=741" TargetMode="External"/><Relationship Id="rId682" Type="http://schemas.openxmlformats.org/officeDocument/2006/relationships/hyperlink" Target="https://testdesign.sqasa.com/index.php?caller=login" TargetMode="External"/><Relationship Id="rId32" Type="http://schemas.openxmlformats.org/officeDocument/2006/relationships/hyperlink" Target="https://campusqa.sqasa.com/main/mySpace/myStudents.php?student=1112" TargetMode="External"/><Relationship Id="rId128" Type="http://schemas.openxmlformats.org/officeDocument/2006/relationships/hyperlink" Target="https://campusqa.sqasa.com/main/mySpace/myStudents.php?student=828" TargetMode="External"/><Relationship Id="rId335" Type="http://schemas.openxmlformats.org/officeDocument/2006/relationships/hyperlink" Target="https://sqasa1.sharepoint.com/:x:/s/Infor_SQA/EcqugvW-56xAiXeuf69uPg8Bkmk7xHhL1pGqtHmTjzeMhg" TargetMode="External"/><Relationship Id="rId542" Type="http://schemas.openxmlformats.org/officeDocument/2006/relationships/hyperlink" Target="https://testdesign.sqasa.com/index.php?caller=login" TargetMode="External"/><Relationship Id="rId181" Type="http://schemas.openxmlformats.org/officeDocument/2006/relationships/hyperlink" Target="https://campusqa.sqasa.com/main/mySpace/myStudents.php?student=514" TargetMode="External"/><Relationship Id="rId402" Type="http://schemas.openxmlformats.org/officeDocument/2006/relationships/hyperlink" Target="https://sqasa1.sharepoint.com/:x:/s/Infor_SQA/EYCqWO9MN8xEsC27Twnio8sBCGwVOFXi2v03_Y3QgkJ-2g?email=miguel.rodriguez%40sqasa.co&amp;e=cvoeKs" TargetMode="External"/><Relationship Id="rId279" Type="http://schemas.openxmlformats.org/officeDocument/2006/relationships/hyperlink" Target="https://sqasa1.sharepoint.com/:x:/s/Infor_SQA/EVFplkwOdsxOsIdcgpgmrbABF4uLmQJeADOF7sqfMaO3sw" TargetMode="External"/><Relationship Id="rId486" Type="http://schemas.openxmlformats.org/officeDocument/2006/relationships/hyperlink" Target="https://campusqa.sqasa.com/main/mySpace/myStudents.php?student=881" TargetMode="External"/><Relationship Id="rId693" Type="http://schemas.openxmlformats.org/officeDocument/2006/relationships/hyperlink" Target="https://testdesign.sqasa.com/index.php?caller=login" TargetMode="External"/><Relationship Id="rId707" Type="http://schemas.openxmlformats.org/officeDocument/2006/relationships/hyperlink" Target="https://testdesign.sqasa.com/index.php?caller=login" TargetMode="External"/><Relationship Id="rId43" Type="http://schemas.openxmlformats.org/officeDocument/2006/relationships/hyperlink" Target="https://campusqa.sqasa.com/main/mySpace/myStudents.php?student=1086" TargetMode="External"/><Relationship Id="rId139" Type="http://schemas.openxmlformats.org/officeDocument/2006/relationships/hyperlink" Target="https://campusqa.sqasa.com/main/mySpace/myStudents.php?student=792" TargetMode="External"/><Relationship Id="rId346" Type="http://schemas.openxmlformats.org/officeDocument/2006/relationships/hyperlink" Target="https://sqasa1.sharepoint.com/:x:/s/Infor_SQA/EbHoGJMRkO1Gn8RxaWUzoDgBDP5CkkApy5ujtIANwcxrPg" TargetMode="External"/><Relationship Id="rId553" Type="http://schemas.openxmlformats.org/officeDocument/2006/relationships/hyperlink" Target="https://testdesign.sqasa.com/index.php?caller=login" TargetMode="External"/><Relationship Id="rId760" Type="http://schemas.openxmlformats.org/officeDocument/2006/relationships/hyperlink" Target="https://testdesign.sqasa.com/index.php?caller=login" TargetMode="External"/><Relationship Id="rId192" Type="http://schemas.openxmlformats.org/officeDocument/2006/relationships/hyperlink" Target="http://campusqa.sqasa.com/main/mySpace/myStudents.php?student=312" TargetMode="External"/><Relationship Id="rId206" Type="http://schemas.openxmlformats.org/officeDocument/2006/relationships/hyperlink" Target="http://campusqa.sqasa.com/main/mySpace/myStudents.php?student=64" TargetMode="External"/><Relationship Id="rId413" Type="http://schemas.openxmlformats.org/officeDocument/2006/relationships/hyperlink" Target="https://sqasa1.sharepoint.com/:x:/s/Infor_SQA/EVhnQbWRCV1JolQhvJiY5qkB5sMOiygM4obhoEkept3FpA?email=dolly.hernandez%40sqasa.co&amp;e=D3XHfL" TargetMode="External"/><Relationship Id="rId497" Type="http://schemas.openxmlformats.org/officeDocument/2006/relationships/hyperlink" Target="https://testdesign.sqasa.com/index.php?caller=login" TargetMode="External"/><Relationship Id="rId620" Type="http://schemas.openxmlformats.org/officeDocument/2006/relationships/hyperlink" Target="https://testdesign.sqasa.com/index.php?caller=login" TargetMode="External"/><Relationship Id="rId718" Type="http://schemas.openxmlformats.org/officeDocument/2006/relationships/hyperlink" Target="https://testdesign.sqasa.com/index.php?caller=login" TargetMode="External"/><Relationship Id="rId357" Type="http://schemas.openxmlformats.org/officeDocument/2006/relationships/hyperlink" Target="https://sqasa1.sharepoint.com/:x:/s/Infor_SQA/ETXDbeUSmFJJidPw7tl96cEBqHdsYOQWsBFp8JaMtlNF4w?email=douglas.nova%40sqasa.co&amp;e=RopwEQ" TargetMode="External"/><Relationship Id="rId54" Type="http://schemas.openxmlformats.org/officeDocument/2006/relationships/hyperlink" Target="https://campusqa.sqasa.com/main/mySpace/myStudents.php?student=1062" TargetMode="External"/><Relationship Id="rId217" Type="http://schemas.openxmlformats.org/officeDocument/2006/relationships/hyperlink" Target="https://campusqa.sqasa.com/main/mySpace/myStudents.php?student=306" TargetMode="External"/><Relationship Id="rId564" Type="http://schemas.openxmlformats.org/officeDocument/2006/relationships/hyperlink" Target="https://testdesign.sqasa.com/index.php?caller=login" TargetMode="External"/><Relationship Id="rId771" Type="http://schemas.openxmlformats.org/officeDocument/2006/relationships/comments" Target="../comments1.xml"/><Relationship Id="rId424" Type="http://schemas.openxmlformats.org/officeDocument/2006/relationships/hyperlink" Target="https://sqasa1.sharepoint.com/:x:/s/Infor_SQA/EZn3uqUQfrdBgjsOtTBrKJ0BnfGrOyxz3lJmVpXGxmkCkw?email=laura.vasquez%40sqasa.co&amp;e=txHfmH" TargetMode="External"/><Relationship Id="rId631" Type="http://schemas.openxmlformats.org/officeDocument/2006/relationships/hyperlink" Target="https://testdesign.sqasa.com/index.php?caller=login" TargetMode="External"/><Relationship Id="rId729" Type="http://schemas.openxmlformats.org/officeDocument/2006/relationships/hyperlink" Target="https://testdesign.sqasa.com/index.php?caller=login" TargetMode="External"/><Relationship Id="rId270" Type="http://schemas.openxmlformats.org/officeDocument/2006/relationships/hyperlink" Target="https://sqasa1.sharepoint.com/:x:/s/Infor_SQA/EdJLJOXAxIhMh7QB6ZGRQn4BQdQ5zmw_042gkzRqA76Psg" TargetMode="External"/><Relationship Id="rId65" Type="http://schemas.openxmlformats.org/officeDocument/2006/relationships/hyperlink" Target="https://campusqa.sqasa.com/main/mySpace/myStudents.php?student=798" TargetMode="External"/><Relationship Id="rId130" Type="http://schemas.openxmlformats.org/officeDocument/2006/relationships/hyperlink" Target="https://campusqa.sqasa.com/main/mySpace/myStudents.php?student=824" TargetMode="External"/><Relationship Id="rId368" Type="http://schemas.openxmlformats.org/officeDocument/2006/relationships/hyperlink" Target="https://sqasa1.sharepoint.com/:x:/s/Infor_SQA/ERav3vLo5jhCiX9LC0ESWf8BgFpZ2W83ZMaHQEP-yjZT_Q?email=martin.rodriguez%40sqasa.co&amp;e=wfPjxW" TargetMode="External"/><Relationship Id="rId575" Type="http://schemas.openxmlformats.org/officeDocument/2006/relationships/hyperlink" Target="https://testdesign.sqasa.com/index.php?caller=login" TargetMode="External"/><Relationship Id="rId228" Type="http://schemas.openxmlformats.org/officeDocument/2006/relationships/hyperlink" Target="http://campusqa.sqasa.com/main/mySpace/myStudents.php?student=276" TargetMode="External"/><Relationship Id="rId435" Type="http://schemas.openxmlformats.org/officeDocument/2006/relationships/hyperlink" Target="https://sqasa1.sharepoint.com/:x:/s/Infor_SQA/EXGv2HW-P0RCuWBipcq_c0ABfCc77ZH2XrdPu0vM1HLSlQ?email=maria.rozo%40sqasa.co&amp;e=lzlHu0" TargetMode="External"/><Relationship Id="rId642" Type="http://schemas.openxmlformats.org/officeDocument/2006/relationships/hyperlink" Target="https://testdesign.sqasa.com/index.php?caller=login" TargetMode="External"/><Relationship Id="rId281" Type="http://schemas.openxmlformats.org/officeDocument/2006/relationships/hyperlink" Target="https://sqasa1.sharepoint.com/:x:/s/Infor_SQA/EVgysL3ouoxMpDMuY3gFvsMBBko37sa0bjqoazY62zNEBA?email=juan.velasquez%40sqasa.co&amp;e=fdLgyR" TargetMode="External"/><Relationship Id="rId502" Type="http://schemas.openxmlformats.org/officeDocument/2006/relationships/hyperlink" Target="https://testdesign.sqasa.com/index.php?caller=login" TargetMode="External"/><Relationship Id="rId76" Type="http://schemas.openxmlformats.org/officeDocument/2006/relationships/hyperlink" Target="https://campusqa.sqasa.com/main/mySpace/myStudents.php?student=990" TargetMode="External"/><Relationship Id="rId141" Type="http://schemas.openxmlformats.org/officeDocument/2006/relationships/hyperlink" Target="https://campusqa.sqasa.com/main/mySpace/myStudents.php?student=779" TargetMode="External"/><Relationship Id="rId379" Type="http://schemas.openxmlformats.org/officeDocument/2006/relationships/hyperlink" Target="https://sqasa1.sharepoint.com/:x:/s/Infor_SQA/EcnmS9Jz8a9IgoyQs6auD8gBaQ1Zpnz2FsjaAGMT5Ubn8Q" TargetMode="External"/><Relationship Id="rId586" Type="http://schemas.openxmlformats.org/officeDocument/2006/relationships/hyperlink" Target="https://testdesign.sqasa.com/index.php?caller=login" TargetMode="External"/><Relationship Id="rId7" Type="http://schemas.openxmlformats.org/officeDocument/2006/relationships/hyperlink" Target="https://campusqa.sqasa.com/main/mySpace/myStudents.php?student=720" TargetMode="External"/><Relationship Id="rId239" Type="http://schemas.openxmlformats.org/officeDocument/2006/relationships/hyperlink" Target="https://sqasa1.sharepoint.com/:x:/s/Infor_SQA/EfWHwIKSpZtDuMNAIJ3XW_sBfeWnWJ1PfDQMQCUv_KKpAQ" TargetMode="External"/><Relationship Id="rId446" Type="http://schemas.openxmlformats.org/officeDocument/2006/relationships/hyperlink" Target="https://sqasa1.sharepoint.com/:x:/s/Infor_SQA/EYqL0mw4Ud1NmUaXjiPI0rUBe_75ssSSnfqHW4XcjML7PQ?email=eliana.jossiany%40sqasa.co&amp;e=7b32vV" TargetMode="External"/><Relationship Id="rId653" Type="http://schemas.openxmlformats.org/officeDocument/2006/relationships/hyperlink" Target="https://testdesign.sqasa.com/index.php?caller=login" TargetMode="External"/><Relationship Id="rId292" Type="http://schemas.openxmlformats.org/officeDocument/2006/relationships/hyperlink" Target="https://sqasa1.sharepoint.com/:x:/s/Infor_SQA/ES8a8Q5Z6BpMi-3eT7h1bCgBKAJnt_JxUgL6Jqju2cUpOw" TargetMode="External"/><Relationship Id="rId306" Type="http://schemas.openxmlformats.org/officeDocument/2006/relationships/hyperlink" Target="https://sqasa1.sharepoint.com/:x:/s/Infor_SQA/EQMHwjgKIwZLjyXw0FLtzIIBMMdehX5EaG8DjyfdbgGDHw" TargetMode="External"/><Relationship Id="rId87" Type="http://schemas.openxmlformats.org/officeDocument/2006/relationships/hyperlink" Target="https://campusqa.sqasa.com/main/mySpace/myStudents.php?student=958" TargetMode="External"/><Relationship Id="rId513" Type="http://schemas.openxmlformats.org/officeDocument/2006/relationships/hyperlink" Target="https://testdesign.sqasa.com/index.php?caller=login" TargetMode="External"/><Relationship Id="rId597" Type="http://schemas.openxmlformats.org/officeDocument/2006/relationships/hyperlink" Target="https://testdesign.sqasa.com/index.php?caller=login" TargetMode="External"/><Relationship Id="rId720" Type="http://schemas.openxmlformats.org/officeDocument/2006/relationships/hyperlink" Target="https://testdesign.sqasa.com/index.php?caller=login" TargetMode="External"/><Relationship Id="rId152" Type="http://schemas.openxmlformats.org/officeDocument/2006/relationships/hyperlink" Target="https://campusqa.sqasa.com/main/mySpace/myStudents.php?student=696" TargetMode="External"/><Relationship Id="rId457" Type="http://schemas.openxmlformats.org/officeDocument/2006/relationships/hyperlink" Target="https://sqasa1.sharepoint.com/:x:/s/Infor_SQA/EVuLLY0Q0SlOswbQVdFQMDYBPmzYiXtZyKQPqa55Aqk-Ww?email=talento%40sqasa.co&amp;e=p6fLwJ" TargetMode="External"/><Relationship Id="rId664" Type="http://schemas.openxmlformats.org/officeDocument/2006/relationships/hyperlink" Target="https://testdesign.sqasa.com/index.php?caller=login" TargetMode="External"/><Relationship Id="rId14" Type="http://schemas.openxmlformats.org/officeDocument/2006/relationships/hyperlink" Target="https://campusqa.sqasa.com/main/mySpace/myStudents.php?student=1144" TargetMode="External"/><Relationship Id="rId317" Type="http://schemas.openxmlformats.org/officeDocument/2006/relationships/hyperlink" Target="https://sqasa1.sharepoint.com/:x:/s/Infor_SQA/EUQLtwr_PH9DhbwwPk_EI6ABeW2cJ_66qsWh68X2zsNsMw" TargetMode="External"/><Relationship Id="rId524" Type="http://schemas.openxmlformats.org/officeDocument/2006/relationships/hyperlink" Target="https://testdesign.sqasa.com/index.php?caller=login" TargetMode="External"/><Relationship Id="rId731" Type="http://schemas.openxmlformats.org/officeDocument/2006/relationships/hyperlink" Target="https://testdesign.sqasa.com/index.php?caller=login" TargetMode="External"/><Relationship Id="rId98" Type="http://schemas.openxmlformats.org/officeDocument/2006/relationships/hyperlink" Target="https://campusqa.sqasa.com/main/mySpace/myStudents.php?student=914" TargetMode="External"/><Relationship Id="rId163" Type="http://schemas.openxmlformats.org/officeDocument/2006/relationships/hyperlink" Target="https://campusqa.sqasa.com/main/mySpace/myStudents.php?student=641" TargetMode="External"/><Relationship Id="rId370" Type="http://schemas.openxmlformats.org/officeDocument/2006/relationships/hyperlink" Target="https://sqasa1.sharepoint.com/:x:/s/Infor_SQA/EZGBKpt7NOxNkFNDhZ6NN_cB-JnhZnAplFvCjr6W5BKaUA?email=carlos.mestra%40sqasa.co&amp;e=zOuy0b" TargetMode="External"/><Relationship Id="rId230" Type="http://schemas.openxmlformats.org/officeDocument/2006/relationships/hyperlink" Target="https://campusqa.sqasa.com/main/mySpace/myStudents.php?student=52" TargetMode="External"/><Relationship Id="rId468" Type="http://schemas.openxmlformats.org/officeDocument/2006/relationships/hyperlink" Target="https://sqasa1.sharepoint.com/:x:/s/Infor_SQA/EVq2EVtAZWpBhSvoX4vhZoIBjVhzrcQ5EvL4FHqgSdyErQ?email=leslie.espana%40sqasa.co&amp;e=WPWDwq" TargetMode="External"/><Relationship Id="rId675" Type="http://schemas.openxmlformats.org/officeDocument/2006/relationships/hyperlink" Target="https://testdesign.sqasa.com/index.php?caller=login" TargetMode="External"/><Relationship Id="rId25" Type="http://schemas.openxmlformats.org/officeDocument/2006/relationships/hyperlink" Target="https://campusqa.sqasa.com/main/mySpace/myStudents.php?student=1129" TargetMode="External"/><Relationship Id="rId328" Type="http://schemas.openxmlformats.org/officeDocument/2006/relationships/hyperlink" Target="https://sqasa1.sharepoint.com/:x:/s/Infor_SQA/ERz1JGepRVZIg7SY1BLUkZsB0GyoQLArMgj82w8_m5HlVw" TargetMode="External"/><Relationship Id="rId535" Type="http://schemas.openxmlformats.org/officeDocument/2006/relationships/hyperlink" Target="https://testdesign.sqasa.com/index.php?caller=login" TargetMode="External"/><Relationship Id="rId742" Type="http://schemas.openxmlformats.org/officeDocument/2006/relationships/hyperlink" Target="https://testdesign.sqasa.com/index.php?caller=login" TargetMode="External"/><Relationship Id="rId174" Type="http://schemas.openxmlformats.org/officeDocument/2006/relationships/hyperlink" Target="https://campusqa.sqasa.com/main/mySpace/myStudents.php?student=572" TargetMode="External"/><Relationship Id="rId381" Type="http://schemas.openxmlformats.org/officeDocument/2006/relationships/hyperlink" Target="https://sqasa1.sharepoint.com/:x:/s/Infor_SQA/Ed5enUfcZTxLmIrIJDdNYEkB3ocoKVDCwc7zCLwqcZ0J_Q?email=jorleyde.vaca%40sqasa.co&amp;e=w0g6Cs" TargetMode="External"/><Relationship Id="rId602" Type="http://schemas.openxmlformats.org/officeDocument/2006/relationships/hyperlink" Target="https://testdesign.sqasa.com/index.php?caller=login" TargetMode="External"/><Relationship Id="rId241" Type="http://schemas.openxmlformats.org/officeDocument/2006/relationships/hyperlink" Target="https://sqasa1.sharepoint.com/:x:/s/Infor_SQA/EeCh2jGPaf5FiZ2y2bQT050BKaqZFO7j_5kTxRLbxANiLw" TargetMode="External"/><Relationship Id="rId479" Type="http://schemas.openxmlformats.org/officeDocument/2006/relationships/hyperlink" Target="https://campusqa.sqasa.com/main/mySpace/myStudents.php?student=796" TargetMode="External"/><Relationship Id="rId686" Type="http://schemas.openxmlformats.org/officeDocument/2006/relationships/hyperlink" Target="https://testdesign.sqasa.com/index.php?caller=login" TargetMode="External"/><Relationship Id="rId36" Type="http://schemas.openxmlformats.org/officeDocument/2006/relationships/hyperlink" Target="https://campusqa.sqasa.com/main/mySpace/myStudents.php?student=1099" TargetMode="External"/><Relationship Id="rId339" Type="http://schemas.openxmlformats.org/officeDocument/2006/relationships/hyperlink" Target="https://sqasa1.sharepoint.com/:x:/s/Infor_SQA/EeWJw_2hOktGh3MrBB94psUBvAnSPA2UX21B6-vgUaqWLw" TargetMode="External"/><Relationship Id="rId546" Type="http://schemas.openxmlformats.org/officeDocument/2006/relationships/hyperlink" Target="https://testdesign.sqasa.com/index.php?caller=login" TargetMode="External"/><Relationship Id="rId753" Type="http://schemas.openxmlformats.org/officeDocument/2006/relationships/hyperlink" Target="https://testdesign.sqasa.com/index.php?caller=login" TargetMode="External"/><Relationship Id="rId101" Type="http://schemas.openxmlformats.org/officeDocument/2006/relationships/hyperlink" Target="https://campusqa.sqasa.com/main/mySpace/myStudents.php?student=907" TargetMode="External"/><Relationship Id="rId185" Type="http://schemas.openxmlformats.org/officeDocument/2006/relationships/hyperlink" Target="https://campusqa.sqasa.com/main/mySpace/myStudents.php?student=470" TargetMode="External"/><Relationship Id="rId406" Type="http://schemas.openxmlformats.org/officeDocument/2006/relationships/hyperlink" Target="https://sqasa1.sharepoint.com/:x:/s/Infor_SQA/ESpRTc_lJAZLqUBYYGvMU-IBfZj9YI9PrFuMsiYtZAUyDw?email=carol.candela%40sqasa.co&amp;e=wa28gc" TargetMode="External"/><Relationship Id="rId392" Type="http://schemas.openxmlformats.org/officeDocument/2006/relationships/hyperlink" Target="https://sqasa1.sharepoint.com/:x:/s/Infor_SQA/EQhJ2tJt_99KulygT35YSaEBg9muoVZe4gnR7mJixGOfEA?email=johny.ortiz%40sqasa.co&amp;e=Ktbxd3" TargetMode="External"/><Relationship Id="rId613" Type="http://schemas.openxmlformats.org/officeDocument/2006/relationships/hyperlink" Target="https://testdesign.sqasa.com/index.php?caller=login" TargetMode="External"/><Relationship Id="rId697" Type="http://schemas.openxmlformats.org/officeDocument/2006/relationships/hyperlink" Target="https://testdesign.sqasa.com/index.php?caller=login" TargetMode="External"/><Relationship Id="rId252" Type="http://schemas.openxmlformats.org/officeDocument/2006/relationships/hyperlink" Target="https://sqasa1.sharepoint.com/:x:/s/Infor_SQA/ETl5rlsq1xRFoF9GUVC1mB8BLooIajmzmziGx3PuerI7_w" TargetMode="External"/><Relationship Id="rId47" Type="http://schemas.openxmlformats.org/officeDocument/2006/relationships/hyperlink" Target="https://campusqa.sqasa.com/main/mySpace/myStudents.php?student=1077" TargetMode="External"/><Relationship Id="rId112" Type="http://schemas.openxmlformats.org/officeDocument/2006/relationships/hyperlink" Target="https://campusqa.sqasa.com/main/mySpace/myStudents.php?student=877" TargetMode="External"/><Relationship Id="rId557" Type="http://schemas.openxmlformats.org/officeDocument/2006/relationships/hyperlink" Target="https://testdesign.sqasa.com/index.php?caller=login" TargetMode="External"/><Relationship Id="rId764" Type="http://schemas.openxmlformats.org/officeDocument/2006/relationships/hyperlink" Target="https://testdesign.sqasa.com/index.php?caller=login" TargetMode="External"/><Relationship Id="rId196" Type="http://schemas.openxmlformats.org/officeDocument/2006/relationships/hyperlink" Target="http://campusqa.sqasa.com/main/mySpace/myStudents.php?student=183" TargetMode="External"/><Relationship Id="rId417" Type="http://schemas.openxmlformats.org/officeDocument/2006/relationships/hyperlink" Target="https://sqasa1.sharepoint.com/:x:/s/Infor_SQA/Eezh8uKfbpRJliLkeN8xzogBHxESP3BiThljzSJVLMweKQ?email=catalina.ospina%40sqasa.co&amp;e=SKqjqy" TargetMode="External"/><Relationship Id="rId624" Type="http://schemas.openxmlformats.org/officeDocument/2006/relationships/hyperlink" Target="https://testdesign.sqasa.com/index.php?caller=login" TargetMode="External"/><Relationship Id="rId263" Type="http://schemas.openxmlformats.org/officeDocument/2006/relationships/hyperlink" Target="https://sqasa1.sharepoint.com/:x:/s/Infor_SQA/ET63ZWRzHo9IurgTrf_CWQ0BYqfNgJ8dHcpuSRC583f5sQ?email=jeimy.arguellor%40sqasa.co&amp;e=SnUUpg" TargetMode="External"/><Relationship Id="rId470" Type="http://schemas.openxmlformats.org/officeDocument/2006/relationships/hyperlink" Target="https://sqasa1.sharepoint.com/:x:/s/Infor_SQA/EToXpw1Lo69OgbuuILg88B8Be_W28ORINeDb_SByNfwI9A?email=sara.cardenas%40sqasa.co&amp;e=iPjWSQ" TargetMode="External"/><Relationship Id="rId58" Type="http://schemas.openxmlformats.org/officeDocument/2006/relationships/hyperlink" Target="https://campusqa.sqasa.com/main/mySpace/myStudents.php?student=1043" TargetMode="External"/><Relationship Id="rId123" Type="http://schemas.openxmlformats.org/officeDocument/2006/relationships/hyperlink" Target="https://campusqa.sqasa.com/main/mySpace/myStudents.php?student=861" TargetMode="External"/><Relationship Id="rId330" Type="http://schemas.openxmlformats.org/officeDocument/2006/relationships/hyperlink" Target="https://sqasa1.sharepoint.com/:x:/s/Infor_SQA/EfeHO1WKcwZDhEVs-pdacmcBQW_BfouPaeN8EhgDtmDwCg" TargetMode="External"/><Relationship Id="rId568" Type="http://schemas.openxmlformats.org/officeDocument/2006/relationships/hyperlink" Target="https://testdesign.sqasa.com/index.php?caller=login" TargetMode="External"/><Relationship Id="rId428" Type="http://schemas.openxmlformats.org/officeDocument/2006/relationships/hyperlink" Target="https://sqasa1.sharepoint.com/:x:/s/Infor_SQA/EWQNtumEF59Jvtlt-zaoLcwB6MK9gavcWh7bXfoEs5iBIQ?email=fredy.bonilla%40sqasa.co&amp;e=N231ro" TargetMode="External"/><Relationship Id="rId635" Type="http://schemas.openxmlformats.org/officeDocument/2006/relationships/hyperlink" Target="https://testdesign.sqasa.com/index.php?caller=login" TargetMode="External"/><Relationship Id="rId274" Type="http://schemas.openxmlformats.org/officeDocument/2006/relationships/hyperlink" Target="https://sqasa1.sharepoint.com/:x:/s/Infor_SQA/EbYAOOTFuoBIo7gaocXtG4wB7jtYcWK_UAbE-7SnCzlJXA" TargetMode="External"/><Relationship Id="rId481" Type="http://schemas.openxmlformats.org/officeDocument/2006/relationships/hyperlink" Target="https://sqasa1.sharepoint.com/:x:/s/Infor_SQA/Ef8_Tgf4FUVPmSwmVHgT9kYBKpfms3Q7WC-NGYFGdOaRoA?email=liliam.rios%40sqasa.co&amp;e=IOg0hR" TargetMode="External"/><Relationship Id="rId702" Type="http://schemas.openxmlformats.org/officeDocument/2006/relationships/hyperlink" Target="https://testdesign.sqasa.com/index.php?caller=login" TargetMode="External"/><Relationship Id="rId69" Type="http://schemas.openxmlformats.org/officeDocument/2006/relationships/hyperlink" Target="https://campusqa.sqasa.com/main/mySpace/myStudents.php?student=1013" TargetMode="External"/><Relationship Id="rId134" Type="http://schemas.openxmlformats.org/officeDocument/2006/relationships/hyperlink" Target="https://campusqa.sqasa.com/main/mySpace/myStudents.php?student=814" TargetMode="External"/><Relationship Id="rId579" Type="http://schemas.openxmlformats.org/officeDocument/2006/relationships/hyperlink" Target="https://testdesign.sqasa.com/index.php?caller=login" TargetMode="External"/><Relationship Id="rId341" Type="http://schemas.openxmlformats.org/officeDocument/2006/relationships/hyperlink" Target="https://sqasa1.sharepoint.com/:x:/s/Infor_SQA/EaVHyVBx-xRBmtxNbaPOpakBLQHHM4bZt1iCDBP-utUvfg" TargetMode="External"/><Relationship Id="rId439" Type="http://schemas.openxmlformats.org/officeDocument/2006/relationships/hyperlink" Target="https://sqasa1.sharepoint.com/:x:/s/Infor_SQA/EX_6qY1mGBpAqUAB4j9_ZgYBIQGbAl08D0yfBNkh_VNBfw?email=cristian.suarez%40sqasa.co&amp;e=M4m9N3" TargetMode="External"/><Relationship Id="rId646" Type="http://schemas.openxmlformats.org/officeDocument/2006/relationships/hyperlink" Target="https://testdesign.sqasa.com/index.php?caller=login" TargetMode="External"/><Relationship Id="rId201" Type="http://schemas.openxmlformats.org/officeDocument/2006/relationships/hyperlink" Target="https://campusqa.sqasa.com/main/mySpace/myStudents.php?student=411" TargetMode="External"/><Relationship Id="rId285" Type="http://schemas.openxmlformats.org/officeDocument/2006/relationships/hyperlink" Target="https://sqasa1.sharepoint.com/:x:/s/Infor_SQA/EU12l1FNE6JEtK4EEHo88d0BVWds94aXTb3t9729kTYNBA?email=yorlanny.casadiegos%40sqasa.co&amp;e=cdneO0" TargetMode="External"/><Relationship Id="rId506" Type="http://schemas.openxmlformats.org/officeDocument/2006/relationships/hyperlink" Target="https://testdesign.sqasa.com/index.php?caller=login" TargetMode="External"/><Relationship Id="rId492" Type="http://schemas.openxmlformats.org/officeDocument/2006/relationships/hyperlink" Target="https://testdesign.sqasa.com/index.php?caller=login" TargetMode="External"/><Relationship Id="rId713" Type="http://schemas.openxmlformats.org/officeDocument/2006/relationships/hyperlink" Target="https://testdesign.sqasa.com/index.php?caller=login" TargetMode="External"/><Relationship Id="rId145" Type="http://schemas.openxmlformats.org/officeDocument/2006/relationships/hyperlink" Target="https://campusqa.sqasa.com/main/mySpace/myStudents.php?student=769" TargetMode="External"/><Relationship Id="rId352" Type="http://schemas.openxmlformats.org/officeDocument/2006/relationships/hyperlink" Target="https://sqasa1.sharepoint.com/:x:/s/Infor_SQA/EQSVgSwVXHdGo_A8HQ5mnYIBEAb1zH5x1C5-JSENainLLQ" TargetMode="External"/><Relationship Id="rId212" Type="http://schemas.openxmlformats.org/officeDocument/2006/relationships/hyperlink" Target="http://campusqa.sqasa.com/main/mySpace/myStudents.php?student=215" TargetMode="External"/><Relationship Id="rId657" Type="http://schemas.openxmlformats.org/officeDocument/2006/relationships/hyperlink" Target="https://testdesign.sqasa.com/index.php?caller=login" TargetMode="External"/><Relationship Id="rId296" Type="http://schemas.openxmlformats.org/officeDocument/2006/relationships/hyperlink" Target="https://sqasa1.sharepoint.com/:x:/s/Infor_SQA/EYf4YZytaPtHnM24FmfU1mIBbFmqaT0I9Tke41JamN2JKA" TargetMode="External"/><Relationship Id="rId517" Type="http://schemas.openxmlformats.org/officeDocument/2006/relationships/hyperlink" Target="https://testdesign.sqasa.com/index.php?caller=login" TargetMode="External"/><Relationship Id="rId724" Type="http://schemas.openxmlformats.org/officeDocument/2006/relationships/hyperlink" Target="https://testdesign.sqasa.com/index.php?caller=login" TargetMode="External"/><Relationship Id="rId60" Type="http://schemas.openxmlformats.org/officeDocument/2006/relationships/hyperlink" Target="https://campusqa.sqasa.com/main/mySpace/myStudents.php?student=1042" TargetMode="External"/><Relationship Id="rId156" Type="http://schemas.openxmlformats.org/officeDocument/2006/relationships/hyperlink" Target="https://campusqa.sqasa.com/main/mySpace/myStudents.php?student=677" TargetMode="External"/><Relationship Id="rId363" Type="http://schemas.openxmlformats.org/officeDocument/2006/relationships/hyperlink" Target="https://sqasa1.sharepoint.com/:x:/s/Infor_SQA/EWfGhOaUj29GsEzTd8Ha1xEBTNgiXPzFUtonuaEdNT5KPA?email=laura.cubillos%40sqasa.co&amp;e=Rj8Lfa" TargetMode="External"/><Relationship Id="rId570" Type="http://schemas.openxmlformats.org/officeDocument/2006/relationships/hyperlink" Target="https://testdesign.sqasa.com/index.php?caller=login" TargetMode="External"/><Relationship Id="rId223" Type="http://schemas.openxmlformats.org/officeDocument/2006/relationships/hyperlink" Target="https://campusqa.sqasa.com/main/mySpace/myStudents.php?student=663" TargetMode="External"/><Relationship Id="rId430" Type="http://schemas.openxmlformats.org/officeDocument/2006/relationships/hyperlink" Target="https://sqasa1.sharepoint.com/:x:/s/Infor_SQA/ESfOjaXHXEZJiagtM1xe2NMBxqeaUu6FbG2_hfLpVJAQnQ?email=claudia.mosquera%40sqasa.co&amp;e=u4bihm" TargetMode="External"/><Relationship Id="rId668" Type="http://schemas.openxmlformats.org/officeDocument/2006/relationships/hyperlink" Target="https://testdesign.sqasa.com/index.php?caller=login" TargetMode="External"/><Relationship Id="rId18" Type="http://schemas.openxmlformats.org/officeDocument/2006/relationships/hyperlink" Target="https://campusqa.sqasa.com/main/mySpace/myStudents.php?student=1137" TargetMode="External"/><Relationship Id="rId528" Type="http://schemas.openxmlformats.org/officeDocument/2006/relationships/hyperlink" Target="https://testdesign.sqasa.com/index.php?caller=login" TargetMode="External"/><Relationship Id="rId735" Type="http://schemas.openxmlformats.org/officeDocument/2006/relationships/hyperlink" Target="https://testdesign.sqasa.com/index.php?caller=login" TargetMode="External"/><Relationship Id="rId167" Type="http://schemas.openxmlformats.org/officeDocument/2006/relationships/hyperlink" Target="https://campusqa.sqasa.com/main/mySpace/myStudents.php?student=620" TargetMode="External"/><Relationship Id="rId374" Type="http://schemas.openxmlformats.org/officeDocument/2006/relationships/hyperlink" Target="https://sqasa1.sharepoint.com/:x:/s/Infor_SQA/ESo6ryYACgZAuLPmIe8puvsBKzWfasuLsUr4Xhn7AzRrsw?email=daniel.orjuela%40sqasa.co&amp;e=XPtyKy" TargetMode="External"/><Relationship Id="rId581" Type="http://schemas.openxmlformats.org/officeDocument/2006/relationships/hyperlink" Target="https://testdesign.sqasa.com/index.php?caller=login" TargetMode="External"/><Relationship Id="rId71" Type="http://schemas.openxmlformats.org/officeDocument/2006/relationships/hyperlink" Target="https://campusqa.sqasa.com/main/mySpace/myStudents.php?student=1005" TargetMode="External"/><Relationship Id="rId234" Type="http://schemas.openxmlformats.org/officeDocument/2006/relationships/hyperlink" Target="https://campusqa.sqasa.com/main/mySpace/myStudents.php?student=49" TargetMode="External"/><Relationship Id="rId679" Type="http://schemas.openxmlformats.org/officeDocument/2006/relationships/hyperlink" Target="https://testdesign.sqasa.com/index.php?caller=login" TargetMode="External"/><Relationship Id="rId2" Type="http://schemas.openxmlformats.org/officeDocument/2006/relationships/hyperlink" Target="https://campusqa.sqasa.com/main/mySpace/myStudents.php?student=196" TargetMode="External"/><Relationship Id="rId29" Type="http://schemas.openxmlformats.org/officeDocument/2006/relationships/hyperlink" Target="https://campusqa.sqasa.com/main/mySpace/myStudents.php?student=1122" TargetMode="External"/><Relationship Id="rId441" Type="http://schemas.openxmlformats.org/officeDocument/2006/relationships/hyperlink" Target="https://sqasa1.sharepoint.com/:x:/s/Infor_SQA/EbLV90olF1ZJiFQkAXAHDYoBpBAcTQSUUaJL4-HvoD0Fiw?email=veronica.velez%40sqasa.co&amp;e=tUpaGG" TargetMode="External"/><Relationship Id="rId539" Type="http://schemas.openxmlformats.org/officeDocument/2006/relationships/hyperlink" Target="https://testdesign.sqasa.com/index.php?caller=login" TargetMode="External"/><Relationship Id="rId746" Type="http://schemas.openxmlformats.org/officeDocument/2006/relationships/hyperlink" Target="https://testdesign.sqasa.com/index.php?caller=login" TargetMode="External"/><Relationship Id="rId178" Type="http://schemas.openxmlformats.org/officeDocument/2006/relationships/hyperlink" Target="https://campusqa.sqasa.com/main/mySpace/myStudents.php?student=535" TargetMode="External"/><Relationship Id="rId301" Type="http://schemas.openxmlformats.org/officeDocument/2006/relationships/hyperlink" Target="https://sqasa1.sharepoint.com/:x:/s/Infor_SQA/EW_Ryp31ArNEop9Sle_T-DAB103_zuQaDJ4X00OOuqRdUg" TargetMode="External"/><Relationship Id="rId82" Type="http://schemas.openxmlformats.org/officeDocument/2006/relationships/hyperlink" Target="https://campusqa.sqasa.com/main/mySpace/myStudents.php?student=978" TargetMode="External"/><Relationship Id="rId385" Type="http://schemas.openxmlformats.org/officeDocument/2006/relationships/hyperlink" Target="https://sqasa1.sharepoint.com/:x:/s/Infor_SQA/EV_T3MuHm5xLqNAIQpkOL9IBOXfIywho6Gajae78loAi2A?email=maria.sanchez%40sqasa.co&amp;e=AyJQBb" TargetMode="External"/><Relationship Id="rId592" Type="http://schemas.openxmlformats.org/officeDocument/2006/relationships/hyperlink" Target="https://testdesign.sqasa.com/index.php?caller=login" TargetMode="External"/><Relationship Id="rId606" Type="http://schemas.openxmlformats.org/officeDocument/2006/relationships/hyperlink" Target="https://testdesign.sqasa.com/index.php?caller=login" TargetMode="External"/><Relationship Id="rId245" Type="http://schemas.openxmlformats.org/officeDocument/2006/relationships/hyperlink" Target="https://sqasa1.sharepoint.com/:x:/s/Infor_SQA/EdZgvjLjX7dPrJMcb-OyewAB214_mZ2UCnYzaEJ3jrUWPw" TargetMode="External"/><Relationship Id="rId452" Type="http://schemas.openxmlformats.org/officeDocument/2006/relationships/hyperlink" Target="https://sqasa1.sharepoint.com/:x:/s/Infor_SQA/EekgYw3_h5FLqFLUSpBlMgUBQFRyL9bYKOt2CZSfsYdpzA?email=john.aguirre%40sqasa.co&amp;e=Uf6eHf" TargetMode="External"/><Relationship Id="rId105" Type="http://schemas.openxmlformats.org/officeDocument/2006/relationships/hyperlink" Target="https://campusqa.sqasa.com/main/mySpace/myStudents.php?student=900" TargetMode="External"/><Relationship Id="rId312" Type="http://schemas.openxmlformats.org/officeDocument/2006/relationships/hyperlink" Target="https://sqasa1.sharepoint.com/:x:/s/Infor_SQA/EYK2X889dABEiJMm-5YhTk4BKW08HBeH1cljDbD2ZtiKYA" TargetMode="External"/><Relationship Id="rId757" Type="http://schemas.openxmlformats.org/officeDocument/2006/relationships/hyperlink" Target="https://testdesign.sqasa.com/index.php?caller=login" TargetMode="External"/><Relationship Id="rId93" Type="http://schemas.openxmlformats.org/officeDocument/2006/relationships/hyperlink" Target="https://campusqa.sqasa.com/main/mySpace/myStudents.php?student=929" TargetMode="External"/><Relationship Id="rId189" Type="http://schemas.openxmlformats.org/officeDocument/2006/relationships/hyperlink" Target="https://campusqa.sqasa.com/main/mySpace/myStudents.php?student=435" TargetMode="External"/><Relationship Id="rId396" Type="http://schemas.openxmlformats.org/officeDocument/2006/relationships/hyperlink" Target="https://sqasa1.sharepoint.com/:x:/s/Infor_SQA/Ebtp7RbveAhHu-ZEcL69f_0BGGRA4q5Z_w-olgGHuYTCQA?email=oscar.escobar%40sqasa.co&amp;e=1x1HYj" TargetMode="External"/><Relationship Id="rId617" Type="http://schemas.openxmlformats.org/officeDocument/2006/relationships/hyperlink" Target="https://testdesign.sqasa.com/index.php?caller=login" TargetMode="External"/><Relationship Id="rId256" Type="http://schemas.openxmlformats.org/officeDocument/2006/relationships/hyperlink" Target="https://sqasa1.sharepoint.com/:x:/s/Infor_SQA/ESosVnARYrNNk_CnE1kT8lABqEiekuZ9MDup6daw5ZZUsw" TargetMode="External"/><Relationship Id="rId463" Type="http://schemas.openxmlformats.org/officeDocument/2006/relationships/hyperlink" Target="https://sqasa1.sharepoint.com/:x:/s/Infor_SQA/EdMnoodZ-qZElE4DXVT0WncB8NaYdKkCDsQVMmGLV4ZycA?email=daniela.gutierrez%40sqasa.co&amp;e=YAZaNH" TargetMode="External"/><Relationship Id="rId670" Type="http://schemas.openxmlformats.org/officeDocument/2006/relationships/hyperlink" Target="https://testdesign.sqasa.com/index.php?caller=login" TargetMode="External"/><Relationship Id="rId116" Type="http://schemas.openxmlformats.org/officeDocument/2006/relationships/hyperlink" Target="https://campusqa.sqasa.com/main/mySpace/myStudents.php?student=872" TargetMode="External"/><Relationship Id="rId323" Type="http://schemas.openxmlformats.org/officeDocument/2006/relationships/hyperlink" Target="https://sqasa1.sharepoint.com/:x:/s/Infor_SQA/EVD6PuIaNF9Bk87J7835qa4B-k4InQ75T2Kg0zCKBzoIsg" TargetMode="External"/><Relationship Id="rId530" Type="http://schemas.openxmlformats.org/officeDocument/2006/relationships/hyperlink" Target="https://testdesign.sqasa.com/index.php?caller=login" TargetMode="External"/><Relationship Id="rId768" Type="http://schemas.openxmlformats.org/officeDocument/2006/relationships/hyperlink" Target="https://testdesign.sqasa.com/index.php?caller=login" TargetMode="External"/><Relationship Id="rId20" Type="http://schemas.openxmlformats.org/officeDocument/2006/relationships/hyperlink" Target="https://campusqa.sqasa.com/main/mySpace/myStudents.php?student=1136" TargetMode="External"/><Relationship Id="rId628" Type="http://schemas.openxmlformats.org/officeDocument/2006/relationships/hyperlink" Target="https://testdesign.sqasa.com/index.php?caller=login" TargetMode="External"/><Relationship Id="rId267" Type="http://schemas.openxmlformats.org/officeDocument/2006/relationships/hyperlink" Target="https://sqasa1.sharepoint.com/:x:/s/Infor_SQA/EVjAYYHXeVlCsn0M8i9dIHMBJdXzmSxY7EpEXj4dG3merQ" TargetMode="External"/><Relationship Id="rId474" Type="http://schemas.openxmlformats.org/officeDocument/2006/relationships/hyperlink" Target="https://sqasa1.sharepoint.com/:x:/r/sites/Infor_SQA/_layouts/15/Doc.aspx?sourcedoc=%7B9BF4CF25-9B29-41B4-875A-5663523F17C3%7D&amp;file=M%C3%B3nica%20Jazm%C3%ADn%20Casta%C3%B1o%20Gomez_Plan%20de%20Desarrollo%20Individual.xlsx&amp;action=default&amp;mobileredirect=true" TargetMode="External"/><Relationship Id="rId127" Type="http://schemas.openxmlformats.org/officeDocument/2006/relationships/hyperlink" Target="https://campusqa.sqasa.com/main/mySpace/myStudents.php?student=834" TargetMode="External"/><Relationship Id="rId681" Type="http://schemas.openxmlformats.org/officeDocument/2006/relationships/hyperlink" Target="https://testdesign.sqasa.com/index.php?caller=login" TargetMode="External"/><Relationship Id="rId31" Type="http://schemas.openxmlformats.org/officeDocument/2006/relationships/hyperlink" Target="https://campusqa.sqasa.com/main/mySpace/myStudents.php?student=1118" TargetMode="External"/><Relationship Id="rId334" Type="http://schemas.openxmlformats.org/officeDocument/2006/relationships/hyperlink" Target="https://sqasa1.sharepoint.com/:x:/s/Infor_SQA/EcsPgU2HRORMngbFDm9L-ewBNsLmTIxS1dCArwtKqDxT8A" TargetMode="External"/><Relationship Id="rId541" Type="http://schemas.openxmlformats.org/officeDocument/2006/relationships/hyperlink" Target="https://testdesign.sqasa.com/index.php?caller=login" TargetMode="External"/><Relationship Id="rId639" Type="http://schemas.openxmlformats.org/officeDocument/2006/relationships/hyperlink" Target="https://testdesign.sqasa.com/index.php?caller=login" TargetMode="External"/><Relationship Id="rId180" Type="http://schemas.openxmlformats.org/officeDocument/2006/relationships/hyperlink" Target="https://campusqa.sqasa.com/main/mySpace/myStudents.php?student=519" TargetMode="External"/><Relationship Id="rId278" Type="http://schemas.openxmlformats.org/officeDocument/2006/relationships/hyperlink" Target="https://sqasa1.sharepoint.com/:x:/s/Infor_SQA/EbHRBOFT5lFAu5oQyle9sZ8BzMAPS4Wu8uw0DuqqJqII7Q" TargetMode="External"/><Relationship Id="rId401" Type="http://schemas.openxmlformats.org/officeDocument/2006/relationships/hyperlink" Target="https://sqasa1.sharepoint.com/:x:/s/Infor_SQA/ERK7klFOkQtOriNcvExIaA0BKDNVWyQp0V6H0VbuXVE5DA?email=carmen.prieto%40sqasa.co&amp;e=fIQZfj" TargetMode="External"/><Relationship Id="rId485" Type="http://schemas.openxmlformats.org/officeDocument/2006/relationships/hyperlink" Target="https://sqasa1.sharepoint.com/:x:/s/Infor_SQA/Eeo6hY_sVilAmtFAfQVqChsBON5AXUTtkPNHO_vEExxB8A" TargetMode="External"/><Relationship Id="rId692" Type="http://schemas.openxmlformats.org/officeDocument/2006/relationships/hyperlink" Target="https://testdesign.sqasa.com/index.php?caller=login" TargetMode="External"/><Relationship Id="rId706" Type="http://schemas.openxmlformats.org/officeDocument/2006/relationships/hyperlink" Target="https://testdesign.sqasa.com/index.php?caller=login" TargetMode="External"/><Relationship Id="rId42" Type="http://schemas.openxmlformats.org/officeDocument/2006/relationships/hyperlink" Target="https://campusqa.sqasa.com/main/mySpace/myStudents.php?student=1088" TargetMode="External"/><Relationship Id="rId84" Type="http://schemas.openxmlformats.org/officeDocument/2006/relationships/hyperlink" Target="https://campusqa.sqasa.com/main/mySpace/myStudents.php?student=973" TargetMode="External"/><Relationship Id="rId138" Type="http://schemas.openxmlformats.org/officeDocument/2006/relationships/hyperlink" Target="https://campusqa.sqasa.com/main/mySpace/myStudents.php?student=794" TargetMode="External"/><Relationship Id="rId345" Type="http://schemas.openxmlformats.org/officeDocument/2006/relationships/hyperlink" Target="https://sqasa1.sharepoint.com/:x:/s/Infor_SQA/EcLDtslIipdBpAoYoHVojrQBf1QPlPA2yPIRYAQN5NiwMw" TargetMode="External"/><Relationship Id="rId387" Type="http://schemas.openxmlformats.org/officeDocument/2006/relationships/hyperlink" Target="https://sqasa1.sharepoint.com/:x:/s/Infor_SQA/EX3aA3ml4JFNgtr4IF1mdPEBc__KOqptqGNTCdvz4SrIcQ?email=william.mejia%40sqasa.co&amp;e=ld6o2u" TargetMode="External"/><Relationship Id="rId510" Type="http://schemas.openxmlformats.org/officeDocument/2006/relationships/hyperlink" Target="https://testdesign.sqasa.com/index.php?caller=login" TargetMode="External"/><Relationship Id="rId552" Type="http://schemas.openxmlformats.org/officeDocument/2006/relationships/hyperlink" Target="https://testdesign.sqasa.com/index.php?caller=login" TargetMode="External"/><Relationship Id="rId594" Type="http://schemas.openxmlformats.org/officeDocument/2006/relationships/hyperlink" Target="https://testdesign.sqasa.com/index.php?caller=login" TargetMode="External"/><Relationship Id="rId608" Type="http://schemas.openxmlformats.org/officeDocument/2006/relationships/hyperlink" Target="https://testdesign.sqasa.com/index.php?caller=login" TargetMode="External"/><Relationship Id="rId191" Type="http://schemas.openxmlformats.org/officeDocument/2006/relationships/hyperlink" Target="http://campusqa.sqasa.com/main/mySpace/myStudents.php?student=364" TargetMode="External"/><Relationship Id="rId205" Type="http://schemas.openxmlformats.org/officeDocument/2006/relationships/hyperlink" Target="https://campusqa.sqasa.com/main/mySpace/myStudents.php?student=73" TargetMode="External"/><Relationship Id="rId247" Type="http://schemas.openxmlformats.org/officeDocument/2006/relationships/hyperlink" Target="https://sqasa1.sharepoint.com/:x:/s/Infor_SQA/ESd3DSvo76pKo-kN_bYk4icBbvLA2SZ5lZGBLG0foH8H8A" TargetMode="External"/><Relationship Id="rId412" Type="http://schemas.openxmlformats.org/officeDocument/2006/relationships/hyperlink" Target="https://sqasa1.sharepoint.com/:x:/s/Infor_SQA/EdvRw4nKcuBKpE-vt3LixzQBk54vcFlYJWpP-PzlRW_kDA?email=yeimy.marin%40sqasa.co&amp;e=vMz0jW" TargetMode="External"/><Relationship Id="rId107" Type="http://schemas.openxmlformats.org/officeDocument/2006/relationships/hyperlink" Target="https://campusqa.sqasa.com/main/mySpace/myStudents.php?student=898" TargetMode="External"/><Relationship Id="rId289" Type="http://schemas.openxmlformats.org/officeDocument/2006/relationships/hyperlink" Target="https://sqasa1.sharepoint.com/:x:/s/Infor_SQA/Ed7PDSqrFudMndvm6jp4X10BZK_6c5H5C7m5IqpqS-zR_g?email=jeraldine.hinestroza%40sqasa.co&amp;e=ghdnGH" TargetMode="External"/><Relationship Id="rId454" Type="http://schemas.openxmlformats.org/officeDocument/2006/relationships/hyperlink" Target="https://sqasa1.sharepoint.com/:x:/s/Infor_SQA/EfOf-Q8w3BpHuSeZmrt7vkUBfq9pFMftc24mnLEfMfb2iA?email=yesid.andrade%40sqasa.co&amp;e=sWi93R" TargetMode="External"/><Relationship Id="rId496" Type="http://schemas.openxmlformats.org/officeDocument/2006/relationships/hyperlink" Target="https://testdesign.sqasa.com/index.php?caller=login" TargetMode="External"/><Relationship Id="rId661" Type="http://schemas.openxmlformats.org/officeDocument/2006/relationships/hyperlink" Target="https://testdesign.sqasa.com/index.php?caller=login" TargetMode="External"/><Relationship Id="rId717" Type="http://schemas.openxmlformats.org/officeDocument/2006/relationships/hyperlink" Target="https://testdesign.sqasa.com/index.php?caller=login" TargetMode="External"/><Relationship Id="rId759" Type="http://schemas.openxmlformats.org/officeDocument/2006/relationships/hyperlink" Target="https://testdesign.sqasa.com/index.php?caller=login" TargetMode="External"/><Relationship Id="rId11" Type="http://schemas.openxmlformats.org/officeDocument/2006/relationships/hyperlink" Target="https://campusqa.sqasa.com/main/mySpace/myStudents.php?student=1153" TargetMode="External"/><Relationship Id="rId53" Type="http://schemas.openxmlformats.org/officeDocument/2006/relationships/hyperlink" Target="https://campusqa.sqasa.com/main/mySpace/myStudents.php?student=1064" TargetMode="External"/><Relationship Id="rId149" Type="http://schemas.openxmlformats.org/officeDocument/2006/relationships/hyperlink" Target="https://campusqa.sqasa.com/main/mySpace/myStudents.php?student=731" TargetMode="External"/><Relationship Id="rId314" Type="http://schemas.openxmlformats.org/officeDocument/2006/relationships/hyperlink" Target="https://sqasa1.sharepoint.com/:x:/s/Infor_SQA/EbYY2qRFKY1OiAYbecQddvwBBy65VIa2s7zZ8TzyEnWfYg" TargetMode="External"/><Relationship Id="rId356" Type="http://schemas.openxmlformats.org/officeDocument/2006/relationships/hyperlink" Target="https://sqasa1.sharepoint.com/:x:/s/Infor_SQA/EfYVhoRcjeFDgnKtYwuJvDMBGugCK2_yzto3o69enEE7ow?email=laura.murillo%40sqasa.co&amp;e=uFa87g" TargetMode="External"/><Relationship Id="rId398" Type="http://schemas.openxmlformats.org/officeDocument/2006/relationships/hyperlink" Target="https://sqasa1.sharepoint.com/:x:/s/Infor_SQA/EeG5xjOAPJRBnFChY6qbFxcB8oo1Hp7yr79HcOKf40VpNA?email=nairoby.bravo%40sqasa.co&amp;e=WSDBgc" TargetMode="External"/><Relationship Id="rId521" Type="http://schemas.openxmlformats.org/officeDocument/2006/relationships/hyperlink" Target="https://testdesign.sqasa.com/index.php?caller=login" TargetMode="External"/><Relationship Id="rId563" Type="http://schemas.openxmlformats.org/officeDocument/2006/relationships/hyperlink" Target="https://testdesign.sqasa.com/index.php?caller=login" TargetMode="External"/><Relationship Id="rId619" Type="http://schemas.openxmlformats.org/officeDocument/2006/relationships/hyperlink" Target="https://testdesign.sqasa.com/index.php?caller=login" TargetMode="External"/><Relationship Id="rId770" Type="http://schemas.openxmlformats.org/officeDocument/2006/relationships/vmlDrawing" Target="../drawings/vmlDrawing1.vml"/><Relationship Id="rId95" Type="http://schemas.openxmlformats.org/officeDocument/2006/relationships/hyperlink" Target="https://campusqa.sqasa.com/main/mySpace/myStudents.php?student=920" TargetMode="External"/><Relationship Id="rId160" Type="http://schemas.openxmlformats.org/officeDocument/2006/relationships/hyperlink" Target="https://campusqa.sqasa.com/main/mySpace/myStudents.php?student=657" TargetMode="External"/><Relationship Id="rId216" Type="http://schemas.openxmlformats.org/officeDocument/2006/relationships/hyperlink" Target="http://campusqa.sqasa.com/main/mySpace/myStudents.php?student=95" TargetMode="External"/><Relationship Id="rId423" Type="http://schemas.openxmlformats.org/officeDocument/2006/relationships/hyperlink" Target="https://sqasa1.sharepoint.com/:x:/s/Infor_SQA/EUH_3eony7tIlKu2WEkCkEQBjEUxFNOmxim758EyZcwr9g?email=david.bernal%40sqasa.co&amp;e=jAsBzA" TargetMode="External"/><Relationship Id="rId258" Type="http://schemas.openxmlformats.org/officeDocument/2006/relationships/hyperlink" Target="https://sqasa1.sharepoint.com/:x:/s/Infor_SQA/EZGPBw2PoHVIlus8TAMM8akBP8rDtSonw3YVtVD7kvZy4g" TargetMode="External"/><Relationship Id="rId465" Type="http://schemas.openxmlformats.org/officeDocument/2006/relationships/hyperlink" Target="https://sqasa1.sharepoint.com/:x:/s/Infor_SQA/EQxEtTb7fsVHu1mc_QN2YFAB-zCWzCKRXujHK8avW51Igg" TargetMode="External"/><Relationship Id="rId630" Type="http://schemas.openxmlformats.org/officeDocument/2006/relationships/hyperlink" Target="https://testdesign.sqasa.com/index.php?caller=login" TargetMode="External"/><Relationship Id="rId672" Type="http://schemas.openxmlformats.org/officeDocument/2006/relationships/hyperlink" Target="https://testdesign.sqasa.com/index.php?caller=login" TargetMode="External"/><Relationship Id="rId728" Type="http://schemas.openxmlformats.org/officeDocument/2006/relationships/hyperlink" Target="https://testdesign.sqasa.com/index.php?caller=login" TargetMode="External"/><Relationship Id="rId22" Type="http://schemas.openxmlformats.org/officeDocument/2006/relationships/hyperlink" Target="https://campusqa.sqasa.com/main/mySpace/myStudents.php?student=1132" TargetMode="External"/><Relationship Id="rId64" Type="http://schemas.openxmlformats.org/officeDocument/2006/relationships/hyperlink" Target="https://campusqa.sqasa.com/main/mySpace/myStudents.php?student=1028" TargetMode="External"/><Relationship Id="rId118" Type="http://schemas.openxmlformats.org/officeDocument/2006/relationships/hyperlink" Target="https://campusqa.sqasa.com/main/mySpace/myStudents.php?student=871" TargetMode="External"/><Relationship Id="rId325" Type="http://schemas.openxmlformats.org/officeDocument/2006/relationships/hyperlink" Target="https://sqasa1.sharepoint.com/:x:/s/Infor_SQA/EfdPAxaYdbtHpwcBOMKxWD4BtrC1BR_agevDOelGS3cQfg" TargetMode="External"/><Relationship Id="rId367" Type="http://schemas.openxmlformats.org/officeDocument/2006/relationships/hyperlink" Target="https://sqasa1.sharepoint.com/:x:/s/Infor_SQA/Ec85lJYC9thFm1jpaooAKVUBebPFfzLOdIRZm55-wznGEA?email=diana.osorio%40sqasa.co&amp;e=FLhHc1" TargetMode="External"/><Relationship Id="rId532" Type="http://schemas.openxmlformats.org/officeDocument/2006/relationships/hyperlink" Target="https://testdesign.sqasa.com/index.php?caller=login" TargetMode="External"/><Relationship Id="rId574" Type="http://schemas.openxmlformats.org/officeDocument/2006/relationships/hyperlink" Target="https://testdesign.sqasa.com/index.php?caller=login" TargetMode="External"/><Relationship Id="rId171" Type="http://schemas.openxmlformats.org/officeDocument/2006/relationships/hyperlink" Target="https://campusqa.sqasa.com/main/mySpace/myStudents.php?student=590" TargetMode="External"/><Relationship Id="rId227" Type="http://schemas.openxmlformats.org/officeDocument/2006/relationships/hyperlink" Target="http://campusqa.sqasa.com/main/mySpace/myStudents.php?student=376" TargetMode="External"/><Relationship Id="rId269" Type="http://schemas.openxmlformats.org/officeDocument/2006/relationships/hyperlink" Target="https://sqasa1.sharepoint.com/:x:/s/Infor_SQA/EbJ3baajQH1NuoZpBZCEhhcBpljUa3Tc2Ij2dAyk9NFmbA" TargetMode="External"/><Relationship Id="rId434" Type="http://schemas.openxmlformats.org/officeDocument/2006/relationships/hyperlink" Target="https://sqasa1.sharepoint.com/:x:/s/Infor_SQA/EasSrSthfXJBshb28pu77WoBGqmGxNonqVhNwN0PTpc7NQ?email=vanessa.gonzalez%40sqasa.co&amp;e=87vLbs" TargetMode="External"/><Relationship Id="rId476" Type="http://schemas.openxmlformats.org/officeDocument/2006/relationships/hyperlink" Target="https://campusqa.sqasa.com/main/mySpace/myStudents.php?student=541" TargetMode="External"/><Relationship Id="rId641" Type="http://schemas.openxmlformats.org/officeDocument/2006/relationships/hyperlink" Target="https://testdesign.sqasa.com/index.php?caller=login" TargetMode="External"/><Relationship Id="rId683" Type="http://schemas.openxmlformats.org/officeDocument/2006/relationships/hyperlink" Target="https://testdesign.sqasa.com/index.php?caller=login" TargetMode="External"/><Relationship Id="rId739" Type="http://schemas.openxmlformats.org/officeDocument/2006/relationships/hyperlink" Target="https://testdesign.sqasa.com/index.php?caller=login" TargetMode="External"/><Relationship Id="rId33" Type="http://schemas.openxmlformats.org/officeDocument/2006/relationships/hyperlink" Target="https://campusqa.sqasa.com/main/mySpace/myStudents.php?student=1105" TargetMode="External"/><Relationship Id="rId129" Type="http://schemas.openxmlformats.org/officeDocument/2006/relationships/hyperlink" Target="https://campusqa.sqasa.com/main/mySpace/myStudents.php?student=826" TargetMode="External"/><Relationship Id="rId280" Type="http://schemas.openxmlformats.org/officeDocument/2006/relationships/hyperlink" Target="https://sqasa1.sharepoint.com/:x:/s/Infor_SQA/ERJTWGMEN6FNkCHAHlmxskEBRM0MPl92CBPR-M-mST5v8Q" TargetMode="External"/><Relationship Id="rId336" Type="http://schemas.openxmlformats.org/officeDocument/2006/relationships/hyperlink" Target="https://sqasa1.sharepoint.com/:x:/s/Infor_SQA/Eb6PouIDILdHok4vcGBy5poBQKD3yI9z-O2g5mzIcwkxwQ" TargetMode="External"/><Relationship Id="rId501" Type="http://schemas.openxmlformats.org/officeDocument/2006/relationships/hyperlink" Target="https://testdesign.sqasa.com/index.php?caller=login" TargetMode="External"/><Relationship Id="rId543" Type="http://schemas.openxmlformats.org/officeDocument/2006/relationships/hyperlink" Target="https://testdesign.sqasa.com/index.php?caller=login" TargetMode="External"/><Relationship Id="rId75" Type="http://schemas.openxmlformats.org/officeDocument/2006/relationships/hyperlink" Target="https://campusqa.sqasa.com/main/mySpace/myStudents.php?student=994" TargetMode="External"/><Relationship Id="rId140" Type="http://schemas.openxmlformats.org/officeDocument/2006/relationships/hyperlink" Target="https://campusqa.sqasa.com/main/mySpace/myStudents.php?student=783" TargetMode="External"/><Relationship Id="rId182" Type="http://schemas.openxmlformats.org/officeDocument/2006/relationships/hyperlink" Target="https://campusqa.sqasa.com/main/mySpace/myStudents.php?student=510" TargetMode="External"/><Relationship Id="rId378" Type="http://schemas.openxmlformats.org/officeDocument/2006/relationships/hyperlink" Target="https://sqasa1.sharepoint.com/:x:/s/Infor_SQA/EeI2kr4LbZpBtYAE7-FIfKYB79i8qPNI39GuywGX0TXAbw?email=sebastian.bernal%40sqasa.co&amp;e=0XktKA" TargetMode="External"/><Relationship Id="rId403" Type="http://schemas.openxmlformats.org/officeDocument/2006/relationships/hyperlink" Target="https://sqasa1.sharepoint.com/:x:/s/Infor_SQA/EUT_6JW7QMFJrLKeT8mRMk8Bm5N4PDeAX9voDPk9FS4kZw?email=nilsa.guevara%40sqasa.co&amp;e=izLKfY" TargetMode="External"/><Relationship Id="rId585" Type="http://schemas.openxmlformats.org/officeDocument/2006/relationships/hyperlink" Target="https://testdesign.sqasa.com/index.php?caller=login" TargetMode="External"/><Relationship Id="rId750" Type="http://schemas.openxmlformats.org/officeDocument/2006/relationships/hyperlink" Target="https://testdesign.sqasa.com/index.php?caller=login" TargetMode="External"/><Relationship Id="rId6" Type="http://schemas.openxmlformats.org/officeDocument/2006/relationships/hyperlink" Target="https://campusqa.sqasa.com/main/mySpace/myStudents.php?student=1162" TargetMode="External"/><Relationship Id="rId238" Type="http://schemas.openxmlformats.org/officeDocument/2006/relationships/hyperlink" Target="https://campusqa.sqasa.com/main/admin/user_list.php?keyword=lina.cardona%40sqasa.co&amp;submit=&amp;_qf__search_simple=" TargetMode="External"/><Relationship Id="rId445" Type="http://schemas.openxmlformats.org/officeDocument/2006/relationships/hyperlink" Target="https://sqasa1.sharepoint.com/:x:/s/Infor_SQA/EVbLc4Ejpz5DiKLw_kMMXloBT_ZUgFDbGR9_VY6o7iQ-eg?email=andres.campos%40sqasa.co&amp;e=biuDm6" TargetMode="External"/><Relationship Id="rId487" Type="http://schemas.openxmlformats.org/officeDocument/2006/relationships/hyperlink" Target="mailto:victor.velasquez@sqasa.co" TargetMode="External"/><Relationship Id="rId610" Type="http://schemas.openxmlformats.org/officeDocument/2006/relationships/hyperlink" Target="https://testdesign.sqasa.com/index.php?caller=login" TargetMode="External"/><Relationship Id="rId652" Type="http://schemas.openxmlformats.org/officeDocument/2006/relationships/hyperlink" Target="https://testdesign.sqasa.com/index.php?caller=login" TargetMode="External"/><Relationship Id="rId694" Type="http://schemas.openxmlformats.org/officeDocument/2006/relationships/hyperlink" Target="https://testdesign.sqasa.com/index.php?caller=login" TargetMode="External"/><Relationship Id="rId708" Type="http://schemas.openxmlformats.org/officeDocument/2006/relationships/hyperlink" Target="https://testdesign.sqasa.com/index.php?caller=login" TargetMode="External"/><Relationship Id="rId291" Type="http://schemas.openxmlformats.org/officeDocument/2006/relationships/hyperlink" Target="https://sqasa1.sharepoint.com/:x:/s/Infor_SQA/EYLH106mZAhMo0YjbGXWgjQBtrdCwaYnDNqmRvnL6oSotg?email=andres.daza%40sqasa.co&amp;e=2Vy3RL" TargetMode="External"/><Relationship Id="rId305" Type="http://schemas.openxmlformats.org/officeDocument/2006/relationships/hyperlink" Target="https://sqasa1.sharepoint.com/:x:/s/Infor_SQA/ERBojIqtNk1CiJ6dqY2eLkwB17803KO3EraVD7G1wr1EqA" TargetMode="External"/><Relationship Id="rId347" Type="http://schemas.openxmlformats.org/officeDocument/2006/relationships/hyperlink" Target="https://sqasa1.sharepoint.com/:x:/s/Infor_SQA/EQaQHoRsdp5PkijBEd9xO_UBb0IfLNURscYFMmLJFdQT1Q" TargetMode="External"/><Relationship Id="rId512" Type="http://schemas.openxmlformats.org/officeDocument/2006/relationships/hyperlink" Target="https://testdesign.sqasa.com/index.php?caller=login" TargetMode="External"/><Relationship Id="rId44" Type="http://schemas.openxmlformats.org/officeDocument/2006/relationships/hyperlink" Target="https://campusqa.sqasa.com/main/mySpace/myStudents.php?student=1084" TargetMode="External"/><Relationship Id="rId86" Type="http://schemas.openxmlformats.org/officeDocument/2006/relationships/hyperlink" Target="https://campusqa.sqasa.com/main/mySpace/myStudents.php?student=961" TargetMode="External"/><Relationship Id="rId151" Type="http://schemas.openxmlformats.org/officeDocument/2006/relationships/hyperlink" Target="https://campusqa.sqasa.com/main/mySpace/myStudents.php?student=704" TargetMode="External"/><Relationship Id="rId389" Type="http://schemas.openxmlformats.org/officeDocument/2006/relationships/hyperlink" Target="https://sqasa1.sharepoint.com/:x:/s/Infor_SQA/EXt29bPM0fdGhOEKnh0Al9kByayh78cEH_A6VKAwK-JgSQ?email=wilmar.ramirez%40sqasa.co&amp;e=CaoUT7" TargetMode="External"/><Relationship Id="rId554" Type="http://schemas.openxmlformats.org/officeDocument/2006/relationships/hyperlink" Target="https://testdesign.sqasa.com/index.php?caller=login" TargetMode="External"/><Relationship Id="rId596" Type="http://schemas.openxmlformats.org/officeDocument/2006/relationships/hyperlink" Target="https://testdesign.sqasa.com/index.php?caller=login" TargetMode="External"/><Relationship Id="rId761" Type="http://schemas.openxmlformats.org/officeDocument/2006/relationships/hyperlink" Target="https://testdesign.sqasa.com/index.php?caller=login" TargetMode="External"/><Relationship Id="rId193" Type="http://schemas.openxmlformats.org/officeDocument/2006/relationships/hyperlink" Target="https://campusqa.sqasa.com/main/mySpace/myStudents.php?student=896" TargetMode="External"/><Relationship Id="rId207" Type="http://schemas.openxmlformats.org/officeDocument/2006/relationships/hyperlink" Target="http://campusqa.sqasa.com/main/mySpace/myStudents.php?student=319" TargetMode="External"/><Relationship Id="rId249" Type="http://schemas.openxmlformats.org/officeDocument/2006/relationships/hyperlink" Target="https://sqasa1.sharepoint.com/:x:/s/Infor_SQA/Eevmg4drkq1GhmbvHUOsj4wBwrOtq6hBQ2xbdJq_CYCziw?email=marilu.garcia%40sqasa.co&amp;e=cei8XE" TargetMode="External"/><Relationship Id="rId414" Type="http://schemas.openxmlformats.org/officeDocument/2006/relationships/hyperlink" Target="https://sqasa1.sharepoint.com/:x:/s/Infor_SQA/ESVse3kxaKpAsaZUXHHiR90BB0zS8ByW0zJBqrSPhuSc3w?email=leidy.ardila%40sqasa.co&amp;e=2jdjcQ" TargetMode="External"/><Relationship Id="rId456" Type="http://schemas.openxmlformats.org/officeDocument/2006/relationships/hyperlink" Target="https://sqasa1.sharepoint.com/:x:/s/Infor_SQA/Eco6Fzq88DlJs2UUFzT8eRkB3OKWBMkk9Em9BVERdwVDag?email=lina.cardona%40sqasa.co&amp;e=Knl7qZ" TargetMode="External"/><Relationship Id="rId498" Type="http://schemas.openxmlformats.org/officeDocument/2006/relationships/hyperlink" Target="https://testdesign.sqasa.com/index.php?caller=login" TargetMode="External"/><Relationship Id="rId621" Type="http://schemas.openxmlformats.org/officeDocument/2006/relationships/hyperlink" Target="https://testdesign.sqasa.com/index.php?caller=login" TargetMode="External"/><Relationship Id="rId663" Type="http://schemas.openxmlformats.org/officeDocument/2006/relationships/hyperlink" Target="https://testdesign.sqasa.com/index.php?caller=login" TargetMode="External"/><Relationship Id="rId13" Type="http://schemas.openxmlformats.org/officeDocument/2006/relationships/hyperlink" Target="https://campusqa.sqasa.com/main/mySpace/myStudents.php?student=1147" TargetMode="External"/><Relationship Id="rId109" Type="http://schemas.openxmlformats.org/officeDocument/2006/relationships/hyperlink" Target="https://campusqa.sqasa.com/main/mySpace/myStudents.php?student=892" TargetMode="External"/><Relationship Id="rId260" Type="http://schemas.openxmlformats.org/officeDocument/2006/relationships/hyperlink" Target="https://sqasa1.sharepoint.com/:x:/s/Infor_SQA/EZiSsSSIDU5NuxhFblXVEzMBbC2ubW0wXbzsNzr91RR9Cg" TargetMode="External"/><Relationship Id="rId316" Type="http://schemas.openxmlformats.org/officeDocument/2006/relationships/hyperlink" Target="https://sqasa1.sharepoint.com/:x:/s/Infor_SQA/EXnUeCZpOnVGu3DqnpJzu88BAGI9I8RqVyZ4JGGH1iLSCA" TargetMode="External"/><Relationship Id="rId523" Type="http://schemas.openxmlformats.org/officeDocument/2006/relationships/hyperlink" Target="https://testdesign.sqasa.com/index.php?caller=login" TargetMode="External"/><Relationship Id="rId719" Type="http://schemas.openxmlformats.org/officeDocument/2006/relationships/hyperlink" Target="https://testdesign.sqasa.com/index.php?caller=login" TargetMode="External"/><Relationship Id="rId55" Type="http://schemas.openxmlformats.org/officeDocument/2006/relationships/hyperlink" Target="https://campusqa.sqasa.com/main/mySpace/myStudents.php?student=1061" TargetMode="External"/><Relationship Id="rId97" Type="http://schemas.openxmlformats.org/officeDocument/2006/relationships/hyperlink" Target="https://campusqa.sqasa.com/main/mySpace/myStudents.php?student=913" TargetMode="External"/><Relationship Id="rId120" Type="http://schemas.openxmlformats.org/officeDocument/2006/relationships/hyperlink" Target="https://campusqa.sqasa.com/main/mySpace/myStudents.php?student=868" TargetMode="External"/><Relationship Id="rId358" Type="http://schemas.openxmlformats.org/officeDocument/2006/relationships/hyperlink" Target="https://sqasa1.sharepoint.com/:x:/s/Infor_SQA/EZun34Lp4vZDqcwdrtRbPA4B8o-RhdeOYHPHax4ZUtQlQA?email=julio.mesias%40sqasa.co&amp;e=de6pzt" TargetMode="External"/><Relationship Id="rId565" Type="http://schemas.openxmlformats.org/officeDocument/2006/relationships/hyperlink" Target="https://testdesign.sqasa.com/index.php?caller=login" TargetMode="External"/><Relationship Id="rId730" Type="http://schemas.openxmlformats.org/officeDocument/2006/relationships/hyperlink" Target="https://testdesign.sqasa.com/index.php?caller=login" TargetMode="External"/><Relationship Id="rId772" Type="http://schemas.microsoft.com/office/2017/10/relationships/threadedComment" Target="../threadedComments/threadedComment1.xml"/><Relationship Id="rId162" Type="http://schemas.openxmlformats.org/officeDocument/2006/relationships/hyperlink" Target="https://campusqa.sqasa.com/main/mySpace/myStudents.php?student=648" TargetMode="External"/><Relationship Id="rId218" Type="http://schemas.openxmlformats.org/officeDocument/2006/relationships/hyperlink" Target="https://campusqa.sqasa.com/main/mySpace/myStudents.php?student=404" TargetMode="External"/><Relationship Id="rId425" Type="http://schemas.openxmlformats.org/officeDocument/2006/relationships/hyperlink" Target="https://sqasa1.sharepoint.com/:x:/s/Infor_SQA/EYdTeCQx56ZAtMIDsUegwwYB6HQmYgkmh51ojP3QcYws2w?email=monica.archila%40sqasa.co&amp;e=gX44D7" TargetMode="External"/><Relationship Id="rId467" Type="http://schemas.openxmlformats.org/officeDocument/2006/relationships/hyperlink" Target="https://sqasa1.sharepoint.com/:x:/s/Infor_SQA/ETNyOoMrSqVErIhRoved6EIBIyoKaJOP7gzjlqyGYS5sSg?email=kely.garzon%40sqasa.co&amp;e=aea4lE" TargetMode="External"/><Relationship Id="rId632" Type="http://schemas.openxmlformats.org/officeDocument/2006/relationships/hyperlink" Target="https://testdesign.sqasa.com/index.php?caller=login" TargetMode="External"/><Relationship Id="rId271" Type="http://schemas.openxmlformats.org/officeDocument/2006/relationships/hyperlink" Target="https://sqasa1.sharepoint.com/:x:/s/Infor_SQA/EXbhEshQM4hKpTy7lNSuQCoByiUKbf8eTyqwpCpjObhiIg" TargetMode="External"/><Relationship Id="rId674" Type="http://schemas.openxmlformats.org/officeDocument/2006/relationships/hyperlink" Target="https://testdesign.sqasa.com/index.php?caller=login" TargetMode="External"/><Relationship Id="rId24" Type="http://schemas.openxmlformats.org/officeDocument/2006/relationships/hyperlink" Target="https://campusqa.sqasa.com/main/mySpace/myStudents.php?student=1131" TargetMode="External"/><Relationship Id="rId66" Type="http://schemas.openxmlformats.org/officeDocument/2006/relationships/hyperlink" Target="https://campusqa.sqasa.com/main/mySpace/myStudents.php?student=1026" TargetMode="External"/><Relationship Id="rId131" Type="http://schemas.openxmlformats.org/officeDocument/2006/relationships/hyperlink" Target="https://campusqa.sqasa.com/main/mySpace/myStudents.php?student=823" TargetMode="External"/><Relationship Id="rId327" Type="http://schemas.openxmlformats.org/officeDocument/2006/relationships/hyperlink" Target="https://sqasa1.sharepoint.com/:x:/s/Infor_SQA/Ea8SHHNU27xMqmZNlBqE7UQBJ_CVbamUnQ7CWr2gDuihNg" TargetMode="External"/><Relationship Id="rId369" Type="http://schemas.openxmlformats.org/officeDocument/2006/relationships/hyperlink" Target="https://sqasa1.sharepoint.com/:x:/s/Infor_SQA/EVl33ynle_dJmG6KoqUM_DgBqtHaKD8lbz0zzPVwa8EWbg?email=billy.trigos%40sqasa.co&amp;e=0fnqi8" TargetMode="External"/><Relationship Id="rId534" Type="http://schemas.openxmlformats.org/officeDocument/2006/relationships/hyperlink" Target="https://testdesign.sqasa.com/index.php?caller=login" TargetMode="External"/><Relationship Id="rId576" Type="http://schemas.openxmlformats.org/officeDocument/2006/relationships/hyperlink" Target="https://testdesign.sqasa.com/index.php?caller=login" TargetMode="External"/><Relationship Id="rId741" Type="http://schemas.openxmlformats.org/officeDocument/2006/relationships/hyperlink" Target="https://testdesign.sqasa.com/index.php?caller=login" TargetMode="External"/><Relationship Id="rId173" Type="http://schemas.openxmlformats.org/officeDocument/2006/relationships/hyperlink" Target="https://campusqa.sqasa.com/main/mySpace/myStudents.php?student=576" TargetMode="External"/><Relationship Id="rId229" Type="http://schemas.openxmlformats.org/officeDocument/2006/relationships/hyperlink" Target="http://campusqa.sqasa.com/main/mySpace/myStudents.php?student=94" TargetMode="External"/><Relationship Id="rId380" Type="http://schemas.openxmlformats.org/officeDocument/2006/relationships/hyperlink" Target="https://sqasa1.sharepoint.com/:x:/s/Infor_SQA/EaCa-j2JubdBld4emBxQa5UBO4rwYfawXc-YvBhwgtFcBA?email=cristian.sanchez%40sqasa.co&amp;e=iAxbLh" TargetMode="External"/><Relationship Id="rId436" Type="http://schemas.openxmlformats.org/officeDocument/2006/relationships/hyperlink" Target="https://sqasa1.sharepoint.com/:x:/s/Infor_SQA/EYRTXQqhh8xJqJpYXHBPM1sBPd8DXWbJezRVYIelp--IKg?email=bryant.ledezma%40sqasa.co&amp;e=MOBNhB" TargetMode="External"/><Relationship Id="rId601" Type="http://schemas.openxmlformats.org/officeDocument/2006/relationships/hyperlink" Target="https://testdesign.sqasa.com/index.php?caller=login" TargetMode="External"/><Relationship Id="rId643" Type="http://schemas.openxmlformats.org/officeDocument/2006/relationships/hyperlink" Target="https://testdesign.sqasa.com/index.php?caller=login" TargetMode="External"/><Relationship Id="rId240" Type="http://schemas.openxmlformats.org/officeDocument/2006/relationships/hyperlink" Target="https://sqasa1.sharepoint.com/:x:/s/Infor_SQA/EauA1DQSf1xJvf-jArI9_cYBnZSJ5XagKu_0b6TDiWIkOw" TargetMode="External"/><Relationship Id="rId478" Type="http://schemas.openxmlformats.org/officeDocument/2006/relationships/hyperlink" Target="https://sqasa1.sharepoint.com/:x:/s/Infor_SQA/EXMNJspYZ0lLrkHUp2dIIQEBBYukvec0DX-59ErfWbIlPg" TargetMode="External"/><Relationship Id="rId685" Type="http://schemas.openxmlformats.org/officeDocument/2006/relationships/hyperlink" Target="https://testdesign.sqasa.com/index.php?caller=login" TargetMode="External"/><Relationship Id="rId35" Type="http://schemas.openxmlformats.org/officeDocument/2006/relationships/hyperlink" Target="https://campusqa.sqasa.com/main/mySpace/myStudents.php?student=1101" TargetMode="External"/><Relationship Id="rId77" Type="http://schemas.openxmlformats.org/officeDocument/2006/relationships/hyperlink" Target="https://campusqa.sqasa.com/main/mySpace/myStudents.php?student=991" TargetMode="External"/><Relationship Id="rId100" Type="http://schemas.openxmlformats.org/officeDocument/2006/relationships/hyperlink" Target="https://campusqa.sqasa.com/main/mySpace/myStudents.php?student=910" TargetMode="External"/><Relationship Id="rId282" Type="http://schemas.openxmlformats.org/officeDocument/2006/relationships/hyperlink" Target="https://sqasa1.sharepoint.com/:x:/s/Infor_SQA/EaqvDi5nJk5KoyubsUDRNmwBwyk-S2a3NfPiOmlbnDEtug?email=angela.gomez%40sqasa.co&amp;e=8PDv12" TargetMode="External"/><Relationship Id="rId338" Type="http://schemas.openxmlformats.org/officeDocument/2006/relationships/hyperlink" Target="https://sqasa1.sharepoint.com/:x:/s/Infor_SQA/EfhEaTAVTO1On_AjX1LqvpUB3qjuCzjJobv1Vht4bpNy-A" TargetMode="External"/><Relationship Id="rId503" Type="http://schemas.openxmlformats.org/officeDocument/2006/relationships/hyperlink" Target="https://testdesign.sqasa.com/index.php?caller=login" TargetMode="External"/><Relationship Id="rId545" Type="http://schemas.openxmlformats.org/officeDocument/2006/relationships/hyperlink" Target="https://testdesign.sqasa.com/index.php?caller=login" TargetMode="External"/><Relationship Id="rId587" Type="http://schemas.openxmlformats.org/officeDocument/2006/relationships/hyperlink" Target="https://testdesign.sqasa.com/index.php?caller=login" TargetMode="External"/><Relationship Id="rId710" Type="http://schemas.openxmlformats.org/officeDocument/2006/relationships/hyperlink" Target="https://testdesign.sqasa.com/index.php?caller=login" TargetMode="External"/><Relationship Id="rId752" Type="http://schemas.openxmlformats.org/officeDocument/2006/relationships/hyperlink" Target="https://testdesign.sqasa.com/index.php?caller=login" TargetMode="External"/><Relationship Id="rId8" Type="http://schemas.openxmlformats.org/officeDocument/2006/relationships/hyperlink" Target="https://campusqa.sqasa.com/main/mySpace/myStudents.php?student=1159" TargetMode="External"/><Relationship Id="rId142" Type="http://schemas.openxmlformats.org/officeDocument/2006/relationships/hyperlink" Target="https://campusqa.sqasa.com/main/mySpace/myStudents.php?student=778" TargetMode="External"/><Relationship Id="rId184" Type="http://schemas.openxmlformats.org/officeDocument/2006/relationships/hyperlink" Target="http://campusqa.sqasa.com/main/mySpace/myStudents.php?student=480" TargetMode="External"/><Relationship Id="rId391" Type="http://schemas.openxmlformats.org/officeDocument/2006/relationships/hyperlink" Target="https://sqasa1.sharepoint.com/:x:/s/Infor_SQA/ESqabwU9ON9DkWI66PtI_5QBevasJMXAq5Hw7RF4xRaqOg?email=sandra.soto%40sqasa.co&amp;e=POlGHS" TargetMode="External"/><Relationship Id="rId405" Type="http://schemas.openxmlformats.org/officeDocument/2006/relationships/hyperlink" Target="https://sqasa1.sharepoint.com/:x:/s/Infor_SQA/EW_6PhG9TVZNs26mEjhqwQYBj1D_gcAFiYmfflyZmBhtAw?email=adela.moreno%40sqasa.co&amp;e=LMmaTA" TargetMode="External"/><Relationship Id="rId447" Type="http://schemas.openxmlformats.org/officeDocument/2006/relationships/hyperlink" Target="https://sqasa1.sharepoint.com/:x:/s/Infor_SQA/ETGkxOJIctZGu0F5dQ1A_B4BpencVXRxFXboJV2oZDN2dw?email=ivan.pinto%40sqasa.co&amp;e=zUK9wJ" TargetMode="External"/><Relationship Id="rId612" Type="http://schemas.openxmlformats.org/officeDocument/2006/relationships/hyperlink" Target="https://testdesign.sqasa.com/index.php?caller=login" TargetMode="External"/><Relationship Id="rId251" Type="http://schemas.openxmlformats.org/officeDocument/2006/relationships/hyperlink" Target="https://sqasa1.sharepoint.com/:x:/s/Infor_SQA/ETRoz47ehfxOvq2ROAWt67AB-5I6utyFHnueSNNcRQkr-g" TargetMode="External"/><Relationship Id="rId489" Type="http://schemas.openxmlformats.org/officeDocument/2006/relationships/hyperlink" Target="https://testdesign.sqasa.com/index.php?caller=login" TargetMode="External"/><Relationship Id="rId654" Type="http://schemas.openxmlformats.org/officeDocument/2006/relationships/hyperlink" Target="https://testdesign.sqasa.com/index.php?caller=login" TargetMode="External"/><Relationship Id="rId696" Type="http://schemas.openxmlformats.org/officeDocument/2006/relationships/hyperlink" Target="https://testdesign.sqasa.com/index.php?caller=login" TargetMode="External"/><Relationship Id="rId46" Type="http://schemas.openxmlformats.org/officeDocument/2006/relationships/hyperlink" Target="https://campusqa.sqasa.com/main/mySpace/myStudents.php?student=1080" TargetMode="External"/><Relationship Id="rId293" Type="http://schemas.openxmlformats.org/officeDocument/2006/relationships/hyperlink" Target="https://sqasa1.sharepoint.com/:x:/s/Infor_SQA/EbGWdIG22EpHo3GjtOeP9xUBt49STP272Keq0dkuGSchrg?email=heiner.melo%40sqasa.co&amp;e=xGDaLt" TargetMode="External"/><Relationship Id="rId307" Type="http://schemas.openxmlformats.org/officeDocument/2006/relationships/hyperlink" Target="https://sqasa1.sharepoint.com/:x:/s/Infor_SQA/EW0kWYo5tt9Eimphqeqm78gBN6xNwmNFsb_a2P3N6NwI3g" TargetMode="External"/><Relationship Id="rId349" Type="http://schemas.openxmlformats.org/officeDocument/2006/relationships/hyperlink" Target="https://sqasa1.sharepoint.com/:x:/s/Infor_SQA/Ecy-EwHLDadKorLBtJaHknEBA5JJva5tERgLNyCqkD3Tgw" TargetMode="External"/><Relationship Id="rId514" Type="http://schemas.openxmlformats.org/officeDocument/2006/relationships/hyperlink" Target="https://testdesign.sqasa.com/index.php?caller=login" TargetMode="External"/><Relationship Id="rId556" Type="http://schemas.openxmlformats.org/officeDocument/2006/relationships/hyperlink" Target="https://testdesign.sqasa.com/index.php?caller=login" TargetMode="External"/><Relationship Id="rId721" Type="http://schemas.openxmlformats.org/officeDocument/2006/relationships/hyperlink" Target="https://testdesign.sqasa.com/index.php?caller=login" TargetMode="External"/><Relationship Id="rId763" Type="http://schemas.openxmlformats.org/officeDocument/2006/relationships/hyperlink" Target="https://testdesign.sqasa.com/index.php?caller=login" TargetMode="External"/><Relationship Id="rId88" Type="http://schemas.openxmlformats.org/officeDocument/2006/relationships/hyperlink" Target="https://campusqa.sqasa.com/main/mySpace/myStudents.php?student=956" TargetMode="External"/><Relationship Id="rId111" Type="http://schemas.openxmlformats.org/officeDocument/2006/relationships/hyperlink" Target="https://campusqa.sqasa.com/main/mySpace/myStudents.php?student=887" TargetMode="External"/><Relationship Id="rId153" Type="http://schemas.openxmlformats.org/officeDocument/2006/relationships/hyperlink" Target="https://campusqa.sqasa.com/main/mySpace/myStudents.php?student=691" TargetMode="External"/><Relationship Id="rId195" Type="http://schemas.openxmlformats.org/officeDocument/2006/relationships/hyperlink" Target="http://campusqa.sqasa.com/main/mySpace/myStudents.php?student=303" TargetMode="External"/><Relationship Id="rId209" Type="http://schemas.openxmlformats.org/officeDocument/2006/relationships/hyperlink" Target="http://campusqa.sqasa.com/main/mySpace/myStudents.php?student=287" TargetMode="External"/><Relationship Id="rId360" Type="http://schemas.openxmlformats.org/officeDocument/2006/relationships/hyperlink" Target="https://sqasa1.sharepoint.com/:x:/s/Infor_SQA/EdcIC3nOgpFKsW4TIFSyJOgB2j8z1ts-QIZfB_D95uay1g?email=albert.hortua%40sqasa.co&amp;e=OiENW4" TargetMode="External"/><Relationship Id="rId416" Type="http://schemas.openxmlformats.org/officeDocument/2006/relationships/hyperlink" Target="https://sqasa1.sharepoint.com/:x:/s/Infor_SQA/ESlFv4DKHJ5MsZhWroLcyoMBqD631XO4vPuqQ4yeimeSyw?email=lida.echeverry%40sqasa.co&amp;e=ylwo5u" TargetMode="External"/><Relationship Id="rId598" Type="http://schemas.openxmlformats.org/officeDocument/2006/relationships/hyperlink" Target="https://testdesign.sqasa.com/index.php?caller=login" TargetMode="External"/><Relationship Id="rId220" Type="http://schemas.openxmlformats.org/officeDocument/2006/relationships/hyperlink" Target="https://campusqa.sqasa.com/main/mySpace/myStudents.php?student=88" TargetMode="External"/><Relationship Id="rId458" Type="http://schemas.openxmlformats.org/officeDocument/2006/relationships/hyperlink" Target="https://sqasa1.sharepoint.com/:x:/s/Infor_SQA/ERnBXoLpsT5ClGzzaXKSyMoBx8T0tyZPgE_BuKopDaD6xQ?email=auxiliarti.bogota%40sqasa.co&amp;e=BGrMqh" TargetMode="External"/><Relationship Id="rId623" Type="http://schemas.openxmlformats.org/officeDocument/2006/relationships/hyperlink" Target="https://testdesign.sqasa.com/index.php?caller=login" TargetMode="External"/><Relationship Id="rId665" Type="http://schemas.openxmlformats.org/officeDocument/2006/relationships/hyperlink" Target="https://testdesign.sqasa.com/index.php?caller=login" TargetMode="External"/><Relationship Id="rId15" Type="http://schemas.openxmlformats.org/officeDocument/2006/relationships/hyperlink" Target="https://campusqa.sqasa.com/main/mySpace/myStudents.php?student=1141" TargetMode="External"/><Relationship Id="rId57" Type="http://schemas.openxmlformats.org/officeDocument/2006/relationships/hyperlink" Target="https://campusqa.sqasa.com/main/mySpace/myStudents.php?student=1056" TargetMode="External"/><Relationship Id="rId262" Type="http://schemas.openxmlformats.org/officeDocument/2006/relationships/hyperlink" Target="https://sqasa1.sharepoint.com/:x:/s/Infor_SQA/EXrX9JKA-lxBt_M2D3e9jxABhjh6KjK4JIJO1YYnfbYuPQ" TargetMode="External"/><Relationship Id="rId318" Type="http://schemas.openxmlformats.org/officeDocument/2006/relationships/hyperlink" Target="https://sqasa1.sharepoint.com/:x:/s/Infor_SQA/Ead1u7o4gxhEhikGZlRG2nkBOgjLclMZq5vjHZm2TGgjFQ" TargetMode="External"/><Relationship Id="rId525" Type="http://schemas.openxmlformats.org/officeDocument/2006/relationships/hyperlink" Target="https://testdesign.sqasa.com/index.php?caller=login" TargetMode="External"/><Relationship Id="rId567" Type="http://schemas.openxmlformats.org/officeDocument/2006/relationships/hyperlink" Target="https://testdesign.sqasa.com/index.php?caller=login" TargetMode="External"/><Relationship Id="rId732" Type="http://schemas.openxmlformats.org/officeDocument/2006/relationships/hyperlink" Target="https://testdesign.sqasa.com/index.php?caller=login" TargetMode="External"/><Relationship Id="rId99" Type="http://schemas.openxmlformats.org/officeDocument/2006/relationships/hyperlink" Target="https://campusqa.sqasa.com/main/mySpace/myStudents.php?student=912" TargetMode="External"/><Relationship Id="rId122" Type="http://schemas.openxmlformats.org/officeDocument/2006/relationships/hyperlink" Target="https://campusqa.sqasa.com/main/mySpace/myStudents.php?student=860" TargetMode="External"/><Relationship Id="rId164" Type="http://schemas.openxmlformats.org/officeDocument/2006/relationships/hyperlink" Target="https://campusqa.sqasa.com/main/mySpace/myStudents.php?student=627" TargetMode="External"/><Relationship Id="rId371" Type="http://schemas.openxmlformats.org/officeDocument/2006/relationships/hyperlink" Target="https://sqasa1.sharepoint.com/:x:/s/Infor_SQA/Ebd2EsB5unhJj6HkKBMDAIMBomfWQr7g3wtJAXUXTJ4k7g?email=juliana.ocampo%40sqasa.co&amp;e=wQFoho" TargetMode="External"/><Relationship Id="rId427" Type="http://schemas.openxmlformats.org/officeDocument/2006/relationships/hyperlink" Target="https://sqasa1.sharepoint.com/:x:/s/Infor_SQA/Efc_kSgOGUBGgbaXQho5rjkBTlCQ8NxmKeAY_Z2fWTIr0g?email=nayarid.sanchez%40sqasa.co&amp;e=uQEeUS" TargetMode="External"/><Relationship Id="rId469" Type="http://schemas.openxmlformats.org/officeDocument/2006/relationships/hyperlink" Target="https://sqasa1.sharepoint.com/:x:/s/Infor_SQA/EZn_2y4woaJHrUVUwEadVFgBWqJdW1AZTUrFZRcLdgIJig?email=cyndi.rincon%40sqasa.co&amp;e=1Nk7DG" TargetMode="External"/><Relationship Id="rId634" Type="http://schemas.openxmlformats.org/officeDocument/2006/relationships/hyperlink" Target="https://testdesign.sqasa.com/index.php?caller=login" TargetMode="External"/><Relationship Id="rId676" Type="http://schemas.openxmlformats.org/officeDocument/2006/relationships/hyperlink" Target="https://testdesign.sqasa.com/index.php?caller=login" TargetMode="External"/><Relationship Id="rId26" Type="http://schemas.openxmlformats.org/officeDocument/2006/relationships/hyperlink" Target="https://campusqa.sqasa.com/main/mySpace/myStudents.php?student=1128" TargetMode="External"/><Relationship Id="rId231" Type="http://schemas.openxmlformats.org/officeDocument/2006/relationships/hyperlink" Target="https://campusqa.sqasa.com/main/mySpace/myStudents.php?student=120" TargetMode="External"/><Relationship Id="rId273" Type="http://schemas.openxmlformats.org/officeDocument/2006/relationships/hyperlink" Target="https://sqasa1.sharepoint.com/:x:/s/Infor_SQA/EZSUxcmAml9IrOGCCq8J_ggBqOwI_MJxbjgrIU2lor1pdQ" TargetMode="External"/><Relationship Id="rId329" Type="http://schemas.openxmlformats.org/officeDocument/2006/relationships/hyperlink" Target="https://sqasa1.sharepoint.com/:x:/s/Infor_SQA/EZeLN3u3FqlEtLCidtn-qY0Ba2g5H3Qp01M5q48UleZWNg" TargetMode="External"/><Relationship Id="rId480" Type="http://schemas.openxmlformats.org/officeDocument/2006/relationships/hyperlink" Target="https://sqasa1.sharepoint.com/:x:/s/Infor_SQA/EdS2zfelGZ9PtaxOCBmOXvABgkNvGUBByGOb1l5ew1CawA" TargetMode="External"/><Relationship Id="rId536" Type="http://schemas.openxmlformats.org/officeDocument/2006/relationships/hyperlink" Target="https://testdesign.sqasa.com/index.php?caller=login" TargetMode="External"/><Relationship Id="rId701" Type="http://schemas.openxmlformats.org/officeDocument/2006/relationships/hyperlink" Target="https://testdesign.sqasa.com/index.php?caller=login" TargetMode="External"/><Relationship Id="rId68" Type="http://schemas.openxmlformats.org/officeDocument/2006/relationships/hyperlink" Target="https://campusqa.sqasa.com/main/mySpace/myStudents.php?student=1017" TargetMode="External"/><Relationship Id="rId133" Type="http://schemas.openxmlformats.org/officeDocument/2006/relationships/hyperlink" Target="https://campusqa.sqasa.com/main/mySpace/myStudents.php?student=813" TargetMode="External"/><Relationship Id="rId175" Type="http://schemas.openxmlformats.org/officeDocument/2006/relationships/hyperlink" Target="https://campusqa.sqasa.com/main/mySpace/myStudents.php?student=569" TargetMode="External"/><Relationship Id="rId340" Type="http://schemas.openxmlformats.org/officeDocument/2006/relationships/hyperlink" Target="https://sqasa1.sharepoint.com/:x:/s/Infor_SQA/ESfmJaRnkDlKpH6VdWDglmUBSqNJYQDoGa4HPelEshZANw" TargetMode="External"/><Relationship Id="rId578" Type="http://schemas.openxmlformats.org/officeDocument/2006/relationships/hyperlink" Target="https://testdesign.sqasa.com/index.php?caller=login" TargetMode="External"/><Relationship Id="rId743" Type="http://schemas.openxmlformats.org/officeDocument/2006/relationships/hyperlink" Target="https://testdesign.sqasa.com/index.php?caller=login" TargetMode="External"/><Relationship Id="rId200" Type="http://schemas.openxmlformats.org/officeDocument/2006/relationships/hyperlink" Target="https://campusqa.sqasa.com/main/mySpace/myStudents.php?student=142" TargetMode="External"/><Relationship Id="rId382" Type="http://schemas.openxmlformats.org/officeDocument/2006/relationships/hyperlink" Target="https://sqasa1.sharepoint.com/:x:/s/Infor_SQA/EZg6kgtWyLJPoYTK_jek31ABvEtWcbutI7N6UrvhxIvSOg?email=freiman.jimenez%40sqasa.co&amp;e=hNH5sQ" TargetMode="External"/><Relationship Id="rId438" Type="http://schemas.openxmlformats.org/officeDocument/2006/relationships/hyperlink" Target="https://sqasa1.sharepoint.com/:x:/s/Infor_SQA/EapOe3M3SbBFlL6iimIGD58BAttyS07JMB39psEv5n1How?email=jose.lopez%40sqasa.co&amp;e=UkiWx6" TargetMode="External"/><Relationship Id="rId603" Type="http://schemas.openxmlformats.org/officeDocument/2006/relationships/hyperlink" Target="https://testdesign.sqasa.com/index.php?caller=login" TargetMode="External"/><Relationship Id="rId645" Type="http://schemas.openxmlformats.org/officeDocument/2006/relationships/hyperlink" Target="https://testdesign.sqasa.com/index.php?caller=login" TargetMode="External"/><Relationship Id="rId687" Type="http://schemas.openxmlformats.org/officeDocument/2006/relationships/hyperlink" Target="https://testdesign.sqasa.com/index.php?caller=login" TargetMode="External"/><Relationship Id="rId242" Type="http://schemas.openxmlformats.org/officeDocument/2006/relationships/hyperlink" Target="https://sqasa1.sharepoint.com/:x:/s/Infor_SQA/EX1-V0mbP7xGgCFquExbgIwB3BLEdehb8gWOswndEUe0_Q" TargetMode="External"/><Relationship Id="rId284" Type="http://schemas.openxmlformats.org/officeDocument/2006/relationships/hyperlink" Target="https://sqasa1.sharepoint.com/:x:/s/Infor_SQA/EeINPs-91mhNvET2_vkTe44BC35CDixJIWeHXThhGaH54g?email=paula.castaneda%40sqasa.co&amp;e=PCkDxf" TargetMode="External"/><Relationship Id="rId491" Type="http://schemas.openxmlformats.org/officeDocument/2006/relationships/hyperlink" Target="https://testdesign.sqasa.com/index.php?caller=login" TargetMode="External"/><Relationship Id="rId505" Type="http://schemas.openxmlformats.org/officeDocument/2006/relationships/hyperlink" Target="https://testdesign.sqasa.com/index.php?caller=login" TargetMode="External"/><Relationship Id="rId712" Type="http://schemas.openxmlformats.org/officeDocument/2006/relationships/hyperlink" Target="https://testdesign.sqasa.com/index.php?caller=login" TargetMode="External"/><Relationship Id="rId37" Type="http://schemas.openxmlformats.org/officeDocument/2006/relationships/hyperlink" Target="https://campusqa.sqasa.com/main/mySpace/myStudents.php?student=1094" TargetMode="External"/><Relationship Id="rId79" Type="http://schemas.openxmlformats.org/officeDocument/2006/relationships/hyperlink" Target="https://campusqa.sqasa.com/main/mySpace/myStudents.php?student=988" TargetMode="External"/><Relationship Id="rId102" Type="http://schemas.openxmlformats.org/officeDocument/2006/relationships/hyperlink" Target="https://campusqa.sqasa.com/main/mySpace/myStudents.php?student=906" TargetMode="External"/><Relationship Id="rId144" Type="http://schemas.openxmlformats.org/officeDocument/2006/relationships/hyperlink" Target="https://campusqa.sqasa.com/main/mySpace/myStudents.php?student=776" TargetMode="External"/><Relationship Id="rId547" Type="http://schemas.openxmlformats.org/officeDocument/2006/relationships/hyperlink" Target="https://testdesign.sqasa.com/index.php?caller=login" TargetMode="External"/><Relationship Id="rId589" Type="http://schemas.openxmlformats.org/officeDocument/2006/relationships/hyperlink" Target="https://testdesign.sqasa.com/index.php?caller=login" TargetMode="External"/><Relationship Id="rId754" Type="http://schemas.openxmlformats.org/officeDocument/2006/relationships/hyperlink" Target="https://testdesign.sqasa.com/index.php?caller=login" TargetMode="External"/><Relationship Id="rId90" Type="http://schemas.openxmlformats.org/officeDocument/2006/relationships/hyperlink" Target="https://campusqa.sqasa.com/main/mySpace/myStudents.php?student=949" TargetMode="External"/><Relationship Id="rId186" Type="http://schemas.openxmlformats.org/officeDocument/2006/relationships/hyperlink" Target="https://campusqa.sqasa.com/main/mySpace/myStudents.php?student=456" TargetMode="External"/><Relationship Id="rId351" Type="http://schemas.openxmlformats.org/officeDocument/2006/relationships/hyperlink" Target="https://sqasa1.sharepoint.com/:x:/s/Infor_SQA/EVMaLLhUaeFMpXPh8aGq4esBpsGF9mbuBrUqsH2CbpgWvg" TargetMode="External"/><Relationship Id="rId393" Type="http://schemas.openxmlformats.org/officeDocument/2006/relationships/hyperlink" Target="https://sqasa1.sharepoint.com/:x:/s/Infor_SQA/EbUf7BeqYixLlrSHY7_PxOYBdaogxYvyqDrrWLG-S4Zheg?email=diego.castro%40sqasa.co&amp;e=KdE0wr" TargetMode="External"/><Relationship Id="rId407" Type="http://schemas.openxmlformats.org/officeDocument/2006/relationships/hyperlink" Target="https://sqasa1.sharepoint.com/:x:/s/Infor_SQA/EblrPqx1AJRLm512kuzfL3oB62qAsiZqi9rZk68F6n5Gow?email=fredy.escobar%40sqasa.co&amp;e=sWF1I7" TargetMode="External"/><Relationship Id="rId449" Type="http://schemas.openxmlformats.org/officeDocument/2006/relationships/hyperlink" Target="https://sqasa1.sharepoint.com/:x:/s/Infor_SQA/EeEiKEWlg9tErhL-e9wdEgQBa3xwbAoORGzGojd443ocOg?email=sandra.aguirre%40sqasa.co&amp;e=dMyjH0" TargetMode="External"/><Relationship Id="rId614" Type="http://schemas.openxmlformats.org/officeDocument/2006/relationships/hyperlink" Target="https://testdesign.sqasa.com/index.php?caller=login" TargetMode="External"/><Relationship Id="rId656" Type="http://schemas.openxmlformats.org/officeDocument/2006/relationships/hyperlink" Target="https://testdesign.sqasa.com/index.php?caller=login" TargetMode="External"/><Relationship Id="rId211" Type="http://schemas.openxmlformats.org/officeDocument/2006/relationships/hyperlink" Target="https://campusqa.sqasa.com/main/mySpace/myStudents.php?student=54" TargetMode="External"/><Relationship Id="rId253" Type="http://schemas.openxmlformats.org/officeDocument/2006/relationships/hyperlink" Target="https://sqasa1.sharepoint.com/:x:/s/Infor_SQA/EWbnUhn2vYxLpGuQmrCSvA4BF5IGdZV0WepfLceWlY8LEw" TargetMode="External"/><Relationship Id="rId295" Type="http://schemas.openxmlformats.org/officeDocument/2006/relationships/hyperlink" Target="https://sqasa1.sharepoint.com/:x:/s/Infor_SQA/EZn9T3OXRGpGoqpNOoOik7EBGvaVNbee34IvzxSsFRCh3Q" TargetMode="External"/><Relationship Id="rId309" Type="http://schemas.openxmlformats.org/officeDocument/2006/relationships/hyperlink" Target="https://sqasa1.sharepoint.com/:x:/s/Infor_SQA/Ebgw-U1AGHNHgJy9z04DMyQBRPsKiZqYc8T96hNttPVo1A" TargetMode="External"/><Relationship Id="rId460" Type="http://schemas.openxmlformats.org/officeDocument/2006/relationships/hyperlink" Target="https://sqasa1.sharepoint.com/:x:/s/Infor_SQA/ET7kbWHVV91BnO_oONlP-6sBYyaaRRjqyWy8hTJJ3ozz6A?email=auxiliar.infraestructura%40sqasa.co&amp;e=XIRTui" TargetMode="External"/><Relationship Id="rId516" Type="http://schemas.openxmlformats.org/officeDocument/2006/relationships/hyperlink" Target="https://testdesign.sqasa.com/index.php?caller=login" TargetMode="External"/><Relationship Id="rId698" Type="http://schemas.openxmlformats.org/officeDocument/2006/relationships/hyperlink" Target="https://testdesign.sqasa.com/index.php?caller=login" TargetMode="External"/><Relationship Id="rId48" Type="http://schemas.openxmlformats.org/officeDocument/2006/relationships/hyperlink" Target="https://campusqa.sqasa.com/main/mySpace/myStudents.php?student=1073" TargetMode="External"/><Relationship Id="rId113" Type="http://schemas.openxmlformats.org/officeDocument/2006/relationships/hyperlink" Target="https://campusqa.sqasa.com/main/mySpace/myStudents.php?student=880" TargetMode="External"/><Relationship Id="rId320" Type="http://schemas.openxmlformats.org/officeDocument/2006/relationships/hyperlink" Target="https://sqasa1.sharepoint.com/:x:/s/Infor_SQA/EZF7dxs_hmdLs9eOWEpOw2MBqG2_A6_ElD5n2Cb10FXQRw" TargetMode="External"/><Relationship Id="rId558" Type="http://schemas.openxmlformats.org/officeDocument/2006/relationships/hyperlink" Target="https://testdesign.sqasa.com/index.php?caller=login" TargetMode="External"/><Relationship Id="rId723" Type="http://schemas.openxmlformats.org/officeDocument/2006/relationships/hyperlink" Target="https://testdesign.sqasa.com/index.php?caller=login" TargetMode="External"/><Relationship Id="rId765" Type="http://schemas.openxmlformats.org/officeDocument/2006/relationships/hyperlink" Target="https://testdesign.sqasa.com/index.php?caller=login" TargetMode="External"/><Relationship Id="rId155" Type="http://schemas.openxmlformats.org/officeDocument/2006/relationships/hyperlink" Target="https://campusqa.sqasa.com/main/mySpace/myStudents.php?student=777" TargetMode="External"/><Relationship Id="rId197" Type="http://schemas.openxmlformats.org/officeDocument/2006/relationships/hyperlink" Target="http://campusqa.sqasa.com/main/mySpace/myStudents.php?student=77" TargetMode="External"/><Relationship Id="rId362" Type="http://schemas.openxmlformats.org/officeDocument/2006/relationships/hyperlink" Target="https://sqasa1.sharepoint.com/:x:/s/Infor_SQA/Ec6PYmcwQVZOnR3NYSiWArkB6SlHMRweCJs_fNAUq734Jw?email=elisenia.lopez%40sqasa.co&amp;e=NJr96V" TargetMode="External"/><Relationship Id="rId418" Type="http://schemas.openxmlformats.org/officeDocument/2006/relationships/hyperlink" Target="https://sqasa1.sharepoint.com/:x:/s/Infor_SQA/EVUgYjH0Tx5JhMt_dHjW9QgBlw_3J2DvCFO9znDpD8yjGw?email=orlando.romero%40sqasa.co&amp;e=Z34EXd" TargetMode="External"/><Relationship Id="rId625" Type="http://schemas.openxmlformats.org/officeDocument/2006/relationships/hyperlink" Target="https://testdesign.sqasa.com/index.php?caller=login" TargetMode="External"/><Relationship Id="rId222" Type="http://schemas.openxmlformats.org/officeDocument/2006/relationships/hyperlink" Target="http://campusqa.sqasa.com/main/mySpace/myStudents.php?student=322" TargetMode="External"/><Relationship Id="rId264" Type="http://schemas.openxmlformats.org/officeDocument/2006/relationships/hyperlink" Target="https://sqasa1.sharepoint.com/:x:/s/Infor_SQA/EXPJ4Qw15klOg5-SCsW1AEIBm8fX9gYILq-CcnnZ7Og-Hg" TargetMode="External"/><Relationship Id="rId471" Type="http://schemas.openxmlformats.org/officeDocument/2006/relationships/hyperlink" Target="https://sqasa1.sharepoint.com/:x:/s/Infor_SQA/Ee9d450lQGtMpqW4inPFOUgBuxAT_GR6eeG3LrZoZVwMKQ?email=lorena.galvis%40sqasa.co&amp;e=Ysdvlx" TargetMode="External"/><Relationship Id="rId667" Type="http://schemas.openxmlformats.org/officeDocument/2006/relationships/hyperlink" Target="https://testdesign.sqasa.com/index.php?caller=login" TargetMode="External"/><Relationship Id="rId17" Type="http://schemas.openxmlformats.org/officeDocument/2006/relationships/hyperlink" Target="https://campusqa.sqasa.com/main/mySpace/myStudents.php?student=1138" TargetMode="External"/><Relationship Id="rId59" Type="http://schemas.openxmlformats.org/officeDocument/2006/relationships/hyperlink" Target="https://campusqa.sqasa.com/main/mySpace/myStudents.php?student=1044" TargetMode="External"/><Relationship Id="rId124" Type="http://schemas.openxmlformats.org/officeDocument/2006/relationships/hyperlink" Target="https://campusqa.sqasa.com/main/mySpace/myStudents.php?student=859" TargetMode="External"/><Relationship Id="rId527" Type="http://schemas.openxmlformats.org/officeDocument/2006/relationships/hyperlink" Target="https://testdesign.sqasa.com/index.php?caller=login" TargetMode="External"/><Relationship Id="rId569" Type="http://schemas.openxmlformats.org/officeDocument/2006/relationships/hyperlink" Target="https://testdesign.sqasa.com/index.php?caller=login" TargetMode="External"/><Relationship Id="rId734" Type="http://schemas.openxmlformats.org/officeDocument/2006/relationships/hyperlink" Target="https://testdesign.sqasa.com/index.php?caller=login" TargetMode="External"/><Relationship Id="rId70" Type="http://schemas.openxmlformats.org/officeDocument/2006/relationships/hyperlink" Target="https://campusqa.sqasa.com/main/mySpace/myStudents.php?student=1010" TargetMode="External"/><Relationship Id="rId166" Type="http://schemas.openxmlformats.org/officeDocument/2006/relationships/hyperlink" Target="https://campusqa.sqasa.com/main/mySpace/myStudents.php?student=614" TargetMode="External"/><Relationship Id="rId331" Type="http://schemas.openxmlformats.org/officeDocument/2006/relationships/hyperlink" Target="https://sqasa1.sharepoint.com/:x:/s/Infor_SQA/EcJknMXXvalHsiLVSO3V3LkBreSHjxxZIZPD2vbb_aFoTg" TargetMode="External"/><Relationship Id="rId373" Type="http://schemas.openxmlformats.org/officeDocument/2006/relationships/hyperlink" Target="https://sqasa1.sharepoint.com/:x:/s/Infor_SQA/EW0hxZwozD1LkTLzjy6a6VMBCvl9PPdn9wV93-D_T7IoWA?email=diana.arango%40sqasa.co&amp;e=MaDn20" TargetMode="External"/><Relationship Id="rId429" Type="http://schemas.openxmlformats.org/officeDocument/2006/relationships/hyperlink" Target="https://sqasa1.sharepoint.com/:x:/s/Infor_SQA/EfYFNovv1uJMow4cEhFyRQIB4SbVGQqDHSrIT8FsK5GGyw?email=luis.andrade%40sqasa.co&amp;e=CRLr01" TargetMode="External"/><Relationship Id="rId580" Type="http://schemas.openxmlformats.org/officeDocument/2006/relationships/hyperlink" Target="https://testdesign.sqasa.com/index.php?caller=login" TargetMode="External"/><Relationship Id="rId636" Type="http://schemas.openxmlformats.org/officeDocument/2006/relationships/hyperlink" Target="https://testdesign.sqasa.com/index.php?caller=login" TargetMode="External"/><Relationship Id="rId1" Type="http://schemas.openxmlformats.org/officeDocument/2006/relationships/hyperlink" Target="https://campusqa.sqasa.com/main/mySpace/myStudents.php?student=1178" TargetMode="External"/><Relationship Id="rId233" Type="http://schemas.openxmlformats.org/officeDocument/2006/relationships/hyperlink" Target="https://campusqa.sqasa.com/main/mySpace/myStudents.php?student=80" TargetMode="External"/><Relationship Id="rId440" Type="http://schemas.openxmlformats.org/officeDocument/2006/relationships/hyperlink" Target="https://sqasa1.sharepoint.com/:x:/s/Infor_SQA/EdGBaGkDELZAgu2rYTFMo-gBa3VFcuIhz3xuBWUy5Z-dlw?email=kenny.castiblanco%40sqasa.co&amp;e=8Neh9x" TargetMode="External"/><Relationship Id="rId678" Type="http://schemas.openxmlformats.org/officeDocument/2006/relationships/hyperlink" Target="https://testdesign.sqasa.com/index.php?caller=login" TargetMode="External"/><Relationship Id="rId28" Type="http://schemas.openxmlformats.org/officeDocument/2006/relationships/hyperlink" Target="https://campusqa.sqasa.com/main/mySpace/myStudents.php?student=1125" TargetMode="External"/><Relationship Id="rId275" Type="http://schemas.openxmlformats.org/officeDocument/2006/relationships/hyperlink" Target="https://sqasa1.sharepoint.com/:x:/s/Infor_SQA/EZSuh7zznWZJpcoG-Zxp5YMBLOPG8XxLN5SqxkYQae0Vyg" TargetMode="External"/><Relationship Id="rId300" Type="http://schemas.openxmlformats.org/officeDocument/2006/relationships/hyperlink" Target="https://sqasa1.sharepoint.com/:x:/s/Infor_SQA/Ea4J3uNbXcZAmNSNYuhu_3IBa_WNVjFmDsL3LYxNJqowDg" TargetMode="External"/><Relationship Id="rId482" Type="http://schemas.openxmlformats.org/officeDocument/2006/relationships/hyperlink" Target="https://sqasa1.sharepoint.com/:x:/s/Infor_SQA/EcKo2Yl7vSVAsx2Wg1Mi4moBFon5tGdTp7SzoQYQgP6CWg?email=esperanza.plazas%40sqasa.co&amp;e=nvdgjb" TargetMode="External"/><Relationship Id="rId538" Type="http://schemas.openxmlformats.org/officeDocument/2006/relationships/hyperlink" Target="https://testdesign.sqasa.com/index.php?caller=login" TargetMode="External"/><Relationship Id="rId703" Type="http://schemas.openxmlformats.org/officeDocument/2006/relationships/hyperlink" Target="https://testdesign.sqasa.com/index.php?caller=login" TargetMode="External"/><Relationship Id="rId745" Type="http://schemas.openxmlformats.org/officeDocument/2006/relationships/hyperlink" Target="https://testdesign.sqasa.com/index.php?caller=login" TargetMode="External"/><Relationship Id="rId81" Type="http://schemas.openxmlformats.org/officeDocument/2006/relationships/hyperlink" Target="https://campusqa.sqasa.com/main/mySpace/myStudents.php?student=981" TargetMode="External"/><Relationship Id="rId135" Type="http://schemas.openxmlformats.org/officeDocument/2006/relationships/hyperlink" Target="https://campusqa.sqasa.com/main/mySpace/myStudents.php?student=809" TargetMode="External"/><Relationship Id="rId177" Type="http://schemas.openxmlformats.org/officeDocument/2006/relationships/hyperlink" Target="https://campusqa.sqasa.com/main/mySpace/myStudents.php?student=546" TargetMode="External"/><Relationship Id="rId342" Type="http://schemas.openxmlformats.org/officeDocument/2006/relationships/hyperlink" Target="https://sqasa1.sharepoint.com/:x:/s/Infor_SQA/ETZiTmNQ64BAs0rT_cxKTdYB5ub7pLtM4sJ5ZGKATU4kSg" TargetMode="External"/><Relationship Id="rId384" Type="http://schemas.openxmlformats.org/officeDocument/2006/relationships/hyperlink" Target="https://sqasa1.sharepoint.com/:x:/s/Infor_SQA/Edovt6oRQvNPlgZm3fmrXOQBEttI00BsN0xtqApUab_cuw?email=astrid.zapata%40sqasa.co&amp;e=18an9X" TargetMode="External"/><Relationship Id="rId591" Type="http://schemas.openxmlformats.org/officeDocument/2006/relationships/hyperlink" Target="https://testdesign.sqasa.com/index.php?caller=login" TargetMode="External"/><Relationship Id="rId605" Type="http://schemas.openxmlformats.org/officeDocument/2006/relationships/hyperlink" Target="https://testdesign.sqasa.com/index.php?caller=login" TargetMode="External"/><Relationship Id="rId202" Type="http://schemas.openxmlformats.org/officeDocument/2006/relationships/hyperlink" Target="https://campusqa.sqasa.com/main/mySpace/myStudents.php?student=277" TargetMode="External"/><Relationship Id="rId244" Type="http://schemas.openxmlformats.org/officeDocument/2006/relationships/hyperlink" Target="https://sqasa1.sharepoint.com/:x:/s/Infor_SQA/EXaq-h0l9IVOjv3SXgV5-PkB47G6EmH4t_mIS_-v9LSGiw" TargetMode="External"/><Relationship Id="rId647" Type="http://schemas.openxmlformats.org/officeDocument/2006/relationships/hyperlink" Target="https://testdesign.sqasa.com/index.php?caller=login" TargetMode="External"/><Relationship Id="rId689" Type="http://schemas.openxmlformats.org/officeDocument/2006/relationships/hyperlink" Target="https://testdesign.sqasa.com/index.php?caller=login" TargetMode="External"/><Relationship Id="rId39" Type="http://schemas.openxmlformats.org/officeDocument/2006/relationships/hyperlink" Target="https://campusqa.sqasa.com/main/mySpace/myStudents.php?student=1089" TargetMode="External"/><Relationship Id="rId286" Type="http://schemas.openxmlformats.org/officeDocument/2006/relationships/hyperlink" Target="https://sqasa1.sharepoint.com/:x:/s/Infor_SQA/Efrn5io8yplPohp3YYO_VksBoa7Z6kzWk44vkwEc6en4oQ?email=ayath.giraldo%40sqasa.co&amp;e=W6Cy8P" TargetMode="External"/><Relationship Id="rId451" Type="http://schemas.openxmlformats.org/officeDocument/2006/relationships/hyperlink" Target="https://sqasa1.sharepoint.com/:x:/s/Infor_SQA/ERL8zkxY-9NPmSx3yQ0Er_gB8uw6tKJTLAprfmCpHpJZDw?email=estela.jimenez%40sqasa.co&amp;e=Ktmtks" TargetMode="External"/><Relationship Id="rId493" Type="http://schemas.openxmlformats.org/officeDocument/2006/relationships/hyperlink" Target="https://testdesign.sqasa.com/index.php?caller=login" TargetMode="External"/><Relationship Id="rId507" Type="http://schemas.openxmlformats.org/officeDocument/2006/relationships/hyperlink" Target="https://testdesign.sqasa.com/index.php?caller=login" TargetMode="External"/><Relationship Id="rId549" Type="http://schemas.openxmlformats.org/officeDocument/2006/relationships/hyperlink" Target="https://testdesign.sqasa.com/index.php?caller=login" TargetMode="External"/><Relationship Id="rId714" Type="http://schemas.openxmlformats.org/officeDocument/2006/relationships/hyperlink" Target="https://testdesign.sqasa.com/index.php?caller=login" TargetMode="External"/><Relationship Id="rId756" Type="http://schemas.openxmlformats.org/officeDocument/2006/relationships/hyperlink" Target="https://testdesign.sqasa.com/index.php?caller=login" TargetMode="External"/><Relationship Id="rId50" Type="http://schemas.openxmlformats.org/officeDocument/2006/relationships/hyperlink" Target="https://campusqa.sqasa.com/main/mySpace/myStudents.php?student=1068" TargetMode="External"/><Relationship Id="rId104" Type="http://schemas.openxmlformats.org/officeDocument/2006/relationships/hyperlink" Target="https://campusqa.sqasa.com/main/mySpace/myStudents.php?student=904" TargetMode="External"/><Relationship Id="rId146" Type="http://schemas.openxmlformats.org/officeDocument/2006/relationships/hyperlink" Target="https://campusqa.sqasa.com/main/mySpace/myStudents.php?student=976" TargetMode="External"/><Relationship Id="rId188" Type="http://schemas.openxmlformats.org/officeDocument/2006/relationships/hyperlink" Target="http://campusqa.sqasa.com/main/mySpace/myStudents.php?student=433" TargetMode="External"/><Relationship Id="rId311" Type="http://schemas.openxmlformats.org/officeDocument/2006/relationships/hyperlink" Target="https://sqasa1.sharepoint.com/:x:/s/Infor_SQA/EQcmDsTitcNBqfB1Mb6wZoABU7YsY-BrbI_iu_UqBojC5Q" TargetMode="External"/><Relationship Id="rId353" Type="http://schemas.openxmlformats.org/officeDocument/2006/relationships/hyperlink" Target="https://sqasa1.sharepoint.com/:x:/s/Infor_SQA/EaZmOXjVCoNEgCrHSLRTT9MB9DpVvxq_FGi50eV2sM4k3g" TargetMode="External"/><Relationship Id="rId395" Type="http://schemas.openxmlformats.org/officeDocument/2006/relationships/hyperlink" Target="https://sqasa1.sharepoint.com/:x:/s/Infor_SQA/EcddEDH0XMZKnz0ntwq8OnAB26r9wXX8cx6N-_FkUKgKYw?email=yeferson.rincon%40sqasa.co&amp;e=ZkEfym" TargetMode="External"/><Relationship Id="rId409" Type="http://schemas.openxmlformats.org/officeDocument/2006/relationships/hyperlink" Target="https://sqasa1.sharepoint.com/:x:/s/Infor_SQA/EScXmx3vsMdMhh4Pk_inAFIBjBwqgCuNzf6ReNvncd6p_g?email=sergio.giraldo%40sqasa.co&amp;e=JUOoCW" TargetMode="External"/><Relationship Id="rId560" Type="http://schemas.openxmlformats.org/officeDocument/2006/relationships/hyperlink" Target="https://testdesign.sqasa.com/index.php?caller=login" TargetMode="External"/><Relationship Id="rId92" Type="http://schemas.openxmlformats.org/officeDocument/2006/relationships/hyperlink" Target="https://campusqa.sqasa.com/main/mySpace/myStudents.php?student=937" TargetMode="External"/><Relationship Id="rId213" Type="http://schemas.openxmlformats.org/officeDocument/2006/relationships/hyperlink" Target="https://campusqa.sqasa.com/main/mySpace/myStudents.php?student=146" TargetMode="External"/><Relationship Id="rId420" Type="http://schemas.openxmlformats.org/officeDocument/2006/relationships/hyperlink" Target="https://sqasa1.sharepoint.com/:x:/s/Infor_SQA/EXtwhSLyp7dMlQMZRBHh4osBkvs07g9a9C0TWwDSnDrykA?email=diego.sanabria%40sqasa.co&amp;e=fZjuKK" TargetMode="External"/><Relationship Id="rId616" Type="http://schemas.openxmlformats.org/officeDocument/2006/relationships/hyperlink" Target="https://testdesign.sqasa.com/index.php?caller=login" TargetMode="External"/><Relationship Id="rId658" Type="http://schemas.openxmlformats.org/officeDocument/2006/relationships/hyperlink" Target="https://testdesign.sqasa.com/index.php?caller=login" TargetMode="External"/><Relationship Id="rId255" Type="http://schemas.openxmlformats.org/officeDocument/2006/relationships/hyperlink" Target="https://sqasa1.sharepoint.com/:x:/s/Infor_SQA/Edhur2HtJ2VKtB7ZeSE_OCQB6c41cfOfdRdaj-EldrGRsQ" TargetMode="External"/><Relationship Id="rId297" Type="http://schemas.openxmlformats.org/officeDocument/2006/relationships/hyperlink" Target="https://sqasa1.sharepoint.com/:x:/s/Infor_SQA/EXGPHphna19GoCmckcENRoYBQbBNenaXFpE-1xnjedVvnA" TargetMode="External"/><Relationship Id="rId462" Type="http://schemas.openxmlformats.org/officeDocument/2006/relationships/hyperlink" Target="https://sqasa1.sharepoint.com/:x:/s/Infor_SQA/EQyk4m0rIplJoPFv68IvV78BNxFitwoXcB3aQj6_Sy71zw" TargetMode="External"/><Relationship Id="rId518" Type="http://schemas.openxmlformats.org/officeDocument/2006/relationships/hyperlink" Target="https://testdesign.sqasa.com/index.php?caller=login" TargetMode="External"/><Relationship Id="rId725" Type="http://schemas.openxmlformats.org/officeDocument/2006/relationships/hyperlink" Target="https://testdesign.sqasa.com/index.php?caller=login" TargetMode="External"/><Relationship Id="rId115" Type="http://schemas.openxmlformats.org/officeDocument/2006/relationships/hyperlink" Target="https://campusqa.sqasa.com/main/mySpace/myStudents.php?student=873" TargetMode="External"/><Relationship Id="rId157" Type="http://schemas.openxmlformats.org/officeDocument/2006/relationships/hyperlink" Target="https://campusqa.sqasa.com/main/mySpace/myStudents.php?student=672" TargetMode="External"/><Relationship Id="rId322" Type="http://schemas.openxmlformats.org/officeDocument/2006/relationships/hyperlink" Target="https://sqasa1.sharepoint.com/:x:/s/Infor_SQA/EYfkh2q9AxNMnbola1qFGTAB57NXSs6em2gxu65swDqRGw" TargetMode="External"/><Relationship Id="rId364" Type="http://schemas.openxmlformats.org/officeDocument/2006/relationships/hyperlink" Target="https://sqasa1.sharepoint.com/:x:/s/Infor_SQA/EUIDC_TRdzRPpKi80YaSjAcB31uPQrm6-Sb7STKxxqHjyg?email=alisson.caviedes%40sqasa.co&amp;e=HAJGOe" TargetMode="External"/><Relationship Id="rId767" Type="http://schemas.openxmlformats.org/officeDocument/2006/relationships/hyperlink" Target="https://testdesign.sqasa.com/index.php?caller=login" TargetMode="External"/><Relationship Id="rId61" Type="http://schemas.openxmlformats.org/officeDocument/2006/relationships/hyperlink" Target="https://campusqa.sqasa.com/main/mySpace/myStudents.php?student=1041" TargetMode="External"/><Relationship Id="rId199" Type="http://schemas.openxmlformats.org/officeDocument/2006/relationships/hyperlink" Target="https://campusqa.sqasa.com/main/mySpace/myStudents.php?student=198" TargetMode="External"/><Relationship Id="rId571" Type="http://schemas.openxmlformats.org/officeDocument/2006/relationships/hyperlink" Target="https://testdesign.sqasa.com/index.php?caller=login" TargetMode="External"/><Relationship Id="rId627" Type="http://schemas.openxmlformats.org/officeDocument/2006/relationships/hyperlink" Target="https://testdesign.sqasa.com/index.php?caller=login" TargetMode="External"/><Relationship Id="rId669" Type="http://schemas.openxmlformats.org/officeDocument/2006/relationships/hyperlink" Target="https://testdesign.sqasa.com/index.php?caller=login" TargetMode="External"/><Relationship Id="rId19" Type="http://schemas.openxmlformats.org/officeDocument/2006/relationships/hyperlink" Target="https://campusqa.sqasa.com/main/mySpace/myStudents.php?student=1140" TargetMode="External"/><Relationship Id="rId224" Type="http://schemas.openxmlformats.org/officeDocument/2006/relationships/hyperlink" Target="https://campusqa.sqasa.com/main/mySpace/myStudents.php?student=728" TargetMode="External"/><Relationship Id="rId266" Type="http://schemas.openxmlformats.org/officeDocument/2006/relationships/hyperlink" Target="https://sqasa1.sharepoint.com/:x:/s/Infor_SQA/Efa1XwQFoJZCv6lR6HYS2hUBoyuBwv6BdvFktLGCte7S0w" TargetMode="External"/><Relationship Id="rId431" Type="http://schemas.openxmlformats.org/officeDocument/2006/relationships/hyperlink" Target="https://sqasa1.sharepoint.com/:x:/s/Infor_SQA/EcKrE49w3PhOoPmNhrN1XboBOBOj8lmqwnmp3Ju0jEHwvA?email=anyela.castro%40sqasa.co&amp;e=mnPKCD" TargetMode="External"/><Relationship Id="rId473" Type="http://schemas.openxmlformats.org/officeDocument/2006/relationships/hyperlink" Target="https://sqasa1.sharepoint.com/:x:/r/sites/Infor_SQA/_layouts/15/Doc.aspx?sourcedoc=%7B1497BA38-C381-4533-A2B9-9D4FFE7B7609%7D&amp;file=Karen%20Lorena%20Herrera%20Infante_Plan%20de%20Desarrollo%20Individual.xlsx&amp;action=default&amp;mobileredirect=true" TargetMode="External"/><Relationship Id="rId529" Type="http://schemas.openxmlformats.org/officeDocument/2006/relationships/hyperlink" Target="https://testdesign.sqasa.com/index.php?caller=login" TargetMode="External"/><Relationship Id="rId680" Type="http://schemas.openxmlformats.org/officeDocument/2006/relationships/hyperlink" Target="https://testdesign.sqasa.com/index.php?caller=login" TargetMode="External"/><Relationship Id="rId736" Type="http://schemas.openxmlformats.org/officeDocument/2006/relationships/hyperlink" Target="https://testdesign.sqasa.com/index.php?caller=login" TargetMode="External"/><Relationship Id="rId30" Type="http://schemas.openxmlformats.org/officeDocument/2006/relationships/hyperlink" Target="https://campusqa.sqasa.com/main/mySpace/myStudents.php?student=1121" TargetMode="External"/><Relationship Id="rId126" Type="http://schemas.openxmlformats.org/officeDocument/2006/relationships/hyperlink" Target="https://campusqa.sqasa.com/main/mySpace/myStudents.php?student=848" TargetMode="External"/><Relationship Id="rId168" Type="http://schemas.openxmlformats.org/officeDocument/2006/relationships/hyperlink" Target="https://campusqa.sqasa.com/main/mySpace/myStudents.php?student=619" TargetMode="External"/><Relationship Id="rId333" Type="http://schemas.openxmlformats.org/officeDocument/2006/relationships/hyperlink" Target="https://sqasa1.sharepoint.com/:x:/s/Infor_SQA/EQXXVyRtPOVLkdg2yUQH8YsBLkRohnEh4snNtx8PMZcqZw" TargetMode="External"/><Relationship Id="rId540" Type="http://schemas.openxmlformats.org/officeDocument/2006/relationships/hyperlink" Target="https://testdesign.sqasa.com/index.php?caller=login" TargetMode="External"/><Relationship Id="rId72" Type="http://schemas.openxmlformats.org/officeDocument/2006/relationships/hyperlink" Target="https://campusqa.sqasa.com/main/mySpace/myStudents.php?student=1025" TargetMode="External"/><Relationship Id="rId375" Type="http://schemas.openxmlformats.org/officeDocument/2006/relationships/hyperlink" Target="https://sqasa1.sharepoint.com/:x:/s/Infor_SQA/EVcKZ0ebqp1KqJdh7HhvLrIBIuqwycs9xSRLptovKluXUQ?email=diego.rivas%40sqasa.co&amp;e=hLMghI" TargetMode="External"/><Relationship Id="rId582" Type="http://schemas.openxmlformats.org/officeDocument/2006/relationships/hyperlink" Target="https://testdesign.sqasa.com/index.php?caller=login" TargetMode="External"/><Relationship Id="rId638" Type="http://schemas.openxmlformats.org/officeDocument/2006/relationships/hyperlink" Target="https://testdesign.sqasa.com/index.php?caller=login" TargetMode="External"/><Relationship Id="rId3" Type="http://schemas.openxmlformats.org/officeDocument/2006/relationships/hyperlink" Target="https://campusqa.sqasa.com/main/mySpace/myStudents.php?student=1173" TargetMode="External"/><Relationship Id="rId235" Type="http://schemas.openxmlformats.org/officeDocument/2006/relationships/hyperlink" Target="http://campusqa.sqasa.com/main/mySpace/myStudents.php?student=130" TargetMode="External"/><Relationship Id="rId277" Type="http://schemas.openxmlformats.org/officeDocument/2006/relationships/hyperlink" Target="https://sqasa1.sharepoint.com/:x:/s/Infor_SQA/EcoutDme3ldHlnLtofxv93oBCL9uvf6m7ykUazcbThfbBA" TargetMode="External"/><Relationship Id="rId400" Type="http://schemas.openxmlformats.org/officeDocument/2006/relationships/hyperlink" Target="https://sqasa1.sharepoint.com/:x:/s/Infor_SQA/EZn-tOKF0ztOiJhGlZvGCJEBmnyfIjr2f-Hg4MLFbeeGZQ?email=angela.barrera%40sqasa.co&amp;e=6vZgyp" TargetMode="External"/><Relationship Id="rId442" Type="http://schemas.openxmlformats.org/officeDocument/2006/relationships/hyperlink" Target="https://sqasa1.sharepoint.com/:x:/s/Infor_SQA/EdLzVUYdJLNNrvb-uABxmzABuqzLJ7TmIvRUNer5S4DbvA?email=darly.perez%40sqasa.co&amp;e=qzqwAa" TargetMode="External"/><Relationship Id="rId484" Type="http://schemas.openxmlformats.org/officeDocument/2006/relationships/hyperlink" Target="mailto:johny.ortiz@sqasa.co" TargetMode="External"/><Relationship Id="rId705" Type="http://schemas.openxmlformats.org/officeDocument/2006/relationships/hyperlink" Target="https://testdesign.sqasa.com/index.php?caller=login" TargetMode="External"/><Relationship Id="rId137" Type="http://schemas.openxmlformats.org/officeDocument/2006/relationships/hyperlink" Target="https://campusqa.sqasa.com/main/mySpace/myStudents.php?student=802" TargetMode="External"/><Relationship Id="rId302" Type="http://schemas.openxmlformats.org/officeDocument/2006/relationships/hyperlink" Target="https://sqasa1.sharepoint.com/:x:/s/Infor_SQA/EWhkZRwEZ91PqI9gUTtd6ooBvocAgHp-5bOuw0WGRCB5Dg" TargetMode="External"/><Relationship Id="rId344" Type="http://schemas.openxmlformats.org/officeDocument/2006/relationships/hyperlink" Target="https://sqasa1.sharepoint.com/:x:/s/Infor_SQA/Ef3zADrchFNDl-8A0-3F3_QB5rHe4KpCOwSLBq_4Xo7hDg" TargetMode="External"/><Relationship Id="rId691" Type="http://schemas.openxmlformats.org/officeDocument/2006/relationships/hyperlink" Target="https://testdesign.sqasa.com/index.php?caller=login" TargetMode="External"/><Relationship Id="rId747" Type="http://schemas.openxmlformats.org/officeDocument/2006/relationships/hyperlink" Target="https://testdesign.sqasa.com/index.php?caller=login" TargetMode="External"/><Relationship Id="rId41" Type="http://schemas.openxmlformats.org/officeDocument/2006/relationships/hyperlink" Target="https://campusqa.sqasa.com/main/mySpace/myStudents.php?student=1087" TargetMode="External"/><Relationship Id="rId83" Type="http://schemas.openxmlformats.org/officeDocument/2006/relationships/hyperlink" Target="https://campusqa.sqasa.com/main/mySpace/myStudents.php?student=947" TargetMode="External"/><Relationship Id="rId179" Type="http://schemas.openxmlformats.org/officeDocument/2006/relationships/hyperlink" Target="https://campusqa.sqasa.com/main/mySpace/myStudents.php?student=520" TargetMode="External"/><Relationship Id="rId386" Type="http://schemas.openxmlformats.org/officeDocument/2006/relationships/hyperlink" Target="https://sqasa1.sharepoint.com/:x:/s/Infor_SQA/EaZKMWZnotVGhLGz5TJzWVoB3Hq1jq80m_XPGtwOTtCNrQ?email=linda.lozano%40sqasa.co&amp;e=hF8HnY" TargetMode="External"/><Relationship Id="rId551" Type="http://schemas.openxmlformats.org/officeDocument/2006/relationships/hyperlink" Target="https://testdesign.sqasa.com/index.php?caller=login" TargetMode="External"/><Relationship Id="rId593" Type="http://schemas.openxmlformats.org/officeDocument/2006/relationships/hyperlink" Target="https://testdesign.sqasa.com/index.php?caller=login" TargetMode="External"/><Relationship Id="rId607" Type="http://schemas.openxmlformats.org/officeDocument/2006/relationships/hyperlink" Target="https://testdesign.sqasa.com/index.php?caller=login" TargetMode="External"/><Relationship Id="rId649" Type="http://schemas.openxmlformats.org/officeDocument/2006/relationships/hyperlink" Target="https://testdesign.sqasa.com/index.php?caller=login" TargetMode="External"/><Relationship Id="rId190" Type="http://schemas.openxmlformats.org/officeDocument/2006/relationships/hyperlink" Target="https://campusqa.sqasa.com/main/mySpace/myStudents.php?student=385" TargetMode="External"/><Relationship Id="rId204" Type="http://schemas.openxmlformats.org/officeDocument/2006/relationships/hyperlink" Target="http://campusqa.sqasa.com/main/mySpace/myStudents.php?student=326" TargetMode="External"/><Relationship Id="rId246" Type="http://schemas.openxmlformats.org/officeDocument/2006/relationships/hyperlink" Target="https://sqasa1.sharepoint.com/:x:/s/Infor_SQA/EcjtETP_TkdEmF2go15bUwgBeg09OK8lIaIYYbYn6ADfJA" TargetMode="External"/><Relationship Id="rId288" Type="http://schemas.openxmlformats.org/officeDocument/2006/relationships/hyperlink" Target="https://sqasa1.sharepoint.com/:x:/s/Infor_SQA/EQ-A-WDrtalOuRyJ99ttWt4B1-MmClAw8D6NvJEP0IVY5w?email=estefania.acevedo%40sqasa.co&amp;e=zLthx0" TargetMode="External"/><Relationship Id="rId411" Type="http://schemas.openxmlformats.org/officeDocument/2006/relationships/hyperlink" Target="https://sqasa1.sharepoint.com/:x:/s/Infor_SQA/EYu50HGdQMFBpdWsSmsLmoYBNsw7MtaP5yjdu7Hxej_vlA?email=liliana.suarez%40sqasa.co&amp;e=MxbxdQ" TargetMode="External"/><Relationship Id="rId453" Type="http://schemas.openxmlformats.org/officeDocument/2006/relationships/hyperlink" Target="https://sqasa1.sharepoint.com/:x:/s/Infor_SQA/EfDLvwR9c1dBsVIMI9F170ABakwsNaHv38Rb0-xUhzsvDw?email=johanna.patalagua%40sqasa.co&amp;e=EaEGGE" TargetMode="External"/><Relationship Id="rId509" Type="http://schemas.openxmlformats.org/officeDocument/2006/relationships/hyperlink" Target="https://testdesign.sqasa.com/index.php?caller=login" TargetMode="External"/><Relationship Id="rId660" Type="http://schemas.openxmlformats.org/officeDocument/2006/relationships/hyperlink" Target="https://testdesign.sqasa.com/index.php?caller=login" TargetMode="External"/><Relationship Id="rId106" Type="http://schemas.openxmlformats.org/officeDocument/2006/relationships/hyperlink" Target="https://campusqa.sqasa.com/main/mySpace/myStudents.php?student=899" TargetMode="External"/><Relationship Id="rId313" Type="http://schemas.openxmlformats.org/officeDocument/2006/relationships/hyperlink" Target="https://sqasa1.sharepoint.com/:x:/s/Infor_SQA/ESvaAc22APZFmHSczfsg-NcBN1InJryIp5B-eDg8pMoymg" TargetMode="External"/><Relationship Id="rId495" Type="http://schemas.openxmlformats.org/officeDocument/2006/relationships/hyperlink" Target="https://testdesign.sqasa.com/index.php?caller=login" TargetMode="External"/><Relationship Id="rId716" Type="http://schemas.openxmlformats.org/officeDocument/2006/relationships/hyperlink" Target="https://testdesign.sqasa.com/index.php?caller=login" TargetMode="External"/><Relationship Id="rId758" Type="http://schemas.openxmlformats.org/officeDocument/2006/relationships/hyperlink" Target="https://testdesign.sqasa.com/index.php?caller=login" TargetMode="External"/><Relationship Id="rId10" Type="http://schemas.openxmlformats.org/officeDocument/2006/relationships/hyperlink" Target="https://campusqa.sqasa.com/main/mySpace/myStudents.php?student=1154" TargetMode="External"/><Relationship Id="rId52" Type="http://schemas.openxmlformats.org/officeDocument/2006/relationships/hyperlink" Target="https://campusqa.sqasa.com/main/mySpace/myStudents.php?student=1066" TargetMode="External"/><Relationship Id="rId94" Type="http://schemas.openxmlformats.org/officeDocument/2006/relationships/hyperlink" Target="https://campusqa.sqasa.com/main/mySpace/myStudents.php?student=923" TargetMode="External"/><Relationship Id="rId148" Type="http://schemas.openxmlformats.org/officeDocument/2006/relationships/hyperlink" Target="https://campusqa.sqasa.com/main/mySpace/myStudents.php?student=740" TargetMode="External"/><Relationship Id="rId355" Type="http://schemas.openxmlformats.org/officeDocument/2006/relationships/hyperlink" Target="https://sqasa1.sharepoint.com/:x:/s/Infor_SQA/EY_ABEsp9aVKrXwvnZcZk50BYzfXtVClaY454XhUDZ6Dig?email=lizeth.rodriguez%40sqasa.co&amp;e=XRGPI3" TargetMode="External"/><Relationship Id="rId397" Type="http://schemas.openxmlformats.org/officeDocument/2006/relationships/hyperlink" Target="https://sqasa1.sharepoint.com/:x:/s/Infor_SQA/ES8r__lHepVGlVEeLWo6yzoBGKs9ymYrq1Dh_v3XJ2J2Og?email=angela.carreno%40sqasa.co&amp;e=Ye4Zq7" TargetMode="External"/><Relationship Id="rId520" Type="http://schemas.openxmlformats.org/officeDocument/2006/relationships/hyperlink" Target="https://testdesign.sqasa.com/index.php?caller=login" TargetMode="External"/><Relationship Id="rId562" Type="http://schemas.openxmlformats.org/officeDocument/2006/relationships/hyperlink" Target="https://testdesign.sqasa.com/index.php?caller=login" TargetMode="External"/><Relationship Id="rId618" Type="http://schemas.openxmlformats.org/officeDocument/2006/relationships/hyperlink" Target="https://testdesign.sqasa.com/index.php?caller=login" TargetMode="External"/><Relationship Id="rId215" Type="http://schemas.openxmlformats.org/officeDocument/2006/relationships/hyperlink" Target="https://campusqa.sqasa.com/main/mySpace/myStudents.php?student=59" TargetMode="External"/><Relationship Id="rId257" Type="http://schemas.openxmlformats.org/officeDocument/2006/relationships/hyperlink" Target="https://sqasa1.sharepoint.com/:x:/s/Infor_SQA/EXe2KnddQvJJgS0-HSwg-Y8BWB64pBP95hSVR3pv23qNEw" TargetMode="External"/><Relationship Id="rId422" Type="http://schemas.openxmlformats.org/officeDocument/2006/relationships/hyperlink" Target="https://sqasa1.sharepoint.com/:x:/s/Infor_SQA/EbZGDGupCXtLqgwlq0wsIBQBU297R4_CRQiJYteGY_dT5A?email=william.vargas%40sqasa.co&amp;e=NaQYnV" TargetMode="External"/><Relationship Id="rId464" Type="http://schemas.openxmlformats.org/officeDocument/2006/relationships/hyperlink" Target="https://sqasa1.sharepoint.com/:x:/s/Infor_SQA/EWH8niSQQr5IvXuAy6HmmJoBVb7RyQpPEvgLGBM26APkqA" TargetMode="External"/><Relationship Id="rId299" Type="http://schemas.openxmlformats.org/officeDocument/2006/relationships/hyperlink" Target="https://sqasa1.sharepoint.com/:x:/s/Infor_SQA/EYOJpWi1ibZJoDu_7GScgq8BRPpjomVLF69SybbUiwJPPQ" TargetMode="External"/><Relationship Id="rId727" Type="http://schemas.openxmlformats.org/officeDocument/2006/relationships/hyperlink" Target="https://testdesign.sqasa.com/index.php?caller=login" TargetMode="External"/><Relationship Id="rId63" Type="http://schemas.openxmlformats.org/officeDocument/2006/relationships/hyperlink" Target="https://campusqa.sqasa.com/main/mySpace/myStudents.php?student=1038" TargetMode="External"/><Relationship Id="rId159" Type="http://schemas.openxmlformats.org/officeDocument/2006/relationships/hyperlink" Target="https://campusqa.sqasa.com/main/mySpace/myStudents.php?student=658" TargetMode="External"/><Relationship Id="rId366" Type="http://schemas.openxmlformats.org/officeDocument/2006/relationships/hyperlink" Target="https://sqasa1.sharepoint.com/:x:/s/Infor_SQA/EdPnCNnlq5lBjiP8yMQzp2wB9wWuNL_hoPyiqal5lRjXBw?email=jhon.pena%40sqasa.co&amp;e=kScf7x" TargetMode="External"/><Relationship Id="rId573" Type="http://schemas.openxmlformats.org/officeDocument/2006/relationships/hyperlink" Target="https://testdesign.sqasa.com/index.php?caller=login" TargetMode="External"/><Relationship Id="rId226" Type="http://schemas.openxmlformats.org/officeDocument/2006/relationships/hyperlink" Target="https://campusqa.sqasa.com/main/mySpace/myStudents.php?student=87" TargetMode="External"/><Relationship Id="rId433" Type="http://schemas.openxmlformats.org/officeDocument/2006/relationships/hyperlink" Target="https://sqasa1.sharepoint.com/:x:/s/Infor_SQA/EU9GY4hBxgFJj3ETMbyfwigB5ZfLd-yj8zdX3XRn1zyEtg?email=cesar.salcedo%40sqasa.co&amp;e=ZMr5ZG" TargetMode="External"/><Relationship Id="rId640" Type="http://schemas.openxmlformats.org/officeDocument/2006/relationships/hyperlink" Target="https://testdesign.sqasa.com/index.php?caller=login" TargetMode="External"/><Relationship Id="rId738" Type="http://schemas.openxmlformats.org/officeDocument/2006/relationships/hyperlink" Target="https://testdesign.sqasa.com/index.php?caller=login" TargetMode="External"/><Relationship Id="rId74" Type="http://schemas.openxmlformats.org/officeDocument/2006/relationships/hyperlink" Target="https://campusqa.sqasa.com/main/mySpace/myStudents.php?student=998" TargetMode="External"/><Relationship Id="rId377" Type="http://schemas.openxmlformats.org/officeDocument/2006/relationships/hyperlink" Target="https://sqasa1.sharepoint.com/:x:/s/Infor_SQA/ERrfcBQOdZZNiGN-bLvn7cgB-ZvbDj2l8PwCPwqDvLfcLA?email=lina.sandoval%40sqasa.co&amp;e=BP09C6" TargetMode="External"/><Relationship Id="rId500" Type="http://schemas.openxmlformats.org/officeDocument/2006/relationships/hyperlink" Target="https://testdesign.sqasa.com/index.php?caller=login" TargetMode="External"/><Relationship Id="rId584" Type="http://schemas.openxmlformats.org/officeDocument/2006/relationships/hyperlink" Target="https://testdesign.sqasa.com/index.php?caller=login" TargetMode="External"/><Relationship Id="rId5" Type="http://schemas.openxmlformats.org/officeDocument/2006/relationships/hyperlink" Target="https://campusqa.sqasa.com/main/mySpace/myStudents.php?student=1168" TargetMode="External"/><Relationship Id="rId237" Type="http://schemas.openxmlformats.org/officeDocument/2006/relationships/hyperlink" Target="https://campusqa.sqasa.com/main/mySpace/myStudents.php?student=97" TargetMode="External"/><Relationship Id="rId444" Type="http://schemas.openxmlformats.org/officeDocument/2006/relationships/hyperlink" Target="https://sqasa1.sharepoint.com/:x:/s/Infor_SQA/ERe25ljahndOtX2YjzdfpigBc7ssbKqt41ZUzl9Neie0WA?email=samy.morato%40sqasa.co&amp;e=vef34I" TargetMode="External"/><Relationship Id="rId651" Type="http://schemas.openxmlformats.org/officeDocument/2006/relationships/hyperlink" Target="https://testdesign.sqasa.com/index.php?caller=login" TargetMode="External"/><Relationship Id="rId749" Type="http://schemas.openxmlformats.org/officeDocument/2006/relationships/hyperlink" Target="https://testdesign.sqasa.com/index.php?caller=login" TargetMode="External"/><Relationship Id="rId290" Type="http://schemas.openxmlformats.org/officeDocument/2006/relationships/hyperlink" Target="https://sqasa1.sharepoint.com/:x:/s/Infor_SQA/EUc-f7G9C41Dm4quEUCzwT4BjQLkCxaCH_sgCZafdAkFwQ?email=keyla.garcia%40sqasa.co&amp;e=ka1TPU" TargetMode="External"/><Relationship Id="rId304" Type="http://schemas.openxmlformats.org/officeDocument/2006/relationships/hyperlink" Target="https://sqasa1.sharepoint.com/:x:/s/Infor_SQA/ESE1zDHiSupJhuLC6d7-Gg8Bnm9PqsgS6z_-zBNucKuecA" TargetMode="External"/><Relationship Id="rId388" Type="http://schemas.openxmlformats.org/officeDocument/2006/relationships/hyperlink" Target="https://sqasa1.sharepoint.com/:x:/s/Infor_SQA/Ed4xTDhnrNRPuRrYOirX8isBzgdo7Pmk5Sjcbz1oOgj_Vw?email=santiago.varela%40sqasa.co&amp;e=U6mSo3" TargetMode="External"/><Relationship Id="rId511" Type="http://schemas.openxmlformats.org/officeDocument/2006/relationships/hyperlink" Target="https://testdesign.sqasa.com/index.php?caller=login" TargetMode="External"/><Relationship Id="rId609" Type="http://schemas.openxmlformats.org/officeDocument/2006/relationships/hyperlink" Target="https://testdesign.sqasa.com/index.php?caller=login" TargetMode="External"/><Relationship Id="rId85" Type="http://schemas.openxmlformats.org/officeDocument/2006/relationships/hyperlink" Target="https://campusqa.sqasa.com/main/mySpace/myStudents.php?student=972" TargetMode="External"/><Relationship Id="rId150" Type="http://schemas.openxmlformats.org/officeDocument/2006/relationships/hyperlink" Target="https://campusqa.sqasa.com/main/mySpace/myStudents.php?student=710" TargetMode="External"/><Relationship Id="rId595" Type="http://schemas.openxmlformats.org/officeDocument/2006/relationships/hyperlink" Target="https://testdesign.sqasa.com/index.php?caller=login" TargetMode="External"/><Relationship Id="rId248" Type="http://schemas.openxmlformats.org/officeDocument/2006/relationships/hyperlink" Target="https://sqasa1.sharepoint.com/:x:/s/Infor_SQA/EeYwzN77y5FGnWOdd0zRjdwBjlsJvNDtBQJyd-VdWYP0QA" TargetMode="External"/><Relationship Id="rId455" Type="http://schemas.openxmlformats.org/officeDocument/2006/relationships/hyperlink" Target="https://sqasa1.sharepoint.com/:x:/s/Infor_SQA/ETOM4X42j5JBs4GvJfjl71gB6Qyq88NyMFKhcvP6w4PTPg?email=liliana.naranjo%40sqasa.co&amp;e=iuK6hZ" TargetMode="External"/><Relationship Id="rId662" Type="http://schemas.openxmlformats.org/officeDocument/2006/relationships/hyperlink" Target="https://testdesign.sqasa.com/index.php?caller=login" TargetMode="External"/><Relationship Id="rId12" Type="http://schemas.openxmlformats.org/officeDocument/2006/relationships/hyperlink" Target="https://campusqa.sqasa.com/main/mySpace/myStudents.php?student=1148" TargetMode="External"/><Relationship Id="rId108" Type="http://schemas.openxmlformats.org/officeDocument/2006/relationships/hyperlink" Target="https://campusqa.sqasa.com/main/mySpace/myStudents.php?student=897" TargetMode="External"/><Relationship Id="rId315" Type="http://schemas.openxmlformats.org/officeDocument/2006/relationships/hyperlink" Target="https://sqasa1.sharepoint.com/:x:/s/Infor_SQA/Ebn_itesHzdNq2-E6bKw-joB9kIFKBPNxqHMbsntx4QqwQ" TargetMode="External"/><Relationship Id="rId522" Type="http://schemas.openxmlformats.org/officeDocument/2006/relationships/hyperlink" Target="https://testdesign.sqasa.com/index.php?caller=login" TargetMode="External"/><Relationship Id="rId96" Type="http://schemas.openxmlformats.org/officeDocument/2006/relationships/hyperlink" Target="https://campusqa.sqasa.com/main/mySpace/myStudents.php?student=915" TargetMode="External"/><Relationship Id="rId161" Type="http://schemas.openxmlformats.org/officeDocument/2006/relationships/hyperlink" Target="https://campusqa.sqasa.com/main/mySpace/myStudents.php?student=649" TargetMode="External"/><Relationship Id="rId399" Type="http://schemas.openxmlformats.org/officeDocument/2006/relationships/hyperlink" Target="https://sqasa1.sharepoint.com/:x:/s/Infor_SQA/Eb2xqMGy3MJCuxda2aj4F7UBjPqO0s6lz7hP6dIooYMqWA?email=cristian.gutierrez%40sqasa.co&amp;e=En8dPD" TargetMode="External"/><Relationship Id="rId259" Type="http://schemas.openxmlformats.org/officeDocument/2006/relationships/hyperlink" Target="https://sqasa1.sharepoint.com/:x:/s/Infor_SQA/EbTHxCskR5JGiFSnEGRt8KoBGEVoxVEqsShPK55qO9CBsg" TargetMode="External"/><Relationship Id="rId466" Type="http://schemas.openxmlformats.org/officeDocument/2006/relationships/hyperlink" Target="https://sqasa1.sharepoint.com/:x:/s/Infor_SQA/EZP40ILnxRVAmnUGnYp9UmQBpSfSC_ARLHznN_P-sFAN6A" TargetMode="External"/><Relationship Id="rId673" Type="http://schemas.openxmlformats.org/officeDocument/2006/relationships/hyperlink" Target="https://testdesign.sqasa.com/index.php?caller=login" TargetMode="External"/><Relationship Id="rId23" Type="http://schemas.openxmlformats.org/officeDocument/2006/relationships/hyperlink" Target="https://campusqa.sqasa.com/main/mySpace/myStudents.php?student=1135" TargetMode="External"/><Relationship Id="rId119" Type="http://schemas.openxmlformats.org/officeDocument/2006/relationships/hyperlink" Target="https://campusqa.sqasa.com/main/mySpace/myStudents.php?student=870" TargetMode="External"/><Relationship Id="rId326" Type="http://schemas.openxmlformats.org/officeDocument/2006/relationships/hyperlink" Target="https://sqasa1.sharepoint.com/:x:/s/Infor_SQA/ETI6pZPPfpZPk_hO8De-BqIB0e20SQYlPmRtwdKbn5BRsw" TargetMode="External"/><Relationship Id="rId533" Type="http://schemas.openxmlformats.org/officeDocument/2006/relationships/hyperlink" Target="https://testdesign.sqasa.com/index.php?caller=login" TargetMode="External"/><Relationship Id="rId740" Type="http://schemas.openxmlformats.org/officeDocument/2006/relationships/hyperlink" Target="https://testdesign.sqasa.com/index.php?caller=login" TargetMode="External"/><Relationship Id="rId172" Type="http://schemas.openxmlformats.org/officeDocument/2006/relationships/hyperlink" Target="https://campusqa.sqasa.com/main/mySpace/myStudents.php?student=587" TargetMode="External"/><Relationship Id="rId477" Type="http://schemas.openxmlformats.org/officeDocument/2006/relationships/hyperlink" Target="https://sqasa1.sharepoint.com/:x:/r/sites/Infor_SQA/_layouts/15/Doc.aspx?sourcedoc=%7Bffb9ffe8-ed74-4648-9ad6-1e01f3936cd2%7D&amp;action=default&amp;uid=%7BFFB9FFE8-ED74-4648-9AD6-1E01F3936CD2%7D&amp;ListItemId=681511&amp;ListId=%7BA6D388D0-39B5-4A58-8F58-A60448BF649C%7D&amp;odsp=1&amp;env=prod" TargetMode="External"/><Relationship Id="rId600" Type="http://schemas.openxmlformats.org/officeDocument/2006/relationships/hyperlink" Target="https://testdesign.sqasa.com/index.php?caller=login" TargetMode="External"/><Relationship Id="rId684" Type="http://schemas.openxmlformats.org/officeDocument/2006/relationships/hyperlink" Target="https://testdesign.sqasa.com/index.php?caller=login" TargetMode="External"/><Relationship Id="rId337" Type="http://schemas.openxmlformats.org/officeDocument/2006/relationships/hyperlink" Target="https://sqasa1.sharepoint.com/:x:/s/Infor_SQA/Efa9h1ICsylBtdQgOqa3LToByJ0sRVuwlHZdbiAsFfhJaw" TargetMode="External"/><Relationship Id="rId34" Type="http://schemas.openxmlformats.org/officeDocument/2006/relationships/hyperlink" Target="https://campusqa.sqasa.com/main/mySpace/myStudents.php?student=1106" TargetMode="External"/><Relationship Id="rId544" Type="http://schemas.openxmlformats.org/officeDocument/2006/relationships/hyperlink" Target="https://testdesign.sqasa.com/index.php?caller=login" TargetMode="External"/><Relationship Id="rId751" Type="http://schemas.openxmlformats.org/officeDocument/2006/relationships/hyperlink" Target="https://testdesign.sqasa.com/index.php?caller=login" TargetMode="External"/><Relationship Id="rId183" Type="http://schemas.openxmlformats.org/officeDocument/2006/relationships/hyperlink" Target="https://campusqa.sqasa.com/main/mySpace/myStudents.php?student=558" TargetMode="External"/><Relationship Id="rId390" Type="http://schemas.openxmlformats.org/officeDocument/2006/relationships/hyperlink" Target="https://sqasa1.sharepoint.com/:x:/s/Infor_SQA/EVPCx-gRObhPrJSQGDhf-L8BeocJRRHl8YO71qEBkIL4BQ?email=enilde.pacheco%40sqasa.co&amp;e=wLY9RO" TargetMode="External"/><Relationship Id="rId404" Type="http://schemas.openxmlformats.org/officeDocument/2006/relationships/hyperlink" Target="https://sqasa1.sharepoint.com/:x:/s/Infor_SQA/EYvq4ydl0tVAienSJebs4xIBWpVAb4NuXuUstHAvvla17Q?email=leixer.molina%40sqasa.co&amp;e=ofvMq3" TargetMode="External"/><Relationship Id="rId611" Type="http://schemas.openxmlformats.org/officeDocument/2006/relationships/hyperlink" Target="https://testdesign.sqasa.com/index.php?caller=login" TargetMode="External"/><Relationship Id="rId250" Type="http://schemas.openxmlformats.org/officeDocument/2006/relationships/hyperlink" Target="https://sqasa1.sharepoint.com/:x:/s/Infor_SQA/EdqgzbCTrUBClDYyexNrh0UB7SLERXgVdPfWrITSzOmwVQ" TargetMode="External"/><Relationship Id="rId488" Type="http://schemas.openxmlformats.org/officeDocument/2006/relationships/hyperlink" Target="https://testdesign.sqasa.com/index.php?caller=login" TargetMode="External"/><Relationship Id="rId695" Type="http://schemas.openxmlformats.org/officeDocument/2006/relationships/hyperlink" Target="https://testdesign.sqasa.com/index.php?caller=login" TargetMode="External"/><Relationship Id="rId709" Type="http://schemas.openxmlformats.org/officeDocument/2006/relationships/hyperlink" Target="https://testdesign.sqasa.com/index.php?caller=login" TargetMode="External"/><Relationship Id="rId45" Type="http://schemas.openxmlformats.org/officeDocument/2006/relationships/hyperlink" Target="https://campusqa.sqasa.com/main/mySpace/myStudents.php?student=1083" TargetMode="External"/><Relationship Id="rId110" Type="http://schemas.openxmlformats.org/officeDocument/2006/relationships/hyperlink" Target="https://campusqa.sqasa.com/main/mySpace/myStudents.php?student=888" TargetMode="External"/><Relationship Id="rId348" Type="http://schemas.openxmlformats.org/officeDocument/2006/relationships/hyperlink" Target="https://sqasa1.sharepoint.com/:x:/s/Infor_SQA/EanZGMLdtAhGvNjS2Kk1zI8B76oWLX9nl97slxvBcmh5bQ" TargetMode="External"/><Relationship Id="rId555" Type="http://schemas.openxmlformats.org/officeDocument/2006/relationships/hyperlink" Target="https://testdesign.sqasa.com/index.php?caller=login" TargetMode="External"/><Relationship Id="rId762" Type="http://schemas.openxmlformats.org/officeDocument/2006/relationships/hyperlink" Target="https://testdesign.sqasa.com/index.php?caller=login" TargetMode="External"/><Relationship Id="rId194" Type="http://schemas.openxmlformats.org/officeDocument/2006/relationships/hyperlink" Target="https://campusqa.sqasa.com/main/mySpace/myStudents.php?student=224" TargetMode="External"/><Relationship Id="rId208" Type="http://schemas.openxmlformats.org/officeDocument/2006/relationships/hyperlink" Target="http://campusqa.sqasa.com/main/mySpace/myStudents.php?student=38" TargetMode="External"/><Relationship Id="rId415" Type="http://schemas.openxmlformats.org/officeDocument/2006/relationships/hyperlink" Target="https://sqasa1.sharepoint.com/:x:/s/Infor_SQA/EeXx_wnpcTZAiREN7fmndCcBMSDg2Yk1k6yBMaf8hUb53g?email=diego.cadena%40sqasa.co&amp;e=0nSyi2" TargetMode="External"/><Relationship Id="rId622" Type="http://schemas.openxmlformats.org/officeDocument/2006/relationships/hyperlink" Target="https://testdesign.sqasa.com/index.php?caller=login" TargetMode="External"/><Relationship Id="rId261" Type="http://schemas.openxmlformats.org/officeDocument/2006/relationships/hyperlink" Target="https://sqasa1.sharepoint.com/:x:/s/Infor_SQA/EaPOhAMcJZBLiKkiVA7klWgBwys5urdyMjDWNI2t9GCDDw?email=esteffany.garces%40sqasa.co&amp;e=IU6jgs" TargetMode="External"/><Relationship Id="rId499" Type="http://schemas.openxmlformats.org/officeDocument/2006/relationships/hyperlink" Target="https://testdesign.sqasa.com/index.php?caller=login" TargetMode="External"/><Relationship Id="rId56" Type="http://schemas.openxmlformats.org/officeDocument/2006/relationships/hyperlink" Target="https://campusqa.sqasa.com/main/mySpace/myStudents.php?student=1058" TargetMode="External"/><Relationship Id="rId359" Type="http://schemas.openxmlformats.org/officeDocument/2006/relationships/hyperlink" Target="https://sqasa1.sharepoint.com/:x:/s/Infor_SQA/EZ6BzSL0Uy5GiY2kZWvSIaQBKYbGXOkeOLHGNFtpLBxJfA?email=leonardo.torres%40sqasa.co&amp;e=14spky" TargetMode="External"/><Relationship Id="rId566" Type="http://schemas.openxmlformats.org/officeDocument/2006/relationships/hyperlink" Target="https://testdesign.sqasa.com/index.php?caller=login" TargetMode="External"/><Relationship Id="rId121" Type="http://schemas.openxmlformats.org/officeDocument/2006/relationships/hyperlink" Target="https://campusqa.sqasa.com/main/mySpace/myStudents.php?student=867" TargetMode="External"/><Relationship Id="rId219" Type="http://schemas.openxmlformats.org/officeDocument/2006/relationships/hyperlink" Target="http://campusqa.sqasa.com/main/mySpace/myStudents.php?student=106" TargetMode="External"/><Relationship Id="rId426" Type="http://schemas.openxmlformats.org/officeDocument/2006/relationships/hyperlink" Target="https://sqasa1.sharepoint.com/:x:/s/Infor_SQA/EZbZKJU7s1BAv0BZ4mMg8coBKp2192yJTSUb2-cFzoy88w?email=juan.engativa%40sqasa.co&amp;e=5fRPsP" TargetMode="External"/><Relationship Id="rId633" Type="http://schemas.openxmlformats.org/officeDocument/2006/relationships/hyperlink" Target="https://testdesign.sqasa.com/index.php?caller=login" TargetMode="External"/><Relationship Id="rId67" Type="http://schemas.openxmlformats.org/officeDocument/2006/relationships/hyperlink" Target="https://campusqa.sqasa.com/main/mySpace/myStudents.php?student=1012" TargetMode="External"/><Relationship Id="rId272" Type="http://schemas.openxmlformats.org/officeDocument/2006/relationships/hyperlink" Target="https://sqasa1.sharepoint.com/:x:/s/Infor_SQA/EZhJUHFfjLVInrCGUJIyFQQBqhbA3ID9wC7MehXocd0nfQ" TargetMode="External"/><Relationship Id="rId577" Type="http://schemas.openxmlformats.org/officeDocument/2006/relationships/hyperlink" Target="https://testdesign.sqasa.com/index.php?caller=login" TargetMode="External"/><Relationship Id="rId700" Type="http://schemas.openxmlformats.org/officeDocument/2006/relationships/hyperlink" Target="https://testdesign.sqasa.com/index.php?caller=login" TargetMode="External"/><Relationship Id="rId132" Type="http://schemas.openxmlformats.org/officeDocument/2006/relationships/hyperlink" Target="https://campusqa.sqasa.com/main/mySpace/myStudents.php?student=818" TargetMode="External"/><Relationship Id="rId437" Type="http://schemas.openxmlformats.org/officeDocument/2006/relationships/hyperlink" Target="https://sqasa1.sharepoint.com/:x:/s/Infor_SQA/ESeCQwedMNpDjXd4Sb-D1nwBSiRv5UX84DNTTiq1U2eXug?email=noris.orellanos%40sqasa.co&amp;e=OJvkto" TargetMode="External"/><Relationship Id="rId644" Type="http://schemas.openxmlformats.org/officeDocument/2006/relationships/hyperlink" Target="https://testdesign.sqasa.com/index.php?caller=login" TargetMode="External"/><Relationship Id="rId283" Type="http://schemas.openxmlformats.org/officeDocument/2006/relationships/hyperlink" Target="https://sqasa1.sharepoint.com/:x:/s/Infor_SQA/EWNDYV_1XhdOuIeRj4PMHaIBPd6AARz7lQasQW_83vj0Pg?email=hardware.rodriguez%40sqasa.co&amp;e=bZDwMF" TargetMode="External"/><Relationship Id="rId490" Type="http://schemas.openxmlformats.org/officeDocument/2006/relationships/hyperlink" Target="https://testdesign.sqasa.com/index.php?caller=login" TargetMode="External"/><Relationship Id="rId504" Type="http://schemas.openxmlformats.org/officeDocument/2006/relationships/hyperlink" Target="https://testdesign.sqasa.com/index.php?caller=login" TargetMode="External"/><Relationship Id="rId711" Type="http://schemas.openxmlformats.org/officeDocument/2006/relationships/hyperlink" Target="https://testdesign.sqasa.com/index.php?caller=login" TargetMode="External"/><Relationship Id="rId78" Type="http://schemas.openxmlformats.org/officeDocument/2006/relationships/hyperlink" Target="https://campusqa.sqasa.com/main/mySpace/myStudents.php?student=992" TargetMode="External"/><Relationship Id="rId143" Type="http://schemas.openxmlformats.org/officeDocument/2006/relationships/hyperlink" Target="https://campusqa.sqasa.com/main/mySpace/myStudents.php?student=775" TargetMode="External"/><Relationship Id="rId350" Type="http://schemas.openxmlformats.org/officeDocument/2006/relationships/hyperlink" Target="https://sqasa1.sharepoint.com/:x:/s/Infor_SQA/EfAT0424u2tNglkSRF5cp0EBEmWI2ADNavNdtJKm9MhG3g" TargetMode="External"/><Relationship Id="rId588" Type="http://schemas.openxmlformats.org/officeDocument/2006/relationships/hyperlink" Target="https://testdesign.sqasa.com/index.php?caller=login" TargetMode="External"/><Relationship Id="rId9" Type="http://schemas.openxmlformats.org/officeDocument/2006/relationships/hyperlink" Target="https://campusqa.sqasa.com/main/mySpace/myStudents.php?student=1156" TargetMode="External"/><Relationship Id="rId210" Type="http://schemas.openxmlformats.org/officeDocument/2006/relationships/hyperlink" Target="http://campusqa.sqasa.com/main/mySpace/myStudents.php?student=264" TargetMode="External"/><Relationship Id="rId448" Type="http://schemas.openxmlformats.org/officeDocument/2006/relationships/hyperlink" Target="https://sqasa1.sharepoint.com/:x:/s/Infor_SQA/ESDc5X23Q-xDp13ItE9SCGABJMPgCeK9HIWsSBcwaio2Qw?email=leidy.zapata%40sqasa.co&amp;e=lNSXYd" TargetMode="External"/><Relationship Id="rId655" Type="http://schemas.openxmlformats.org/officeDocument/2006/relationships/hyperlink" Target="https://testdesign.sqasa.com/index.php?caller=login" TargetMode="External"/><Relationship Id="rId294" Type="http://schemas.openxmlformats.org/officeDocument/2006/relationships/hyperlink" Target="https://sqasa1.sharepoint.com/:x:/s/Infor_SQA/Ea0P7xh8rR5LgVD6hh1HRwEBOoysuod6fC65SYngZ3qetw" TargetMode="External"/><Relationship Id="rId308" Type="http://schemas.openxmlformats.org/officeDocument/2006/relationships/hyperlink" Target="https://sqasa1.sharepoint.com/:x:/s/Infor_SQA/ER54kN-GG-NEpC6NWUbRlsIB6yRhjCHixGRebf10SiAXKA" TargetMode="External"/><Relationship Id="rId515" Type="http://schemas.openxmlformats.org/officeDocument/2006/relationships/hyperlink" Target="https://testdesign.sqasa.com/index.php?caller=login" TargetMode="External"/><Relationship Id="rId722" Type="http://schemas.openxmlformats.org/officeDocument/2006/relationships/hyperlink" Target="https://testdesign.sqasa.com/index.php?caller=login" TargetMode="External"/><Relationship Id="rId89" Type="http://schemas.openxmlformats.org/officeDocument/2006/relationships/hyperlink" Target="https://campusqa.sqasa.com/main/mySpace/myStudents.php?student=952" TargetMode="External"/><Relationship Id="rId154" Type="http://schemas.openxmlformats.org/officeDocument/2006/relationships/hyperlink" Target="https://campusqa.sqasa.com/main/mySpace/myStudents.php?student=684" TargetMode="External"/><Relationship Id="rId361" Type="http://schemas.openxmlformats.org/officeDocument/2006/relationships/hyperlink" Target="https://sqasa1.sharepoint.com/:x:/s/Infor_SQA/EWGqi4DQQ6RBgSd6fC-vdiIBXXvlX-VBnYO3dTATiUXGaA?email=cristina.echeverry%40sqasa.co&amp;e=mzluGE" TargetMode="External"/><Relationship Id="rId599" Type="http://schemas.openxmlformats.org/officeDocument/2006/relationships/hyperlink" Target="https://testdesign.sqasa.com/index.php?caller=login" TargetMode="External"/><Relationship Id="rId459" Type="http://schemas.openxmlformats.org/officeDocument/2006/relationships/hyperlink" Target="https://sqasa1.sharepoint.com/:x:/s/Infor_SQA/EUoOgN4-OGpBj8nBSl9Vou4BP0arDrvEJevGw8dQ2YJrCQ?email=auxiliar.ti%40sqasa.co&amp;e=l901AV" TargetMode="External"/><Relationship Id="rId666" Type="http://schemas.openxmlformats.org/officeDocument/2006/relationships/hyperlink" Target="https://testdesign.sqasa.com/index.php?caller=login" TargetMode="External"/><Relationship Id="rId16" Type="http://schemas.openxmlformats.org/officeDocument/2006/relationships/hyperlink" Target="https://campusqa.sqasa.com/main/mySpace/myStudents.php?student=1139" TargetMode="External"/><Relationship Id="rId221" Type="http://schemas.openxmlformats.org/officeDocument/2006/relationships/hyperlink" Target="https://campusqa.sqasa.com/main/mySpace/myStudents.php?student=176" TargetMode="External"/><Relationship Id="rId319" Type="http://schemas.openxmlformats.org/officeDocument/2006/relationships/hyperlink" Target="https://sqasa1.sharepoint.com/:x:/s/Infor_SQA/EZE8BA7aOfJJsapCygzB5oEBi0tZPd8ekwzTCxh0Vi50UA" TargetMode="External"/><Relationship Id="rId526" Type="http://schemas.openxmlformats.org/officeDocument/2006/relationships/hyperlink" Target="https://testdesign.sqasa.com/index.php?caller=login" TargetMode="External"/><Relationship Id="rId733" Type="http://schemas.openxmlformats.org/officeDocument/2006/relationships/hyperlink" Target="https://testdesign.sqasa.com/index.php?caller=login" TargetMode="External"/><Relationship Id="rId165" Type="http://schemas.openxmlformats.org/officeDocument/2006/relationships/hyperlink" Target="https://campusqa.sqasa.com/main/mySpace/myStudents.php?student=626" TargetMode="External"/><Relationship Id="rId372" Type="http://schemas.openxmlformats.org/officeDocument/2006/relationships/hyperlink" Target="https://sqasa1.sharepoint.com/:x:/s/Infor_SQA/EQHW_JX99FpFqX9ixPrJdCsBWrBk-_rPtzCQqs6nn__ksg?email=juliana.ferraro%40sqasa.co&amp;e=WfKCYm" TargetMode="External"/><Relationship Id="rId677" Type="http://schemas.openxmlformats.org/officeDocument/2006/relationships/hyperlink" Target="https://testdesign.sqasa.com/index.php?caller=login" TargetMode="External"/><Relationship Id="rId232" Type="http://schemas.openxmlformats.org/officeDocument/2006/relationships/hyperlink" Target="https://campusqa.sqasa.com/main/mySpace/myStudents.php?student=412" TargetMode="External"/><Relationship Id="rId27" Type="http://schemas.openxmlformats.org/officeDocument/2006/relationships/hyperlink" Target="https://campusqa.sqasa.com/main/mySpace/myStudents.php?student=1126" TargetMode="External"/><Relationship Id="rId537" Type="http://schemas.openxmlformats.org/officeDocument/2006/relationships/hyperlink" Target="https://testdesign.sqasa.com/index.php?caller=login" TargetMode="External"/><Relationship Id="rId744" Type="http://schemas.openxmlformats.org/officeDocument/2006/relationships/hyperlink" Target="https://testdesign.sqasa.com/index.php?caller=login" TargetMode="External"/><Relationship Id="rId80" Type="http://schemas.openxmlformats.org/officeDocument/2006/relationships/hyperlink" Target="https://campusqa.sqasa.com/main/mySpace/myStudents.php?student=986" TargetMode="External"/><Relationship Id="rId176" Type="http://schemas.openxmlformats.org/officeDocument/2006/relationships/hyperlink" Target="https://campusqa.sqasa.com/main/mySpace/myStudents.php?student=557" TargetMode="External"/><Relationship Id="rId383" Type="http://schemas.openxmlformats.org/officeDocument/2006/relationships/hyperlink" Target="https://sqasa1.sharepoint.com/:x:/s/Infor_SQA/ESSRi-4KcRFIoeA8XGjmZUoBFdqDh_IuRxqxYJHxe669vQ?email=luis.estrada%40sqasa.co&amp;e=XtzD9l" TargetMode="External"/><Relationship Id="rId590" Type="http://schemas.openxmlformats.org/officeDocument/2006/relationships/hyperlink" Target="https://testdesign.sqasa.com/index.php?caller=login" TargetMode="External"/><Relationship Id="rId604" Type="http://schemas.openxmlformats.org/officeDocument/2006/relationships/hyperlink" Target="https://testdesign.sqasa.com/index.php?caller=login" TargetMode="External"/><Relationship Id="rId243" Type="http://schemas.openxmlformats.org/officeDocument/2006/relationships/hyperlink" Target="https://sqasa1.sharepoint.com/:x:/s/Infor_SQA/EUefhoKMcKdEk8HivYWPUqgBrb1Aw_9UuKLQErnnqIPssA" TargetMode="External"/><Relationship Id="rId450" Type="http://schemas.openxmlformats.org/officeDocument/2006/relationships/hyperlink" Target="https://sqasa1.sharepoint.com/:x:/s/Infor_SQA/EdfBzPZrrtlAsvRLsgAY8AEBB_c5a-OtLgMzpkjrl8SXtA?email=jerzon.garzon%40sqasa.co&amp;e=LuLQ5A" TargetMode="External"/><Relationship Id="rId688" Type="http://schemas.openxmlformats.org/officeDocument/2006/relationships/hyperlink" Target="https://testdesign.sqasa.com/index.php?caller=login" TargetMode="External"/><Relationship Id="rId38" Type="http://schemas.openxmlformats.org/officeDocument/2006/relationships/hyperlink" Target="https://campusqa.sqasa.com/main/mySpace/myStudents.php?student=1091" TargetMode="External"/><Relationship Id="rId103" Type="http://schemas.openxmlformats.org/officeDocument/2006/relationships/hyperlink" Target="https://campusqa.sqasa.com/main/mySpace/myStudents.php?student=905" TargetMode="External"/><Relationship Id="rId310" Type="http://schemas.openxmlformats.org/officeDocument/2006/relationships/hyperlink" Target="https://sqasa1.sharepoint.com/:x:/s/Infor_SQA/ESJkBzdv-nJLgWUsQvvfWMUBgnihHwRm4NfbikS5RV7i3g" TargetMode="External"/><Relationship Id="rId548" Type="http://schemas.openxmlformats.org/officeDocument/2006/relationships/hyperlink" Target="https://testdesign.sqasa.com/index.php?caller=login" TargetMode="External"/><Relationship Id="rId755" Type="http://schemas.openxmlformats.org/officeDocument/2006/relationships/hyperlink" Target="https://testdesign.sqasa.com/index.php?caller=login" TargetMode="External"/><Relationship Id="rId91" Type="http://schemas.openxmlformats.org/officeDocument/2006/relationships/hyperlink" Target="https://campusqa.sqasa.com/main/mySpace/myStudents.php?student=938" TargetMode="External"/><Relationship Id="rId187" Type="http://schemas.openxmlformats.org/officeDocument/2006/relationships/hyperlink" Target="https://campusqa.sqasa.com/main/mySpace/myStudents.php?student=452" TargetMode="External"/><Relationship Id="rId394" Type="http://schemas.openxmlformats.org/officeDocument/2006/relationships/hyperlink" Target="https://sqasa1.sharepoint.com/:x:/s/Infor_SQA/EVB_n9AOkm5DtlreptscMMkBdmt7U7v_h4H_lz0LrPSBoQ?email=diana.diaz%40sqasa.co&amp;e=OR9fPQ" TargetMode="External"/><Relationship Id="rId408" Type="http://schemas.openxmlformats.org/officeDocument/2006/relationships/hyperlink" Target="https://sqasa1.sharepoint.com/:x:/s/Infor_SQA/EZ40G_rMjVVKifp-VehFZbIB_bnVg2s82RuMsKlEpBLxCg?email=camilo.mora%40sqasa.co&amp;e=0YbIaf" TargetMode="External"/><Relationship Id="rId615" Type="http://schemas.openxmlformats.org/officeDocument/2006/relationships/hyperlink" Target="https://testdesign.sqasa.com/index.php?caller=login" TargetMode="External"/><Relationship Id="rId254" Type="http://schemas.openxmlformats.org/officeDocument/2006/relationships/hyperlink" Target="https://sqasa1.sharepoint.com/:x:/s/Infor_SQA/Ecwvyz_uPKVMlGSVPnjQZOQB8q5qqFRfPirGtPE5KtiDyw?email=recepcion%40sqasa.co&amp;e=bmr4dV" TargetMode="External"/><Relationship Id="rId699" Type="http://schemas.openxmlformats.org/officeDocument/2006/relationships/hyperlink" Target="https://testdesign.sqasa.com/index.php?caller=login" TargetMode="External"/><Relationship Id="rId49" Type="http://schemas.openxmlformats.org/officeDocument/2006/relationships/hyperlink" Target="https://campusqa.sqasa.com/main/mySpace/myStudents.php?student=1070" TargetMode="External"/><Relationship Id="rId114" Type="http://schemas.openxmlformats.org/officeDocument/2006/relationships/hyperlink" Target="https://campusqa.sqasa.com/main/mySpace/myStudents.php?student=879" TargetMode="External"/><Relationship Id="rId461" Type="http://schemas.openxmlformats.org/officeDocument/2006/relationships/hyperlink" Target="https://sqasa1.sharepoint.com/:x:/s/Infor_SQA/EVvoq1eRGK5Mt4V0MUKPRGsBng9S4-rlQOzA8BVzqeUKPw" TargetMode="External"/><Relationship Id="rId559" Type="http://schemas.openxmlformats.org/officeDocument/2006/relationships/hyperlink" Target="https://testdesign.sqasa.com/index.php?caller=login" TargetMode="External"/><Relationship Id="rId766" Type="http://schemas.openxmlformats.org/officeDocument/2006/relationships/hyperlink" Target="https://testdesign.sqasa.com/index.php?caller=login" TargetMode="External"/><Relationship Id="rId198" Type="http://schemas.openxmlformats.org/officeDocument/2006/relationships/hyperlink" Target="http://campusqa.sqasa.com/main/mySpace/myStudents.php?student=71" TargetMode="External"/><Relationship Id="rId321" Type="http://schemas.openxmlformats.org/officeDocument/2006/relationships/hyperlink" Target="https://sqasa1.sharepoint.com/:x:/s/Infor_SQA/EQkMWH2I1PlGsDZP_-0ec8gBDaVkKezTT_rSuWX1-GpD6Q" TargetMode="External"/><Relationship Id="rId419" Type="http://schemas.openxmlformats.org/officeDocument/2006/relationships/hyperlink" Target="https://sqasa1.sharepoint.com/:x:/s/Infor_SQA/EUTKW7P1iupLrTS6rYhqPjYBN3XESdaYOoQvtSerXw-nMA?email=neder.vargas%40sqasa.co&amp;e=RsNFTw" TargetMode="External"/><Relationship Id="rId626" Type="http://schemas.openxmlformats.org/officeDocument/2006/relationships/hyperlink" Target="https://testdesign.sqasa.com/index.php?caller=login" TargetMode="External"/><Relationship Id="rId265" Type="http://schemas.openxmlformats.org/officeDocument/2006/relationships/hyperlink" Target="https://sqasa1.sharepoint.com/:x:/s/Infor_SQA/ERFsAnAiFBFAkUPnBkpZGMUBOseQOYxcsLMWhoWR8uly8A" TargetMode="External"/><Relationship Id="rId472" Type="http://schemas.openxmlformats.org/officeDocument/2006/relationships/hyperlink" Target="https://sqasa1.sharepoint.com/:x:/s/Infor_SQA/EVTt7UKR5mJPuyJfE6q0ZS8BeLncTmNoAYtWNstLr0evSw?email=sonia.benavides%40sqasa.co&amp;e=mOgD8F" TargetMode="External"/><Relationship Id="rId125" Type="http://schemas.openxmlformats.org/officeDocument/2006/relationships/hyperlink" Target="https://campusqa.sqasa.com/main/mySpace/myStudents.php?student=855" TargetMode="External"/><Relationship Id="rId332" Type="http://schemas.openxmlformats.org/officeDocument/2006/relationships/hyperlink" Target="https://sqasa1.sharepoint.com/:x:/s/Infor_SQA/EUUs18f_ErZLpW7P6MpBgJ0BMtd58Ni3AYRKXyFba_FBQg" TargetMode="External"/><Relationship Id="rId637" Type="http://schemas.openxmlformats.org/officeDocument/2006/relationships/hyperlink" Target="https://testdesign.sqasa.com/index.php?caller=login" TargetMode="External"/><Relationship Id="rId276" Type="http://schemas.openxmlformats.org/officeDocument/2006/relationships/hyperlink" Target="https://sqasa1.sharepoint.com/:x:/s/Infor_SQA/EZbbKauDzbpMqtJZTsZZ3AsB349UCHsoWrgoso-ZEwVHkw" TargetMode="External"/><Relationship Id="rId483" Type="http://schemas.openxmlformats.org/officeDocument/2006/relationships/hyperlink" Target="mailto:milton.alvarez@sqasa.co" TargetMode="External"/><Relationship Id="rId690" Type="http://schemas.openxmlformats.org/officeDocument/2006/relationships/hyperlink" Target="https://testdesign.sqasa.com/index.php?caller=login" TargetMode="External"/><Relationship Id="rId704" Type="http://schemas.openxmlformats.org/officeDocument/2006/relationships/hyperlink" Target="https://testdesign.sqasa.com/index.php?caller=login" TargetMode="External"/><Relationship Id="rId40" Type="http://schemas.openxmlformats.org/officeDocument/2006/relationships/hyperlink" Target="https://campusqa.sqasa.com/main/mySpace/myStudents.php?student=1090" TargetMode="External"/><Relationship Id="rId136" Type="http://schemas.openxmlformats.org/officeDocument/2006/relationships/hyperlink" Target="https://campusqa.sqasa.com/main/mySpace/myStudents.php?student=805" TargetMode="External"/><Relationship Id="rId343" Type="http://schemas.openxmlformats.org/officeDocument/2006/relationships/hyperlink" Target="https://sqasa1.sharepoint.com/:x:/s/Infor_SQA/EeCYROfwj3xIpZD9z2ac4BUBVEpVQCPNrWAxszROi5D_Rw" TargetMode="External"/><Relationship Id="rId550" Type="http://schemas.openxmlformats.org/officeDocument/2006/relationships/hyperlink" Target="https://testdesign.sqasa.com/index.php?caller=login" TargetMode="External"/><Relationship Id="rId203" Type="http://schemas.openxmlformats.org/officeDocument/2006/relationships/hyperlink" Target="http://campusqa.sqasa.com/main/mySpace/myStudents.php?student=219" TargetMode="External"/><Relationship Id="rId648" Type="http://schemas.openxmlformats.org/officeDocument/2006/relationships/hyperlink" Target="https://testdesign.sqasa.com/index.php?caller=login" TargetMode="External"/><Relationship Id="rId287" Type="http://schemas.openxmlformats.org/officeDocument/2006/relationships/hyperlink" Target="https://sqasa1.sharepoint.com/:x:/s/Infor_SQA/EbmX6B3FyBhPqUdFUJ23GzoBDj3CxQWS1sqLE7jzbVF9iQ?email=deybid.cortes%40sqasa.co&amp;e=eT4Th7" TargetMode="External"/><Relationship Id="rId410" Type="http://schemas.openxmlformats.org/officeDocument/2006/relationships/hyperlink" Target="https://sqasa1.sharepoint.com/:x:/s/Infor_SQA/EVNolERtJ3NAgxjjf4jJVcwBVDV8qXhM6BbseNLShhxMwg?email=rodrigo.garcia%40sqasa.co&amp;e=ABwxQ2" TargetMode="External"/><Relationship Id="rId494" Type="http://schemas.openxmlformats.org/officeDocument/2006/relationships/hyperlink" Target="https://testdesign.sqasa.com/index.php?caller=login" TargetMode="External"/><Relationship Id="rId508" Type="http://schemas.openxmlformats.org/officeDocument/2006/relationships/hyperlink" Target="https://testdesign.sqasa.com/index.php?caller=login" TargetMode="External"/><Relationship Id="rId715" Type="http://schemas.openxmlformats.org/officeDocument/2006/relationships/hyperlink" Target="https://testdesign.sqasa.com/index.php?caller=login" TargetMode="External"/><Relationship Id="rId147" Type="http://schemas.openxmlformats.org/officeDocument/2006/relationships/hyperlink" Target="https://campusqa.sqasa.com/main/mySpace/myStudents.php?student=760" TargetMode="External"/><Relationship Id="rId354" Type="http://schemas.openxmlformats.org/officeDocument/2006/relationships/hyperlink" Target="https://sqasa1.sharepoint.com/:x:/s/Infor_SQA/EV2M_gZ6pEBGoEwhMX8o5MoBoFRHBksYtmPSVLcCW2fFpA?email=ada.perez%40sqasa.co&amp;e=Uf2UZQ" TargetMode="External"/><Relationship Id="rId51" Type="http://schemas.openxmlformats.org/officeDocument/2006/relationships/hyperlink" Target="https://campusqa.sqasa.com/main/mySpace/myStudents.php?student=1067" TargetMode="External"/><Relationship Id="rId561" Type="http://schemas.openxmlformats.org/officeDocument/2006/relationships/hyperlink" Target="https://testdesign.sqasa.com/index.php?caller=login" TargetMode="External"/><Relationship Id="rId659" Type="http://schemas.openxmlformats.org/officeDocument/2006/relationships/hyperlink" Target="https://testdesign.sqasa.com/index.php?caller=login" TargetMode="External"/><Relationship Id="rId214" Type="http://schemas.openxmlformats.org/officeDocument/2006/relationships/hyperlink" Target="https://campusqa.sqasa.com/main/mySpace/myStudents.php?student=134" TargetMode="External"/><Relationship Id="rId298" Type="http://schemas.openxmlformats.org/officeDocument/2006/relationships/hyperlink" Target="https://sqasa1.sharepoint.com/:x:/s/Infor_SQA/Ebk4hWXiU9tNsUbVNcmW9y4B2-fWFCYkG0SM1IwBUPJbCA" TargetMode="External"/><Relationship Id="rId421" Type="http://schemas.openxmlformats.org/officeDocument/2006/relationships/hyperlink" Target="https://sqasa1.sharepoint.com/:x:/s/Infor_SQA/Ea6-LMeM4ndGhOJQH-fvnXgBOd4xkdsnAoqGpdYPnFWQLg?email=jhonier.sierra%40sqasa.co&amp;e=BuTKBF" TargetMode="External"/><Relationship Id="rId519" Type="http://schemas.openxmlformats.org/officeDocument/2006/relationships/hyperlink" Target="https://testdesign.sqasa.com/index.php?caller=login" TargetMode="External"/><Relationship Id="rId158" Type="http://schemas.openxmlformats.org/officeDocument/2006/relationships/hyperlink" Target="https://campusqa.sqasa.com/main/mySpace/myStudents.php?student=654" TargetMode="External"/><Relationship Id="rId726" Type="http://schemas.openxmlformats.org/officeDocument/2006/relationships/hyperlink" Target="https://testdesign.sqasa.com/index.php?caller=login" TargetMode="External"/><Relationship Id="rId62" Type="http://schemas.openxmlformats.org/officeDocument/2006/relationships/hyperlink" Target="https://campusqa.sqasa.com/main/mySpace/myStudents.php?student=1039" TargetMode="External"/><Relationship Id="rId365" Type="http://schemas.openxmlformats.org/officeDocument/2006/relationships/hyperlink" Target="https://sqasa1.sharepoint.com/:x:/s/Infor_SQA/ESJ0uZSe9uNCscdp_CfckKsBoosiNwlXvl-9nGYgsJeL5g?email=hugo.traslavina%40sqasa.co&amp;e=QLrAdp" TargetMode="External"/><Relationship Id="rId572" Type="http://schemas.openxmlformats.org/officeDocument/2006/relationships/hyperlink" Target="https://testdesign.sqasa.com/index.php?caller=login" TargetMode="External"/><Relationship Id="rId225" Type="http://schemas.openxmlformats.org/officeDocument/2006/relationships/hyperlink" Target="https://campusqa.sqasa.com/main/mySpace/myStudents.php?student=104" TargetMode="External"/><Relationship Id="rId432" Type="http://schemas.openxmlformats.org/officeDocument/2006/relationships/hyperlink" Target="https://sqasa1.sharepoint.com/:x:/s/Infor_SQA/ESf0JnqvIZ9AocYQnuXYTvgBWcbtCoVq9XLpoGCCc61wCA?email=jordi.acevedo%40sqasa.co&amp;e=5bxa9c" TargetMode="External"/><Relationship Id="rId737" Type="http://schemas.openxmlformats.org/officeDocument/2006/relationships/hyperlink" Target="https://testdesign.sqasa.com/index.php?caller=login" TargetMode="External"/><Relationship Id="rId73" Type="http://schemas.openxmlformats.org/officeDocument/2006/relationships/hyperlink" Target="https://campusqa.sqasa.com/main/mySpace/myStudents.php?student=1001" TargetMode="External"/><Relationship Id="rId169" Type="http://schemas.openxmlformats.org/officeDocument/2006/relationships/hyperlink" Target="https://campusqa.sqasa.com/main/mySpace/myStudents.php?student=603" TargetMode="External"/><Relationship Id="rId376" Type="http://schemas.openxmlformats.org/officeDocument/2006/relationships/hyperlink" Target="https://sqasa1.sharepoint.com/:x:/s/Infor_SQA/Ec151ufH97tGuCWoQiGD3M4BIBZCbol3iQ4_gtNOZFZ_9w" TargetMode="External"/><Relationship Id="rId583" Type="http://schemas.openxmlformats.org/officeDocument/2006/relationships/hyperlink" Target="https://testdesign.sqasa.com/index.php?caller=login" TargetMode="External"/><Relationship Id="rId4" Type="http://schemas.openxmlformats.org/officeDocument/2006/relationships/hyperlink" Target="https://campusqa.sqasa.com/main/mySpace/myStudents.php?student=1170" TargetMode="External"/><Relationship Id="rId236" Type="http://schemas.openxmlformats.org/officeDocument/2006/relationships/hyperlink" Target="http://campusqa.sqasa.com/main/mySpace/myStudents.php?student=346" TargetMode="External"/><Relationship Id="rId443" Type="http://schemas.openxmlformats.org/officeDocument/2006/relationships/hyperlink" Target="https://sqasa1.sharepoint.com/:x:/s/Infor_SQA/ETTEu5aeisFJmLmGRtODi7gBZzMpSFhj3TNQ1ivueOtqXg?email=william.gutierrez%40sqasa.co&amp;e=9Kg75f" TargetMode="External"/><Relationship Id="rId650" Type="http://schemas.openxmlformats.org/officeDocument/2006/relationships/hyperlink" Target="https://testdesign.sqasa.com/index.php?caller=login" TargetMode="External"/><Relationship Id="rId303" Type="http://schemas.openxmlformats.org/officeDocument/2006/relationships/hyperlink" Target="https://sqasa1.sharepoint.com/:x:/s/Infor_SQA/EQfQRCpIwYpGs2PFoeJ5N0ABusYuTqulVyXfnYd1_zsqZg" TargetMode="External"/><Relationship Id="rId748" Type="http://schemas.openxmlformats.org/officeDocument/2006/relationships/hyperlink" Target="https://testdesign.sqasa.com/index.php?caller=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27"/>
  <sheetViews>
    <sheetView workbookViewId="0">
      <selection activeCell="E4" sqref="E4"/>
    </sheetView>
  </sheetViews>
  <sheetFormatPr baseColWidth="10" defaultColWidth="16.42578125" defaultRowHeight="38.450000000000003" customHeight="1"/>
  <cols>
    <col min="1" max="1" width="28.140625" customWidth="1"/>
  </cols>
  <sheetData>
    <row r="1" spans="1:53" ht="63.75">
      <c r="A1" s="100" t="s">
        <v>881</v>
      </c>
      <c r="B1" s="101" t="s">
        <v>882</v>
      </c>
      <c r="C1" s="101" t="s">
        <v>883</v>
      </c>
      <c r="D1" s="101" t="s">
        <v>884</v>
      </c>
      <c r="E1" s="101" t="s">
        <v>885</v>
      </c>
      <c r="F1" s="102" t="s">
        <v>886</v>
      </c>
      <c r="G1" s="101" t="s">
        <v>887</v>
      </c>
      <c r="H1" s="101" t="s">
        <v>888</v>
      </c>
      <c r="I1" s="101" t="s">
        <v>889</v>
      </c>
      <c r="J1" s="103" t="s">
        <v>890</v>
      </c>
      <c r="K1" s="104" t="s">
        <v>891</v>
      </c>
      <c r="L1" s="101" t="s">
        <v>892</v>
      </c>
      <c r="M1" s="101" t="s">
        <v>893</v>
      </c>
      <c r="N1" s="105" t="s">
        <v>894</v>
      </c>
      <c r="O1" s="106" t="s">
        <v>895</v>
      </c>
      <c r="P1" s="106" t="e">
        <f>#REF!</f>
        <v>#REF!</v>
      </c>
      <c r="Q1" s="106" t="e">
        <f>#REF!</f>
        <v>#REF!</v>
      </c>
      <c r="R1" s="107" t="s">
        <v>896</v>
      </c>
      <c r="S1" s="100" t="s">
        <v>897</v>
      </c>
      <c r="T1" s="101" t="s">
        <v>898</v>
      </c>
      <c r="U1" s="101" t="s">
        <v>899</v>
      </c>
      <c r="V1" s="103" t="s">
        <v>900</v>
      </c>
      <c r="W1" s="100" t="s">
        <v>897</v>
      </c>
      <c r="X1" s="101" t="s">
        <v>898</v>
      </c>
      <c r="Y1" s="101" t="s">
        <v>899</v>
      </c>
      <c r="Z1" s="103" t="s">
        <v>900</v>
      </c>
      <c r="AA1" s="100" t="s">
        <v>897</v>
      </c>
      <c r="AB1" s="101" t="s">
        <v>898</v>
      </c>
      <c r="AC1" s="101" t="s">
        <v>899</v>
      </c>
      <c r="AD1" s="103" t="s">
        <v>900</v>
      </c>
      <c r="AE1" s="100" t="s">
        <v>897</v>
      </c>
      <c r="AF1" s="101" t="s">
        <v>898</v>
      </c>
      <c r="AG1" s="101" t="s">
        <v>899</v>
      </c>
      <c r="AH1" s="103" t="s">
        <v>900</v>
      </c>
      <c r="AI1" s="100" t="s">
        <v>897</v>
      </c>
      <c r="AJ1" s="101" t="s">
        <v>898</v>
      </c>
      <c r="AK1" s="101" t="s">
        <v>899</v>
      </c>
      <c r="AL1" s="103" t="s">
        <v>900</v>
      </c>
      <c r="AM1" s="100" t="s">
        <v>897</v>
      </c>
      <c r="AN1" s="101" t="s">
        <v>898</v>
      </c>
      <c r="AO1" s="101" t="s">
        <v>899</v>
      </c>
      <c r="AP1" s="103" t="s">
        <v>900</v>
      </c>
      <c r="AQ1" s="100" t="s">
        <v>897</v>
      </c>
      <c r="AR1" s="101" t="s">
        <v>898</v>
      </c>
      <c r="AS1" s="101" t="s">
        <v>899</v>
      </c>
      <c r="AT1" s="103" t="s">
        <v>900</v>
      </c>
      <c r="AU1" s="100" t="s">
        <v>897</v>
      </c>
      <c r="AV1" s="101" t="s">
        <v>898</v>
      </c>
      <c r="AW1" s="101" t="s">
        <v>899</v>
      </c>
      <c r="AX1" s="103" t="s">
        <v>900</v>
      </c>
      <c r="AY1" s="100" t="s">
        <v>897</v>
      </c>
      <c r="AZ1" s="101" t="s">
        <v>898</v>
      </c>
      <c r="BA1" s="103" t="s">
        <v>899</v>
      </c>
    </row>
    <row r="2" spans="1:53" ht="63" customHeight="1">
      <c r="A2" s="108" t="s">
        <v>901</v>
      </c>
      <c r="B2" s="109"/>
      <c r="C2" s="110" t="s">
        <v>902</v>
      </c>
      <c r="D2" s="111" t="s">
        <v>903</v>
      </c>
      <c r="E2" s="112" t="s">
        <v>904</v>
      </c>
      <c r="F2" s="113" t="s">
        <v>905</v>
      </c>
      <c r="G2" s="112" t="s">
        <v>906</v>
      </c>
      <c r="H2" s="114" t="s">
        <v>907</v>
      </c>
      <c r="I2" s="115" t="s">
        <v>908</v>
      </c>
      <c r="J2" s="116"/>
      <c r="K2" s="117" t="s">
        <v>17</v>
      </c>
      <c r="L2" s="118" t="s">
        <v>909</v>
      </c>
      <c r="M2" s="119" t="s">
        <v>910</v>
      </c>
      <c r="N2" s="120"/>
      <c r="O2" s="121"/>
      <c r="P2" s="122"/>
      <c r="Q2" s="122"/>
      <c r="R2" s="123"/>
      <c r="S2" s="124"/>
      <c r="T2" s="125" t="s">
        <v>911</v>
      </c>
      <c r="U2" s="112"/>
      <c r="V2" s="126"/>
      <c r="W2" s="127"/>
      <c r="X2" s="125"/>
      <c r="Y2" s="112"/>
      <c r="Z2" s="126"/>
      <c r="AA2" s="127"/>
      <c r="AB2" s="125"/>
      <c r="AC2" s="112"/>
      <c r="AD2" s="126"/>
      <c r="AE2" s="127"/>
      <c r="AF2" s="125"/>
      <c r="AG2" s="112"/>
      <c r="AH2" s="126"/>
      <c r="AI2" s="127"/>
      <c r="AJ2" s="125"/>
      <c r="AK2" s="112" t="s">
        <v>912</v>
      </c>
      <c r="AL2" s="126"/>
      <c r="AM2" s="127"/>
      <c r="AN2" s="125"/>
      <c r="AO2" s="112" t="s">
        <v>912</v>
      </c>
      <c r="AP2" s="126"/>
      <c r="AQ2" s="127"/>
      <c r="AR2" s="125"/>
      <c r="AS2" s="112" t="s">
        <v>912</v>
      </c>
      <c r="AT2" s="126"/>
      <c r="AU2" s="127"/>
      <c r="AV2" s="125"/>
      <c r="AW2" s="112" t="s">
        <v>912</v>
      </c>
      <c r="AX2" s="126"/>
      <c r="AY2" s="128"/>
      <c r="AZ2" s="129"/>
      <c r="BA2" s="116" t="s">
        <v>912</v>
      </c>
    </row>
    <row r="3" spans="1:53" ht="63" customHeight="1">
      <c r="A3" s="108" t="s">
        <v>913</v>
      </c>
      <c r="B3" s="109"/>
      <c r="C3" s="110" t="s">
        <v>902</v>
      </c>
      <c r="D3" s="130" t="s">
        <v>914</v>
      </c>
      <c r="E3" s="112" t="s">
        <v>904</v>
      </c>
      <c r="F3" s="113" t="s">
        <v>915</v>
      </c>
      <c r="G3" s="112" t="s">
        <v>906</v>
      </c>
      <c r="H3" s="114" t="s">
        <v>907</v>
      </c>
      <c r="I3" s="115" t="s">
        <v>908</v>
      </c>
      <c r="J3" s="116"/>
      <c r="K3" s="117" t="s">
        <v>17</v>
      </c>
      <c r="L3" s="118" t="s">
        <v>916</v>
      </c>
      <c r="M3" s="119" t="s">
        <v>910</v>
      </c>
      <c r="N3" s="120"/>
      <c r="O3" s="121"/>
      <c r="P3" s="122"/>
      <c r="Q3" s="122"/>
      <c r="R3" s="123"/>
      <c r="S3" s="124"/>
      <c r="T3" s="125" t="s">
        <v>911</v>
      </c>
      <c r="U3" s="112"/>
      <c r="V3" s="126"/>
      <c r="W3" s="127"/>
      <c r="X3" s="125"/>
      <c r="Y3" s="112"/>
      <c r="Z3" s="126"/>
      <c r="AA3" s="127"/>
      <c r="AB3" s="125"/>
      <c r="AC3" s="112"/>
      <c r="AD3" s="126"/>
      <c r="AE3" s="127"/>
      <c r="AF3" s="125"/>
      <c r="AG3" s="112"/>
      <c r="AH3" s="126"/>
      <c r="AI3" s="127"/>
      <c r="AJ3" s="125"/>
      <c r="AK3" s="112" t="s">
        <v>912</v>
      </c>
      <c r="AL3" s="126"/>
      <c r="AM3" s="127"/>
      <c r="AN3" s="125"/>
      <c r="AO3" s="112" t="s">
        <v>912</v>
      </c>
      <c r="AP3" s="126"/>
      <c r="AQ3" s="127"/>
      <c r="AR3" s="125"/>
      <c r="AS3" s="112" t="s">
        <v>912</v>
      </c>
      <c r="AT3" s="126"/>
      <c r="AU3" s="127"/>
      <c r="AV3" s="125"/>
      <c r="AW3" s="112" t="s">
        <v>912</v>
      </c>
      <c r="AX3" s="126"/>
      <c r="AY3" s="128"/>
      <c r="AZ3" s="129"/>
      <c r="BA3" s="116" t="s">
        <v>912</v>
      </c>
    </row>
    <row r="4" spans="1:53" ht="63" customHeight="1">
      <c r="A4" s="108" t="s">
        <v>917</v>
      </c>
      <c r="B4" s="109"/>
      <c r="C4" s="110" t="s">
        <v>902</v>
      </c>
      <c r="D4" s="130" t="s">
        <v>918</v>
      </c>
      <c r="E4" s="112" t="s">
        <v>904</v>
      </c>
      <c r="F4" s="131" t="s">
        <v>919</v>
      </c>
      <c r="G4" s="112" t="s">
        <v>906</v>
      </c>
      <c r="H4" s="114" t="s">
        <v>907</v>
      </c>
      <c r="I4" s="115" t="s">
        <v>908</v>
      </c>
      <c r="J4" s="116"/>
      <c r="K4" s="117" t="s">
        <v>17</v>
      </c>
      <c r="L4" s="118" t="s">
        <v>920</v>
      </c>
      <c r="M4" s="119" t="s">
        <v>910</v>
      </c>
      <c r="N4" s="120"/>
      <c r="O4" s="132"/>
      <c r="P4" s="122"/>
      <c r="Q4" s="122"/>
      <c r="R4" s="123"/>
      <c r="S4" s="124"/>
      <c r="T4" s="125" t="s">
        <v>911</v>
      </c>
      <c r="U4" s="112"/>
      <c r="V4" s="126"/>
      <c r="W4" s="127"/>
      <c r="X4" s="125"/>
      <c r="Y4" s="112"/>
      <c r="Z4" s="126"/>
      <c r="AA4" s="127"/>
      <c r="AB4" s="125"/>
      <c r="AC4" s="112"/>
      <c r="AD4" s="126"/>
      <c r="AE4" s="127"/>
      <c r="AF4" s="125"/>
      <c r="AG4" s="112"/>
      <c r="AH4" s="126"/>
      <c r="AI4" s="127"/>
      <c r="AJ4" s="125"/>
      <c r="AK4" s="112" t="s">
        <v>912</v>
      </c>
      <c r="AL4" s="126"/>
      <c r="AM4" s="127"/>
      <c r="AN4" s="125"/>
      <c r="AO4" s="112" t="s">
        <v>912</v>
      </c>
      <c r="AP4" s="126"/>
      <c r="AQ4" s="127"/>
      <c r="AR4" s="125"/>
      <c r="AS4" s="112" t="s">
        <v>912</v>
      </c>
      <c r="AT4" s="126"/>
      <c r="AU4" s="127"/>
      <c r="AV4" s="125"/>
      <c r="AW4" s="112" t="s">
        <v>912</v>
      </c>
      <c r="AX4" s="126"/>
      <c r="AY4" s="128"/>
      <c r="AZ4" s="129"/>
      <c r="BA4" s="116" t="s">
        <v>912</v>
      </c>
    </row>
    <row r="5" spans="1:53" ht="63" customHeight="1">
      <c r="A5" s="108" t="s">
        <v>921</v>
      </c>
      <c r="B5" s="133"/>
      <c r="C5" s="111" t="s">
        <v>902</v>
      </c>
      <c r="D5" s="130" t="s">
        <v>922</v>
      </c>
      <c r="E5" s="112" t="s">
        <v>904</v>
      </c>
      <c r="F5" s="113" t="s">
        <v>923</v>
      </c>
      <c r="G5" s="112" t="s">
        <v>906</v>
      </c>
      <c r="H5" s="114" t="s">
        <v>907</v>
      </c>
      <c r="I5" s="115" t="s">
        <v>908</v>
      </c>
      <c r="J5" s="116"/>
      <c r="K5" s="117" t="s">
        <v>17</v>
      </c>
      <c r="L5" s="118" t="s">
        <v>924</v>
      </c>
      <c r="M5" s="119" t="s">
        <v>910</v>
      </c>
      <c r="N5" s="134"/>
      <c r="O5" s="135"/>
      <c r="P5" s="136"/>
      <c r="Q5" s="136"/>
      <c r="R5" s="137"/>
      <c r="S5" s="124"/>
      <c r="T5" s="125" t="s">
        <v>911</v>
      </c>
      <c r="U5" s="112"/>
      <c r="V5" s="138"/>
      <c r="W5" s="127"/>
      <c r="X5" s="112"/>
      <c r="Y5" s="112"/>
      <c r="Z5" s="138"/>
      <c r="AA5" s="127"/>
      <c r="AB5" s="112"/>
      <c r="AC5" s="112"/>
      <c r="AD5" s="138"/>
      <c r="AE5" s="127"/>
      <c r="AF5" s="112"/>
      <c r="AG5" s="112"/>
      <c r="AH5" s="138"/>
      <c r="AI5" s="127"/>
      <c r="AJ5" s="112"/>
      <c r="AK5" s="112" t="s">
        <v>912</v>
      </c>
      <c r="AL5" s="138"/>
      <c r="AM5" s="127"/>
      <c r="AN5" s="112"/>
      <c r="AO5" s="112" t="s">
        <v>912</v>
      </c>
      <c r="AP5" s="138"/>
      <c r="AQ5" s="127"/>
      <c r="AR5" s="112"/>
      <c r="AS5" s="112" t="s">
        <v>912</v>
      </c>
      <c r="AT5" s="138"/>
      <c r="AU5" s="127"/>
      <c r="AV5" s="112"/>
      <c r="AW5" s="112" t="s">
        <v>912</v>
      </c>
      <c r="AX5" s="138"/>
      <c r="AY5" s="127"/>
      <c r="AZ5" s="139"/>
      <c r="BA5" s="116" t="s">
        <v>912</v>
      </c>
    </row>
    <row r="6" spans="1:53" ht="63" customHeight="1">
      <c r="A6" s="108" t="s">
        <v>925</v>
      </c>
      <c r="B6" s="109"/>
      <c r="C6" s="110" t="s">
        <v>902</v>
      </c>
      <c r="D6" s="130" t="s">
        <v>926</v>
      </c>
      <c r="E6" s="112" t="s">
        <v>904</v>
      </c>
      <c r="F6" s="140" t="s">
        <v>927</v>
      </c>
      <c r="G6" s="112" t="s">
        <v>906</v>
      </c>
      <c r="H6" s="114" t="s">
        <v>907</v>
      </c>
      <c r="I6" s="115" t="s">
        <v>908</v>
      </c>
      <c r="J6" s="116"/>
      <c r="K6" s="117" t="s">
        <v>17</v>
      </c>
      <c r="L6" s="118" t="s">
        <v>928</v>
      </c>
      <c r="M6" s="119" t="s">
        <v>910</v>
      </c>
      <c r="N6" s="120"/>
      <c r="O6" s="141"/>
      <c r="P6" s="122"/>
      <c r="Q6" s="122"/>
      <c r="R6" s="123"/>
      <c r="S6" s="124"/>
      <c r="T6" s="125" t="s">
        <v>911</v>
      </c>
      <c r="U6" s="112"/>
      <c r="V6" s="126"/>
      <c r="W6" s="127"/>
      <c r="X6" s="129"/>
      <c r="Y6" s="112"/>
      <c r="Z6" s="126"/>
      <c r="AA6" s="127"/>
      <c r="AB6" s="129"/>
      <c r="AC6" s="112"/>
      <c r="AD6" s="126"/>
      <c r="AE6" s="127"/>
      <c r="AF6" s="129"/>
      <c r="AG6" s="112"/>
      <c r="AH6" s="126"/>
      <c r="AI6" s="127"/>
      <c r="AJ6" s="129"/>
      <c r="AK6" s="112" t="s">
        <v>912</v>
      </c>
      <c r="AL6" s="126"/>
      <c r="AM6" s="127"/>
      <c r="AN6" s="129"/>
      <c r="AO6" s="112" t="s">
        <v>912</v>
      </c>
      <c r="AP6" s="126"/>
      <c r="AQ6" s="127"/>
      <c r="AR6" s="129"/>
      <c r="AS6" s="112" t="s">
        <v>912</v>
      </c>
      <c r="AT6" s="126"/>
      <c r="AU6" s="127"/>
      <c r="AV6" s="129"/>
      <c r="AW6" s="112" t="s">
        <v>912</v>
      </c>
      <c r="AX6" s="126"/>
      <c r="AY6" s="128"/>
      <c r="AZ6" s="129"/>
      <c r="BA6" s="116" t="s">
        <v>912</v>
      </c>
    </row>
    <row r="7" spans="1:53" ht="63" customHeight="1">
      <c r="A7" s="108" t="s">
        <v>929</v>
      </c>
      <c r="B7" s="109"/>
      <c r="C7" s="110" t="s">
        <v>902</v>
      </c>
      <c r="D7" s="130" t="s">
        <v>930</v>
      </c>
      <c r="E7" s="112" t="s">
        <v>904</v>
      </c>
      <c r="F7" s="140" t="s">
        <v>931</v>
      </c>
      <c r="G7" s="112" t="s">
        <v>906</v>
      </c>
      <c r="H7" s="114" t="s">
        <v>907</v>
      </c>
      <c r="I7" s="115" t="s">
        <v>908</v>
      </c>
      <c r="J7" s="116"/>
      <c r="K7" s="117" t="s">
        <v>17</v>
      </c>
      <c r="L7" s="118" t="s">
        <v>932</v>
      </c>
      <c r="M7" s="119" t="s">
        <v>910</v>
      </c>
      <c r="N7" s="120"/>
      <c r="O7" s="141"/>
      <c r="P7" s="122"/>
      <c r="Q7" s="122"/>
      <c r="R7" s="123"/>
      <c r="S7" s="124"/>
      <c r="T7" s="125" t="s">
        <v>911</v>
      </c>
      <c r="U7" s="112"/>
      <c r="V7" s="142"/>
      <c r="W7" s="127"/>
      <c r="X7" s="129"/>
      <c r="Y7" s="112"/>
      <c r="Z7" s="142"/>
      <c r="AA7" s="127"/>
      <c r="AB7" s="129"/>
      <c r="AC7" s="112"/>
      <c r="AD7" s="142"/>
      <c r="AE7" s="127"/>
      <c r="AF7" s="129"/>
      <c r="AG7" s="112"/>
      <c r="AH7" s="142"/>
      <c r="AI7" s="127"/>
      <c r="AJ7" s="129"/>
      <c r="AK7" s="112" t="s">
        <v>912</v>
      </c>
      <c r="AL7" s="142"/>
      <c r="AM7" s="127"/>
      <c r="AN7" s="129"/>
      <c r="AO7" s="112" t="s">
        <v>912</v>
      </c>
      <c r="AP7" s="142"/>
      <c r="AQ7" s="127"/>
      <c r="AR7" s="129"/>
      <c r="AS7" s="112" t="s">
        <v>912</v>
      </c>
      <c r="AT7" s="142"/>
      <c r="AU7" s="127"/>
      <c r="AV7" s="129"/>
      <c r="AW7" s="112" t="s">
        <v>912</v>
      </c>
      <c r="AX7" s="142"/>
      <c r="AY7" s="128"/>
      <c r="AZ7" s="129"/>
      <c r="BA7" s="116" t="s">
        <v>912</v>
      </c>
    </row>
    <row r="8" spans="1:53" ht="63" customHeight="1">
      <c r="A8" s="108" t="s">
        <v>933</v>
      </c>
      <c r="B8" s="143"/>
      <c r="C8" s="110" t="s">
        <v>902</v>
      </c>
      <c r="D8" s="130" t="s">
        <v>934</v>
      </c>
      <c r="E8" s="112" t="s">
        <v>904</v>
      </c>
      <c r="F8" s="140" t="s">
        <v>935</v>
      </c>
      <c r="G8" s="112" t="s">
        <v>906</v>
      </c>
      <c r="H8" s="114" t="s">
        <v>907</v>
      </c>
      <c r="I8" s="115" t="s">
        <v>908</v>
      </c>
      <c r="J8" s="116"/>
      <c r="K8" s="117" t="s">
        <v>17</v>
      </c>
      <c r="L8" s="118" t="s">
        <v>936</v>
      </c>
      <c r="M8" s="119" t="s">
        <v>910</v>
      </c>
      <c r="N8" s="120"/>
      <c r="O8" s="141"/>
      <c r="P8" s="122"/>
      <c r="Q8" s="122"/>
      <c r="R8" s="123"/>
      <c r="S8" s="124"/>
      <c r="T8" s="125" t="s">
        <v>911</v>
      </c>
      <c r="U8" s="112"/>
      <c r="V8" s="126"/>
      <c r="W8" s="127"/>
      <c r="X8" s="129"/>
      <c r="Y8" s="112"/>
      <c r="Z8" s="126"/>
      <c r="AA8" s="127"/>
      <c r="AB8" s="129"/>
      <c r="AC8" s="112"/>
      <c r="AD8" s="126"/>
      <c r="AE8" s="127"/>
      <c r="AF8" s="129"/>
      <c r="AG8" s="112"/>
      <c r="AH8" s="126"/>
      <c r="AI8" s="127"/>
      <c r="AJ8" s="129"/>
      <c r="AK8" s="112"/>
      <c r="AL8" s="126"/>
      <c r="AM8" s="127"/>
      <c r="AN8" s="129"/>
      <c r="AO8" s="112"/>
      <c r="AP8" s="126"/>
      <c r="AQ8" s="127"/>
      <c r="AR8" s="129"/>
      <c r="AS8" s="112"/>
      <c r="AT8" s="126"/>
      <c r="AU8" s="127"/>
      <c r="AV8" s="129"/>
      <c r="AW8" s="112"/>
      <c r="AX8" s="126"/>
      <c r="AY8" s="128"/>
      <c r="AZ8" s="129"/>
      <c r="BA8" s="116"/>
    </row>
    <row r="9" spans="1:53" ht="63" customHeight="1">
      <c r="A9" s="108" t="s">
        <v>937</v>
      </c>
      <c r="B9" s="143"/>
      <c r="C9" s="110" t="s">
        <v>902</v>
      </c>
      <c r="D9" s="130" t="s">
        <v>938</v>
      </c>
      <c r="E9" s="112" t="s">
        <v>904</v>
      </c>
      <c r="F9" s="140" t="s">
        <v>939</v>
      </c>
      <c r="G9" s="112" t="s">
        <v>906</v>
      </c>
      <c r="H9" s="114" t="s">
        <v>907</v>
      </c>
      <c r="I9" s="115" t="s">
        <v>908</v>
      </c>
      <c r="J9" s="116"/>
      <c r="K9" s="117" t="s">
        <v>17</v>
      </c>
      <c r="L9" s="118" t="s">
        <v>940</v>
      </c>
      <c r="M9" s="119" t="s">
        <v>910</v>
      </c>
      <c r="N9" s="120"/>
      <c r="O9" s="141"/>
      <c r="P9" s="122"/>
      <c r="Q9" s="122"/>
      <c r="R9" s="123"/>
      <c r="S9" s="124"/>
      <c r="T9" s="125" t="s">
        <v>911</v>
      </c>
      <c r="U9" s="112"/>
      <c r="V9" s="126"/>
      <c r="W9" s="127"/>
      <c r="X9" s="129"/>
      <c r="Y9" s="112"/>
      <c r="Z9" s="126"/>
      <c r="AA9" s="127"/>
      <c r="AB9" s="129"/>
      <c r="AC9" s="112"/>
      <c r="AD9" s="126"/>
      <c r="AE9" s="127"/>
      <c r="AF9" s="129"/>
      <c r="AG9" s="112"/>
      <c r="AH9" s="126"/>
      <c r="AI9" s="127"/>
      <c r="AJ9" s="129"/>
      <c r="AK9" s="112" t="s">
        <v>912</v>
      </c>
      <c r="AL9" s="126"/>
      <c r="AM9" s="127"/>
      <c r="AN9" s="129"/>
      <c r="AO9" s="112" t="s">
        <v>912</v>
      </c>
      <c r="AP9" s="126"/>
      <c r="AQ9" s="127"/>
      <c r="AR9" s="129"/>
      <c r="AS9" s="112" t="s">
        <v>912</v>
      </c>
      <c r="AT9" s="126"/>
      <c r="AU9" s="127"/>
      <c r="AV9" s="129"/>
      <c r="AW9" s="112" t="s">
        <v>912</v>
      </c>
      <c r="AX9" s="126"/>
      <c r="AY9" s="128"/>
      <c r="AZ9" s="129"/>
      <c r="BA9" s="116" t="s">
        <v>912</v>
      </c>
    </row>
    <row r="10" spans="1:53" ht="63" customHeight="1">
      <c r="A10" s="108" t="s">
        <v>941</v>
      </c>
      <c r="B10" s="143"/>
      <c r="C10" s="110" t="s">
        <v>902</v>
      </c>
      <c r="D10" s="130" t="s">
        <v>942</v>
      </c>
      <c r="E10" s="112" t="s">
        <v>904</v>
      </c>
      <c r="F10" s="140" t="s">
        <v>943</v>
      </c>
      <c r="G10" s="112" t="s">
        <v>906</v>
      </c>
      <c r="H10" s="114" t="s">
        <v>907</v>
      </c>
      <c r="I10" s="115" t="s">
        <v>908</v>
      </c>
      <c r="J10" s="116"/>
      <c r="K10" s="117" t="s">
        <v>17</v>
      </c>
      <c r="L10" s="118" t="s">
        <v>944</v>
      </c>
      <c r="M10" s="119" t="s">
        <v>910</v>
      </c>
      <c r="N10" s="120"/>
      <c r="O10" s="141"/>
      <c r="P10" s="122"/>
      <c r="Q10" s="122"/>
      <c r="R10" s="123"/>
      <c r="S10" s="124"/>
      <c r="T10" s="125" t="s">
        <v>911</v>
      </c>
      <c r="U10" s="112"/>
      <c r="V10" s="142"/>
      <c r="W10" s="127"/>
      <c r="X10" s="129"/>
      <c r="Y10" s="112"/>
      <c r="Z10" s="142"/>
      <c r="AA10" s="127"/>
      <c r="AB10" s="129"/>
      <c r="AC10" s="112"/>
      <c r="AD10" s="142"/>
      <c r="AE10" s="127"/>
      <c r="AF10" s="129"/>
      <c r="AG10" s="112"/>
      <c r="AH10" s="142"/>
      <c r="AI10" s="127"/>
      <c r="AJ10" s="129"/>
      <c r="AK10" s="112" t="s">
        <v>912</v>
      </c>
      <c r="AL10" s="142"/>
      <c r="AM10" s="127"/>
      <c r="AN10" s="129"/>
      <c r="AO10" s="112" t="s">
        <v>912</v>
      </c>
      <c r="AP10" s="142"/>
      <c r="AQ10" s="127"/>
      <c r="AR10" s="129"/>
      <c r="AS10" s="112" t="s">
        <v>912</v>
      </c>
      <c r="AT10" s="142"/>
      <c r="AU10" s="127"/>
      <c r="AV10" s="129"/>
      <c r="AW10" s="112" t="s">
        <v>912</v>
      </c>
      <c r="AX10" s="142"/>
      <c r="AY10" s="128"/>
      <c r="AZ10" s="129"/>
      <c r="BA10" s="116" t="s">
        <v>912</v>
      </c>
    </row>
    <row r="11" spans="1:53" ht="63" customHeight="1">
      <c r="A11" s="108" t="s">
        <v>945</v>
      </c>
      <c r="B11" s="143"/>
      <c r="C11" s="110" t="s">
        <v>902</v>
      </c>
      <c r="D11" s="130" t="s">
        <v>946</v>
      </c>
      <c r="E11" s="112" t="s">
        <v>904</v>
      </c>
      <c r="F11" s="140" t="s">
        <v>947</v>
      </c>
      <c r="G11" s="112" t="s">
        <v>906</v>
      </c>
      <c r="H11" s="114" t="s">
        <v>907</v>
      </c>
      <c r="I11" s="115" t="s">
        <v>908</v>
      </c>
      <c r="J11" s="116"/>
      <c r="K11" s="117" t="s">
        <v>17</v>
      </c>
      <c r="L11" s="118" t="s">
        <v>948</v>
      </c>
      <c r="M11" s="119" t="s">
        <v>910</v>
      </c>
      <c r="N11" s="120"/>
      <c r="O11" s="141"/>
      <c r="P11" s="122"/>
      <c r="Q11" s="122"/>
      <c r="R11" s="123"/>
      <c r="S11" s="124"/>
      <c r="T11" s="125" t="s">
        <v>911</v>
      </c>
      <c r="U11" s="112"/>
      <c r="V11" s="142"/>
      <c r="W11" s="127"/>
      <c r="X11" s="129"/>
      <c r="Y11" s="112"/>
      <c r="Z11" s="142"/>
      <c r="AA11" s="127"/>
      <c r="AB11" s="129"/>
      <c r="AC11" s="112"/>
      <c r="AD11" s="142"/>
      <c r="AE11" s="127"/>
      <c r="AF11" s="129"/>
      <c r="AG11" s="112"/>
      <c r="AH11" s="142"/>
      <c r="AI11" s="127"/>
      <c r="AJ11" s="129"/>
      <c r="AK11" s="112" t="s">
        <v>912</v>
      </c>
      <c r="AL11" s="142"/>
      <c r="AM11" s="127"/>
      <c r="AN11" s="129"/>
      <c r="AO11" s="112" t="s">
        <v>912</v>
      </c>
      <c r="AP11" s="142"/>
      <c r="AQ11" s="127"/>
      <c r="AR11" s="129"/>
      <c r="AS11" s="112" t="s">
        <v>912</v>
      </c>
      <c r="AT11" s="142"/>
      <c r="AU11" s="127"/>
      <c r="AV11" s="129"/>
      <c r="AW11" s="112" t="s">
        <v>912</v>
      </c>
      <c r="AX11" s="142"/>
      <c r="AY11" s="128"/>
      <c r="AZ11" s="129"/>
      <c r="BA11" s="116" t="s">
        <v>912</v>
      </c>
    </row>
    <row r="12" spans="1:53" ht="63" customHeight="1">
      <c r="A12" s="108" t="s">
        <v>949</v>
      </c>
      <c r="B12" s="143"/>
      <c r="C12" s="110" t="s">
        <v>902</v>
      </c>
      <c r="D12" s="130" t="s">
        <v>950</v>
      </c>
      <c r="E12" s="112" t="s">
        <v>904</v>
      </c>
      <c r="F12" s="140" t="s">
        <v>951</v>
      </c>
      <c r="G12" s="112" t="s">
        <v>906</v>
      </c>
      <c r="H12" s="114" t="s">
        <v>907</v>
      </c>
      <c r="I12" s="115" t="s">
        <v>908</v>
      </c>
      <c r="J12" s="116"/>
      <c r="K12" s="117" t="s">
        <v>17</v>
      </c>
      <c r="L12" s="118" t="s">
        <v>952</v>
      </c>
      <c r="M12" s="119" t="s">
        <v>910</v>
      </c>
      <c r="N12" s="120"/>
      <c r="O12" s="141"/>
      <c r="P12" s="122"/>
      <c r="Q12" s="122"/>
      <c r="R12" s="123"/>
      <c r="S12" s="124"/>
      <c r="T12" s="125" t="s">
        <v>911</v>
      </c>
      <c r="U12" s="112"/>
      <c r="V12" s="126"/>
      <c r="W12" s="127"/>
      <c r="X12" s="129"/>
      <c r="Y12" s="112"/>
      <c r="Z12" s="126"/>
      <c r="AA12" s="127"/>
      <c r="AB12" s="129"/>
      <c r="AC12" s="112"/>
      <c r="AD12" s="126"/>
      <c r="AE12" s="127"/>
      <c r="AF12" s="129"/>
      <c r="AG12" s="112"/>
      <c r="AH12" s="126"/>
      <c r="AI12" s="127"/>
      <c r="AJ12" s="129"/>
      <c r="AK12" s="112" t="s">
        <v>912</v>
      </c>
      <c r="AL12" s="126"/>
      <c r="AM12" s="127"/>
      <c r="AN12" s="129"/>
      <c r="AO12" s="112" t="s">
        <v>912</v>
      </c>
      <c r="AP12" s="126"/>
      <c r="AQ12" s="127"/>
      <c r="AR12" s="129"/>
      <c r="AS12" s="112" t="s">
        <v>912</v>
      </c>
      <c r="AT12" s="126"/>
      <c r="AU12" s="127"/>
      <c r="AV12" s="129"/>
      <c r="AW12" s="112" t="s">
        <v>912</v>
      </c>
      <c r="AX12" s="126"/>
      <c r="AY12" s="128"/>
      <c r="AZ12" s="129"/>
      <c r="BA12" s="116" t="s">
        <v>912</v>
      </c>
    </row>
    <row r="13" spans="1:53" ht="63" customHeight="1">
      <c r="A13" s="108" t="s">
        <v>953</v>
      </c>
      <c r="B13" s="143"/>
      <c r="C13" s="110" t="s">
        <v>902</v>
      </c>
      <c r="D13" s="130" t="s">
        <v>954</v>
      </c>
      <c r="E13" s="112" t="s">
        <v>904</v>
      </c>
      <c r="F13" s="140" t="s">
        <v>955</v>
      </c>
      <c r="G13" s="112" t="s">
        <v>906</v>
      </c>
      <c r="H13" s="114" t="s">
        <v>907</v>
      </c>
      <c r="I13" s="115" t="s">
        <v>908</v>
      </c>
      <c r="J13" s="116"/>
      <c r="K13" s="117" t="s">
        <v>17</v>
      </c>
      <c r="L13" s="118" t="s">
        <v>956</v>
      </c>
      <c r="M13" s="119" t="s">
        <v>910</v>
      </c>
      <c r="N13" s="120"/>
      <c r="O13" s="141"/>
      <c r="P13" s="122"/>
      <c r="Q13" s="122"/>
      <c r="R13" s="123"/>
      <c r="S13" s="124"/>
      <c r="T13" s="125" t="s">
        <v>911</v>
      </c>
      <c r="U13" s="112"/>
      <c r="V13" s="126"/>
      <c r="W13" s="127"/>
      <c r="X13" s="129"/>
      <c r="Y13" s="112"/>
      <c r="Z13" s="126"/>
      <c r="AA13" s="127"/>
      <c r="AB13" s="129"/>
      <c r="AC13" s="112"/>
      <c r="AD13" s="126"/>
      <c r="AE13" s="127"/>
      <c r="AF13" s="129"/>
      <c r="AG13" s="112"/>
      <c r="AH13" s="126"/>
      <c r="AI13" s="127"/>
      <c r="AJ13" s="129"/>
      <c r="AK13" s="112" t="s">
        <v>912</v>
      </c>
      <c r="AL13" s="126"/>
      <c r="AM13" s="127"/>
      <c r="AN13" s="129"/>
      <c r="AO13" s="112" t="s">
        <v>912</v>
      </c>
      <c r="AP13" s="126"/>
      <c r="AQ13" s="127"/>
      <c r="AR13" s="129"/>
      <c r="AS13" s="112" t="s">
        <v>912</v>
      </c>
      <c r="AT13" s="126"/>
      <c r="AU13" s="127"/>
      <c r="AV13" s="129"/>
      <c r="AW13" s="112" t="s">
        <v>912</v>
      </c>
      <c r="AX13" s="126"/>
      <c r="AY13" s="128"/>
      <c r="AZ13" s="129"/>
      <c r="BA13" s="116" t="s">
        <v>912</v>
      </c>
    </row>
    <row r="14" spans="1:53" ht="63" customHeight="1">
      <c r="A14" s="108" t="s">
        <v>957</v>
      </c>
      <c r="B14" s="143"/>
      <c r="C14" s="110" t="s">
        <v>902</v>
      </c>
      <c r="D14" s="130" t="s">
        <v>958</v>
      </c>
      <c r="E14" s="112" t="s">
        <v>904</v>
      </c>
      <c r="F14" s="140" t="s">
        <v>959</v>
      </c>
      <c r="G14" s="112" t="s">
        <v>906</v>
      </c>
      <c r="H14" s="114" t="s">
        <v>907</v>
      </c>
      <c r="I14" s="115" t="s">
        <v>908</v>
      </c>
      <c r="J14" s="116"/>
      <c r="K14" s="117" t="s">
        <v>17</v>
      </c>
      <c r="L14" s="118" t="s">
        <v>960</v>
      </c>
      <c r="M14" s="119" t="s">
        <v>910</v>
      </c>
      <c r="N14" s="120"/>
      <c r="O14" s="141"/>
      <c r="P14" s="122"/>
      <c r="Q14" s="122"/>
      <c r="R14" s="123"/>
      <c r="S14" s="124"/>
      <c r="T14" s="125" t="s">
        <v>911</v>
      </c>
      <c r="U14" s="112"/>
      <c r="V14" s="126"/>
      <c r="W14" s="127"/>
      <c r="X14" s="129"/>
      <c r="Y14" s="112"/>
      <c r="Z14" s="126"/>
      <c r="AA14" s="127"/>
      <c r="AB14" s="129"/>
      <c r="AC14" s="112"/>
      <c r="AD14" s="126"/>
      <c r="AE14" s="127"/>
      <c r="AF14" s="129"/>
      <c r="AG14" s="112"/>
      <c r="AH14" s="126"/>
      <c r="AI14" s="127"/>
      <c r="AJ14" s="129"/>
      <c r="AK14" s="112" t="s">
        <v>912</v>
      </c>
      <c r="AL14" s="126"/>
      <c r="AM14" s="127"/>
      <c r="AN14" s="129"/>
      <c r="AO14" s="112" t="s">
        <v>912</v>
      </c>
      <c r="AP14" s="126"/>
      <c r="AQ14" s="127"/>
      <c r="AR14" s="129"/>
      <c r="AS14" s="112" t="s">
        <v>912</v>
      </c>
      <c r="AT14" s="126"/>
      <c r="AU14" s="127"/>
      <c r="AV14" s="129"/>
      <c r="AW14" s="112" t="s">
        <v>912</v>
      </c>
      <c r="AX14" s="126"/>
      <c r="AY14" s="128"/>
      <c r="AZ14" s="129"/>
      <c r="BA14" s="116" t="s">
        <v>912</v>
      </c>
    </row>
    <row r="15" spans="1:53" ht="63" customHeight="1">
      <c r="A15" s="108" t="s">
        <v>961</v>
      </c>
      <c r="B15" s="143"/>
      <c r="C15" s="110" t="s">
        <v>902</v>
      </c>
      <c r="D15" s="130" t="s">
        <v>962</v>
      </c>
      <c r="E15" s="112" t="s">
        <v>904</v>
      </c>
      <c r="F15" s="144" t="s">
        <v>963</v>
      </c>
      <c r="G15" s="112" t="s">
        <v>906</v>
      </c>
      <c r="H15" s="114" t="s">
        <v>907</v>
      </c>
      <c r="I15" s="115" t="s">
        <v>908</v>
      </c>
      <c r="J15" s="116"/>
      <c r="K15" s="117" t="s">
        <v>17</v>
      </c>
      <c r="L15" s="118" t="s">
        <v>964</v>
      </c>
      <c r="M15" s="119" t="s">
        <v>910</v>
      </c>
      <c r="N15" s="120"/>
      <c r="O15" s="141"/>
      <c r="P15" s="122"/>
      <c r="Q15" s="122"/>
      <c r="R15" s="123"/>
      <c r="S15" s="145"/>
      <c r="T15" s="125" t="s">
        <v>911</v>
      </c>
      <c r="U15" s="112"/>
      <c r="V15" s="126"/>
      <c r="W15" s="127"/>
      <c r="X15" s="129"/>
      <c r="Y15" s="112"/>
      <c r="Z15" s="126"/>
      <c r="AA15" s="127"/>
      <c r="AB15" s="129"/>
      <c r="AC15" s="112"/>
      <c r="AD15" s="126"/>
      <c r="AE15" s="127"/>
      <c r="AF15" s="129"/>
      <c r="AG15" s="112"/>
      <c r="AH15" s="126"/>
      <c r="AI15" s="127"/>
      <c r="AJ15" s="129"/>
      <c r="AK15" s="112" t="s">
        <v>912</v>
      </c>
      <c r="AL15" s="126"/>
      <c r="AM15" s="127"/>
      <c r="AN15" s="129"/>
      <c r="AO15" s="112" t="s">
        <v>912</v>
      </c>
      <c r="AP15" s="126"/>
      <c r="AQ15" s="127"/>
      <c r="AR15" s="129"/>
      <c r="AS15" s="112" t="s">
        <v>912</v>
      </c>
      <c r="AT15" s="126"/>
      <c r="AU15" s="127"/>
      <c r="AV15" s="129"/>
      <c r="AW15" s="112" t="s">
        <v>912</v>
      </c>
      <c r="AX15" s="126"/>
      <c r="AY15" s="128"/>
      <c r="AZ15" s="129"/>
      <c r="BA15" s="116" t="s">
        <v>912</v>
      </c>
    </row>
    <row r="16" spans="1:53" ht="63" customHeight="1">
      <c r="A16" s="108" t="s">
        <v>965</v>
      </c>
      <c r="B16" s="143"/>
      <c r="C16" s="110" t="s">
        <v>902</v>
      </c>
      <c r="D16" s="130" t="s">
        <v>966</v>
      </c>
      <c r="E16" s="112" t="s">
        <v>904</v>
      </c>
      <c r="F16" s="146" t="s">
        <v>967</v>
      </c>
      <c r="G16" s="112" t="s">
        <v>906</v>
      </c>
      <c r="H16" s="114" t="s">
        <v>907</v>
      </c>
      <c r="I16" s="115" t="s">
        <v>908</v>
      </c>
      <c r="J16" s="116"/>
      <c r="K16" s="117" t="s">
        <v>17</v>
      </c>
      <c r="L16" s="118" t="s">
        <v>968</v>
      </c>
      <c r="M16" s="119" t="s">
        <v>910</v>
      </c>
      <c r="N16" s="120"/>
      <c r="O16" s="141"/>
      <c r="P16" s="122"/>
      <c r="Q16" s="122"/>
      <c r="R16" s="123"/>
      <c r="S16" s="145"/>
      <c r="T16" s="125" t="s">
        <v>911</v>
      </c>
      <c r="U16" s="112"/>
      <c r="V16" s="126"/>
      <c r="W16" s="127"/>
      <c r="X16" s="129"/>
      <c r="Y16" s="112"/>
      <c r="Z16" s="126"/>
      <c r="AA16" s="127"/>
      <c r="AB16" s="129"/>
      <c r="AC16" s="112"/>
      <c r="AD16" s="126"/>
      <c r="AE16" s="127"/>
      <c r="AF16" s="129"/>
      <c r="AG16" s="112"/>
      <c r="AH16" s="126"/>
      <c r="AI16" s="127"/>
      <c r="AJ16" s="129"/>
      <c r="AK16" s="112" t="s">
        <v>912</v>
      </c>
      <c r="AL16" s="126"/>
      <c r="AM16" s="127"/>
      <c r="AN16" s="129"/>
      <c r="AO16" s="112" t="s">
        <v>912</v>
      </c>
      <c r="AP16" s="126"/>
      <c r="AQ16" s="127"/>
      <c r="AR16" s="129"/>
      <c r="AS16" s="112" t="s">
        <v>912</v>
      </c>
      <c r="AT16" s="126"/>
      <c r="AU16" s="127"/>
      <c r="AV16" s="129"/>
      <c r="AW16" s="112" t="s">
        <v>912</v>
      </c>
      <c r="AX16" s="126"/>
      <c r="AY16" s="128"/>
      <c r="AZ16" s="129"/>
      <c r="BA16" s="116" t="s">
        <v>912</v>
      </c>
    </row>
    <row r="17" spans="1:53" ht="63" customHeight="1">
      <c r="A17" s="108" t="s">
        <v>969</v>
      </c>
      <c r="B17" s="143"/>
      <c r="C17" s="110" t="s">
        <v>902</v>
      </c>
      <c r="D17" s="130" t="s">
        <v>970</v>
      </c>
      <c r="E17" s="112" t="s">
        <v>904</v>
      </c>
      <c r="F17" s="144" t="s">
        <v>971</v>
      </c>
      <c r="G17" s="112" t="s">
        <v>906</v>
      </c>
      <c r="H17" s="114" t="s">
        <v>907</v>
      </c>
      <c r="I17" s="115" t="s">
        <v>908</v>
      </c>
      <c r="J17" s="116"/>
      <c r="K17" s="117" t="s">
        <v>17</v>
      </c>
      <c r="L17" s="118" t="s">
        <v>972</v>
      </c>
      <c r="M17" s="119" t="s">
        <v>910</v>
      </c>
      <c r="N17" s="120"/>
      <c r="O17" s="147"/>
      <c r="P17" s="122"/>
      <c r="Q17" s="122"/>
      <c r="R17" s="123"/>
      <c r="S17" s="145"/>
      <c r="T17" s="125" t="s">
        <v>911</v>
      </c>
      <c r="U17" s="112"/>
      <c r="V17" s="126"/>
      <c r="W17" s="127"/>
      <c r="X17" s="129"/>
      <c r="Y17" s="112"/>
      <c r="Z17" s="126"/>
      <c r="AA17" s="127"/>
      <c r="AB17" s="129"/>
      <c r="AC17" s="112"/>
      <c r="AD17" s="126"/>
      <c r="AE17" s="127"/>
      <c r="AF17" s="129"/>
      <c r="AG17" s="112"/>
      <c r="AH17" s="126"/>
      <c r="AI17" s="127"/>
      <c r="AJ17" s="129"/>
      <c r="AK17" s="112" t="s">
        <v>912</v>
      </c>
      <c r="AL17" s="126"/>
      <c r="AM17" s="127"/>
      <c r="AN17" s="129"/>
      <c r="AO17" s="112" t="s">
        <v>912</v>
      </c>
      <c r="AP17" s="126"/>
      <c r="AQ17" s="127"/>
      <c r="AR17" s="129"/>
      <c r="AS17" s="112" t="s">
        <v>912</v>
      </c>
      <c r="AT17" s="126"/>
      <c r="AU17" s="127"/>
      <c r="AV17" s="129"/>
      <c r="AW17" s="112" t="s">
        <v>912</v>
      </c>
      <c r="AX17" s="126"/>
      <c r="AY17" s="128"/>
      <c r="AZ17" s="129"/>
      <c r="BA17" s="116" t="s">
        <v>912</v>
      </c>
    </row>
    <row r="18" spans="1:53" ht="63" customHeight="1">
      <c r="A18" s="108" t="s">
        <v>973</v>
      </c>
      <c r="B18" s="143"/>
      <c r="C18" s="110" t="s">
        <v>902</v>
      </c>
      <c r="D18" s="130" t="s">
        <v>974</v>
      </c>
      <c r="E18" s="112" t="s">
        <v>904</v>
      </c>
      <c r="F18" s="144" t="s">
        <v>975</v>
      </c>
      <c r="G18" s="112" t="s">
        <v>906</v>
      </c>
      <c r="H18" s="114" t="s">
        <v>907</v>
      </c>
      <c r="I18" s="115" t="s">
        <v>908</v>
      </c>
      <c r="J18" s="116"/>
      <c r="K18" s="117" t="s">
        <v>17</v>
      </c>
      <c r="L18" s="118" t="s">
        <v>976</v>
      </c>
      <c r="M18" s="119" t="s">
        <v>910</v>
      </c>
      <c r="N18" s="120"/>
      <c r="O18" s="141"/>
      <c r="P18" s="122"/>
      <c r="Q18" s="122"/>
      <c r="R18" s="123"/>
      <c r="S18" s="145"/>
      <c r="T18" s="125" t="s">
        <v>911</v>
      </c>
      <c r="U18" s="112"/>
      <c r="V18" s="126"/>
      <c r="W18" s="127"/>
      <c r="X18" s="129"/>
      <c r="Y18" s="112"/>
      <c r="Z18" s="126"/>
      <c r="AA18" s="127"/>
      <c r="AB18" s="129"/>
      <c r="AC18" s="112"/>
      <c r="AD18" s="126"/>
      <c r="AE18" s="127"/>
      <c r="AF18" s="129"/>
      <c r="AG18" s="112"/>
      <c r="AH18" s="126"/>
      <c r="AI18" s="127"/>
      <c r="AJ18" s="129"/>
      <c r="AK18" s="112" t="s">
        <v>912</v>
      </c>
      <c r="AL18" s="126"/>
      <c r="AM18" s="127"/>
      <c r="AN18" s="129"/>
      <c r="AO18" s="112" t="s">
        <v>912</v>
      </c>
      <c r="AP18" s="126"/>
      <c r="AQ18" s="127"/>
      <c r="AR18" s="129"/>
      <c r="AS18" s="112" t="s">
        <v>912</v>
      </c>
      <c r="AT18" s="126"/>
      <c r="AU18" s="127"/>
      <c r="AV18" s="129"/>
      <c r="AW18" s="112" t="s">
        <v>912</v>
      </c>
      <c r="AX18" s="126"/>
      <c r="AY18" s="128"/>
      <c r="AZ18" s="129"/>
      <c r="BA18" s="116" t="s">
        <v>912</v>
      </c>
    </row>
    <row r="19" spans="1:53" ht="63" customHeight="1">
      <c r="A19" s="108" t="s">
        <v>977</v>
      </c>
      <c r="B19" s="143"/>
      <c r="C19" s="110" t="s">
        <v>902</v>
      </c>
      <c r="D19" s="130" t="s">
        <v>978</v>
      </c>
      <c r="E19" s="112" t="s">
        <v>904</v>
      </c>
      <c r="F19" s="144" t="s">
        <v>979</v>
      </c>
      <c r="G19" s="112" t="s">
        <v>906</v>
      </c>
      <c r="H19" s="114" t="s">
        <v>907</v>
      </c>
      <c r="I19" s="115" t="s">
        <v>908</v>
      </c>
      <c r="J19" s="116"/>
      <c r="K19" s="117" t="s">
        <v>17</v>
      </c>
      <c r="L19" s="118" t="s">
        <v>980</v>
      </c>
      <c r="M19" s="119" t="s">
        <v>910</v>
      </c>
      <c r="N19" s="120"/>
      <c r="O19" s="141"/>
      <c r="P19" s="122"/>
      <c r="Q19" s="122"/>
      <c r="R19" s="123"/>
      <c r="S19" s="145"/>
      <c r="T19" s="125" t="s">
        <v>911</v>
      </c>
      <c r="U19" s="112"/>
      <c r="V19" s="142"/>
      <c r="W19" s="127"/>
      <c r="X19" s="129"/>
      <c r="Y19" s="112"/>
      <c r="Z19" s="142"/>
      <c r="AA19" s="127"/>
      <c r="AB19" s="129"/>
      <c r="AC19" s="112"/>
      <c r="AD19" s="142"/>
      <c r="AE19" s="127"/>
      <c r="AF19" s="129"/>
      <c r="AG19" s="112"/>
      <c r="AH19" s="142"/>
      <c r="AI19" s="127"/>
      <c r="AJ19" s="129"/>
      <c r="AK19" s="112" t="s">
        <v>912</v>
      </c>
      <c r="AL19" s="142"/>
      <c r="AM19" s="127"/>
      <c r="AN19" s="129"/>
      <c r="AO19" s="112" t="s">
        <v>912</v>
      </c>
      <c r="AP19" s="142"/>
      <c r="AQ19" s="127"/>
      <c r="AR19" s="129"/>
      <c r="AS19" s="112" t="s">
        <v>912</v>
      </c>
      <c r="AT19" s="142"/>
      <c r="AU19" s="127"/>
      <c r="AV19" s="129"/>
      <c r="AW19" s="112" t="s">
        <v>912</v>
      </c>
      <c r="AX19" s="142"/>
      <c r="AY19" s="128"/>
      <c r="AZ19" s="129"/>
      <c r="BA19" s="116" t="s">
        <v>912</v>
      </c>
    </row>
    <row r="20" spans="1:53" ht="63" customHeight="1">
      <c r="A20" s="108" t="s">
        <v>981</v>
      </c>
      <c r="B20" s="143"/>
      <c r="C20" s="110" t="s">
        <v>902</v>
      </c>
      <c r="D20" s="130" t="s">
        <v>982</v>
      </c>
      <c r="E20" s="112" t="s">
        <v>904</v>
      </c>
      <c r="F20" s="144" t="s">
        <v>983</v>
      </c>
      <c r="G20" s="112" t="s">
        <v>906</v>
      </c>
      <c r="H20" s="114" t="s">
        <v>907</v>
      </c>
      <c r="I20" s="115" t="s">
        <v>908</v>
      </c>
      <c r="J20" s="116"/>
      <c r="K20" s="117" t="s">
        <v>17</v>
      </c>
      <c r="L20" s="118" t="s">
        <v>984</v>
      </c>
      <c r="M20" s="119" t="s">
        <v>910</v>
      </c>
      <c r="N20" s="120"/>
      <c r="O20" s="141"/>
      <c r="P20" s="122"/>
      <c r="Q20" s="122"/>
      <c r="R20" s="123"/>
      <c r="S20" s="145"/>
      <c r="T20" s="125" t="s">
        <v>911</v>
      </c>
      <c r="U20" s="112"/>
      <c r="V20" s="126"/>
      <c r="W20" s="127"/>
      <c r="X20" s="129"/>
      <c r="Y20" s="112"/>
      <c r="Z20" s="126"/>
      <c r="AA20" s="127"/>
      <c r="AB20" s="129"/>
      <c r="AC20" s="112"/>
      <c r="AD20" s="126"/>
      <c r="AE20" s="127"/>
      <c r="AF20" s="129"/>
      <c r="AG20" s="112"/>
      <c r="AH20" s="126"/>
      <c r="AI20" s="127"/>
      <c r="AJ20" s="129"/>
      <c r="AK20" s="112" t="s">
        <v>912</v>
      </c>
      <c r="AL20" s="126"/>
      <c r="AM20" s="127"/>
      <c r="AN20" s="129"/>
      <c r="AO20" s="112" t="s">
        <v>912</v>
      </c>
      <c r="AP20" s="126"/>
      <c r="AQ20" s="127"/>
      <c r="AR20" s="129"/>
      <c r="AS20" s="112" t="s">
        <v>912</v>
      </c>
      <c r="AT20" s="126"/>
      <c r="AU20" s="127"/>
      <c r="AV20" s="129"/>
      <c r="AW20" s="112" t="s">
        <v>912</v>
      </c>
      <c r="AX20" s="126"/>
      <c r="AY20" s="128"/>
      <c r="AZ20" s="129"/>
      <c r="BA20" s="116" t="s">
        <v>912</v>
      </c>
    </row>
    <row r="21" spans="1:53" ht="63" customHeight="1">
      <c r="A21" s="108" t="s">
        <v>985</v>
      </c>
      <c r="B21" s="143"/>
      <c r="C21" s="110" t="s">
        <v>902</v>
      </c>
      <c r="D21" s="130" t="s">
        <v>986</v>
      </c>
      <c r="E21" s="112" t="s">
        <v>904</v>
      </c>
      <c r="F21" s="144" t="s">
        <v>987</v>
      </c>
      <c r="G21" s="112" t="s">
        <v>906</v>
      </c>
      <c r="H21" s="114" t="s">
        <v>907</v>
      </c>
      <c r="I21" s="115" t="s">
        <v>908</v>
      </c>
      <c r="J21" s="116"/>
      <c r="K21" s="117" t="s">
        <v>17</v>
      </c>
      <c r="L21" s="118" t="s">
        <v>988</v>
      </c>
      <c r="M21" s="119" t="s">
        <v>910</v>
      </c>
      <c r="N21" s="120"/>
      <c r="O21" s="141"/>
      <c r="P21" s="122"/>
      <c r="Q21" s="122"/>
      <c r="R21" s="123"/>
      <c r="S21" s="127"/>
      <c r="T21" s="125" t="s">
        <v>911</v>
      </c>
      <c r="U21" s="112"/>
      <c r="V21" s="126"/>
      <c r="W21" s="127"/>
      <c r="X21" s="129"/>
      <c r="Y21" s="112"/>
      <c r="Z21" s="126"/>
      <c r="AA21" s="127"/>
      <c r="AB21" s="129"/>
      <c r="AC21" s="112"/>
      <c r="AD21" s="126"/>
      <c r="AE21" s="127"/>
      <c r="AF21" s="129"/>
      <c r="AG21" s="112"/>
      <c r="AH21" s="126"/>
      <c r="AI21" s="127"/>
      <c r="AJ21" s="129"/>
      <c r="AK21" s="112" t="s">
        <v>912</v>
      </c>
      <c r="AL21" s="126"/>
      <c r="AM21" s="127"/>
      <c r="AN21" s="129"/>
      <c r="AO21" s="112" t="s">
        <v>912</v>
      </c>
      <c r="AP21" s="126"/>
      <c r="AQ21" s="127"/>
      <c r="AR21" s="129"/>
      <c r="AS21" s="112" t="s">
        <v>912</v>
      </c>
      <c r="AT21" s="126"/>
      <c r="AU21" s="127"/>
      <c r="AV21" s="129"/>
      <c r="AW21" s="112" t="s">
        <v>912</v>
      </c>
      <c r="AX21" s="126"/>
      <c r="AY21" s="128"/>
      <c r="AZ21" s="129"/>
      <c r="BA21" s="116" t="s">
        <v>912</v>
      </c>
    </row>
    <row r="22" spans="1:53" ht="63" customHeight="1">
      <c r="A22" s="108" t="s">
        <v>989</v>
      </c>
      <c r="B22" s="143"/>
      <c r="C22" s="110" t="s">
        <v>902</v>
      </c>
      <c r="D22" s="130" t="s">
        <v>990</v>
      </c>
      <c r="E22" s="112" t="s">
        <v>904</v>
      </c>
      <c r="F22" s="144" t="s">
        <v>991</v>
      </c>
      <c r="G22" s="112" t="s">
        <v>906</v>
      </c>
      <c r="H22" s="114" t="s">
        <v>907</v>
      </c>
      <c r="I22" s="115" t="s">
        <v>908</v>
      </c>
      <c r="J22" s="116"/>
      <c r="K22" s="117" t="s">
        <v>17</v>
      </c>
      <c r="L22" s="118" t="s">
        <v>992</v>
      </c>
      <c r="M22" s="119" t="s">
        <v>910</v>
      </c>
      <c r="N22" s="120"/>
      <c r="O22" s="141"/>
      <c r="P22" s="122"/>
      <c r="Q22" s="122"/>
      <c r="R22" s="123"/>
      <c r="S22" s="127"/>
      <c r="T22" s="125" t="s">
        <v>911</v>
      </c>
      <c r="U22" s="112"/>
      <c r="V22" s="126"/>
      <c r="W22" s="127"/>
      <c r="X22" s="129"/>
      <c r="Y22" s="112"/>
      <c r="Z22" s="126"/>
      <c r="AA22" s="127"/>
      <c r="AB22" s="129"/>
      <c r="AC22" s="112"/>
      <c r="AD22" s="126"/>
      <c r="AE22" s="127"/>
      <c r="AF22" s="129"/>
      <c r="AG22" s="112"/>
      <c r="AH22" s="126"/>
      <c r="AI22" s="127"/>
      <c r="AJ22" s="129"/>
      <c r="AK22" s="112" t="s">
        <v>912</v>
      </c>
      <c r="AL22" s="126"/>
      <c r="AM22" s="127"/>
      <c r="AN22" s="129"/>
      <c r="AO22" s="112" t="s">
        <v>912</v>
      </c>
      <c r="AP22" s="126"/>
      <c r="AQ22" s="127"/>
      <c r="AR22" s="129"/>
      <c r="AS22" s="112" t="s">
        <v>912</v>
      </c>
      <c r="AT22" s="126"/>
      <c r="AU22" s="127"/>
      <c r="AV22" s="129"/>
      <c r="AW22" s="112" t="s">
        <v>912</v>
      </c>
      <c r="AX22" s="126"/>
      <c r="AY22" s="128"/>
      <c r="AZ22" s="129"/>
      <c r="BA22" s="116" t="s">
        <v>912</v>
      </c>
    </row>
    <row r="23" spans="1:53" ht="63" customHeight="1">
      <c r="A23" s="108" t="s">
        <v>993</v>
      </c>
      <c r="B23" s="143"/>
      <c r="C23" s="110" t="s">
        <v>902</v>
      </c>
      <c r="D23" s="130" t="s">
        <v>994</v>
      </c>
      <c r="E23" s="112" t="s">
        <v>904</v>
      </c>
      <c r="F23" s="144" t="s">
        <v>995</v>
      </c>
      <c r="G23" s="112" t="s">
        <v>906</v>
      </c>
      <c r="H23" s="114" t="s">
        <v>907</v>
      </c>
      <c r="I23" s="115" t="s">
        <v>908</v>
      </c>
      <c r="J23" s="116"/>
      <c r="K23" s="117" t="s">
        <v>17</v>
      </c>
      <c r="L23" s="118" t="s">
        <v>996</v>
      </c>
      <c r="M23" s="119" t="s">
        <v>910</v>
      </c>
      <c r="N23" s="120"/>
      <c r="O23" s="147"/>
      <c r="P23" s="122"/>
      <c r="Q23" s="122"/>
      <c r="R23" s="123"/>
      <c r="S23" s="127"/>
      <c r="T23" s="125" t="s">
        <v>911</v>
      </c>
      <c r="U23" s="112"/>
      <c r="V23" s="126"/>
      <c r="W23" s="127"/>
      <c r="X23" s="129"/>
      <c r="Y23" s="112"/>
      <c r="Z23" s="126"/>
      <c r="AA23" s="127"/>
      <c r="AB23" s="129"/>
      <c r="AC23" s="112"/>
      <c r="AD23" s="126"/>
      <c r="AE23" s="127"/>
      <c r="AF23" s="129"/>
      <c r="AG23" s="112"/>
      <c r="AH23" s="126"/>
      <c r="AI23" s="127"/>
      <c r="AJ23" s="129"/>
      <c r="AK23" s="112" t="s">
        <v>912</v>
      </c>
      <c r="AL23" s="126"/>
      <c r="AM23" s="127"/>
      <c r="AN23" s="129"/>
      <c r="AO23" s="112" t="s">
        <v>912</v>
      </c>
      <c r="AP23" s="126"/>
      <c r="AQ23" s="127"/>
      <c r="AR23" s="129"/>
      <c r="AS23" s="112" t="s">
        <v>912</v>
      </c>
      <c r="AT23" s="126"/>
      <c r="AU23" s="127"/>
      <c r="AV23" s="129"/>
      <c r="AW23" s="112" t="s">
        <v>912</v>
      </c>
      <c r="AX23" s="126"/>
      <c r="AY23" s="128"/>
      <c r="AZ23" s="129"/>
      <c r="BA23" s="116" t="s">
        <v>912</v>
      </c>
    </row>
    <row r="24" spans="1:53" ht="63" customHeight="1">
      <c r="A24" s="108" t="s">
        <v>997</v>
      </c>
      <c r="B24" s="143"/>
      <c r="C24" s="111" t="s">
        <v>902</v>
      </c>
      <c r="D24" s="130" t="s">
        <v>998</v>
      </c>
      <c r="E24" s="112" t="s">
        <v>904</v>
      </c>
      <c r="F24" s="144" t="s">
        <v>999</v>
      </c>
      <c r="G24" s="112" t="s">
        <v>906</v>
      </c>
      <c r="H24" s="114" t="s">
        <v>907</v>
      </c>
      <c r="I24" s="115" t="s">
        <v>908</v>
      </c>
      <c r="J24" s="116"/>
      <c r="K24" s="117" t="s">
        <v>17</v>
      </c>
      <c r="L24" s="118" t="s">
        <v>1000</v>
      </c>
      <c r="M24" s="119" t="s">
        <v>910</v>
      </c>
      <c r="N24" s="120"/>
      <c r="O24" s="148"/>
      <c r="P24" s="149"/>
      <c r="Q24" s="149"/>
      <c r="R24" s="150"/>
      <c r="S24" s="127"/>
      <c r="T24" s="125" t="s">
        <v>911</v>
      </c>
      <c r="U24" s="112"/>
      <c r="V24" s="138"/>
      <c r="W24" s="127"/>
      <c r="X24" s="139"/>
      <c r="Y24" s="112"/>
      <c r="Z24" s="138"/>
      <c r="AA24" s="127"/>
      <c r="AB24" s="139"/>
      <c r="AC24" s="112"/>
      <c r="AD24" s="138"/>
      <c r="AE24" s="127"/>
      <c r="AF24" s="139"/>
      <c r="AG24" s="112"/>
      <c r="AH24" s="138"/>
      <c r="AI24" s="127"/>
      <c r="AJ24" s="139"/>
      <c r="AK24" s="112" t="s">
        <v>912</v>
      </c>
      <c r="AL24" s="138"/>
      <c r="AM24" s="127"/>
      <c r="AN24" s="139"/>
      <c r="AO24" s="112" t="s">
        <v>912</v>
      </c>
      <c r="AP24" s="138"/>
      <c r="AQ24" s="127"/>
      <c r="AR24" s="139"/>
      <c r="AS24" s="112" t="s">
        <v>912</v>
      </c>
      <c r="AT24" s="138"/>
      <c r="AU24" s="127"/>
      <c r="AV24" s="139"/>
      <c r="AW24" s="112" t="s">
        <v>912</v>
      </c>
      <c r="AX24" s="138"/>
      <c r="AY24" s="127"/>
      <c r="AZ24" s="151"/>
      <c r="BA24" s="152" t="s">
        <v>912</v>
      </c>
    </row>
    <row r="25" spans="1:53" ht="63" customHeight="1">
      <c r="A25" s="108" t="s">
        <v>1001</v>
      </c>
      <c r="B25" s="143"/>
      <c r="C25" s="110" t="s">
        <v>902</v>
      </c>
      <c r="D25" s="130" t="s">
        <v>1002</v>
      </c>
      <c r="E25" s="112" t="s">
        <v>904</v>
      </c>
      <c r="F25" s="144" t="s">
        <v>1003</v>
      </c>
      <c r="G25" s="112" t="s">
        <v>906</v>
      </c>
      <c r="H25" s="114" t="s">
        <v>907</v>
      </c>
      <c r="I25" s="115" t="s">
        <v>908</v>
      </c>
      <c r="J25" s="116"/>
      <c r="K25" s="117" t="s">
        <v>17</v>
      </c>
      <c r="L25" s="118" t="s">
        <v>1004</v>
      </c>
      <c r="M25" s="119" t="s">
        <v>910</v>
      </c>
      <c r="N25" s="120"/>
      <c r="O25" s="141"/>
      <c r="P25" s="122"/>
      <c r="Q25" s="122"/>
      <c r="R25" s="123"/>
      <c r="S25" s="127"/>
      <c r="T25" s="125" t="s">
        <v>911</v>
      </c>
      <c r="U25" s="112"/>
      <c r="V25" s="126"/>
      <c r="W25" s="127"/>
      <c r="X25" s="129"/>
      <c r="Y25" s="112"/>
      <c r="Z25" s="126"/>
      <c r="AA25" s="127"/>
      <c r="AB25" s="129"/>
      <c r="AC25" s="112"/>
      <c r="AD25" s="126"/>
      <c r="AE25" s="127"/>
      <c r="AF25" s="129"/>
      <c r="AG25" s="112"/>
      <c r="AH25" s="126"/>
      <c r="AI25" s="127"/>
      <c r="AJ25" s="129"/>
      <c r="AK25" s="112" t="s">
        <v>912</v>
      </c>
      <c r="AL25" s="126"/>
      <c r="AM25" s="127"/>
      <c r="AN25" s="129"/>
      <c r="AO25" s="112" t="s">
        <v>912</v>
      </c>
      <c r="AP25" s="126"/>
      <c r="AQ25" s="127"/>
      <c r="AR25" s="129"/>
      <c r="AS25" s="112" t="s">
        <v>912</v>
      </c>
      <c r="AT25" s="126"/>
      <c r="AU25" s="127"/>
      <c r="AV25" s="129"/>
      <c r="AW25" s="112" t="s">
        <v>912</v>
      </c>
      <c r="AX25" s="126"/>
      <c r="AY25" s="128"/>
      <c r="AZ25" s="129"/>
      <c r="BA25" s="116" t="s">
        <v>912</v>
      </c>
    </row>
    <row r="26" spans="1:53" ht="63" customHeight="1">
      <c r="A26" s="108" t="s">
        <v>1005</v>
      </c>
      <c r="B26" s="143"/>
      <c r="C26" s="110" t="s">
        <v>902</v>
      </c>
      <c r="D26" s="130" t="s">
        <v>1006</v>
      </c>
      <c r="E26" s="112" t="s">
        <v>904</v>
      </c>
      <c r="F26" s="144" t="s">
        <v>1007</v>
      </c>
      <c r="G26" s="112" t="s">
        <v>906</v>
      </c>
      <c r="H26" s="114" t="s">
        <v>907</v>
      </c>
      <c r="I26" s="115" t="s">
        <v>908</v>
      </c>
      <c r="J26" s="116"/>
      <c r="K26" s="117" t="s">
        <v>17</v>
      </c>
      <c r="L26" s="118" t="s">
        <v>1008</v>
      </c>
      <c r="M26" s="119" t="s">
        <v>910</v>
      </c>
      <c r="N26" s="120"/>
      <c r="O26" s="141"/>
      <c r="P26" s="122"/>
      <c r="Q26" s="122"/>
      <c r="R26" s="123"/>
      <c r="S26" s="145" t="s">
        <v>1009</v>
      </c>
      <c r="T26" s="125" t="s">
        <v>911</v>
      </c>
      <c r="U26" s="112"/>
      <c r="V26" s="126"/>
      <c r="W26" s="127"/>
      <c r="X26" s="129"/>
      <c r="Y26" s="112"/>
      <c r="Z26" s="126"/>
      <c r="AA26" s="127"/>
      <c r="AB26" s="129"/>
      <c r="AC26" s="112"/>
      <c r="AD26" s="126"/>
      <c r="AE26" s="127"/>
      <c r="AF26" s="129"/>
      <c r="AG26" s="112"/>
      <c r="AH26" s="126"/>
      <c r="AI26" s="127"/>
      <c r="AJ26" s="129"/>
      <c r="AK26" s="112" t="s">
        <v>912</v>
      </c>
      <c r="AL26" s="126"/>
      <c r="AM26" s="127"/>
      <c r="AN26" s="129"/>
      <c r="AO26" s="112" t="s">
        <v>912</v>
      </c>
      <c r="AP26" s="126"/>
      <c r="AQ26" s="127"/>
      <c r="AR26" s="129"/>
      <c r="AS26" s="112" t="s">
        <v>912</v>
      </c>
      <c r="AT26" s="126"/>
      <c r="AU26" s="127"/>
      <c r="AV26" s="129"/>
      <c r="AW26" s="112" t="s">
        <v>912</v>
      </c>
      <c r="AX26" s="126"/>
      <c r="AY26" s="128"/>
      <c r="AZ26" s="129"/>
      <c r="BA26" s="116" t="s">
        <v>912</v>
      </c>
    </row>
    <row r="27" spans="1:53" ht="63" customHeight="1">
      <c r="A27" s="108" t="s">
        <v>1010</v>
      </c>
      <c r="B27" s="143"/>
      <c r="C27" s="110" t="s">
        <v>902</v>
      </c>
      <c r="D27" s="130" t="s">
        <v>1011</v>
      </c>
      <c r="E27" s="112" t="s">
        <v>904</v>
      </c>
      <c r="F27" s="144" t="s">
        <v>1012</v>
      </c>
      <c r="G27" s="112" t="s">
        <v>906</v>
      </c>
      <c r="H27" s="114" t="s">
        <v>907</v>
      </c>
      <c r="I27" s="115" t="s">
        <v>908</v>
      </c>
      <c r="J27" s="116"/>
      <c r="K27" s="117" t="s">
        <v>17</v>
      </c>
      <c r="L27" s="118" t="s">
        <v>1013</v>
      </c>
      <c r="M27" s="119" t="s">
        <v>910</v>
      </c>
      <c r="N27" s="120"/>
      <c r="O27" s="141"/>
      <c r="P27" s="122"/>
      <c r="Q27" s="122"/>
      <c r="R27" s="123"/>
      <c r="S27" s="145" t="s">
        <v>1009</v>
      </c>
      <c r="T27" s="125" t="s">
        <v>911</v>
      </c>
      <c r="U27" s="112"/>
      <c r="V27" s="126"/>
      <c r="W27" s="127"/>
      <c r="X27" s="129"/>
      <c r="Y27" s="112"/>
      <c r="Z27" s="126"/>
      <c r="AA27" s="127"/>
      <c r="AB27" s="129"/>
      <c r="AC27" s="112"/>
      <c r="AD27" s="126"/>
      <c r="AE27" s="127"/>
      <c r="AF27" s="129"/>
      <c r="AG27" s="112"/>
      <c r="AH27" s="126"/>
      <c r="AI27" s="127"/>
      <c r="AJ27" s="129"/>
      <c r="AK27" s="112" t="s">
        <v>912</v>
      </c>
      <c r="AL27" s="126"/>
      <c r="AM27" s="127"/>
      <c r="AN27" s="129"/>
      <c r="AO27" s="112" t="s">
        <v>912</v>
      </c>
      <c r="AP27" s="126"/>
      <c r="AQ27" s="127"/>
      <c r="AR27" s="129"/>
      <c r="AS27" s="112" t="s">
        <v>912</v>
      </c>
      <c r="AT27" s="126"/>
      <c r="AU27" s="127"/>
      <c r="AV27" s="129"/>
      <c r="AW27" s="112" t="s">
        <v>912</v>
      </c>
      <c r="AX27" s="126"/>
      <c r="AY27" s="128"/>
      <c r="AZ27" s="129"/>
      <c r="BA27" s="116" t="s">
        <v>912</v>
      </c>
    </row>
    <row r="28" spans="1:53" ht="63" customHeight="1">
      <c r="A28" s="108" t="s">
        <v>1014</v>
      </c>
      <c r="B28" s="143"/>
      <c r="C28" s="110" t="s">
        <v>902</v>
      </c>
      <c r="D28" s="153" t="s">
        <v>1015</v>
      </c>
      <c r="E28" s="112" t="s">
        <v>904</v>
      </c>
      <c r="F28" s="144" t="s">
        <v>1016</v>
      </c>
      <c r="G28" s="112" t="s">
        <v>906</v>
      </c>
      <c r="H28" s="114" t="s">
        <v>907</v>
      </c>
      <c r="I28" s="115" t="s">
        <v>908</v>
      </c>
      <c r="J28" s="116"/>
      <c r="K28" s="117" t="s">
        <v>17</v>
      </c>
      <c r="L28" s="118" t="s">
        <v>1017</v>
      </c>
      <c r="M28" s="119" t="s">
        <v>910</v>
      </c>
      <c r="N28" s="120"/>
      <c r="O28" s="141"/>
      <c r="P28" s="122"/>
      <c r="Q28" s="122"/>
      <c r="R28" s="123"/>
      <c r="S28" s="127"/>
      <c r="T28" s="125" t="s">
        <v>911</v>
      </c>
      <c r="U28" s="112"/>
      <c r="V28" s="126"/>
      <c r="W28" s="127"/>
      <c r="X28" s="129"/>
      <c r="Y28" s="112"/>
      <c r="Z28" s="126"/>
      <c r="AA28" s="127"/>
      <c r="AB28" s="129"/>
      <c r="AC28" s="112"/>
      <c r="AD28" s="126"/>
      <c r="AE28" s="127"/>
      <c r="AF28" s="129"/>
      <c r="AG28" s="112"/>
      <c r="AH28" s="126"/>
      <c r="AI28" s="127"/>
      <c r="AJ28" s="129"/>
      <c r="AK28" s="112" t="s">
        <v>912</v>
      </c>
      <c r="AL28" s="126"/>
      <c r="AM28" s="127"/>
      <c r="AN28" s="129"/>
      <c r="AO28" s="112" t="s">
        <v>912</v>
      </c>
      <c r="AP28" s="126"/>
      <c r="AQ28" s="127"/>
      <c r="AR28" s="129"/>
      <c r="AS28" s="112" t="s">
        <v>912</v>
      </c>
      <c r="AT28" s="126"/>
      <c r="AU28" s="127"/>
      <c r="AV28" s="129"/>
      <c r="AW28" s="112" t="s">
        <v>912</v>
      </c>
      <c r="AX28" s="126"/>
      <c r="AY28" s="128"/>
      <c r="AZ28" s="129"/>
      <c r="BA28" s="116" t="s">
        <v>912</v>
      </c>
    </row>
    <row r="29" spans="1:53" ht="63" customHeight="1">
      <c r="A29" s="108" t="s">
        <v>1018</v>
      </c>
      <c r="B29" s="143"/>
      <c r="C29" s="110" t="s">
        <v>902</v>
      </c>
      <c r="D29" s="154" t="s">
        <v>1019</v>
      </c>
      <c r="E29" s="112" t="s">
        <v>904</v>
      </c>
      <c r="F29" s="144" t="s">
        <v>1020</v>
      </c>
      <c r="G29" s="112" t="s">
        <v>906</v>
      </c>
      <c r="H29" s="114" t="s">
        <v>907</v>
      </c>
      <c r="I29" s="115" t="s">
        <v>908</v>
      </c>
      <c r="J29" s="116"/>
      <c r="K29" s="117" t="s">
        <v>17</v>
      </c>
      <c r="L29" s="118" t="s">
        <v>1021</v>
      </c>
      <c r="M29" s="119" t="s">
        <v>910</v>
      </c>
      <c r="N29" s="120"/>
      <c r="O29" s="141"/>
      <c r="P29" s="122"/>
      <c r="Q29" s="122"/>
      <c r="R29" s="123"/>
      <c r="S29" s="127"/>
      <c r="T29" s="125" t="s">
        <v>911</v>
      </c>
      <c r="U29" s="112"/>
      <c r="V29" s="126"/>
      <c r="W29" s="127"/>
      <c r="X29" s="129"/>
      <c r="Y29" s="112"/>
      <c r="Z29" s="126"/>
      <c r="AA29" s="127"/>
      <c r="AB29" s="129"/>
      <c r="AC29" s="112"/>
      <c r="AD29" s="126"/>
      <c r="AE29" s="127"/>
      <c r="AF29" s="129"/>
      <c r="AG29" s="112"/>
      <c r="AH29" s="126"/>
      <c r="AI29" s="127"/>
      <c r="AJ29" s="129"/>
      <c r="AK29" s="112" t="s">
        <v>912</v>
      </c>
      <c r="AL29" s="126"/>
      <c r="AM29" s="127"/>
      <c r="AN29" s="129"/>
      <c r="AO29" s="112" t="s">
        <v>912</v>
      </c>
      <c r="AP29" s="126"/>
      <c r="AQ29" s="127"/>
      <c r="AR29" s="129"/>
      <c r="AS29" s="112" t="s">
        <v>912</v>
      </c>
      <c r="AT29" s="126"/>
      <c r="AU29" s="127"/>
      <c r="AV29" s="129"/>
      <c r="AW29" s="112" t="s">
        <v>912</v>
      </c>
      <c r="AX29" s="126"/>
      <c r="AY29" s="128"/>
      <c r="AZ29" s="129"/>
      <c r="BA29" s="116" t="s">
        <v>912</v>
      </c>
    </row>
    <row r="30" spans="1:53" ht="63" customHeight="1">
      <c r="A30" s="108" t="s">
        <v>1022</v>
      </c>
      <c r="B30" s="143"/>
      <c r="C30" s="110" t="s">
        <v>902</v>
      </c>
      <c r="D30" s="153" t="s">
        <v>1023</v>
      </c>
      <c r="E30" s="112" t="s">
        <v>904</v>
      </c>
      <c r="F30" s="144" t="s">
        <v>1024</v>
      </c>
      <c r="G30" s="112" t="s">
        <v>906</v>
      </c>
      <c r="H30" s="114" t="s">
        <v>907</v>
      </c>
      <c r="I30" s="115" t="s">
        <v>908</v>
      </c>
      <c r="J30" s="116"/>
      <c r="K30" s="117" t="s">
        <v>17</v>
      </c>
      <c r="L30" s="118" t="s">
        <v>1025</v>
      </c>
      <c r="M30" s="119" t="s">
        <v>910</v>
      </c>
      <c r="N30" s="120"/>
      <c r="O30" s="132"/>
      <c r="P30" s="122"/>
      <c r="Q30" s="122"/>
      <c r="R30" s="123"/>
      <c r="S30" s="127"/>
      <c r="T30" s="125" t="s">
        <v>911</v>
      </c>
      <c r="U30" s="112"/>
      <c r="V30" s="126"/>
      <c r="W30" s="127"/>
      <c r="X30" s="129"/>
      <c r="Y30" s="112"/>
      <c r="Z30" s="126"/>
      <c r="AA30" s="127"/>
      <c r="AB30" s="129"/>
      <c r="AC30" s="112"/>
      <c r="AD30" s="126"/>
      <c r="AE30" s="127"/>
      <c r="AF30" s="129"/>
      <c r="AG30" s="112"/>
      <c r="AH30" s="126"/>
      <c r="AI30" s="127"/>
      <c r="AJ30" s="129"/>
      <c r="AK30" s="112" t="s">
        <v>912</v>
      </c>
      <c r="AL30" s="126"/>
      <c r="AM30" s="127"/>
      <c r="AN30" s="129"/>
      <c r="AO30" s="112" t="s">
        <v>912</v>
      </c>
      <c r="AP30" s="126"/>
      <c r="AQ30" s="127"/>
      <c r="AR30" s="129"/>
      <c r="AS30" s="112" t="s">
        <v>912</v>
      </c>
      <c r="AT30" s="126"/>
      <c r="AU30" s="127"/>
      <c r="AV30" s="129"/>
      <c r="AW30" s="112" t="s">
        <v>912</v>
      </c>
      <c r="AX30" s="126"/>
      <c r="AY30" s="128"/>
      <c r="AZ30" s="129"/>
      <c r="BA30" s="116" t="s">
        <v>912</v>
      </c>
    </row>
    <row r="31" spans="1:53" ht="63" customHeight="1">
      <c r="A31" s="108" t="s">
        <v>1026</v>
      </c>
      <c r="B31" s="143"/>
      <c r="C31" s="110" t="s">
        <v>902</v>
      </c>
      <c r="D31" s="155" t="s">
        <v>1027</v>
      </c>
      <c r="E31" s="112" t="s">
        <v>904</v>
      </c>
      <c r="F31" s="144" t="s">
        <v>1028</v>
      </c>
      <c r="G31" s="112" t="s">
        <v>906</v>
      </c>
      <c r="H31" s="114" t="s">
        <v>907</v>
      </c>
      <c r="I31" s="115" t="s">
        <v>908</v>
      </c>
      <c r="J31" s="116"/>
      <c r="K31" s="117" t="s">
        <v>17</v>
      </c>
      <c r="L31" s="118" t="s">
        <v>1029</v>
      </c>
      <c r="M31" s="119" t="s">
        <v>910</v>
      </c>
      <c r="N31" s="120"/>
      <c r="O31" s="132"/>
      <c r="P31" s="122"/>
      <c r="Q31" s="122"/>
      <c r="R31" s="123"/>
      <c r="S31" s="127"/>
      <c r="T31" s="125" t="s">
        <v>911</v>
      </c>
      <c r="U31" s="112"/>
      <c r="V31" s="126"/>
      <c r="W31" s="127"/>
      <c r="X31" s="129"/>
      <c r="Y31" s="112"/>
      <c r="Z31" s="126"/>
      <c r="AA31" s="127"/>
      <c r="AB31" s="129"/>
      <c r="AC31" s="112"/>
      <c r="AD31" s="126"/>
      <c r="AE31" s="127"/>
      <c r="AF31" s="129"/>
      <c r="AG31" s="112"/>
      <c r="AH31" s="126"/>
      <c r="AI31" s="127"/>
      <c r="AJ31" s="129"/>
      <c r="AK31" s="112" t="s">
        <v>912</v>
      </c>
      <c r="AL31" s="126"/>
      <c r="AM31" s="127"/>
      <c r="AN31" s="129"/>
      <c r="AO31" s="112" t="s">
        <v>912</v>
      </c>
      <c r="AP31" s="126"/>
      <c r="AQ31" s="127"/>
      <c r="AR31" s="129"/>
      <c r="AS31" s="112" t="s">
        <v>912</v>
      </c>
      <c r="AT31" s="126"/>
      <c r="AU31" s="127"/>
      <c r="AV31" s="129"/>
      <c r="AW31" s="112" t="s">
        <v>912</v>
      </c>
      <c r="AX31" s="126"/>
      <c r="AY31" s="128"/>
      <c r="AZ31" s="129"/>
      <c r="BA31" s="116" t="s">
        <v>912</v>
      </c>
    </row>
    <row r="32" spans="1:53" ht="63" customHeight="1">
      <c r="A32" s="108" t="s">
        <v>1030</v>
      </c>
      <c r="B32" s="143"/>
      <c r="C32" s="110" t="s">
        <v>902</v>
      </c>
      <c r="D32" s="155" t="s">
        <v>1031</v>
      </c>
      <c r="E32" s="112" t="s">
        <v>904</v>
      </c>
      <c r="F32" s="144" t="s">
        <v>1032</v>
      </c>
      <c r="G32" s="112" t="s">
        <v>906</v>
      </c>
      <c r="H32" s="114" t="s">
        <v>907</v>
      </c>
      <c r="I32" s="115" t="s">
        <v>908</v>
      </c>
      <c r="J32" s="116"/>
      <c r="K32" s="117" t="s">
        <v>17</v>
      </c>
      <c r="L32" s="118" t="s">
        <v>1033</v>
      </c>
      <c r="M32" s="119" t="s">
        <v>910</v>
      </c>
      <c r="N32" s="120"/>
      <c r="O32" s="132"/>
      <c r="P32" s="122"/>
      <c r="Q32" s="122"/>
      <c r="R32" s="123"/>
      <c r="S32" s="127"/>
      <c r="T32" s="125" t="s">
        <v>911</v>
      </c>
      <c r="U32" s="112"/>
      <c r="V32" s="126"/>
      <c r="W32" s="127"/>
      <c r="X32" s="129"/>
      <c r="Y32" s="112"/>
      <c r="Z32" s="126"/>
      <c r="AA32" s="127"/>
      <c r="AB32" s="129"/>
      <c r="AC32" s="112"/>
      <c r="AD32" s="126"/>
      <c r="AE32" s="127"/>
      <c r="AF32" s="129"/>
      <c r="AG32" s="112"/>
      <c r="AH32" s="126"/>
      <c r="AI32" s="127"/>
      <c r="AJ32" s="129"/>
      <c r="AK32" s="112" t="s">
        <v>912</v>
      </c>
      <c r="AL32" s="126"/>
      <c r="AM32" s="127"/>
      <c r="AN32" s="129"/>
      <c r="AO32" s="112" t="s">
        <v>912</v>
      </c>
      <c r="AP32" s="126"/>
      <c r="AQ32" s="127"/>
      <c r="AR32" s="129"/>
      <c r="AS32" s="112" t="s">
        <v>912</v>
      </c>
      <c r="AT32" s="126"/>
      <c r="AU32" s="127"/>
      <c r="AV32" s="129"/>
      <c r="AW32" s="112" t="s">
        <v>912</v>
      </c>
      <c r="AX32" s="126"/>
      <c r="AY32" s="128"/>
      <c r="AZ32" s="129"/>
      <c r="BA32" s="116" t="s">
        <v>912</v>
      </c>
    </row>
    <row r="33" spans="1:53" ht="63" customHeight="1">
      <c r="A33" s="108" t="s">
        <v>1034</v>
      </c>
      <c r="B33" s="143"/>
      <c r="C33" s="110" t="s">
        <v>1035</v>
      </c>
      <c r="D33" s="155" t="s">
        <v>1036</v>
      </c>
      <c r="E33" s="112" t="s">
        <v>904</v>
      </c>
      <c r="F33" s="144" t="s">
        <v>1037</v>
      </c>
      <c r="G33" s="112" t="s">
        <v>906</v>
      </c>
      <c r="H33" s="114" t="s">
        <v>907</v>
      </c>
      <c r="I33" s="115" t="s">
        <v>1038</v>
      </c>
      <c r="J33" s="116"/>
      <c r="K33" s="117" t="s">
        <v>17</v>
      </c>
      <c r="L33" s="118" t="s">
        <v>1039</v>
      </c>
      <c r="M33" s="119" t="s">
        <v>910</v>
      </c>
      <c r="N33" s="120"/>
      <c r="O33" s="132"/>
      <c r="P33" s="122"/>
      <c r="Q33" s="122"/>
      <c r="R33" s="123"/>
      <c r="S33" s="145" t="s">
        <v>1040</v>
      </c>
      <c r="T33" s="125" t="s">
        <v>911</v>
      </c>
      <c r="U33" s="112"/>
      <c r="V33" s="126"/>
      <c r="W33" s="127"/>
      <c r="X33" s="129"/>
      <c r="Y33" s="112"/>
      <c r="Z33" s="126"/>
      <c r="AA33" s="127"/>
      <c r="AB33" s="129"/>
      <c r="AC33" s="112"/>
      <c r="AD33" s="126"/>
      <c r="AE33" s="127"/>
      <c r="AF33" s="129"/>
      <c r="AG33" s="112"/>
      <c r="AH33" s="126"/>
      <c r="AI33" s="127"/>
      <c r="AJ33" s="129"/>
      <c r="AK33" s="112" t="s">
        <v>912</v>
      </c>
      <c r="AL33" s="126"/>
      <c r="AM33" s="127"/>
      <c r="AN33" s="129"/>
      <c r="AO33" s="112" t="s">
        <v>912</v>
      </c>
      <c r="AP33" s="126"/>
      <c r="AQ33" s="127"/>
      <c r="AR33" s="129"/>
      <c r="AS33" s="112" t="s">
        <v>912</v>
      </c>
      <c r="AT33" s="126"/>
      <c r="AU33" s="127"/>
      <c r="AV33" s="129"/>
      <c r="AW33" s="112" t="s">
        <v>912</v>
      </c>
      <c r="AX33" s="126"/>
      <c r="AY33" s="128"/>
      <c r="AZ33" s="129"/>
      <c r="BA33" s="116" t="s">
        <v>912</v>
      </c>
    </row>
    <row r="34" spans="1:53" ht="63" customHeight="1">
      <c r="A34" s="108" t="s">
        <v>1041</v>
      </c>
      <c r="B34" s="143"/>
      <c r="C34" s="110" t="s">
        <v>1035</v>
      </c>
      <c r="D34" s="155" t="s">
        <v>1042</v>
      </c>
      <c r="E34" s="112" t="s">
        <v>904</v>
      </c>
      <c r="F34" s="144" t="s">
        <v>1043</v>
      </c>
      <c r="G34" s="112" t="s">
        <v>906</v>
      </c>
      <c r="H34" s="114" t="s">
        <v>907</v>
      </c>
      <c r="I34" s="115" t="s">
        <v>1038</v>
      </c>
      <c r="J34" s="116"/>
      <c r="K34" s="117" t="s">
        <v>17</v>
      </c>
      <c r="L34" s="118" t="s">
        <v>1044</v>
      </c>
      <c r="M34" s="119" t="s">
        <v>910</v>
      </c>
      <c r="N34" s="120"/>
      <c r="O34" s="132"/>
      <c r="P34" s="122"/>
      <c r="Q34" s="122"/>
      <c r="R34" s="123"/>
      <c r="S34" s="145" t="s">
        <v>1045</v>
      </c>
      <c r="T34" s="125" t="s">
        <v>911</v>
      </c>
      <c r="U34" s="112"/>
      <c r="V34" s="126"/>
      <c r="W34" s="127"/>
      <c r="X34" s="129"/>
      <c r="Y34" s="112"/>
      <c r="Z34" s="126"/>
      <c r="AA34" s="127"/>
      <c r="AB34" s="129"/>
      <c r="AC34" s="112"/>
      <c r="AD34" s="126"/>
      <c r="AE34" s="127"/>
      <c r="AF34" s="129"/>
      <c r="AG34" s="112"/>
      <c r="AH34" s="126"/>
      <c r="AI34" s="127"/>
      <c r="AJ34" s="129"/>
      <c r="AK34" s="112" t="s">
        <v>912</v>
      </c>
      <c r="AL34" s="126"/>
      <c r="AM34" s="127"/>
      <c r="AN34" s="129"/>
      <c r="AO34" s="112" t="s">
        <v>912</v>
      </c>
      <c r="AP34" s="126"/>
      <c r="AQ34" s="127"/>
      <c r="AR34" s="129"/>
      <c r="AS34" s="112" t="s">
        <v>912</v>
      </c>
      <c r="AT34" s="126"/>
      <c r="AU34" s="127"/>
      <c r="AV34" s="129"/>
      <c r="AW34" s="112" t="s">
        <v>912</v>
      </c>
      <c r="AX34" s="126"/>
      <c r="AY34" s="128"/>
      <c r="AZ34" s="129"/>
      <c r="BA34" s="116" t="s">
        <v>912</v>
      </c>
    </row>
    <row r="35" spans="1:53" ht="63" customHeight="1">
      <c r="A35" s="108" t="s">
        <v>1046</v>
      </c>
      <c r="B35" s="143"/>
      <c r="C35" s="110" t="s">
        <v>1035</v>
      </c>
      <c r="D35" s="155" t="s">
        <v>1047</v>
      </c>
      <c r="E35" s="112" t="s">
        <v>904</v>
      </c>
      <c r="F35" s="144" t="s">
        <v>1048</v>
      </c>
      <c r="G35" s="112" t="s">
        <v>906</v>
      </c>
      <c r="H35" s="114" t="s">
        <v>907</v>
      </c>
      <c r="I35" s="115" t="s">
        <v>1038</v>
      </c>
      <c r="J35" s="116"/>
      <c r="K35" s="117" t="s">
        <v>17</v>
      </c>
      <c r="L35" s="118" t="s">
        <v>1049</v>
      </c>
      <c r="M35" s="119" t="s">
        <v>910</v>
      </c>
      <c r="N35" s="120"/>
      <c r="O35" s="132"/>
      <c r="P35" s="122"/>
      <c r="Q35" s="122"/>
      <c r="R35" s="123"/>
      <c r="S35" s="127"/>
      <c r="T35" s="125" t="s">
        <v>911</v>
      </c>
      <c r="U35" s="112"/>
      <c r="V35" s="126"/>
      <c r="W35" s="127"/>
      <c r="X35" s="129"/>
      <c r="Y35" s="112"/>
      <c r="Z35" s="126"/>
      <c r="AA35" s="127"/>
      <c r="AB35" s="129"/>
      <c r="AC35" s="112"/>
      <c r="AD35" s="126"/>
      <c r="AE35" s="127"/>
      <c r="AF35" s="129"/>
      <c r="AG35" s="112"/>
      <c r="AH35" s="126"/>
      <c r="AI35" s="127"/>
      <c r="AJ35" s="129"/>
      <c r="AK35" s="112" t="s">
        <v>912</v>
      </c>
      <c r="AL35" s="126"/>
      <c r="AM35" s="127"/>
      <c r="AN35" s="129"/>
      <c r="AO35" s="112" t="s">
        <v>912</v>
      </c>
      <c r="AP35" s="126"/>
      <c r="AQ35" s="127"/>
      <c r="AR35" s="129"/>
      <c r="AS35" s="112" t="s">
        <v>912</v>
      </c>
      <c r="AT35" s="126"/>
      <c r="AU35" s="127"/>
      <c r="AV35" s="129"/>
      <c r="AW35" s="112" t="s">
        <v>912</v>
      </c>
      <c r="AX35" s="126"/>
      <c r="AY35" s="128"/>
      <c r="AZ35" s="129"/>
      <c r="BA35" s="116" t="s">
        <v>912</v>
      </c>
    </row>
    <row r="36" spans="1:53" ht="63" customHeight="1">
      <c r="A36" s="108" t="s">
        <v>1050</v>
      </c>
      <c r="B36" s="143"/>
      <c r="C36" s="110" t="s">
        <v>1035</v>
      </c>
      <c r="D36" s="155" t="s">
        <v>1051</v>
      </c>
      <c r="E36" s="112" t="s">
        <v>904</v>
      </c>
      <c r="F36" s="144" t="s">
        <v>1052</v>
      </c>
      <c r="G36" s="112" t="s">
        <v>906</v>
      </c>
      <c r="H36" s="114" t="s">
        <v>907</v>
      </c>
      <c r="I36" s="115" t="s">
        <v>1038</v>
      </c>
      <c r="J36" s="116"/>
      <c r="K36" s="117" t="s">
        <v>17</v>
      </c>
      <c r="L36" s="118" t="s">
        <v>1053</v>
      </c>
      <c r="M36" s="119" t="s">
        <v>910</v>
      </c>
      <c r="N36" s="120"/>
      <c r="O36" s="132"/>
      <c r="P36" s="122"/>
      <c r="Q36" s="122"/>
      <c r="R36" s="123"/>
      <c r="S36" s="127"/>
      <c r="T36" s="125" t="s">
        <v>911</v>
      </c>
      <c r="U36" s="112"/>
      <c r="V36" s="126"/>
      <c r="W36" s="127"/>
      <c r="X36" s="129"/>
      <c r="Y36" s="112"/>
      <c r="Z36" s="126"/>
      <c r="AA36" s="127"/>
      <c r="AB36" s="129"/>
      <c r="AC36" s="112"/>
      <c r="AD36" s="126"/>
      <c r="AE36" s="127"/>
      <c r="AF36" s="129"/>
      <c r="AG36" s="112"/>
      <c r="AH36" s="126"/>
      <c r="AI36" s="127"/>
      <c r="AJ36" s="129"/>
      <c r="AK36" s="112" t="s">
        <v>912</v>
      </c>
      <c r="AL36" s="126"/>
      <c r="AM36" s="127"/>
      <c r="AN36" s="129"/>
      <c r="AO36" s="112" t="s">
        <v>912</v>
      </c>
      <c r="AP36" s="126"/>
      <c r="AQ36" s="127"/>
      <c r="AR36" s="129"/>
      <c r="AS36" s="112" t="s">
        <v>912</v>
      </c>
      <c r="AT36" s="126"/>
      <c r="AU36" s="127"/>
      <c r="AV36" s="129"/>
      <c r="AW36" s="112" t="s">
        <v>912</v>
      </c>
      <c r="AX36" s="126"/>
      <c r="AY36" s="128"/>
      <c r="AZ36" s="129"/>
      <c r="BA36" s="116" t="s">
        <v>912</v>
      </c>
    </row>
    <row r="37" spans="1:53" ht="63" customHeight="1">
      <c r="A37" s="108" t="s">
        <v>1054</v>
      </c>
      <c r="B37" s="143"/>
      <c r="C37" s="110" t="s">
        <v>1035</v>
      </c>
      <c r="D37" s="155" t="s">
        <v>1055</v>
      </c>
      <c r="E37" s="112" t="s">
        <v>904</v>
      </c>
      <c r="F37" s="144" t="s">
        <v>1056</v>
      </c>
      <c r="G37" s="112" t="s">
        <v>906</v>
      </c>
      <c r="H37" s="114" t="s">
        <v>907</v>
      </c>
      <c r="I37" s="115" t="s">
        <v>1038</v>
      </c>
      <c r="J37" s="116"/>
      <c r="K37" s="117" t="s">
        <v>17</v>
      </c>
      <c r="L37" s="118" t="s">
        <v>1057</v>
      </c>
      <c r="M37" s="119" t="s">
        <v>910</v>
      </c>
      <c r="N37" s="120"/>
      <c r="O37" s="132"/>
      <c r="P37" s="122"/>
      <c r="Q37" s="122"/>
      <c r="R37" s="123"/>
      <c r="S37" s="127"/>
      <c r="T37" s="125" t="s">
        <v>911</v>
      </c>
      <c r="U37" s="112"/>
      <c r="V37" s="126"/>
      <c r="W37" s="127"/>
      <c r="X37" s="129"/>
      <c r="Y37" s="112"/>
      <c r="Z37" s="126"/>
      <c r="AA37" s="127"/>
      <c r="AB37" s="129"/>
      <c r="AC37" s="112"/>
      <c r="AD37" s="126"/>
      <c r="AE37" s="127"/>
      <c r="AF37" s="129"/>
      <c r="AG37" s="112"/>
      <c r="AH37" s="126"/>
      <c r="AI37" s="127"/>
      <c r="AJ37" s="129"/>
      <c r="AK37" s="112" t="s">
        <v>912</v>
      </c>
      <c r="AL37" s="126"/>
      <c r="AM37" s="127"/>
      <c r="AN37" s="129"/>
      <c r="AO37" s="112" t="s">
        <v>912</v>
      </c>
      <c r="AP37" s="126"/>
      <c r="AQ37" s="127"/>
      <c r="AR37" s="129"/>
      <c r="AS37" s="112" t="s">
        <v>912</v>
      </c>
      <c r="AT37" s="126"/>
      <c r="AU37" s="127"/>
      <c r="AV37" s="129"/>
      <c r="AW37" s="112" t="s">
        <v>912</v>
      </c>
      <c r="AX37" s="126"/>
      <c r="AY37" s="128"/>
      <c r="AZ37" s="129"/>
      <c r="BA37" s="116" t="s">
        <v>912</v>
      </c>
    </row>
    <row r="38" spans="1:53" ht="63" customHeight="1">
      <c r="A38" s="108" t="s">
        <v>1058</v>
      </c>
      <c r="B38" s="143"/>
      <c r="C38" s="110" t="s">
        <v>1035</v>
      </c>
      <c r="D38" s="155" t="s">
        <v>1059</v>
      </c>
      <c r="E38" s="112" t="s">
        <v>904</v>
      </c>
      <c r="F38" s="144" t="s">
        <v>1060</v>
      </c>
      <c r="G38" s="112" t="s">
        <v>906</v>
      </c>
      <c r="H38" s="114" t="s">
        <v>907</v>
      </c>
      <c r="I38" s="115" t="s">
        <v>1038</v>
      </c>
      <c r="J38" s="116"/>
      <c r="K38" s="117" t="s">
        <v>17</v>
      </c>
      <c r="L38" s="118" t="s">
        <v>1061</v>
      </c>
      <c r="M38" s="119" t="s">
        <v>910</v>
      </c>
      <c r="N38" s="120"/>
      <c r="O38" s="132"/>
      <c r="P38" s="122"/>
      <c r="Q38" s="122"/>
      <c r="R38" s="123"/>
      <c r="S38" s="127"/>
      <c r="T38" s="125" t="s">
        <v>911</v>
      </c>
      <c r="U38" s="112"/>
      <c r="V38" s="126"/>
      <c r="W38" s="127"/>
      <c r="X38" s="129"/>
      <c r="Y38" s="112"/>
      <c r="Z38" s="126"/>
      <c r="AA38" s="127"/>
      <c r="AB38" s="129"/>
      <c r="AC38" s="112"/>
      <c r="AD38" s="126"/>
      <c r="AE38" s="127"/>
      <c r="AF38" s="129"/>
      <c r="AG38" s="112"/>
      <c r="AH38" s="126"/>
      <c r="AI38" s="127"/>
      <c r="AJ38" s="129"/>
      <c r="AK38" s="112" t="s">
        <v>912</v>
      </c>
      <c r="AL38" s="126"/>
      <c r="AM38" s="127"/>
      <c r="AN38" s="129"/>
      <c r="AO38" s="112" t="s">
        <v>912</v>
      </c>
      <c r="AP38" s="126"/>
      <c r="AQ38" s="127"/>
      <c r="AR38" s="129"/>
      <c r="AS38" s="112" t="s">
        <v>912</v>
      </c>
      <c r="AT38" s="126"/>
      <c r="AU38" s="127"/>
      <c r="AV38" s="129"/>
      <c r="AW38" s="112" t="s">
        <v>912</v>
      </c>
      <c r="AX38" s="126"/>
      <c r="AY38" s="128"/>
      <c r="AZ38" s="129"/>
      <c r="BA38" s="116" t="s">
        <v>912</v>
      </c>
    </row>
    <row r="39" spans="1:53" ht="63" customHeight="1">
      <c r="A39" s="108" t="s">
        <v>1062</v>
      </c>
      <c r="B39" s="143"/>
      <c r="C39" s="110" t="s">
        <v>1035</v>
      </c>
      <c r="D39" s="155" t="s">
        <v>1063</v>
      </c>
      <c r="E39" s="112" t="s">
        <v>904</v>
      </c>
      <c r="F39" s="144" t="s">
        <v>1064</v>
      </c>
      <c r="G39" s="112" t="s">
        <v>906</v>
      </c>
      <c r="H39" s="114" t="s">
        <v>907</v>
      </c>
      <c r="I39" s="115" t="s">
        <v>1038</v>
      </c>
      <c r="J39" s="116"/>
      <c r="K39" s="117" t="s">
        <v>17</v>
      </c>
      <c r="L39" s="118" t="s">
        <v>1065</v>
      </c>
      <c r="M39" s="119" t="s">
        <v>910</v>
      </c>
      <c r="N39" s="120"/>
      <c r="O39" s="132"/>
      <c r="P39" s="122"/>
      <c r="Q39" s="122"/>
      <c r="R39" s="123"/>
      <c r="S39" s="127"/>
      <c r="T39" s="125" t="s">
        <v>911</v>
      </c>
      <c r="U39" s="112"/>
      <c r="V39" s="126"/>
      <c r="W39" s="127"/>
      <c r="X39" s="129"/>
      <c r="Y39" s="112"/>
      <c r="Z39" s="126"/>
      <c r="AA39" s="127"/>
      <c r="AB39" s="129"/>
      <c r="AC39" s="112"/>
      <c r="AD39" s="126"/>
      <c r="AE39" s="127"/>
      <c r="AF39" s="129"/>
      <c r="AG39" s="112"/>
      <c r="AH39" s="126"/>
      <c r="AI39" s="127"/>
      <c r="AJ39" s="129"/>
      <c r="AK39" s="112" t="s">
        <v>912</v>
      </c>
      <c r="AL39" s="126"/>
      <c r="AM39" s="127"/>
      <c r="AN39" s="129"/>
      <c r="AO39" s="112" t="s">
        <v>912</v>
      </c>
      <c r="AP39" s="126"/>
      <c r="AQ39" s="127"/>
      <c r="AR39" s="129"/>
      <c r="AS39" s="112" t="s">
        <v>912</v>
      </c>
      <c r="AT39" s="126"/>
      <c r="AU39" s="127"/>
      <c r="AV39" s="129"/>
      <c r="AW39" s="112" t="s">
        <v>912</v>
      </c>
      <c r="AX39" s="126"/>
      <c r="AY39" s="128"/>
      <c r="AZ39" s="129"/>
      <c r="BA39" s="116" t="s">
        <v>912</v>
      </c>
    </row>
    <row r="40" spans="1:53" ht="63" customHeight="1">
      <c r="A40" s="108" t="s">
        <v>1066</v>
      </c>
      <c r="B40" s="143"/>
      <c r="C40" s="110" t="s">
        <v>1035</v>
      </c>
      <c r="D40" s="155" t="s">
        <v>1067</v>
      </c>
      <c r="E40" s="112" t="s">
        <v>904</v>
      </c>
      <c r="F40" s="144" t="s">
        <v>1068</v>
      </c>
      <c r="G40" s="112" t="s">
        <v>906</v>
      </c>
      <c r="H40" s="114" t="s">
        <v>907</v>
      </c>
      <c r="I40" s="115" t="s">
        <v>1038</v>
      </c>
      <c r="J40" s="116"/>
      <c r="K40" s="117" t="s">
        <v>17</v>
      </c>
      <c r="L40" s="118" t="s">
        <v>1069</v>
      </c>
      <c r="M40" s="119" t="s">
        <v>910</v>
      </c>
      <c r="N40" s="120"/>
      <c r="O40" s="132"/>
      <c r="P40" s="122"/>
      <c r="Q40" s="122"/>
      <c r="R40" s="123"/>
      <c r="S40" s="127"/>
      <c r="T40" s="125" t="s">
        <v>911</v>
      </c>
      <c r="U40" s="112"/>
      <c r="V40" s="126"/>
      <c r="W40" s="127"/>
      <c r="X40" s="129"/>
      <c r="Y40" s="112"/>
      <c r="Z40" s="126"/>
      <c r="AA40" s="127"/>
      <c r="AB40" s="129"/>
      <c r="AC40" s="112"/>
      <c r="AD40" s="126"/>
      <c r="AE40" s="127"/>
      <c r="AF40" s="129"/>
      <c r="AG40" s="112"/>
      <c r="AH40" s="126"/>
      <c r="AI40" s="127"/>
      <c r="AJ40" s="129"/>
      <c r="AK40" s="112" t="s">
        <v>912</v>
      </c>
      <c r="AL40" s="126"/>
      <c r="AM40" s="127"/>
      <c r="AN40" s="129"/>
      <c r="AO40" s="112" t="s">
        <v>912</v>
      </c>
      <c r="AP40" s="126"/>
      <c r="AQ40" s="127"/>
      <c r="AR40" s="129"/>
      <c r="AS40" s="112" t="s">
        <v>912</v>
      </c>
      <c r="AT40" s="126"/>
      <c r="AU40" s="127"/>
      <c r="AV40" s="129"/>
      <c r="AW40" s="112" t="s">
        <v>912</v>
      </c>
      <c r="AX40" s="126"/>
      <c r="AY40" s="128"/>
      <c r="AZ40" s="129"/>
      <c r="BA40" s="116" t="s">
        <v>912</v>
      </c>
    </row>
    <row r="41" spans="1:53" ht="63" customHeight="1">
      <c r="A41" s="108" t="s">
        <v>1070</v>
      </c>
      <c r="B41" s="143"/>
      <c r="C41" s="110" t="s">
        <v>1035</v>
      </c>
      <c r="D41" s="155" t="s">
        <v>1071</v>
      </c>
      <c r="E41" s="112" t="s">
        <v>904</v>
      </c>
      <c r="F41" s="144" t="s">
        <v>1072</v>
      </c>
      <c r="G41" s="112" t="s">
        <v>906</v>
      </c>
      <c r="H41" s="114" t="s">
        <v>907</v>
      </c>
      <c r="I41" s="115" t="s">
        <v>1038</v>
      </c>
      <c r="J41" s="116"/>
      <c r="K41" s="117" t="s">
        <v>17</v>
      </c>
      <c r="L41" s="118" t="s">
        <v>1073</v>
      </c>
      <c r="M41" s="119" t="s">
        <v>910</v>
      </c>
      <c r="N41" s="120"/>
      <c r="O41" s="132"/>
      <c r="P41" s="122"/>
      <c r="Q41" s="122"/>
      <c r="R41" s="123"/>
      <c r="S41" s="127"/>
      <c r="T41" s="125" t="s">
        <v>911</v>
      </c>
      <c r="U41" s="112"/>
      <c r="V41" s="126"/>
      <c r="W41" s="127"/>
      <c r="X41" s="129"/>
      <c r="Y41" s="112"/>
      <c r="Z41" s="126"/>
      <c r="AA41" s="127"/>
      <c r="AB41" s="129"/>
      <c r="AC41" s="112"/>
      <c r="AD41" s="126"/>
      <c r="AE41" s="127"/>
      <c r="AF41" s="129"/>
      <c r="AG41" s="112"/>
      <c r="AH41" s="126"/>
      <c r="AI41" s="127"/>
      <c r="AJ41" s="129"/>
      <c r="AK41" s="112" t="s">
        <v>912</v>
      </c>
      <c r="AL41" s="126"/>
      <c r="AM41" s="127"/>
      <c r="AN41" s="129"/>
      <c r="AO41" s="112" t="s">
        <v>912</v>
      </c>
      <c r="AP41" s="126"/>
      <c r="AQ41" s="127"/>
      <c r="AR41" s="129"/>
      <c r="AS41" s="112" t="s">
        <v>912</v>
      </c>
      <c r="AT41" s="126"/>
      <c r="AU41" s="127"/>
      <c r="AV41" s="129"/>
      <c r="AW41" s="112" t="s">
        <v>912</v>
      </c>
      <c r="AX41" s="126"/>
      <c r="AY41" s="128"/>
      <c r="AZ41" s="129"/>
      <c r="BA41" s="116" t="s">
        <v>912</v>
      </c>
    </row>
    <row r="42" spans="1:53" ht="63" customHeight="1">
      <c r="A42" s="108" t="s">
        <v>1074</v>
      </c>
      <c r="B42" s="143"/>
      <c r="C42" s="110" t="s">
        <v>1035</v>
      </c>
      <c r="D42" s="153" t="s">
        <v>1075</v>
      </c>
      <c r="E42" s="112" t="s">
        <v>904</v>
      </c>
      <c r="F42" s="144" t="s">
        <v>1076</v>
      </c>
      <c r="G42" s="112" t="s">
        <v>906</v>
      </c>
      <c r="H42" s="114" t="s">
        <v>907</v>
      </c>
      <c r="I42" s="115" t="s">
        <v>1038</v>
      </c>
      <c r="J42" s="116"/>
      <c r="K42" s="117" t="s">
        <v>17</v>
      </c>
      <c r="L42" s="118" t="s">
        <v>1077</v>
      </c>
      <c r="M42" s="119" t="s">
        <v>910</v>
      </c>
      <c r="N42" s="120"/>
      <c r="O42" s="132"/>
      <c r="P42" s="122"/>
      <c r="Q42" s="122"/>
      <c r="R42" s="123"/>
      <c r="S42" s="127"/>
      <c r="T42" s="125" t="s">
        <v>911</v>
      </c>
      <c r="U42" s="112"/>
      <c r="V42" s="126"/>
      <c r="W42" s="127"/>
      <c r="X42" s="129"/>
      <c r="Y42" s="112"/>
      <c r="Z42" s="126"/>
      <c r="AA42" s="127"/>
      <c r="AB42" s="129"/>
      <c r="AC42" s="112"/>
      <c r="AD42" s="126"/>
      <c r="AE42" s="127"/>
      <c r="AF42" s="129"/>
      <c r="AG42" s="112"/>
      <c r="AH42" s="126"/>
      <c r="AI42" s="127"/>
      <c r="AJ42" s="129"/>
      <c r="AK42" s="112" t="s">
        <v>912</v>
      </c>
      <c r="AL42" s="126"/>
      <c r="AM42" s="127"/>
      <c r="AN42" s="129"/>
      <c r="AO42" s="112" t="s">
        <v>912</v>
      </c>
      <c r="AP42" s="126"/>
      <c r="AQ42" s="127"/>
      <c r="AR42" s="129"/>
      <c r="AS42" s="112" t="s">
        <v>912</v>
      </c>
      <c r="AT42" s="126"/>
      <c r="AU42" s="127"/>
      <c r="AV42" s="129"/>
      <c r="AW42" s="112" t="s">
        <v>912</v>
      </c>
      <c r="AX42" s="126"/>
      <c r="AY42" s="128"/>
      <c r="AZ42" s="129"/>
      <c r="BA42" s="116" t="s">
        <v>912</v>
      </c>
    </row>
    <row r="43" spans="1:53" ht="63" customHeight="1">
      <c r="A43" s="108" t="s">
        <v>1078</v>
      </c>
      <c r="B43" s="143"/>
      <c r="C43" s="110" t="s">
        <v>1035</v>
      </c>
      <c r="D43" s="155" t="s">
        <v>1079</v>
      </c>
      <c r="E43" s="112" t="s">
        <v>904</v>
      </c>
      <c r="F43" s="144" t="s">
        <v>1080</v>
      </c>
      <c r="G43" s="112" t="s">
        <v>906</v>
      </c>
      <c r="H43" s="114" t="s">
        <v>907</v>
      </c>
      <c r="I43" s="115" t="s">
        <v>1038</v>
      </c>
      <c r="J43" s="116"/>
      <c r="K43" s="117" t="s">
        <v>17</v>
      </c>
      <c r="L43" s="118" t="s">
        <v>1081</v>
      </c>
      <c r="M43" s="119" t="s">
        <v>910</v>
      </c>
      <c r="N43" s="120"/>
      <c r="O43" s="132"/>
      <c r="P43" s="122"/>
      <c r="Q43" s="122"/>
      <c r="R43" s="123"/>
      <c r="S43" s="127"/>
      <c r="T43" s="125" t="s">
        <v>911</v>
      </c>
      <c r="U43" s="112"/>
      <c r="V43" s="126"/>
      <c r="W43" s="127"/>
      <c r="X43" s="129"/>
      <c r="Y43" s="112"/>
      <c r="Z43" s="126"/>
      <c r="AA43" s="127"/>
      <c r="AB43" s="129"/>
      <c r="AC43" s="112"/>
      <c r="AD43" s="126"/>
      <c r="AE43" s="127"/>
      <c r="AF43" s="129"/>
      <c r="AG43" s="112"/>
      <c r="AH43" s="126"/>
      <c r="AI43" s="127"/>
      <c r="AJ43" s="129"/>
      <c r="AK43" s="112" t="s">
        <v>912</v>
      </c>
      <c r="AL43" s="126"/>
      <c r="AM43" s="127"/>
      <c r="AN43" s="129"/>
      <c r="AO43" s="112" t="s">
        <v>912</v>
      </c>
      <c r="AP43" s="126"/>
      <c r="AQ43" s="127"/>
      <c r="AR43" s="129"/>
      <c r="AS43" s="112" t="s">
        <v>912</v>
      </c>
      <c r="AT43" s="126"/>
      <c r="AU43" s="127"/>
      <c r="AV43" s="129"/>
      <c r="AW43" s="112" t="s">
        <v>912</v>
      </c>
      <c r="AX43" s="126"/>
      <c r="AY43" s="128"/>
      <c r="AZ43" s="129"/>
      <c r="BA43" s="116" t="s">
        <v>912</v>
      </c>
    </row>
    <row r="44" spans="1:53" ht="63" customHeight="1">
      <c r="A44" s="108" t="s">
        <v>1082</v>
      </c>
      <c r="B44" s="143"/>
      <c r="C44" s="111" t="s">
        <v>1035</v>
      </c>
      <c r="D44" s="155" t="s">
        <v>1083</v>
      </c>
      <c r="E44" s="112" t="s">
        <v>904</v>
      </c>
      <c r="F44" s="144" t="s">
        <v>1084</v>
      </c>
      <c r="G44" s="112" t="s">
        <v>906</v>
      </c>
      <c r="H44" s="114" t="s">
        <v>907</v>
      </c>
      <c r="I44" s="115" t="s">
        <v>1038</v>
      </c>
      <c r="J44" s="116"/>
      <c r="K44" s="117" t="s">
        <v>17</v>
      </c>
      <c r="L44" s="118" t="s">
        <v>1085</v>
      </c>
      <c r="M44" s="119" t="s">
        <v>910</v>
      </c>
      <c r="N44" s="134"/>
      <c r="O44" s="156"/>
      <c r="P44" s="136"/>
      <c r="Q44" s="136"/>
      <c r="R44" s="137"/>
      <c r="S44" s="127"/>
      <c r="T44" s="125" t="s">
        <v>911</v>
      </c>
      <c r="U44" s="112"/>
      <c r="V44" s="138"/>
      <c r="W44" s="127"/>
      <c r="X44" s="139"/>
      <c r="Y44" s="112"/>
      <c r="Z44" s="138"/>
      <c r="AA44" s="127"/>
      <c r="AB44" s="139"/>
      <c r="AC44" s="112"/>
      <c r="AD44" s="138"/>
      <c r="AE44" s="127"/>
      <c r="AF44" s="139"/>
      <c r="AG44" s="112"/>
      <c r="AH44" s="138"/>
      <c r="AI44" s="127"/>
      <c r="AJ44" s="139"/>
      <c r="AK44" s="112" t="s">
        <v>912</v>
      </c>
      <c r="AL44" s="138"/>
      <c r="AM44" s="127"/>
      <c r="AN44" s="139"/>
      <c r="AO44" s="112" t="s">
        <v>912</v>
      </c>
      <c r="AP44" s="138"/>
      <c r="AQ44" s="127"/>
      <c r="AR44" s="139"/>
      <c r="AS44" s="112" t="s">
        <v>912</v>
      </c>
      <c r="AT44" s="138"/>
      <c r="AU44" s="127"/>
      <c r="AV44" s="139"/>
      <c r="AW44" s="112" t="s">
        <v>912</v>
      </c>
      <c r="AX44" s="138"/>
      <c r="AY44" s="127"/>
      <c r="AZ44" s="157"/>
      <c r="BA44" s="158" t="s">
        <v>912</v>
      </c>
    </row>
    <row r="45" spans="1:53" ht="63" customHeight="1">
      <c r="A45" s="108" t="s">
        <v>1086</v>
      </c>
      <c r="B45" s="143"/>
      <c r="C45" s="110" t="s">
        <v>1035</v>
      </c>
      <c r="D45" s="155" t="s">
        <v>1087</v>
      </c>
      <c r="E45" s="112" t="s">
        <v>904</v>
      </c>
      <c r="F45" s="144" t="s">
        <v>1088</v>
      </c>
      <c r="G45" s="112" t="s">
        <v>906</v>
      </c>
      <c r="H45" s="114" t="s">
        <v>907</v>
      </c>
      <c r="I45" s="115" t="s">
        <v>1038</v>
      </c>
      <c r="J45" s="116"/>
      <c r="K45" s="117" t="s">
        <v>17</v>
      </c>
      <c r="L45" s="118" t="s">
        <v>1089</v>
      </c>
      <c r="M45" s="119" t="s">
        <v>910</v>
      </c>
      <c r="N45" s="120"/>
      <c r="O45" s="132"/>
      <c r="P45" s="122"/>
      <c r="Q45" s="122"/>
      <c r="R45" s="123"/>
      <c r="S45" s="127"/>
      <c r="T45" s="125" t="s">
        <v>911</v>
      </c>
      <c r="U45" s="112"/>
      <c r="V45" s="142"/>
      <c r="W45" s="127"/>
      <c r="X45" s="129"/>
      <c r="Y45" s="112"/>
      <c r="Z45" s="142"/>
      <c r="AA45" s="127"/>
      <c r="AB45" s="129"/>
      <c r="AC45" s="112"/>
      <c r="AD45" s="142"/>
      <c r="AE45" s="127"/>
      <c r="AF45" s="129"/>
      <c r="AG45" s="112"/>
      <c r="AH45" s="142"/>
      <c r="AI45" s="127"/>
      <c r="AJ45" s="129"/>
      <c r="AK45" s="112" t="s">
        <v>912</v>
      </c>
      <c r="AL45" s="142"/>
      <c r="AM45" s="127"/>
      <c r="AN45" s="129"/>
      <c r="AO45" s="112" t="s">
        <v>912</v>
      </c>
      <c r="AP45" s="142"/>
      <c r="AQ45" s="127"/>
      <c r="AR45" s="129"/>
      <c r="AS45" s="112" t="s">
        <v>912</v>
      </c>
      <c r="AT45" s="142"/>
      <c r="AU45" s="127"/>
      <c r="AV45" s="129"/>
      <c r="AW45" s="112" t="s">
        <v>912</v>
      </c>
      <c r="AX45" s="142"/>
      <c r="AY45" s="128"/>
      <c r="AZ45" s="129"/>
      <c r="BA45" s="116" t="s">
        <v>912</v>
      </c>
    </row>
    <row r="46" spans="1:53" ht="63" customHeight="1">
      <c r="A46" s="108" t="s">
        <v>1090</v>
      </c>
      <c r="B46" s="143"/>
      <c r="C46" s="110" t="s">
        <v>1035</v>
      </c>
      <c r="D46" s="155" t="s">
        <v>1091</v>
      </c>
      <c r="E46" s="112" t="s">
        <v>904</v>
      </c>
      <c r="F46" s="144" t="s">
        <v>1092</v>
      </c>
      <c r="G46" s="112" t="s">
        <v>906</v>
      </c>
      <c r="H46" s="114" t="s">
        <v>907</v>
      </c>
      <c r="I46" s="115" t="s">
        <v>1038</v>
      </c>
      <c r="J46" s="116"/>
      <c r="K46" s="117" t="s">
        <v>17</v>
      </c>
      <c r="L46" s="118" t="s">
        <v>1093</v>
      </c>
      <c r="M46" s="119" t="s">
        <v>910</v>
      </c>
      <c r="N46" s="120"/>
      <c r="O46" s="132"/>
      <c r="P46" s="122"/>
      <c r="Q46" s="122"/>
      <c r="R46" s="123"/>
      <c r="S46" s="127"/>
      <c r="T46" s="125" t="s">
        <v>911</v>
      </c>
      <c r="U46" s="112"/>
      <c r="V46" s="126"/>
      <c r="W46" s="127"/>
      <c r="X46" s="129"/>
      <c r="Y46" s="112"/>
      <c r="Z46" s="126"/>
      <c r="AA46" s="127"/>
      <c r="AB46" s="129"/>
      <c r="AC46" s="112"/>
      <c r="AD46" s="126"/>
      <c r="AE46" s="127"/>
      <c r="AF46" s="129"/>
      <c r="AG46" s="112"/>
      <c r="AH46" s="126"/>
      <c r="AI46" s="127"/>
      <c r="AJ46" s="129"/>
      <c r="AK46" s="112" t="s">
        <v>912</v>
      </c>
      <c r="AL46" s="126"/>
      <c r="AM46" s="127"/>
      <c r="AN46" s="129"/>
      <c r="AO46" s="112" t="s">
        <v>912</v>
      </c>
      <c r="AP46" s="126"/>
      <c r="AQ46" s="127"/>
      <c r="AR46" s="129"/>
      <c r="AS46" s="112" t="s">
        <v>912</v>
      </c>
      <c r="AT46" s="126"/>
      <c r="AU46" s="127"/>
      <c r="AV46" s="129"/>
      <c r="AW46" s="112" t="s">
        <v>912</v>
      </c>
      <c r="AX46" s="126"/>
      <c r="AY46" s="128"/>
      <c r="AZ46" s="129"/>
      <c r="BA46" s="116" t="s">
        <v>912</v>
      </c>
    </row>
    <row r="47" spans="1:53" ht="63" customHeight="1">
      <c r="A47" s="108" t="s">
        <v>1094</v>
      </c>
      <c r="B47" s="143"/>
      <c r="C47" s="110" t="s">
        <v>1035</v>
      </c>
      <c r="D47" s="155" t="s">
        <v>1095</v>
      </c>
      <c r="E47" s="112" t="s">
        <v>904</v>
      </c>
      <c r="F47" s="144" t="s">
        <v>1096</v>
      </c>
      <c r="G47" s="112" t="s">
        <v>906</v>
      </c>
      <c r="H47" s="114" t="s">
        <v>907</v>
      </c>
      <c r="I47" s="115" t="s">
        <v>1038</v>
      </c>
      <c r="J47" s="116"/>
      <c r="K47" s="117" t="s">
        <v>17</v>
      </c>
      <c r="L47" s="118" t="s">
        <v>1097</v>
      </c>
      <c r="M47" s="119" t="s">
        <v>910</v>
      </c>
      <c r="N47" s="120"/>
      <c r="O47" s="132"/>
      <c r="P47" s="122"/>
      <c r="Q47" s="122"/>
      <c r="R47" s="123"/>
      <c r="S47" s="127"/>
      <c r="T47" s="125" t="s">
        <v>911</v>
      </c>
      <c r="U47" s="112"/>
      <c r="V47" s="126"/>
      <c r="W47" s="127"/>
      <c r="X47" s="129"/>
      <c r="Y47" s="112"/>
      <c r="Z47" s="126"/>
      <c r="AA47" s="127"/>
      <c r="AB47" s="129"/>
      <c r="AC47" s="112"/>
      <c r="AD47" s="126"/>
      <c r="AE47" s="127"/>
      <c r="AF47" s="129"/>
      <c r="AG47" s="112"/>
      <c r="AH47" s="126"/>
      <c r="AI47" s="127"/>
      <c r="AJ47" s="129"/>
      <c r="AK47" s="112" t="s">
        <v>912</v>
      </c>
      <c r="AL47" s="126"/>
      <c r="AM47" s="127"/>
      <c r="AN47" s="129"/>
      <c r="AO47" s="112" t="s">
        <v>912</v>
      </c>
      <c r="AP47" s="126"/>
      <c r="AQ47" s="127"/>
      <c r="AR47" s="129"/>
      <c r="AS47" s="112" t="s">
        <v>912</v>
      </c>
      <c r="AT47" s="126"/>
      <c r="AU47" s="127"/>
      <c r="AV47" s="129"/>
      <c r="AW47" s="112" t="s">
        <v>912</v>
      </c>
      <c r="AX47" s="126"/>
      <c r="AY47" s="128"/>
      <c r="AZ47" s="129"/>
      <c r="BA47" s="116" t="s">
        <v>912</v>
      </c>
    </row>
    <row r="48" spans="1:53" ht="63" customHeight="1">
      <c r="A48" s="108" t="s">
        <v>1098</v>
      </c>
      <c r="B48" s="143"/>
      <c r="C48" s="111" t="s">
        <v>1035</v>
      </c>
      <c r="D48" s="155" t="s">
        <v>1099</v>
      </c>
      <c r="E48" s="112" t="s">
        <v>904</v>
      </c>
      <c r="F48" s="144" t="s">
        <v>1100</v>
      </c>
      <c r="G48" s="112" t="s">
        <v>906</v>
      </c>
      <c r="H48" s="114" t="s">
        <v>907</v>
      </c>
      <c r="I48" s="115" t="s">
        <v>1038</v>
      </c>
      <c r="J48" s="116"/>
      <c r="K48" s="117" t="s">
        <v>17</v>
      </c>
      <c r="L48" s="118" t="s">
        <v>1101</v>
      </c>
      <c r="M48" s="119" t="s">
        <v>910</v>
      </c>
      <c r="N48" s="120"/>
      <c r="O48" s="120"/>
      <c r="P48" s="120"/>
      <c r="Q48" s="120"/>
      <c r="R48" s="120"/>
      <c r="S48" s="127"/>
      <c r="T48" s="125" t="s">
        <v>911</v>
      </c>
      <c r="U48" s="112"/>
      <c r="V48" s="138"/>
      <c r="W48" s="127"/>
      <c r="X48" s="139"/>
      <c r="Y48" s="112"/>
      <c r="Z48" s="138"/>
      <c r="AA48" s="127"/>
      <c r="AB48" s="139"/>
      <c r="AC48" s="112"/>
      <c r="AD48" s="138"/>
      <c r="AE48" s="127"/>
      <c r="AF48" s="139"/>
      <c r="AG48" s="112"/>
      <c r="AH48" s="138"/>
      <c r="AI48" s="127"/>
      <c r="AJ48" s="139"/>
      <c r="AK48" s="112" t="s">
        <v>912</v>
      </c>
      <c r="AL48" s="138"/>
      <c r="AM48" s="127"/>
      <c r="AN48" s="139"/>
      <c r="AO48" s="112" t="s">
        <v>912</v>
      </c>
      <c r="AP48" s="138"/>
      <c r="AQ48" s="127"/>
      <c r="AR48" s="139"/>
      <c r="AS48" s="112" t="s">
        <v>912</v>
      </c>
      <c r="AT48" s="138"/>
      <c r="AU48" s="127"/>
      <c r="AV48" s="139"/>
      <c r="AW48" s="112" t="s">
        <v>912</v>
      </c>
      <c r="AX48" s="138"/>
      <c r="AY48" s="127"/>
      <c r="AZ48" s="159"/>
      <c r="BA48" s="160" t="s">
        <v>912</v>
      </c>
    </row>
    <row r="49" spans="1:53" ht="63" customHeight="1">
      <c r="A49" s="108" t="s">
        <v>1102</v>
      </c>
      <c r="B49" s="143"/>
      <c r="C49" s="111" t="s">
        <v>1035</v>
      </c>
      <c r="D49" s="155" t="s">
        <v>1103</v>
      </c>
      <c r="E49" s="112" t="s">
        <v>904</v>
      </c>
      <c r="F49" s="144" t="s">
        <v>1104</v>
      </c>
      <c r="G49" s="112" t="s">
        <v>906</v>
      </c>
      <c r="H49" s="114" t="s">
        <v>907</v>
      </c>
      <c r="I49" s="115" t="s">
        <v>1038</v>
      </c>
      <c r="J49" s="116"/>
      <c r="K49" s="117" t="s">
        <v>17</v>
      </c>
      <c r="L49" s="118" t="s">
        <v>1105</v>
      </c>
      <c r="M49" s="119" t="s">
        <v>910</v>
      </c>
      <c r="N49" s="120"/>
      <c r="O49" s="156"/>
      <c r="P49" s="136"/>
      <c r="Q49" s="136"/>
      <c r="R49" s="137"/>
      <c r="S49" s="127"/>
      <c r="T49" s="125" t="s">
        <v>911</v>
      </c>
      <c r="U49" s="112"/>
      <c r="V49" s="138"/>
      <c r="W49" s="127"/>
      <c r="X49" s="139"/>
      <c r="Y49" s="112"/>
      <c r="Z49" s="138"/>
      <c r="AA49" s="127"/>
      <c r="AB49" s="139"/>
      <c r="AC49" s="112"/>
      <c r="AD49" s="138"/>
      <c r="AE49" s="127"/>
      <c r="AF49" s="139"/>
      <c r="AG49" s="112"/>
      <c r="AH49" s="138"/>
      <c r="AI49" s="127"/>
      <c r="AJ49" s="139"/>
      <c r="AK49" s="112" t="s">
        <v>912</v>
      </c>
      <c r="AL49" s="138"/>
      <c r="AM49" s="127"/>
      <c r="AN49" s="139"/>
      <c r="AO49" s="112" t="s">
        <v>912</v>
      </c>
      <c r="AP49" s="138"/>
      <c r="AQ49" s="127"/>
      <c r="AR49" s="139"/>
      <c r="AS49" s="112" t="s">
        <v>912</v>
      </c>
      <c r="AT49" s="138"/>
      <c r="AU49" s="127"/>
      <c r="AV49" s="139"/>
      <c r="AW49" s="112" t="s">
        <v>912</v>
      </c>
      <c r="AX49" s="138"/>
      <c r="AY49" s="127"/>
      <c r="AZ49" s="159"/>
      <c r="BA49" s="160" t="s">
        <v>912</v>
      </c>
    </row>
    <row r="50" spans="1:53" ht="63" customHeight="1">
      <c r="A50" s="108" t="s">
        <v>1106</v>
      </c>
      <c r="B50" s="143"/>
      <c r="C50" s="110" t="s">
        <v>1035</v>
      </c>
      <c r="D50" s="155" t="s">
        <v>1107</v>
      </c>
      <c r="E50" s="112" t="s">
        <v>904</v>
      </c>
      <c r="F50" s="144" t="s">
        <v>1108</v>
      </c>
      <c r="G50" s="112" t="s">
        <v>906</v>
      </c>
      <c r="H50" s="114" t="s">
        <v>907</v>
      </c>
      <c r="I50" s="115" t="s">
        <v>1038</v>
      </c>
      <c r="J50" s="116"/>
      <c r="K50" s="117" t="s">
        <v>17</v>
      </c>
      <c r="L50" s="118" t="s">
        <v>1109</v>
      </c>
      <c r="M50" s="119" t="s">
        <v>910</v>
      </c>
      <c r="N50" s="120"/>
      <c r="O50" s="132"/>
      <c r="P50" s="122"/>
      <c r="Q50" s="122"/>
      <c r="R50" s="123"/>
      <c r="S50" s="127"/>
      <c r="T50" s="125" t="s">
        <v>911</v>
      </c>
      <c r="U50" s="112"/>
      <c r="V50" s="126"/>
      <c r="W50" s="127"/>
      <c r="X50" s="129"/>
      <c r="Y50" s="112"/>
      <c r="Z50" s="126"/>
      <c r="AA50" s="127"/>
      <c r="AB50" s="129"/>
      <c r="AC50" s="112"/>
      <c r="AD50" s="126"/>
      <c r="AE50" s="127"/>
      <c r="AF50" s="129"/>
      <c r="AG50" s="112"/>
      <c r="AH50" s="126"/>
      <c r="AI50" s="127"/>
      <c r="AJ50" s="129"/>
      <c r="AK50" s="112" t="s">
        <v>912</v>
      </c>
      <c r="AL50" s="126"/>
      <c r="AM50" s="127"/>
      <c r="AN50" s="129"/>
      <c r="AO50" s="112" t="s">
        <v>912</v>
      </c>
      <c r="AP50" s="126"/>
      <c r="AQ50" s="127"/>
      <c r="AR50" s="129"/>
      <c r="AS50" s="112" t="s">
        <v>912</v>
      </c>
      <c r="AT50" s="126"/>
      <c r="AU50" s="127"/>
      <c r="AV50" s="129"/>
      <c r="AW50" s="112" t="s">
        <v>912</v>
      </c>
      <c r="AX50" s="126"/>
      <c r="AY50" s="128"/>
      <c r="AZ50" s="129"/>
      <c r="BA50" s="116" t="s">
        <v>912</v>
      </c>
    </row>
    <row r="51" spans="1:53" ht="63" customHeight="1">
      <c r="A51" s="108" t="s">
        <v>1110</v>
      </c>
      <c r="B51" s="143"/>
      <c r="C51" s="110" t="s">
        <v>1035</v>
      </c>
      <c r="D51" s="153" t="s">
        <v>1111</v>
      </c>
      <c r="E51" s="112" t="s">
        <v>904</v>
      </c>
      <c r="F51" s="144" t="s">
        <v>1112</v>
      </c>
      <c r="G51" s="112" t="s">
        <v>906</v>
      </c>
      <c r="H51" s="114" t="s">
        <v>907</v>
      </c>
      <c r="I51" s="115" t="s">
        <v>1038</v>
      </c>
      <c r="J51" s="116"/>
      <c r="K51" s="117" t="s">
        <v>17</v>
      </c>
      <c r="L51" s="118" t="s">
        <v>1113</v>
      </c>
      <c r="M51" s="119" t="s">
        <v>910</v>
      </c>
      <c r="N51" s="120"/>
      <c r="O51" s="132"/>
      <c r="P51" s="122"/>
      <c r="Q51" s="122"/>
      <c r="R51" s="123"/>
      <c r="S51" s="127"/>
      <c r="T51" s="125" t="s">
        <v>911</v>
      </c>
      <c r="U51" s="112"/>
      <c r="V51" s="126"/>
      <c r="W51" s="127"/>
      <c r="X51" s="129"/>
      <c r="Y51" s="112"/>
      <c r="Z51" s="126"/>
      <c r="AA51" s="127"/>
      <c r="AB51" s="129"/>
      <c r="AC51" s="112"/>
      <c r="AD51" s="126"/>
      <c r="AE51" s="127"/>
      <c r="AF51" s="129"/>
      <c r="AG51" s="112"/>
      <c r="AH51" s="126"/>
      <c r="AI51" s="127"/>
      <c r="AJ51" s="129"/>
      <c r="AK51" s="112" t="s">
        <v>912</v>
      </c>
      <c r="AL51" s="126"/>
      <c r="AM51" s="127"/>
      <c r="AN51" s="129"/>
      <c r="AO51" s="112" t="s">
        <v>912</v>
      </c>
      <c r="AP51" s="126"/>
      <c r="AQ51" s="127"/>
      <c r="AR51" s="129"/>
      <c r="AS51" s="112" t="s">
        <v>912</v>
      </c>
      <c r="AT51" s="126"/>
      <c r="AU51" s="127"/>
      <c r="AV51" s="129"/>
      <c r="AW51" s="112" t="s">
        <v>912</v>
      </c>
      <c r="AX51" s="126"/>
      <c r="AY51" s="128"/>
      <c r="AZ51" s="129"/>
      <c r="BA51" s="116" t="s">
        <v>912</v>
      </c>
    </row>
    <row r="52" spans="1:53" ht="63" customHeight="1">
      <c r="A52" s="108" t="s">
        <v>1114</v>
      </c>
      <c r="B52" s="143"/>
      <c r="C52" s="110" t="s">
        <v>1035</v>
      </c>
      <c r="D52" s="155" t="s">
        <v>1115</v>
      </c>
      <c r="E52" s="112" t="s">
        <v>904</v>
      </c>
      <c r="F52" s="144" t="s">
        <v>1116</v>
      </c>
      <c r="G52" s="112" t="s">
        <v>906</v>
      </c>
      <c r="H52" s="114" t="s">
        <v>907</v>
      </c>
      <c r="I52" s="115" t="s">
        <v>1038</v>
      </c>
      <c r="J52" s="116"/>
      <c r="K52" s="117" t="s">
        <v>17</v>
      </c>
      <c r="L52" s="118" t="s">
        <v>1117</v>
      </c>
      <c r="M52" s="119" t="s">
        <v>910</v>
      </c>
      <c r="N52" s="120"/>
      <c r="O52" s="132"/>
      <c r="P52" s="122"/>
      <c r="Q52" s="122"/>
      <c r="R52" s="123"/>
      <c r="S52" s="127"/>
      <c r="T52" s="125" t="s">
        <v>911</v>
      </c>
      <c r="U52" s="112"/>
      <c r="V52" s="126"/>
      <c r="W52" s="127"/>
      <c r="X52" s="129"/>
      <c r="Y52" s="112"/>
      <c r="Z52" s="126"/>
      <c r="AA52" s="127"/>
      <c r="AB52" s="129"/>
      <c r="AC52" s="112"/>
      <c r="AD52" s="126"/>
      <c r="AE52" s="127"/>
      <c r="AF52" s="129"/>
      <c r="AG52" s="112"/>
      <c r="AH52" s="126"/>
      <c r="AI52" s="127"/>
      <c r="AJ52" s="129"/>
      <c r="AK52" s="112" t="s">
        <v>912</v>
      </c>
      <c r="AL52" s="126"/>
      <c r="AM52" s="127"/>
      <c r="AN52" s="129"/>
      <c r="AO52" s="112" t="s">
        <v>912</v>
      </c>
      <c r="AP52" s="126"/>
      <c r="AQ52" s="127"/>
      <c r="AR52" s="129"/>
      <c r="AS52" s="112" t="s">
        <v>912</v>
      </c>
      <c r="AT52" s="126"/>
      <c r="AU52" s="127"/>
      <c r="AV52" s="129"/>
      <c r="AW52" s="112" t="s">
        <v>912</v>
      </c>
      <c r="AX52" s="126"/>
      <c r="AY52" s="128"/>
      <c r="AZ52" s="129"/>
      <c r="BA52" s="116" t="s">
        <v>912</v>
      </c>
    </row>
    <row r="53" spans="1:53" ht="63" customHeight="1">
      <c r="A53" s="108" t="s">
        <v>1118</v>
      </c>
      <c r="B53" s="143"/>
      <c r="C53" s="110" t="s">
        <v>1035</v>
      </c>
      <c r="D53" s="155" t="s">
        <v>1119</v>
      </c>
      <c r="E53" s="112" t="s">
        <v>904</v>
      </c>
      <c r="F53" s="144" t="s">
        <v>1120</v>
      </c>
      <c r="G53" s="112" t="s">
        <v>906</v>
      </c>
      <c r="H53" s="114" t="s">
        <v>907</v>
      </c>
      <c r="I53" s="115" t="s">
        <v>1038</v>
      </c>
      <c r="J53" s="116"/>
      <c r="K53" s="117" t="s">
        <v>17</v>
      </c>
      <c r="L53" s="118" t="s">
        <v>1121</v>
      </c>
      <c r="M53" s="119" t="s">
        <v>910</v>
      </c>
      <c r="N53" s="120"/>
      <c r="O53" s="132"/>
      <c r="P53" s="122"/>
      <c r="Q53" s="122"/>
      <c r="R53" s="123"/>
      <c r="S53" s="127"/>
      <c r="T53" s="125" t="s">
        <v>911</v>
      </c>
      <c r="U53" s="112"/>
      <c r="V53" s="126"/>
      <c r="W53" s="127"/>
      <c r="X53" s="129"/>
      <c r="Y53" s="112"/>
      <c r="Z53" s="126"/>
      <c r="AA53" s="127"/>
      <c r="AB53" s="129"/>
      <c r="AC53" s="112"/>
      <c r="AD53" s="126"/>
      <c r="AE53" s="127"/>
      <c r="AF53" s="129"/>
      <c r="AG53" s="112"/>
      <c r="AH53" s="126"/>
      <c r="AI53" s="127"/>
      <c r="AJ53" s="129"/>
      <c r="AK53" s="112" t="s">
        <v>912</v>
      </c>
      <c r="AL53" s="126"/>
      <c r="AM53" s="127"/>
      <c r="AN53" s="129"/>
      <c r="AO53" s="112" t="s">
        <v>912</v>
      </c>
      <c r="AP53" s="126"/>
      <c r="AQ53" s="127"/>
      <c r="AR53" s="129"/>
      <c r="AS53" s="112" t="s">
        <v>912</v>
      </c>
      <c r="AT53" s="126"/>
      <c r="AU53" s="127"/>
      <c r="AV53" s="129"/>
      <c r="AW53" s="112" t="s">
        <v>912</v>
      </c>
      <c r="AX53" s="126"/>
      <c r="AY53" s="128"/>
      <c r="AZ53" s="129"/>
      <c r="BA53" s="116" t="s">
        <v>912</v>
      </c>
    </row>
    <row r="54" spans="1:53" ht="63" customHeight="1">
      <c r="A54" s="108" t="s">
        <v>1122</v>
      </c>
      <c r="B54" s="143"/>
      <c r="C54" s="110" t="s">
        <v>1035</v>
      </c>
      <c r="D54" s="155" t="s">
        <v>1123</v>
      </c>
      <c r="E54" s="112" t="s">
        <v>904</v>
      </c>
      <c r="F54" s="144" t="s">
        <v>1124</v>
      </c>
      <c r="G54" s="112" t="s">
        <v>906</v>
      </c>
      <c r="H54" s="114" t="s">
        <v>907</v>
      </c>
      <c r="I54" s="115" t="s">
        <v>1038</v>
      </c>
      <c r="J54" s="116"/>
      <c r="K54" s="117" t="s">
        <v>17</v>
      </c>
      <c r="L54" s="118" t="s">
        <v>1125</v>
      </c>
      <c r="M54" s="119" t="s">
        <v>910</v>
      </c>
      <c r="N54" s="120"/>
      <c r="O54" s="132"/>
      <c r="P54" s="122"/>
      <c r="Q54" s="122"/>
      <c r="R54" s="123"/>
      <c r="S54" s="127"/>
      <c r="T54" s="125" t="s">
        <v>911</v>
      </c>
      <c r="U54" s="112"/>
      <c r="V54" s="126"/>
      <c r="W54" s="127"/>
      <c r="X54" s="129"/>
      <c r="Y54" s="112"/>
      <c r="Z54" s="126"/>
      <c r="AA54" s="127"/>
      <c r="AB54" s="129"/>
      <c r="AC54" s="112"/>
      <c r="AD54" s="126"/>
      <c r="AE54" s="127"/>
      <c r="AF54" s="129"/>
      <c r="AG54" s="112"/>
      <c r="AH54" s="126"/>
      <c r="AI54" s="127"/>
      <c r="AJ54" s="129"/>
      <c r="AK54" s="112" t="s">
        <v>912</v>
      </c>
      <c r="AL54" s="126"/>
      <c r="AM54" s="127"/>
      <c r="AN54" s="129"/>
      <c r="AO54" s="112" t="s">
        <v>912</v>
      </c>
      <c r="AP54" s="126"/>
      <c r="AQ54" s="127"/>
      <c r="AR54" s="129"/>
      <c r="AS54" s="112" t="s">
        <v>912</v>
      </c>
      <c r="AT54" s="126"/>
      <c r="AU54" s="127"/>
      <c r="AV54" s="129"/>
      <c r="AW54" s="112" t="s">
        <v>912</v>
      </c>
      <c r="AX54" s="126"/>
      <c r="AY54" s="128"/>
      <c r="AZ54" s="129"/>
      <c r="BA54" s="116" t="s">
        <v>912</v>
      </c>
    </row>
    <row r="55" spans="1:53" ht="63" customHeight="1">
      <c r="A55" s="108" t="s">
        <v>1126</v>
      </c>
      <c r="B55" s="143"/>
      <c r="C55" s="110" t="s">
        <v>1035</v>
      </c>
      <c r="D55" s="155" t="s">
        <v>1127</v>
      </c>
      <c r="E55" s="112" t="s">
        <v>904</v>
      </c>
      <c r="F55" s="144" t="s">
        <v>1128</v>
      </c>
      <c r="G55" s="112" t="s">
        <v>906</v>
      </c>
      <c r="H55" s="114" t="s">
        <v>907</v>
      </c>
      <c r="I55" s="115" t="s">
        <v>1038</v>
      </c>
      <c r="J55" s="116"/>
      <c r="K55" s="117" t="s">
        <v>17</v>
      </c>
      <c r="L55" s="118" t="s">
        <v>1129</v>
      </c>
      <c r="M55" s="119" t="s">
        <v>910</v>
      </c>
      <c r="N55" s="120"/>
      <c r="O55" s="132"/>
      <c r="P55" s="122"/>
      <c r="Q55" s="122"/>
      <c r="R55" s="123"/>
      <c r="S55" s="127"/>
      <c r="T55" s="125" t="s">
        <v>911</v>
      </c>
      <c r="U55" s="112"/>
      <c r="V55" s="126"/>
      <c r="W55" s="127"/>
      <c r="X55" s="129"/>
      <c r="Y55" s="112"/>
      <c r="Z55" s="126"/>
      <c r="AA55" s="127"/>
      <c r="AB55" s="129"/>
      <c r="AC55" s="112"/>
      <c r="AD55" s="126"/>
      <c r="AE55" s="127"/>
      <c r="AF55" s="129"/>
      <c r="AG55" s="112"/>
      <c r="AH55" s="126"/>
      <c r="AI55" s="127"/>
      <c r="AJ55" s="129"/>
      <c r="AK55" s="112" t="s">
        <v>912</v>
      </c>
      <c r="AL55" s="126"/>
      <c r="AM55" s="127"/>
      <c r="AN55" s="129"/>
      <c r="AO55" s="112" t="s">
        <v>912</v>
      </c>
      <c r="AP55" s="126"/>
      <c r="AQ55" s="127"/>
      <c r="AR55" s="129"/>
      <c r="AS55" s="112" t="s">
        <v>912</v>
      </c>
      <c r="AT55" s="126"/>
      <c r="AU55" s="127"/>
      <c r="AV55" s="129"/>
      <c r="AW55" s="112" t="s">
        <v>912</v>
      </c>
      <c r="AX55" s="126"/>
      <c r="AY55" s="128"/>
      <c r="AZ55" s="129"/>
      <c r="BA55" s="116" t="s">
        <v>912</v>
      </c>
    </row>
    <row r="56" spans="1:53" ht="63" customHeight="1">
      <c r="A56" s="108" t="s">
        <v>1130</v>
      </c>
      <c r="B56" s="143"/>
      <c r="C56" s="110" t="s">
        <v>1035</v>
      </c>
      <c r="D56" s="155" t="s">
        <v>1131</v>
      </c>
      <c r="E56" s="112" t="s">
        <v>904</v>
      </c>
      <c r="F56" s="144" t="s">
        <v>1132</v>
      </c>
      <c r="G56" s="112" t="s">
        <v>906</v>
      </c>
      <c r="H56" s="114" t="s">
        <v>907</v>
      </c>
      <c r="I56" s="115" t="s">
        <v>1038</v>
      </c>
      <c r="J56" s="116"/>
      <c r="K56" s="117" t="s">
        <v>17</v>
      </c>
      <c r="L56" s="118" t="s">
        <v>1133</v>
      </c>
      <c r="M56" s="119" t="s">
        <v>910</v>
      </c>
      <c r="N56" s="120"/>
      <c r="O56" s="132"/>
      <c r="P56" s="122"/>
      <c r="Q56" s="122"/>
      <c r="R56" s="123"/>
      <c r="S56" s="127"/>
      <c r="T56" s="125" t="s">
        <v>911</v>
      </c>
      <c r="U56" s="112"/>
      <c r="V56" s="126"/>
      <c r="W56" s="127"/>
      <c r="X56" s="129"/>
      <c r="Y56" s="112"/>
      <c r="Z56" s="126"/>
      <c r="AA56" s="127"/>
      <c r="AB56" s="129"/>
      <c r="AC56" s="112"/>
      <c r="AD56" s="126"/>
      <c r="AE56" s="127"/>
      <c r="AF56" s="129"/>
      <c r="AG56" s="112"/>
      <c r="AH56" s="126"/>
      <c r="AI56" s="127"/>
      <c r="AJ56" s="129"/>
      <c r="AK56" s="112" t="s">
        <v>912</v>
      </c>
      <c r="AL56" s="126"/>
      <c r="AM56" s="127"/>
      <c r="AN56" s="129"/>
      <c r="AO56" s="112" t="s">
        <v>912</v>
      </c>
      <c r="AP56" s="126"/>
      <c r="AQ56" s="127"/>
      <c r="AR56" s="129"/>
      <c r="AS56" s="112" t="s">
        <v>912</v>
      </c>
      <c r="AT56" s="126"/>
      <c r="AU56" s="127"/>
      <c r="AV56" s="129"/>
      <c r="AW56" s="112" t="s">
        <v>912</v>
      </c>
      <c r="AX56" s="126"/>
      <c r="AY56" s="128"/>
      <c r="AZ56" s="129"/>
      <c r="BA56" s="116" t="s">
        <v>912</v>
      </c>
    </row>
    <row r="57" spans="1:53" ht="63" customHeight="1">
      <c r="A57" s="108" t="s">
        <v>1134</v>
      </c>
      <c r="B57" s="143"/>
      <c r="C57" s="110" t="s">
        <v>1035</v>
      </c>
      <c r="D57" s="155" t="s">
        <v>1135</v>
      </c>
      <c r="E57" s="112" t="s">
        <v>904</v>
      </c>
      <c r="F57" s="144" t="s">
        <v>1136</v>
      </c>
      <c r="G57" s="112" t="s">
        <v>906</v>
      </c>
      <c r="H57" s="114" t="s">
        <v>907</v>
      </c>
      <c r="I57" s="115" t="s">
        <v>1038</v>
      </c>
      <c r="J57" s="116"/>
      <c r="K57" s="117" t="s">
        <v>17</v>
      </c>
      <c r="L57" s="118" t="s">
        <v>1137</v>
      </c>
      <c r="M57" s="119" t="s">
        <v>910</v>
      </c>
      <c r="N57" s="120"/>
      <c r="O57" s="132"/>
      <c r="P57" s="122"/>
      <c r="Q57" s="122"/>
      <c r="R57" s="123"/>
      <c r="S57" s="127"/>
      <c r="T57" s="125" t="s">
        <v>911</v>
      </c>
      <c r="U57" s="112"/>
      <c r="V57" s="126"/>
      <c r="W57" s="127"/>
      <c r="X57" s="129"/>
      <c r="Y57" s="112"/>
      <c r="Z57" s="126"/>
      <c r="AA57" s="127"/>
      <c r="AB57" s="129"/>
      <c r="AC57" s="112"/>
      <c r="AD57" s="126"/>
      <c r="AE57" s="127"/>
      <c r="AF57" s="129"/>
      <c r="AG57" s="112"/>
      <c r="AH57" s="126"/>
      <c r="AI57" s="127"/>
      <c r="AJ57" s="129"/>
      <c r="AK57" s="112" t="s">
        <v>912</v>
      </c>
      <c r="AL57" s="126"/>
      <c r="AM57" s="127"/>
      <c r="AN57" s="129"/>
      <c r="AO57" s="112" t="s">
        <v>912</v>
      </c>
      <c r="AP57" s="126"/>
      <c r="AQ57" s="127"/>
      <c r="AR57" s="129"/>
      <c r="AS57" s="112" t="s">
        <v>912</v>
      </c>
      <c r="AT57" s="126"/>
      <c r="AU57" s="127"/>
      <c r="AV57" s="129"/>
      <c r="AW57" s="112" t="s">
        <v>912</v>
      </c>
      <c r="AX57" s="126"/>
      <c r="AY57" s="128"/>
      <c r="AZ57" s="129"/>
      <c r="BA57" s="116" t="s">
        <v>912</v>
      </c>
    </row>
    <row r="58" spans="1:53" ht="63" customHeight="1">
      <c r="A58" s="108" t="s">
        <v>1138</v>
      </c>
      <c r="B58" s="143"/>
      <c r="C58" s="110" t="s">
        <v>1035</v>
      </c>
      <c r="D58" s="155" t="s">
        <v>1139</v>
      </c>
      <c r="E58" s="112" t="s">
        <v>904</v>
      </c>
      <c r="F58" s="144" t="s">
        <v>1140</v>
      </c>
      <c r="G58" s="112" t="s">
        <v>906</v>
      </c>
      <c r="H58" s="114" t="s">
        <v>907</v>
      </c>
      <c r="I58" s="115" t="s">
        <v>1038</v>
      </c>
      <c r="J58" s="116"/>
      <c r="K58" s="117" t="s">
        <v>17</v>
      </c>
      <c r="L58" s="118" t="s">
        <v>1141</v>
      </c>
      <c r="M58" s="119" t="s">
        <v>910</v>
      </c>
      <c r="N58" s="120"/>
      <c r="O58" s="132"/>
      <c r="P58" s="122"/>
      <c r="Q58" s="122"/>
      <c r="R58" s="123"/>
      <c r="S58" s="127"/>
      <c r="T58" s="125" t="s">
        <v>911</v>
      </c>
      <c r="U58" s="112"/>
      <c r="V58" s="126"/>
      <c r="W58" s="127"/>
      <c r="X58" s="129"/>
      <c r="Y58" s="112"/>
      <c r="Z58" s="126"/>
      <c r="AA58" s="127"/>
      <c r="AB58" s="129"/>
      <c r="AC58" s="112"/>
      <c r="AD58" s="126"/>
      <c r="AE58" s="127"/>
      <c r="AF58" s="129"/>
      <c r="AG58" s="112"/>
      <c r="AH58" s="126"/>
      <c r="AI58" s="127"/>
      <c r="AJ58" s="129"/>
      <c r="AK58" s="112" t="s">
        <v>912</v>
      </c>
      <c r="AL58" s="126"/>
      <c r="AM58" s="127"/>
      <c r="AN58" s="129"/>
      <c r="AO58" s="112" t="s">
        <v>912</v>
      </c>
      <c r="AP58" s="126"/>
      <c r="AQ58" s="127"/>
      <c r="AR58" s="129"/>
      <c r="AS58" s="112" t="s">
        <v>912</v>
      </c>
      <c r="AT58" s="126"/>
      <c r="AU58" s="127"/>
      <c r="AV58" s="129"/>
      <c r="AW58" s="112" t="s">
        <v>912</v>
      </c>
      <c r="AX58" s="126"/>
      <c r="AY58" s="128"/>
      <c r="AZ58" s="129"/>
      <c r="BA58" s="116" t="s">
        <v>912</v>
      </c>
    </row>
    <row r="59" spans="1:53" ht="63" customHeight="1">
      <c r="A59" s="108" t="s">
        <v>1142</v>
      </c>
      <c r="B59" s="143"/>
      <c r="C59" s="110" t="s">
        <v>1035</v>
      </c>
      <c r="D59" s="155" t="s">
        <v>1143</v>
      </c>
      <c r="E59" s="112" t="s">
        <v>904</v>
      </c>
      <c r="F59" s="144" t="s">
        <v>1144</v>
      </c>
      <c r="G59" s="112" t="s">
        <v>906</v>
      </c>
      <c r="H59" s="114" t="s">
        <v>907</v>
      </c>
      <c r="I59" s="115" t="s">
        <v>1038</v>
      </c>
      <c r="J59" s="116"/>
      <c r="K59" s="117" t="s">
        <v>17</v>
      </c>
      <c r="L59" s="118" t="s">
        <v>1145</v>
      </c>
      <c r="M59" s="119" t="s">
        <v>910</v>
      </c>
      <c r="N59" s="120"/>
      <c r="O59" s="161"/>
      <c r="P59" s="122"/>
      <c r="Q59" s="122"/>
      <c r="R59" s="123"/>
      <c r="S59" s="127"/>
      <c r="T59" s="125" t="s">
        <v>911</v>
      </c>
      <c r="U59" s="112"/>
      <c r="V59" s="126"/>
      <c r="W59" s="127"/>
      <c r="X59" s="129"/>
      <c r="Y59" s="112"/>
      <c r="Z59" s="126"/>
      <c r="AA59" s="127"/>
      <c r="AB59" s="129"/>
      <c r="AC59" s="112"/>
      <c r="AD59" s="126"/>
      <c r="AE59" s="127"/>
      <c r="AF59" s="129"/>
      <c r="AG59" s="112"/>
      <c r="AH59" s="126"/>
      <c r="AI59" s="127"/>
      <c r="AJ59" s="129"/>
      <c r="AK59" s="112" t="s">
        <v>912</v>
      </c>
      <c r="AL59" s="126"/>
      <c r="AM59" s="127"/>
      <c r="AN59" s="129"/>
      <c r="AO59" s="112" t="s">
        <v>912</v>
      </c>
      <c r="AP59" s="126"/>
      <c r="AQ59" s="127"/>
      <c r="AR59" s="129"/>
      <c r="AS59" s="112" t="s">
        <v>912</v>
      </c>
      <c r="AT59" s="126"/>
      <c r="AU59" s="127"/>
      <c r="AV59" s="129"/>
      <c r="AW59" s="112" t="s">
        <v>912</v>
      </c>
      <c r="AX59" s="126"/>
      <c r="AY59" s="128"/>
      <c r="AZ59" s="129"/>
      <c r="BA59" s="116" t="s">
        <v>912</v>
      </c>
    </row>
    <row r="60" spans="1:53" ht="63" customHeight="1">
      <c r="A60" s="108" t="s">
        <v>1146</v>
      </c>
      <c r="B60" s="143"/>
      <c r="C60" s="110" t="s">
        <v>1035</v>
      </c>
      <c r="D60" s="155" t="s">
        <v>1147</v>
      </c>
      <c r="E60" s="112" t="s">
        <v>904</v>
      </c>
      <c r="F60" s="144" t="s">
        <v>1148</v>
      </c>
      <c r="G60" s="112" t="s">
        <v>906</v>
      </c>
      <c r="H60" s="114" t="s">
        <v>907</v>
      </c>
      <c r="I60" s="115" t="s">
        <v>1038</v>
      </c>
      <c r="J60" s="116"/>
      <c r="K60" s="117" t="s">
        <v>17</v>
      </c>
      <c r="L60" s="118" t="s">
        <v>1149</v>
      </c>
      <c r="M60" s="119" t="s">
        <v>910</v>
      </c>
      <c r="N60" s="120"/>
      <c r="O60" s="161"/>
      <c r="P60" s="122"/>
      <c r="Q60" s="122"/>
      <c r="R60" s="123"/>
      <c r="S60" s="127"/>
      <c r="T60" s="125" t="s">
        <v>911</v>
      </c>
      <c r="U60" s="112"/>
      <c r="V60" s="126"/>
      <c r="W60" s="127"/>
      <c r="X60" s="129"/>
      <c r="Y60" s="112"/>
      <c r="Z60" s="126"/>
      <c r="AA60" s="127"/>
      <c r="AB60" s="129"/>
      <c r="AC60" s="112"/>
      <c r="AD60" s="126"/>
      <c r="AE60" s="127"/>
      <c r="AF60" s="129"/>
      <c r="AG60" s="112"/>
      <c r="AH60" s="126"/>
      <c r="AI60" s="127"/>
      <c r="AJ60" s="129"/>
      <c r="AK60" s="112" t="s">
        <v>912</v>
      </c>
      <c r="AL60" s="126"/>
      <c r="AM60" s="127"/>
      <c r="AN60" s="129"/>
      <c r="AO60" s="112" t="s">
        <v>912</v>
      </c>
      <c r="AP60" s="126"/>
      <c r="AQ60" s="127"/>
      <c r="AR60" s="129"/>
      <c r="AS60" s="112" t="s">
        <v>912</v>
      </c>
      <c r="AT60" s="126"/>
      <c r="AU60" s="127"/>
      <c r="AV60" s="129"/>
      <c r="AW60" s="112" t="s">
        <v>912</v>
      </c>
      <c r="AX60" s="126"/>
      <c r="AY60" s="128"/>
      <c r="AZ60" s="129"/>
      <c r="BA60" s="116" t="s">
        <v>912</v>
      </c>
    </row>
    <row r="61" spans="1:53" ht="63" customHeight="1">
      <c r="A61" s="108" t="s">
        <v>1150</v>
      </c>
      <c r="B61" s="143"/>
      <c r="C61" s="110" t="s">
        <v>1035</v>
      </c>
      <c r="D61" s="153" t="s">
        <v>1151</v>
      </c>
      <c r="E61" s="112" t="s">
        <v>904</v>
      </c>
      <c r="F61" s="144" t="s">
        <v>1152</v>
      </c>
      <c r="G61" s="112" t="s">
        <v>906</v>
      </c>
      <c r="H61" s="114" t="s">
        <v>907</v>
      </c>
      <c r="I61" s="115" t="s">
        <v>1038</v>
      </c>
      <c r="J61" s="116"/>
      <c r="K61" s="117" t="s">
        <v>17</v>
      </c>
      <c r="L61" s="118" t="s">
        <v>1153</v>
      </c>
      <c r="M61" s="119" t="s">
        <v>910</v>
      </c>
      <c r="N61" s="120"/>
      <c r="O61" s="161"/>
      <c r="P61" s="122"/>
      <c r="Q61" s="122"/>
      <c r="R61" s="123"/>
      <c r="S61" s="127"/>
      <c r="T61" s="125" t="s">
        <v>911</v>
      </c>
      <c r="U61" s="112"/>
      <c r="V61" s="126"/>
      <c r="W61" s="127"/>
      <c r="X61" s="129"/>
      <c r="Y61" s="112"/>
      <c r="Z61" s="126"/>
      <c r="AA61" s="127"/>
      <c r="AB61" s="129"/>
      <c r="AC61" s="112"/>
      <c r="AD61" s="126"/>
      <c r="AE61" s="127"/>
      <c r="AF61" s="129"/>
      <c r="AG61" s="112"/>
      <c r="AH61" s="126"/>
      <c r="AI61" s="127"/>
      <c r="AJ61" s="129"/>
      <c r="AK61" s="112" t="s">
        <v>912</v>
      </c>
      <c r="AL61" s="126"/>
      <c r="AM61" s="127"/>
      <c r="AN61" s="129"/>
      <c r="AO61" s="112" t="s">
        <v>912</v>
      </c>
      <c r="AP61" s="126"/>
      <c r="AQ61" s="127"/>
      <c r="AR61" s="129"/>
      <c r="AS61" s="112" t="s">
        <v>912</v>
      </c>
      <c r="AT61" s="126"/>
      <c r="AU61" s="127"/>
      <c r="AV61" s="129"/>
      <c r="AW61" s="112" t="s">
        <v>912</v>
      </c>
      <c r="AX61" s="126"/>
      <c r="AY61" s="128"/>
      <c r="AZ61" s="129"/>
      <c r="BA61" s="116" t="s">
        <v>912</v>
      </c>
    </row>
    <row r="62" spans="1:53" ht="63" customHeight="1">
      <c r="A62" s="108" t="s">
        <v>1154</v>
      </c>
      <c r="B62" s="143"/>
      <c r="C62" s="110" t="s">
        <v>1035</v>
      </c>
      <c r="D62" s="155" t="s">
        <v>1155</v>
      </c>
      <c r="E62" s="112" t="s">
        <v>904</v>
      </c>
      <c r="F62" s="144" t="s">
        <v>1156</v>
      </c>
      <c r="G62" s="112" t="s">
        <v>906</v>
      </c>
      <c r="H62" s="114" t="s">
        <v>907</v>
      </c>
      <c r="I62" s="115" t="s">
        <v>1038</v>
      </c>
      <c r="J62" s="116"/>
      <c r="K62" s="117" t="s">
        <v>17</v>
      </c>
      <c r="L62" s="118" t="s">
        <v>1157</v>
      </c>
      <c r="M62" s="119" t="s">
        <v>910</v>
      </c>
      <c r="N62" s="120"/>
      <c r="O62" s="132"/>
      <c r="P62" s="122"/>
      <c r="Q62" s="122"/>
      <c r="R62" s="123"/>
      <c r="S62" s="127"/>
      <c r="T62" s="125" t="s">
        <v>911</v>
      </c>
      <c r="U62" s="112"/>
      <c r="V62" s="126"/>
      <c r="W62" s="127"/>
      <c r="X62" s="129"/>
      <c r="Y62" s="112"/>
      <c r="Z62" s="126"/>
      <c r="AA62" s="127"/>
      <c r="AB62" s="129"/>
      <c r="AC62" s="112"/>
      <c r="AD62" s="126"/>
      <c r="AE62" s="127"/>
      <c r="AF62" s="129"/>
      <c r="AG62" s="112"/>
      <c r="AH62" s="126"/>
      <c r="AI62" s="127"/>
      <c r="AJ62" s="129"/>
      <c r="AK62" s="112" t="s">
        <v>912</v>
      </c>
      <c r="AL62" s="126"/>
      <c r="AM62" s="127"/>
      <c r="AN62" s="129"/>
      <c r="AO62" s="112" t="s">
        <v>912</v>
      </c>
      <c r="AP62" s="126"/>
      <c r="AQ62" s="127"/>
      <c r="AR62" s="129"/>
      <c r="AS62" s="112" t="s">
        <v>912</v>
      </c>
      <c r="AT62" s="126"/>
      <c r="AU62" s="127"/>
      <c r="AV62" s="129"/>
      <c r="AW62" s="112" t="s">
        <v>912</v>
      </c>
      <c r="AX62" s="126"/>
      <c r="AY62" s="128"/>
      <c r="AZ62" s="129"/>
      <c r="BA62" s="116" t="s">
        <v>912</v>
      </c>
    </row>
    <row r="63" spans="1:53" ht="63" customHeight="1">
      <c r="A63" s="108" t="s">
        <v>1158</v>
      </c>
      <c r="B63" s="143"/>
      <c r="C63" s="110" t="s">
        <v>1035</v>
      </c>
      <c r="D63" s="155" t="s">
        <v>1159</v>
      </c>
      <c r="E63" s="112" t="s">
        <v>904</v>
      </c>
      <c r="F63" s="144" t="s">
        <v>1160</v>
      </c>
      <c r="G63" s="112" t="s">
        <v>906</v>
      </c>
      <c r="H63" s="114" t="s">
        <v>907</v>
      </c>
      <c r="I63" s="115" t="s">
        <v>1038</v>
      </c>
      <c r="J63" s="116"/>
      <c r="K63" s="117" t="s">
        <v>17</v>
      </c>
      <c r="L63" s="118" t="s">
        <v>1161</v>
      </c>
      <c r="M63" s="119" t="s">
        <v>910</v>
      </c>
      <c r="N63" s="120"/>
      <c r="O63" s="132"/>
      <c r="P63" s="122"/>
      <c r="Q63" s="122"/>
      <c r="R63" s="123"/>
      <c r="S63" s="127"/>
      <c r="T63" s="125" t="s">
        <v>911</v>
      </c>
      <c r="U63" s="112"/>
      <c r="V63" s="126"/>
      <c r="W63" s="127"/>
      <c r="X63" s="129"/>
      <c r="Y63" s="112"/>
      <c r="Z63" s="126"/>
      <c r="AA63" s="127"/>
      <c r="AB63" s="129"/>
      <c r="AC63" s="112"/>
      <c r="AD63" s="126"/>
      <c r="AE63" s="127"/>
      <c r="AF63" s="129"/>
      <c r="AG63" s="112"/>
      <c r="AH63" s="126"/>
      <c r="AI63" s="127"/>
      <c r="AJ63" s="129"/>
      <c r="AK63" s="112" t="s">
        <v>912</v>
      </c>
      <c r="AL63" s="126"/>
      <c r="AM63" s="127"/>
      <c r="AN63" s="129"/>
      <c r="AO63" s="112" t="s">
        <v>912</v>
      </c>
      <c r="AP63" s="126"/>
      <c r="AQ63" s="127"/>
      <c r="AR63" s="129"/>
      <c r="AS63" s="112" t="s">
        <v>912</v>
      </c>
      <c r="AT63" s="126"/>
      <c r="AU63" s="127"/>
      <c r="AV63" s="129"/>
      <c r="AW63" s="112" t="s">
        <v>912</v>
      </c>
      <c r="AX63" s="126"/>
      <c r="AY63" s="128"/>
      <c r="AZ63" s="129"/>
      <c r="BA63" s="116" t="s">
        <v>912</v>
      </c>
    </row>
    <row r="64" spans="1:53" ht="63" customHeight="1">
      <c r="A64" s="108" t="s">
        <v>1162</v>
      </c>
      <c r="B64" s="143"/>
      <c r="C64" s="110" t="s">
        <v>1035</v>
      </c>
      <c r="D64" s="155" t="s">
        <v>1163</v>
      </c>
      <c r="E64" s="112" t="s">
        <v>904</v>
      </c>
      <c r="F64" s="144" t="s">
        <v>1164</v>
      </c>
      <c r="G64" s="112" t="s">
        <v>906</v>
      </c>
      <c r="H64" s="114" t="s">
        <v>907</v>
      </c>
      <c r="I64" s="115" t="s">
        <v>1038</v>
      </c>
      <c r="J64" s="116"/>
      <c r="K64" s="117" t="s">
        <v>17</v>
      </c>
      <c r="L64" s="118" t="s">
        <v>1165</v>
      </c>
      <c r="M64" s="119" t="s">
        <v>910</v>
      </c>
      <c r="N64" s="120"/>
      <c r="O64" s="132"/>
      <c r="P64" s="122"/>
      <c r="Q64" s="122"/>
      <c r="R64" s="123"/>
      <c r="S64" s="127"/>
      <c r="T64" s="125" t="s">
        <v>911</v>
      </c>
      <c r="U64" s="112"/>
      <c r="V64" s="126"/>
      <c r="W64" s="127"/>
      <c r="X64" s="129"/>
      <c r="Y64" s="112"/>
      <c r="Z64" s="126"/>
      <c r="AA64" s="127"/>
      <c r="AB64" s="129"/>
      <c r="AC64" s="112"/>
      <c r="AD64" s="126"/>
      <c r="AE64" s="127"/>
      <c r="AF64" s="129"/>
      <c r="AG64" s="112"/>
      <c r="AH64" s="126"/>
      <c r="AI64" s="127"/>
      <c r="AJ64" s="129"/>
      <c r="AK64" s="112" t="s">
        <v>912</v>
      </c>
      <c r="AL64" s="126"/>
      <c r="AM64" s="127"/>
      <c r="AN64" s="129"/>
      <c r="AO64" s="112" t="s">
        <v>912</v>
      </c>
      <c r="AP64" s="126"/>
      <c r="AQ64" s="127"/>
      <c r="AR64" s="129"/>
      <c r="AS64" s="112" t="s">
        <v>912</v>
      </c>
      <c r="AT64" s="126"/>
      <c r="AU64" s="127"/>
      <c r="AV64" s="129"/>
      <c r="AW64" s="112" t="s">
        <v>912</v>
      </c>
      <c r="AX64" s="126"/>
      <c r="AY64" s="128"/>
      <c r="AZ64" s="129"/>
      <c r="BA64" s="116" t="s">
        <v>912</v>
      </c>
    </row>
    <row r="65" spans="1:53" ht="63" customHeight="1">
      <c r="A65" s="108" t="s">
        <v>1166</v>
      </c>
      <c r="B65" s="143"/>
      <c r="C65" s="110" t="s">
        <v>1035</v>
      </c>
      <c r="D65" s="155" t="s">
        <v>1167</v>
      </c>
      <c r="E65" s="112" t="s">
        <v>904</v>
      </c>
      <c r="F65" s="144" t="s">
        <v>1168</v>
      </c>
      <c r="G65" s="112" t="s">
        <v>906</v>
      </c>
      <c r="H65" s="114" t="s">
        <v>907</v>
      </c>
      <c r="I65" s="115" t="s">
        <v>1038</v>
      </c>
      <c r="J65" s="116"/>
      <c r="K65" s="117" t="s">
        <v>17</v>
      </c>
      <c r="L65" s="118" t="s">
        <v>1169</v>
      </c>
      <c r="M65" s="119" t="s">
        <v>910</v>
      </c>
      <c r="N65" s="120"/>
      <c r="O65" s="161"/>
      <c r="P65" s="122"/>
      <c r="Q65" s="122"/>
      <c r="R65" s="123"/>
      <c r="S65" s="127"/>
      <c r="T65" s="125" t="s">
        <v>911</v>
      </c>
      <c r="U65" s="112"/>
      <c r="V65" s="126"/>
      <c r="W65" s="127"/>
      <c r="X65" s="129"/>
      <c r="Y65" s="112"/>
      <c r="Z65" s="126"/>
      <c r="AA65" s="127"/>
      <c r="AB65" s="129"/>
      <c r="AC65" s="112"/>
      <c r="AD65" s="126"/>
      <c r="AE65" s="127"/>
      <c r="AF65" s="129"/>
      <c r="AG65" s="112"/>
      <c r="AH65" s="126"/>
      <c r="AI65" s="127"/>
      <c r="AJ65" s="129"/>
      <c r="AK65" s="112" t="s">
        <v>912</v>
      </c>
      <c r="AL65" s="126"/>
      <c r="AM65" s="127"/>
      <c r="AN65" s="129"/>
      <c r="AO65" s="112" t="s">
        <v>912</v>
      </c>
      <c r="AP65" s="126"/>
      <c r="AQ65" s="127"/>
      <c r="AR65" s="129"/>
      <c r="AS65" s="112" t="s">
        <v>912</v>
      </c>
      <c r="AT65" s="126"/>
      <c r="AU65" s="127"/>
      <c r="AV65" s="129"/>
      <c r="AW65" s="112" t="s">
        <v>912</v>
      </c>
      <c r="AX65" s="126"/>
      <c r="AY65" s="128"/>
      <c r="AZ65" s="129"/>
      <c r="BA65" s="116" t="s">
        <v>912</v>
      </c>
    </row>
    <row r="66" spans="1:53" ht="63" customHeight="1">
      <c r="A66" s="108" t="s">
        <v>1170</v>
      </c>
      <c r="B66" s="143"/>
      <c r="C66" s="110" t="s">
        <v>1035</v>
      </c>
      <c r="D66" s="155" t="s">
        <v>1171</v>
      </c>
      <c r="E66" s="112" t="s">
        <v>904</v>
      </c>
      <c r="F66" s="144" t="s">
        <v>1172</v>
      </c>
      <c r="G66" s="112" t="s">
        <v>906</v>
      </c>
      <c r="H66" s="114" t="s">
        <v>907</v>
      </c>
      <c r="I66" s="115" t="s">
        <v>1038</v>
      </c>
      <c r="J66" s="116"/>
      <c r="K66" s="117" t="s">
        <v>17</v>
      </c>
      <c r="L66" s="118" t="s">
        <v>1173</v>
      </c>
      <c r="M66" s="119" t="s">
        <v>910</v>
      </c>
      <c r="N66" s="120"/>
      <c r="O66" s="161"/>
      <c r="P66" s="122"/>
      <c r="Q66" s="122"/>
      <c r="R66" s="123"/>
      <c r="S66" s="127"/>
      <c r="T66" s="125" t="s">
        <v>911</v>
      </c>
      <c r="U66" s="112"/>
      <c r="V66" s="126"/>
      <c r="W66" s="127"/>
      <c r="X66" s="129"/>
      <c r="Y66" s="112"/>
      <c r="Z66" s="126"/>
      <c r="AA66" s="127"/>
      <c r="AB66" s="129"/>
      <c r="AC66" s="112"/>
      <c r="AD66" s="126"/>
      <c r="AE66" s="127"/>
      <c r="AF66" s="129"/>
      <c r="AG66" s="112"/>
      <c r="AH66" s="126"/>
      <c r="AI66" s="127"/>
      <c r="AJ66" s="129"/>
      <c r="AK66" s="112" t="s">
        <v>912</v>
      </c>
      <c r="AL66" s="126"/>
      <c r="AM66" s="127"/>
      <c r="AN66" s="129"/>
      <c r="AO66" s="112" t="s">
        <v>912</v>
      </c>
      <c r="AP66" s="126"/>
      <c r="AQ66" s="127"/>
      <c r="AR66" s="129"/>
      <c r="AS66" s="112" t="s">
        <v>912</v>
      </c>
      <c r="AT66" s="126"/>
      <c r="AU66" s="127"/>
      <c r="AV66" s="129"/>
      <c r="AW66" s="112" t="s">
        <v>912</v>
      </c>
      <c r="AX66" s="126"/>
      <c r="AY66" s="128"/>
      <c r="AZ66" s="129"/>
      <c r="BA66" s="116" t="s">
        <v>912</v>
      </c>
    </row>
    <row r="67" spans="1:53" ht="63" customHeight="1">
      <c r="A67" s="108" t="s">
        <v>1174</v>
      </c>
      <c r="B67" s="143"/>
      <c r="C67" s="110" t="s">
        <v>1035</v>
      </c>
      <c r="D67" s="155" t="s">
        <v>1175</v>
      </c>
      <c r="E67" s="112" t="s">
        <v>904</v>
      </c>
      <c r="F67" s="144" t="s">
        <v>1176</v>
      </c>
      <c r="G67" s="112" t="s">
        <v>906</v>
      </c>
      <c r="H67" s="114" t="s">
        <v>907</v>
      </c>
      <c r="I67" s="115" t="s">
        <v>1038</v>
      </c>
      <c r="J67" s="116"/>
      <c r="K67" s="117" t="s">
        <v>17</v>
      </c>
      <c r="L67" s="118" t="s">
        <v>1177</v>
      </c>
      <c r="M67" s="119" t="s">
        <v>910</v>
      </c>
      <c r="N67" s="120"/>
      <c r="O67" s="132"/>
      <c r="P67" s="122"/>
      <c r="Q67" s="122"/>
      <c r="R67" s="123"/>
      <c r="S67" s="127"/>
      <c r="T67" s="125" t="s">
        <v>911</v>
      </c>
      <c r="U67" s="112"/>
      <c r="V67" s="126"/>
      <c r="W67" s="127"/>
      <c r="X67" s="129"/>
      <c r="Y67" s="112"/>
      <c r="Z67" s="126"/>
      <c r="AA67" s="127"/>
      <c r="AB67" s="129"/>
      <c r="AC67" s="112"/>
      <c r="AD67" s="126"/>
      <c r="AE67" s="127"/>
      <c r="AF67" s="129"/>
      <c r="AG67" s="112"/>
      <c r="AH67" s="126"/>
      <c r="AI67" s="127"/>
      <c r="AJ67" s="129"/>
      <c r="AK67" s="112" t="s">
        <v>912</v>
      </c>
      <c r="AL67" s="126"/>
      <c r="AM67" s="127"/>
      <c r="AN67" s="129"/>
      <c r="AO67" s="112" t="s">
        <v>912</v>
      </c>
      <c r="AP67" s="126"/>
      <c r="AQ67" s="127"/>
      <c r="AR67" s="129"/>
      <c r="AS67" s="112" t="s">
        <v>912</v>
      </c>
      <c r="AT67" s="126"/>
      <c r="AU67" s="127"/>
      <c r="AV67" s="129"/>
      <c r="AW67" s="112" t="s">
        <v>912</v>
      </c>
      <c r="AX67" s="126"/>
      <c r="AY67" s="128"/>
      <c r="AZ67" s="129"/>
      <c r="BA67" s="116" t="s">
        <v>912</v>
      </c>
    </row>
    <row r="68" spans="1:53" ht="57" customHeight="1">
      <c r="A68" s="108" t="s">
        <v>1178</v>
      </c>
      <c r="B68" s="143"/>
      <c r="C68" s="110" t="s">
        <v>1035</v>
      </c>
      <c r="D68" s="155" t="s">
        <v>1179</v>
      </c>
      <c r="E68" s="112" t="s">
        <v>904</v>
      </c>
      <c r="F68" s="144" t="s">
        <v>1180</v>
      </c>
      <c r="G68" s="112" t="s">
        <v>906</v>
      </c>
      <c r="H68" s="114" t="s">
        <v>907</v>
      </c>
      <c r="I68" s="115" t="s">
        <v>1038</v>
      </c>
      <c r="J68" s="116"/>
      <c r="K68" s="117" t="s">
        <v>17</v>
      </c>
      <c r="L68" s="118" t="s">
        <v>1181</v>
      </c>
      <c r="M68" s="119" t="s">
        <v>910</v>
      </c>
      <c r="N68" s="120"/>
      <c r="O68" s="132"/>
      <c r="P68" s="122"/>
      <c r="Q68" s="122"/>
      <c r="R68" s="123"/>
      <c r="S68" s="127"/>
      <c r="T68" s="125" t="s">
        <v>911</v>
      </c>
      <c r="U68" s="112"/>
      <c r="V68" s="126"/>
      <c r="W68" s="127"/>
      <c r="X68" s="129"/>
      <c r="Y68" s="112"/>
      <c r="Z68" s="126"/>
      <c r="AA68" s="127"/>
      <c r="AB68" s="129"/>
      <c r="AC68" s="112"/>
      <c r="AD68" s="126"/>
      <c r="AE68" s="127"/>
      <c r="AF68" s="129"/>
      <c r="AG68" s="112"/>
      <c r="AH68" s="126"/>
      <c r="AI68" s="127"/>
      <c r="AJ68" s="129"/>
      <c r="AK68" s="112" t="s">
        <v>912</v>
      </c>
      <c r="AL68" s="126"/>
      <c r="AM68" s="127"/>
      <c r="AN68" s="129"/>
      <c r="AO68" s="112" t="s">
        <v>912</v>
      </c>
      <c r="AP68" s="126"/>
      <c r="AQ68" s="127"/>
      <c r="AR68" s="129"/>
      <c r="AS68" s="112" t="s">
        <v>912</v>
      </c>
      <c r="AT68" s="126"/>
      <c r="AU68" s="127"/>
      <c r="AV68" s="129"/>
      <c r="AW68" s="112" t="s">
        <v>912</v>
      </c>
      <c r="AX68" s="126"/>
      <c r="AY68" s="128"/>
      <c r="AZ68" s="129"/>
      <c r="BA68" s="116" t="s">
        <v>912</v>
      </c>
    </row>
    <row r="69" spans="1:53" ht="51.75" customHeight="1">
      <c r="A69" s="108" t="s">
        <v>1182</v>
      </c>
      <c r="B69" s="143"/>
      <c r="C69" s="110" t="s">
        <v>1035</v>
      </c>
      <c r="D69" s="155" t="s">
        <v>1183</v>
      </c>
      <c r="E69" s="112" t="s">
        <v>904</v>
      </c>
      <c r="F69" s="144" t="s">
        <v>1184</v>
      </c>
      <c r="G69" s="112" t="s">
        <v>906</v>
      </c>
      <c r="H69" s="114" t="s">
        <v>907</v>
      </c>
      <c r="I69" s="115" t="s">
        <v>1038</v>
      </c>
      <c r="J69" s="116"/>
      <c r="K69" s="117" t="s">
        <v>17</v>
      </c>
      <c r="L69" s="118" t="s">
        <v>1185</v>
      </c>
      <c r="M69" s="119" t="s">
        <v>910</v>
      </c>
      <c r="N69" s="120"/>
      <c r="O69" s="161"/>
      <c r="P69" s="122"/>
      <c r="Q69" s="122"/>
      <c r="R69" s="123"/>
      <c r="S69" s="127"/>
      <c r="T69" s="125" t="s">
        <v>911</v>
      </c>
      <c r="U69" s="112"/>
      <c r="V69" s="126"/>
      <c r="W69" s="127"/>
      <c r="X69" s="129"/>
      <c r="Y69" s="112"/>
      <c r="Z69" s="126"/>
      <c r="AA69" s="127"/>
      <c r="AB69" s="129"/>
      <c r="AC69" s="112"/>
      <c r="AD69" s="126"/>
      <c r="AE69" s="127"/>
      <c r="AF69" s="129"/>
      <c r="AG69" s="112"/>
      <c r="AH69" s="126"/>
      <c r="AI69" s="127"/>
      <c r="AJ69" s="129"/>
      <c r="AK69" s="112" t="s">
        <v>912</v>
      </c>
      <c r="AL69" s="126"/>
      <c r="AM69" s="127"/>
      <c r="AN69" s="129"/>
      <c r="AO69" s="112" t="s">
        <v>912</v>
      </c>
      <c r="AP69" s="126"/>
      <c r="AQ69" s="127"/>
      <c r="AR69" s="129"/>
      <c r="AS69" s="112" t="s">
        <v>912</v>
      </c>
      <c r="AT69" s="126"/>
      <c r="AU69" s="127"/>
      <c r="AV69" s="129"/>
      <c r="AW69" s="112" t="s">
        <v>912</v>
      </c>
      <c r="AX69" s="126"/>
      <c r="AY69" s="128"/>
      <c r="AZ69" s="129"/>
      <c r="BA69" s="116" t="s">
        <v>912</v>
      </c>
    </row>
    <row r="70" spans="1:53" ht="52.5" customHeight="1">
      <c r="A70" s="108" t="s">
        <v>1186</v>
      </c>
      <c r="B70" s="143"/>
      <c r="C70" s="110" t="s">
        <v>1035</v>
      </c>
      <c r="D70" s="155" t="s">
        <v>1187</v>
      </c>
      <c r="E70" s="112" t="s">
        <v>904</v>
      </c>
      <c r="F70" s="144" t="s">
        <v>1188</v>
      </c>
      <c r="G70" s="112" t="s">
        <v>906</v>
      </c>
      <c r="H70" s="114" t="s">
        <v>907</v>
      </c>
      <c r="I70" s="115" t="s">
        <v>1038</v>
      </c>
      <c r="J70" s="116"/>
      <c r="K70" s="117" t="s">
        <v>17</v>
      </c>
      <c r="L70" s="118" t="s">
        <v>1189</v>
      </c>
      <c r="M70" s="119" t="s">
        <v>910</v>
      </c>
      <c r="N70" s="120"/>
      <c r="O70" s="132"/>
      <c r="P70" s="122"/>
      <c r="Q70" s="122"/>
      <c r="R70" s="123"/>
      <c r="S70" s="127"/>
      <c r="T70" s="125" t="s">
        <v>911</v>
      </c>
      <c r="U70" s="112"/>
      <c r="V70" s="126"/>
      <c r="W70" s="127"/>
      <c r="X70" s="129"/>
      <c r="Y70" s="112"/>
      <c r="Z70" s="126"/>
      <c r="AA70" s="127"/>
      <c r="AB70" s="129"/>
      <c r="AC70" s="112"/>
      <c r="AD70" s="126"/>
      <c r="AE70" s="127"/>
      <c r="AF70" s="129"/>
      <c r="AG70" s="112"/>
      <c r="AH70" s="126"/>
      <c r="AI70" s="127"/>
      <c r="AJ70" s="129"/>
      <c r="AK70" s="112" t="s">
        <v>912</v>
      </c>
      <c r="AL70" s="126"/>
      <c r="AM70" s="127"/>
      <c r="AN70" s="129"/>
      <c r="AO70" s="112" t="s">
        <v>912</v>
      </c>
      <c r="AP70" s="126"/>
      <c r="AQ70" s="127"/>
      <c r="AR70" s="129"/>
      <c r="AS70" s="112" t="s">
        <v>912</v>
      </c>
      <c r="AT70" s="126"/>
      <c r="AU70" s="127"/>
      <c r="AV70" s="129"/>
      <c r="AW70" s="112" t="s">
        <v>912</v>
      </c>
      <c r="AX70" s="126"/>
      <c r="AY70" s="128"/>
      <c r="AZ70" s="129"/>
      <c r="BA70" s="116" t="s">
        <v>912</v>
      </c>
    </row>
    <row r="71" spans="1:53" ht="60.75" customHeight="1">
      <c r="A71" s="108" t="s">
        <v>1190</v>
      </c>
      <c r="B71" s="143"/>
      <c r="C71" s="110" t="s">
        <v>1035</v>
      </c>
      <c r="D71" s="153" t="s">
        <v>1191</v>
      </c>
      <c r="E71" s="112" t="s">
        <v>904</v>
      </c>
      <c r="F71" s="144" t="s">
        <v>1192</v>
      </c>
      <c r="G71" s="112" t="s">
        <v>906</v>
      </c>
      <c r="H71" s="114" t="s">
        <v>907</v>
      </c>
      <c r="I71" s="115" t="s">
        <v>1038</v>
      </c>
      <c r="J71" s="116"/>
      <c r="K71" s="117" t="s">
        <v>17</v>
      </c>
      <c r="L71" s="118" t="s">
        <v>1193</v>
      </c>
      <c r="M71" s="119" t="s">
        <v>910</v>
      </c>
      <c r="N71" s="120"/>
      <c r="O71" s="132"/>
      <c r="P71" s="122"/>
      <c r="Q71" s="122"/>
      <c r="R71" s="123"/>
      <c r="S71" s="127"/>
      <c r="T71" s="125" t="s">
        <v>911</v>
      </c>
      <c r="U71" s="112"/>
      <c r="V71" s="126"/>
      <c r="W71" s="127"/>
      <c r="X71" s="129"/>
      <c r="Y71" s="112"/>
      <c r="Z71" s="126"/>
      <c r="AA71" s="127"/>
      <c r="AB71" s="129"/>
      <c r="AC71" s="112"/>
      <c r="AD71" s="126"/>
      <c r="AE71" s="127"/>
      <c r="AF71" s="129"/>
      <c r="AG71" s="112"/>
      <c r="AH71" s="126"/>
      <c r="AI71" s="127"/>
      <c r="AJ71" s="129"/>
      <c r="AK71" s="112" t="s">
        <v>912</v>
      </c>
      <c r="AL71" s="126"/>
      <c r="AM71" s="127"/>
      <c r="AN71" s="129"/>
      <c r="AO71" s="112" t="s">
        <v>912</v>
      </c>
      <c r="AP71" s="126"/>
      <c r="AQ71" s="127"/>
      <c r="AR71" s="129"/>
      <c r="AS71" s="112" t="s">
        <v>912</v>
      </c>
      <c r="AT71" s="126"/>
      <c r="AU71" s="127"/>
      <c r="AV71" s="129"/>
      <c r="AW71" s="112" t="s">
        <v>912</v>
      </c>
      <c r="AX71" s="126"/>
      <c r="AY71" s="128"/>
      <c r="AZ71" s="129"/>
      <c r="BA71" s="116" t="s">
        <v>912</v>
      </c>
    </row>
    <row r="72" spans="1:53" ht="50.25" customHeight="1">
      <c r="A72" s="108" t="s">
        <v>1194</v>
      </c>
      <c r="B72" s="143"/>
      <c r="C72" s="110" t="s">
        <v>1035</v>
      </c>
      <c r="D72" s="155" t="s">
        <v>1195</v>
      </c>
      <c r="E72" s="112" t="s">
        <v>904</v>
      </c>
      <c r="F72" s="144" t="s">
        <v>1196</v>
      </c>
      <c r="G72" s="112" t="s">
        <v>906</v>
      </c>
      <c r="H72" s="114" t="s">
        <v>907</v>
      </c>
      <c r="I72" s="115" t="s">
        <v>1038</v>
      </c>
      <c r="J72" s="116"/>
      <c r="K72" s="117" t="s">
        <v>17</v>
      </c>
      <c r="L72" s="118" t="s">
        <v>1197</v>
      </c>
      <c r="M72" s="119" t="s">
        <v>910</v>
      </c>
      <c r="N72" s="120"/>
      <c r="O72" s="132"/>
      <c r="P72" s="122"/>
      <c r="Q72" s="122"/>
      <c r="R72" s="123"/>
      <c r="S72" s="127"/>
      <c r="T72" s="125" t="s">
        <v>911</v>
      </c>
      <c r="U72" s="112"/>
      <c r="V72" s="126"/>
      <c r="W72" s="127"/>
      <c r="X72" s="129"/>
      <c r="Y72" s="112"/>
      <c r="Z72" s="126"/>
      <c r="AA72" s="127"/>
      <c r="AB72" s="129"/>
      <c r="AC72" s="112"/>
      <c r="AD72" s="126"/>
      <c r="AE72" s="127"/>
      <c r="AF72" s="129"/>
      <c r="AG72" s="112"/>
      <c r="AH72" s="126"/>
      <c r="AI72" s="127"/>
      <c r="AJ72" s="129"/>
      <c r="AK72" s="112" t="s">
        <v>912</v>
      </c>
      <c r="AL72" s="126"/>
      <c r="AM72" s="127"/>
      <c r="AN72" s="129"/>
      <c r="AO72" s="112" t="s">
        <v>912</v>
      </c>
      <c r="AP72" s="126"/>
      <c r="AQ72" s="127"/>
      <c r="AR72" s="129"/>
      <c r="AS72" s="112" t="s">
        <v>912</v>
      </c>
      <c r="AT72" s="126"/>
      <c r="AU72" s="127"/>
      <c r="AV72" s="129"/>
      <c r="AW72" s="112" t="s">
        <v>912</v>
      </c>
      <c r="AX72" s="126"/>
      <c r="AY72" s="128"/>
      <c r="AZ72" s="129"/>
      <c r="BA72" s="116" t="s">
        <v>912</v>
      </c>
    </row>
    <row r="73" spans="1:53" ht="48.75" customHeight="1">
      <c r="A73" s="108" t="s">
        <v>1198</v>
      </c>
      <c r="B73" s="143"/>
      <c r="C73" s="110" t="s">
        <v>1035</v>
      </c>
      <c r="D73" s="155" t="s">
        <v>1199</v>
      </c>
      <c r="E73" s="112" t="s">
        <v>904</v>
      </c>
      <c r="F73" s="144" t="s">
        <v>1200</v>
      </c>
      <c r="G73" s="112" t="s">
        <v>906</v>
      </c>
      <c r="H73" s="114" t="s">
        <v>907</v>
      </c>
      <c r="I73" s="115" t="s">
        <v>1038</v>
      </c>
      <c r="J73" s="116"/>
      <c r="K73" s="117" t="s">
        <v>17</v>
      </c>
      <c r="L73" s="118" t="s">
        <v>1201</v>
      </c>
      <c r="M73" s="119" t="s">
        <v>910</v>
      </c>
      <c r="N73" s="120"/>
      <c r="O73" s="132"/>
      <c r="P73" s="122"/>
      <c r="Q73" s="122"/>
      <c r="R73" s="123"/>
      <c r="S73" s="127"/>
      <c r="T73" s="125" t="s">
        <v>911</v>
      </c>
      <c r="U73" s="112"/>
      <c r="V73" s="126"/>
      <c r="W73" s="127"/>
      <c r="X73" s="129"/>
      <c r="Y73" s="112"/>
      <c r="Z73" s="126"/>
      <c r="AA73" s="127"/>
      <c r="AB73" s="129"/>
      <c r="AC73" s="112"/>
      <c r="AD73" s="126"/>
      <c r="AE73" s="127"/>
      <c r="AF73" s="129"/>
      <c r="AG73" s="112"/>
      <c r="AH73" s="126"/>
      <c r="AI73" s="127"/>
      <c r="AJ73" s="129"/>
      <c r="AK73" s="112" t="s">
        <v>912</v>
      </c>
      <c r="AL73" s="126"/>
      <c r="AM73" s="127"/>
      <c r="AN73" s="129"/>
      <c r="AO73" s="112" t="s">
        <v>912</v>
      </c>
      <c r="AP73" s="126"/>
      <c r="AQ73" s="127"/>
      <c r="AR73" s="129"/>
      <c r="AS73" s="112" t="s">
        <v>912</v>
      </c>
      <c r="AT73" s="126"/>
      <c r="AU73" s="127"/>
      <c r="AV73" s="129"/>
      <c r="AW73" s="112" t="s">
        <v>912</v>
      </c>
      <c r="AX73" s="126"/>
      <c r="AY73" s="128"/>
      <c r="AZ73" s="129"/>
      <c r="BA73" s="116" t="s">
        <v>912</v>
      </c>
    </row>
    <row r="74" spans="1:53" ht="63" customHeight="1">
      <c r="A74" s="108" t="s">
        <v>1202</v>
      </c>
      <c r="B74" s="162"/>
      <c r="C74" s="110" t="s">
        <v>902</v>
      </c>
      <c r="D74" s="155" t="s">
        <v>1203</v>
      </c>
      <c r="E74" s="112" t="s">
        <v>904</v>
      </c>
      <c r="F74" s="144" t="s">
        <v>1204</v>
      </c>
      <c r="G74" s="112" t="s">
        <v>906</v>
      </c>
      <c r="H74" s="114" t="s">
        <v>907</v>
      </c>
      <c r="I74" s="115" t="s">
        <v>908</v>
      </c>
      <c r="J74" s="116"/>
      <c r="K74" s="117" t="s">
        <v>17</v>
      </c>
      <c r="L74" s="118" t="s">
        <v>1205</v>
      </c>
      <c r="M74" s="119" t="s">
        <v>910</v>
      </c>
      <c r="N74" s="120"/>
      <c r="O74" s="141"/>
      <c r="P74" s="122"/>
      <c r="Q74" s="122"/>
      <c r="R74" s="123"/>
      <c r="S74" s="163"/>
      <c r="T74" s="125" t="s">
        <v>911</v>
      </c>
      <c r="U74" s="112"/>
      <c r="V74" s="164"/>
      <c r="W74" s="163"/>
      <c r="X74" s="129"/>
      <c r="Y74" s="112"/>
      <c r="Z74" s="164"/>
      <c r="AA74" s="163"/>
      <c r="AB74" s="129"/>
      <c r="AC74" s="112"/>
      <c r="AD74" s="164"/>
      <c r="AE74" s="163"/>
      <c r="AF74" s="129"/>
      <c r="AG74" s="112"/>
      <c r="AH74" s="164"/>
      <c r="AI74" s="163"/>
      <c r="AJ74" s="129"/>
      <c r="AK74" s="112" t="s">
        <v>912</v>
      </c>
      <c r="AL74" s="164"/>
      <c r="AM74" s="163"/>
      <c r="AN74" s="129"/>
      <c r="AO74" s="112" t="s">
        <v>912</v>
      </c>
      <c r="AP74" s="164"/>
      <c r="AQ74" s="163"/>
      <c r="AR74" s="129"/>
      <c r="AS74" s="112" t="s">
        <v>912</v>
      </c>
      <c r="AT74" s="164"/>
      <c r="AU74" s="163"/>
      <c r="AV74" s="129"/>
      <c r="AW74" s="112" t="s">
        <v>912</v>
      </c>
      <c r="AX74" s="164"/>
      <c r="AY74" s="165"/>
      <c r="AZ74" s="129"/>
      <c r="BA74" s="116" t="s">
        <v>912</v>
      </c>
    </row>
    <row r="75" spans="1:53" ht="64.5" customHeight="1">
      <c r="A75" s="108" t="s">
        <v>1206</v>
      </c>
      <c r="B75" s="162"/>
      <c r="C75" s="110" t="s">
        <v>902</v>
      </c>
      <c r="D75" s="155" t="s">
        <v>1207</v>
      </c>
      <c r="E75" s="112" t="s">
        <v>904</v>
      </c>
      <c r="F75" s="144" t="s">
        <v>1208</v>
      </c>
      <c r="G75" s="112" t="s">
        <v>906</v>
      </c>
      <c r="H75" s="114" t="s">
        <v>907</v>
      </c>
      <c r="I75" s="115" t="s">
        <v>908</v>
      </c>
      <c r="J75" s="116"/>
      <c r="K75" s="117" t="s">
        <v>17</v>
      </c>
      <c r="L75" s="118" t="s">
        <v>1209</v>
      </c>
      <c r="M75" s="119" t="s">
        <v>910</v>
      </c>
      <c r="N75" s="120"/>
      <c r="O75" s="141"/>
      <c r="P75" s="122"/>
      <c r="Q75" s="122"/>
      <c r="R75" s="123"/>
      <c r="S75" s="163"/>
      <c r="T75" s="125" t="s">
        <v>911</v>
      </c>
      <c r="U75" s="112"/>
      <c r="V75" s="164"/>
      <c r="W75" s="163"/>
      <c r="X75" s="129"/>
      <c r="Y75" s="112"/>
      <c r="Z75" s="164"/>
      <c r="AA75" s="163"/>
      <c r="AB75" s="129"/>
      <c r="AC75" s="112"/>
      <c r="AD75" s="164"/>
      <c r="AE75" s="163"/>
      <c r="AF75" s="129"/>
      <c r="AG75" s="112"/>
      <c r="AH75" s="164"/>
      <c r="AI75" s="163"/>
      <c r="AJ75" s="129"/>
      <c r="AK75" s="112" t="s">
        <v>912</v>
      </c>
      <c r="AL75" s="164"/>
      <c r="AM75" s="163"/>
      <c r="AN75" s="129"/>
      <c r="AO75" s="112" t="s">
        <v>912</v>
      </c>
      <c r="AP75" s="164"/>
      <c r="AQ75" s="163"/>
      <c r="AR75" s="129"/>
      <c r="AS75" s="112" t="s">
        <v>912</v>
      </c>
      <c r="AT75" s="164"/>
      <c r="AU75" s="163"/>
      <c r="AV75" s="129"/>
      <c r="AW75" s="112" t="s">
        <v>912</v>
      </c>
      <c r="AX75" s="164"/>
      <c r="AY75" s="165"/>
      <c r="AZ75" s="166"/>
      <c r="BA75" s="167" t="s">
        <v>912</v>
      </c>
    </row>
    <row r="76" spans="1:53" ht="64.5" customHeight="1">
      <c r="A76" s="108" t="s">
        <v>1210</v>
      </c>
      <c r="B76" s="162"/>
      <c r="C76" s="110" t="s">
        <v>902</v>
      </c>
      <c r="D76" s="155" t="s">
        <v>1211</v>
      </c>
      <c r="E76" s="112" t="s">
        <v>904</v>
      </c>
      <c r="F76" s="144" t="s">
        <v>1212</v>
      </c>
      <c r="G76" s="112" t="s">
        <v>906</v>
      </c>
      <c r="H76" s="114" t="s">
        <v>907</v>
      </c>
      <c r="I76" s="115" t="s">
        <v>908</v>
      </c>
      <c r="J76" s="116"/>
      <c r="K76" s="117" t="s">
        <v>17</v>
      </c>
      <c r="L76" s="118" t="s">
        <v>1213</v>
      </c>
      <c r="M76" s="119" t="s">
        <v>910</v>
      </c>
      <c r="N76" s="120"/>
      <c r="O76" s="141"/>
      <c r="P76" s="122"/>
      <c r="Q76" s="122"/>
      <c r="R76" s="123"/>
      <c r="S76" s="163"/>
      <c r="T76" s="125" t="s">
        <v>911</v>
      </c>
      <c r="U76" s="112"/>
      <c r="V76" s="164"/>
      <c r="W76" s="163"/>
      <c r="X76" s="129"/>
      <c r="Y76" s="112"/>
      <c r="Z76" s="164"/>
      <c r="AA76" s="163"/>
      <c r="AB76" s="129"/>
      <c r="AC76" s="112"/>
      <c r="AD76" s="164"/>
      <c r="AE76" s="163"/>
      <c r="AF76" s="129"/>
      <c r="AG76" s="112"/>
      <c r="AH76" s="164"/>
      <c r="AI76" s="163"/>
      <c r="AJ76" s="129"/>
      <c r="AK76" s="112" t="s">
        <v>912</v>
      </c>
      <c r="AL76" s="164"/>
      <c r="AM76" s="163"/>
      <c r="AN76" s="129"/>
      <c r="AO76" s="112" t="s">
        <v>912</v>
      </c>
      <c r="AP76" s="164"/>
      <c r="AQ76" s="163"/>
      <c r="AR76" s="129"/>
      <c r="AS76" s="112" t="s">
        <v>912</v>
      </c>
      <c r="AT76" s="164"/>
      <c r="AU76" s="163"/>
      <c r="AV76" s="129"/>
      <c r="AW76" s="112" t="s">
        <v>912</v>
      </c>
      <c r="AX76" s="164"/>
      <c r="AY76" s="165"/>
      <c r="AZ76" s="166"/>
      <c r="BA76" s="167" t="s">
        <v>912</v>
      </c>
    </row>
    <row r="77" spans="1:53" ht="64.5" customHeight="1">
      <c r="A77" s="108" t="s">
        <v>1214</v>
      </c>
      <c r="B77" s="162"/>
      <c r="C77" s="110" t="s">
        <v>902</v>
      </c>
      <c r="D77" s="155" t="s">
        <v>1215</v>
      </c>
      <c r="E77" s="112" t="s">
        <v>904</v>
      </c>
      <c r="F77" s="144" t="s">
        <v>1216</v>
      </c>
      <c r="G77" s="112" t="s">
        <v>906</v>
      </c>
      <c r="H77" s="114" t="s">
        <v>907</v>
      </c>
      <c r="I77" s="115" t="s">
        <v>908</v>
      </c>
      <c r="J77" s="116"/>
      <c r="K77" s="117" t="s">
        <v>17</v>
      </c>
      <c r="L77" s="118" t="s">
        <v>1217</v>
      </c>
      <c r="M77" s="119" t="s">
        <v>910</v>
      </c>
      <c r="N77" s="120"/>
      <c r="O77" s="141"/>
      <c r="P77" s="122"/>
      <c r="Q77" s="122"/>
      <c r="R77" s="123"/>
      <c r="S77" s="163"/>
      <c r="T77" s="125" t="s">
        <v>911</v>
      </c>
      <c r="U77" s="112"/>
      <c r="V77" s="164"/>
      <c r="W77" s="163"/>
      <c r="X77" s="129"/>
      <c r="Y77" s="112"/>
      <c r="Z77" s="164"/>
      <c r="AA77" s="163"/>
      <c r="AB77" s="129"/>
      <c r="AC77" s="112"/>
      <c r="AD77" s="164"/>
      <c r="AE77" s="163"/>
      <c r="AF77" s="129"/>
      <c r="AG77" s="112"/>
      <c r="AH77" s="164"/>
      <c r="AI77" s="163"/>
      <c r="AJ77" s="129"/>
      <c r="AK77" s="112" t="s">
        <v>912</v>
      </c>
      <c r="AL77" s="164"/>
      <c r="AM77" s="163"/>
      <c r="AN77" s="129"/>
      <c r="AO77" s="112" t="s">
        <v>912</v>
      </c>
      <c r="AP77" s="164"/>
      <c r="AQ77" s="163"/>
      <c r="AR77" s="129"/>
      <c r="AS77" s="112" t="s">
        <v>912</v>
      </c>
      <c r="AT77" s="164"/>
      <c r="AU77" s="163"/>
      <c r="AV77" s="129"/>
      <c r="AW77" s="112" t="s">
        <v>912</v>
      </c>
      <c r="AX77" s="164"/>
      <c r="AY77" s="165"/>
      <c r="AZ77" s="166"/>
      <c r="BA77" s="167" t="s">
        <v>912</v>
      </c>
    </row>
    <row r="78" spans="1:53" ht="64.5" customHeight="1">
      <c r="A78" s="108" t="s">
        <v>1218</v>
      </c>
      <c r="B78" s="162"/>
      <c r="C78" s="110" t="s">
        <v>902</v>
      </c>
      <c r="D78" s="155" t="s">
        <v>1219</v>
      </c>
      <c r="E78" s="112" t="s">
        <v>904</v>
      </c>
      <c r="F78" s="144" t="s">
        <v>1220</v>
      </c>
      <c r="G78" s="112" t="s">
        <v>906</v>
      </c>
      <c r="H78" s="114" t="s">
        <v>907</v>
      </c>
      <c r="I78" s="115" t="s">
        <v>908</v>
      </c>
      <c r="J78" s="116"/>
      <c r="K78" s="117" t="s">
        <v>17</v>
      </c>
      <c r="L78" s="118" t="s">
        <v>1221</v>
      </c>
      <c r="M78" s="119" t="s">
        <v>910</v>
      </c>
      <c r="N78" s="120"/>
      <c r="O78" s="141"/>
      <c r="P78" s="122"/>
      <c r="Q78" s="122"/>
      <c r="R78" s="123"/>
      <c r="S78" s="163"/>
      <c r="T78" s="125" t="s">
        <v>911</v>
      </c>
      <c r="U78" s="112"/>
      <c r="V78" s="164"/>
      <c r="W78" s="163"/>
      <c r="X78" s="129"/>
      <c r="Y78" s="112"/>
      <c r="Z78" s="164"/>
      <c r="AA78" s="163"/>
      <c r="AB78" s="129"/>
      <c r="AC78" s="112"/>
      <c r="AD78" s="164"/>
      <c r="AE78" s="163"/>
      <c r="AF78" s="129"/>
      <c r="AG78" s="112"/>
      <c r="AH78" s="164"/>
      <c r="AI78" s="163"/>
      <c r="AJ78" s="129"/>
      <c r="AK78" s="112" t="s">
        <v>912</v>
      </c>
      <c r="AL78" s="164"/>
      <c r="AM78" s="163"/>
      <c r="AN78" s="129"/>
      <c r="AO78" s="112" t="s">
        <v>912</v>
      </c>
      <c r="AP78" s="164"/>
      <c r="AQ78" s="163"/>
      <c r="AR78" s="129"/>
      <c r="AS78" s="112" t="s">
        <v>912</v>
      </c>
      <c r="AT78" s="164"/>
      <c r="AU78" s="163"/>
      <c r="AV78" s="129"/>
      <c r="AW78" s="112" t="s">
        <v>912</v>
      </c>
      <c r="AX78" s="164"/>
      <c r="AY78" s="165"/>
      <c r="AZ78" s="166"/>
      <c r="BA78" s="167" t="s">
        <v>912</v>
      </c>
    </row>
    <row r="79" spans="1:53" ht="64.5" customHeight="1">
      <c r="A79" s="108" t="s">
        <v>1222</v>
      </c>
      <c r="B79" s="162"/>
      <c r="C79" s="110" t="s">
        <v>902</v>
      </c>
      <c r="D79" s="155" t="s">
        <v>1223</v>
      </c>
      <c r="E79" s="112" t="s">
        <v>904</v>
      </c>
      <c r="F79" s="144" t="s">
        <v>1224</v>
      </c>
      <c r="G79" s="112" t="s">
        <v>906</v>
      </c>
      <c r="H79" s="114" t="s">
        <v>907</v>
      </c>
      <c r="I79" s="115" t="s">
        <v>908</v>
      </c>
      <c r="J79" s="116"/>
      <c r="K79" s="117" t="s">
        <v>17</v>
      </c>
      <c r="L79" s="118" t="s">
        <v>1225</v>
      </c>
      <c r="M79" s="119" t="s">
        <v>910</v>
      </c>
      <c r="N79" s="120"/>
      <c r="O79" s="141"/>
      <c r="P79" s="122"/>
      <c r="Q79" s="122"/>
      <c r="R79" s="123"/>
      <c r="S79" s="163"/>
      <c r="T79" s="125" t="s">
        <v>911</v>
      </c>
      <c r="U79" s="112"/>
      <c r="V79" s="164"/>
      <c r="W79" s="163"/>
      <c r="X79" s="129"/>
      <c r="Y79" s="112"/>
      <c r="Z79" s="164"/>
      <c r="AA79" s="163"/>
      <c r="AB79" s="129"/>
      <c r="AC79" s="112"/>
      <c r="AD79" s="164"/>
      <c r="AE79" s="163"/>
      <c r="AF79" s="129"/>
      <c r="AG79" s="112"/>
      <c r="AH79" s="164"/>
      <c r="AI79" s="163"/>
      <c r="AJ79" s="129"/>
      <c r="AK79" s="112" t="s">
        <v>912</v>
      </c>
      <c r="AL79" s="164"/>
      <c r="AM79" s="163"/>
      <c r="AN79" s="129"/>
      <c r="AO79" s="112" t="s">
        <v>912</v>
      </c>
      <c r="AP79" s="164"/>
      <c r="AQ79" s="163"/>
      <c r="AR79" s="129"/>
      <c r="AS79" s="112" t="s">
        <v>912</v>
      </c>
      <c r="AT79" s="164"/>
      <c r="AU79" s="163"/>
      <c r="AV79" s="129"/>
      <c r="AW79" s="112" t="s">
        <v>912</v>
      </c>
      <c r="AX79" s="164"/>
      <c r="AY79" s="165"/>
      <c r="AZ79" s="166"/>
      <c r="BA79" s="167" t="s">
        <v>912</v>
      </c>
    </row>
    <row r="80" spans="1:53" ht="64.5" customHeight="1">
      <c r="A80" s="108" t="s">
        <v>1226</v>
      </c>
      <c r="B80" s="162"/>
      <c r="C80" s="110" t="s">
        <v>902</v>
      </c>
      <c r="D80" s="155" t="s">
        <v>1227</v>
      </c>
      <c r="E80" s="112" t="s">
        <v>904</v>
      </c>
      <c r="F80" s="144" t="s">
        <v>1228</v>
      </c>
      <c r="G80" s="112" t="s">
        <v>906</v>
      </c>
      <c r="H80" s="114" t="s">
        <v>907</v>
      </c>
      <c r="I80" s="115" t="s">
        <v>908</v>
      </c>
      <c r="J80" s="116"/>
      <c r="K80" s="117" t="s">
        <v>17</v>
      </c>
      <c r="L80" s="118" t="s">
        <v>1229</v>
      </c>
      <c r="M80" s="119" t="s">
        <v>910</v>
      </c>
      <c r="N80" s="120"/>
      <c r="O80" s="141"/>
      <c r="P80" s="122"/>
      <c r="Q80" s="122"/>
      <c r="R80" s="123"/>
      <c r="S80" s="163"/>
      <c r="T80" s="125" t="s">
        <v>911</v>
      </c>
      <c r="U80" s="112"/>
      <c r="V80" s="164"/>
      <c r="W80" s="163"/>
      <c r="X80" s="129"/>
      <c r="Y80" s="112"/>
      <c r="Z80" s="164"/>
      <c r="AA80" s="163"/>
      <c r="AB80" s="129"/>
      <c r="AC80" s="112"/>
      <c r="AD80" s="164"/>
      <c r="AE80" s="163"/>
      <c r="AF80" s="129"/>
      <c r="AG80" s="112"/>
      <c r="AH80" s="164"/>
      <c r="AI80" s="163"/>
      <c r="AJ80" s="129"/>
      <c r="AK80" s="112" t="s">
        <v>912</v>
      </c>
      <c r="AL80" s="164"/>
      <c r="AM80" s="163"/>
      <c r="AN80" s="129"/>
      <c r="AO80" s="112" t="s">
        <v>912</v>
      </c>
      <c r="AP80" s="164"/>
      <c r="AQ80" s="163"/>
      <c r="AR80" s="129"/>
      <c r="AS80" s="112" t="s">
        <v>912</v>
      </c>
      <c r="AT80" s="164"/>
      <c r="AU80" s="163"/>
      <c r="AV80" s="129"/>
      <c r="AW80" s="112" t="s">
        <v>912</v>
      </c>
      <c r="AX80" s="164"/>
      <c r="AY80" s="165"/>
      <c r="AZ80" s="166"/>
      <c r="BA80" s="167" t="s">
        <v>912</v>
      </c>
    </row>
    <row r="81" spans="1:51" ht="64.5" customHeight="1">
      <c r="A81" s="108" t="s">
        <v>1230</v>
      </c>
      <c r="B81" s="162"/>
      <c r="C81" s="110" t="s">
        <v>902</v>
      </c>
      <c r="D81" s="155" t="s">
        <v>1231</v>
      </c>
      <c r="E81" s="112" t="s">
        <v>904</v>
      </c>
      <c r="F81" s="144" t="s">
        <v>1232</v>
      </c>
      <c r="G81" s="112" t="s">
        <v>906</v>
      </c>
      <c r="H81" s="114" t="s">
        <v>907</v>
      </c>
      <c r="I81" s="115" t="s">
        <v>908</v>
      </c>
      <c r="J81" s="116"/>
      <c r="K81" s="117" t="s">
        <v>17</v>
      </c>
      <c r="L81" s="118" t="s">
        <v>1233</v>
      </c>
      <c r="M81" s="119" t="s">
        <v>910</v>
      </c>
      <c r="N81" s="120"/>
      <c r="O81" s="141"/>
      <c r="P81" s="122"/>
      <c r="Q81" s="122"/>
      <c r="R81" s="123"/>
      <c r="S81" s="163"/>
      <c r="T81" s="125" t="s">
        <v>911</v>
      </c>
      <c r="U81" s="112"/>
      <c r="V81" s="164"/>
      <c r="W81" s="163"/>
      <c r="X81" s="129"/>
      <c r="Y81" s="112"/>
      <c r="Z81" s="164"/>
      <c r="AA81" s="163"/>
      <c r="AB81" s="129"/>
      <c r="AC81" s="112"/>
      <c r="AD81" s="164"/>
      <c r="AE81" s="163"/>
      <c r="AF81" s="129"/>
      <c r="AG81" s="112"/>
      <c r="AH81" s="164"/>
      <c r="AI81" s="163"/>
      <c r="AJ81" s="129"/>
      <c r="AK81" s="112" t="s">
        <v>912</v>
      </c>
      <c r="AL81" s="164"/>
      <c r="AM81" s="163"/>
      <c r="AN81" s="129"/>
      <c r="AO81" s="112" t="s">
        <v>912</v>
      </c>
      <c r="AP81" s="164"/>
      <c r="AQ81" s="163"/>
      <c r="AR81" s="129"/>
      <c r="AS81" s="112" t="s">
        <v>912</v>
      </c>
      <c r="AT81" s="164"/>
      <c r="AU81" s="163"/>
      <c r="AV81" s="129"/>
      <c r="AW81" s="112" t="s">
        <v>912</v>
      </c>
      <c r="AX81" s="164"/>
      <c r="AY81" s="165"/>
    </row>
    <row r="82" spans="1:51" ht="64.5" customHeight="1">
      <c r="A82" s="108" t="s">
        <v>1234</v>
      </c>
      <c r="B82" s="162"/>
      <c r="C82" s="110" t="s">
        <v>902</v>
      </c>
      <c r="D82" s="155" t="s">
        <v>1235</v>
      </c>
      <c r="E82" s="112" t="s">
        <v>904</v>
      </c>
      <c r="F82" s="144" t="s">
        <v>1236</v>
      </c>
      <c r="G82" s="112" t="s">
        <v>906</v>
      </c>
      <c r="H82" s="114" t="s">
        <v>907</v>
      </c>
      <c r="I82" s="115" t="s">
        <v>908</v>
      </c>
      <c r="J82" s="116"/>
      <c r="K82" s="117" t="s">
        <v>17</v>
      </c>
      <c r="L82" s="118" t="s">
        <v>1237</v>
      </c>
      <c r="M82" s="119" t="s">
        <v>910</v>
      </c>
      <c r="N82" s="120"/>
      <c r="O82" s="141"/>
      <c r="P82" s="122"/>
      <c r="Q82" s="122"/>
      <c r="R82" s="123"/>
      <c r="S82" s="163"/>
      <c r="T82" s="125" t="s">
        <v>911</v>
      </c>
      <c r="U82" s="112"/>
      <c r="V82" s="164"/>
      <c r="W82" s="163"/>
      <c r="X82" s="129"/>
      <c r="Y82" s="112"/>
      <c r="Z82" s="164"/>
      <c r="AA82" s="163"/>
      <c r="AB82" s="129"/>
      <c r="AC82" s="112"/>
      <c r="AD82" s="164"/>
      <c r="AE82" s="163"/>
      <c r="AF82" s="129"/>
      <c r="AG82" s="112"/>
      <c r="AH82" s="164"/>
      <c r="AI82" s="163"/>
      <c r="AJ82" s="129"/>
      <c r="AK82" s="112" t="s">
        <v>912</v>
      </c>
      <c r="AL82" s="164"/>
      <c r="AM82" s="163"/>
      <c r="AN82" s="129"/>
      <c r="AO82" s="112" t="s">
        <v>912</v>
      </c>
      <c r="AP82" s="164"/>
      <c r="AQ82" s="163"/>
      <c r="AR82" s="129"/>
      <c r="AS82" s="112" t="s">
        <v>912</v>
      </c>
      <c r="AT82" s="164"/>
      <c r="AU82" s="163"/>
      <c r="AV82" s="129"/>
      <c r="AW82" s="112" t="s">
        <v>912</v>
      </c>
      <c r="AX82" s="164"/>
      <c r="AY82" s="165"/>
    </row>
    <row r="83" spans="1:51" ht="64.5" customHeight="1">
      <c r="A83" s="108" t="s">
        <v>1238</v>
      </c>
      <c r="B83" s="162"/>
      <c r="C83" s="110" t="s">
        <v>902</v>
      </c>
      <c r="D83" s="155" t="s">
        <v>1239</v>
      </c>
      <c r="E83" s="112" t="s">
        <v>904</v>
      </c>
      <c r="F83" s="144" t="s">
        <v>1240</v>
      </c>
      <c r="G83" s="112" t="s">
        <v>906</v>
      </c>
      <c r="H83" s="114" t="s">
        <v>907</v>
      </c>
      <c r="I83" s="115" t="s">
        <v>908</v>
      </c>
      <c r="J83" s="116"/>
      <c r="K83" s="117" t="s">
        <v>17</v>
      </c>
      <c r="L83" s="118" t="s">
        <v>1241</v>
      </c>
      <c r="M83" s="119" t="s">
        <v>910</v>
      </c>
      <c r="N83" s="120"/>
      <c r="O83" s="141"/>
      <c r="P83" s="122"/>
      <c r="Q83" s="122"/>
      <c r="R83" s="123"/>
      <c r="S83" s="163"/>
      <c r="T83" s="125" t="s">
        <v>911</v>
      </c>
      <c r="U83" s="112"/>
      <c r="V83" s="164"/>
      <c r="W83" s="163"/>
      <c r="X83" s="129"/>
      <c r="Y83" s="112"/>
      <c r="Z83" s="164"/>
      <c r="AA83" s="163"/>
      <c r="AB83" s="129"/>
      <c r="AC83" s="112"/>
      <c r="AD83" s="164"/>
      <c r="AE83" s="163"/>
      <c r="AF83" s="129"/>
      <c r="AG83" s="112"/>
      <c r="AH83" s="164"/>
      <c r="AI83" s="163"/>
      <c r="AJ83" s="129"/>
      <c r="AK83" s="112" t="s">
        <v>912</v>
      </c>
      <c r="AL83" s="164"/>
      <c r="AM83" s="163"/>
      <c r="AN83" s="129"/>
      <c r="AO83" s="112" t="s">
        <v>912</v>
      </c>
      <c r="AP83" s="164"/>
      <c r="AQ83" s="163"/>
      <c r="AR83" s="129"/>
      <c r="AS83" s="112" t="s">
        <v>912</v>
      </c>
      <c r="AT83" s="164"/>
      <c r="AU83" s="163"/>
      <c r="AV83" s="129"/>
      <c r="AW83" s="112" t="s">
        <v>912</v>
      </c>
      <c r="AX83" s="164"/>
      <c r="AY83" s="165"/>
    </row>
    <row r="84" spans="1:51" ht="64.5" customHeight="1">
      <c r="A84" s="108" t="s">
        <v>1242</v>
      </c>
      <c r="B84" s="162"/>
      <c r="C84" s="110" t="s">
        <v>902</v>
      </c>
      <c r="D84" s="155" t="s">
        <v>1243</v>
      </c>
      <c r="E84" s="112" t="s">
        <v>904</v>
      </c>
      <c r="F84" s="144" t="s">
        <v>1244</v>
      </c>
      <c r="G84" s="112" t="s">
        <v>906</v>
      </c>
      <c r="H84" s="114" t="s">
        <v>907</v>
      </c>
      <c r="I84" s="115" t="s">
        <v>908</v>
      </c>
      <c r="J84" s="116"/>
      <c r="K84" s="117" t="s">
        <v>17</v>
      </c>
      <c r="L84" s="118" t="s">
        <v>1245</v>
      </c>
      <c r="M84" s="119" t="s">
        <v>910</v>
      </c>
      <c r="N84" s="120"/>
      <c r="O84" s="141"/>
      <c r="P84" s="122"/>
      <c r="Q84" s="122"/>
      <c r="R84" s="123"/>
      <c r="S84" s="163"/>
      <c r="T84" s="125" t="s">
        <v>911</v>
      </c>
      <c r="U84" s="112"/>
      <c r="V84" s="164"/>
      <c r="W84" s="163"/>
      <c r="X84" s="129"/>
      <c r="Y84" s="112"/>
      <c r="Z84" s="164"/>
      <c r="AA84" s="163"/>
      <c r="AB84" s="129"/>
      <c r="AC84" s="112"/>
      <c r="AD84" s="164"/>
      <c r="AE84" s="163"/>
      <c r="AF84" s="129"/>
      <c r="AG84" s="112"/>
      <c r="AH84" s="164"/>
      <c r="AI84" s="163"/>
      <c r="AJ84" s="129"/>
      <c r="AK84" s="112" t="s">
        <v>912</v>
      </c>
      <c r="AL84" s="164"/>
      <c r="AM84" s="163"/>
      <c r="AN84" s="129"/>
      <c r="AO84" s="112" t="s">
        <v>912</v>
      </c>
      <c r="AP84" s="164"/>
      <c r="AQ84" s="163"/>
      <c r="AR84" s="129"/>
      <c r="AS84" s="112" t="s">
        <v>912</v>
      </c>
      <c r="AT84" s="164"/>
      <c r="AU84" s="163"/>
      <c r="AV84" s="129"/>
      <c r="AW84" s="112" t="s">
        <v>912</v>
      </c>
      <c r="AX84" s="164"/>
      <c r="AY84" s="165"/>
    </row>
    <row r="85" spans="1:51" ht="64.5" customHeight="1">
      <c r="A85" s="108" t="s">
        <v>1246</v>
      </c>
      <c r="B85" s="162"/>
      <c r="C85" s="110" t="s">
        <v>902</v>
      </c>
      <c r="D85" s="155" t="s">
        <v>1247</v>
      </c>
      <c r="E85" s="112" t="s">
        <v>904</v>
      </c>
      <c r="F85" s="144" t="s">
        <v>1248</v>
      </c>
      <c r="G85" s="112" t="s">
        <v>906</v>
      </c>
      <c r="H85" s="114" t="s">
        <v>907</v>
      </c>
      <c r="I85" s="115" t="s">
        <v>908</v>
      </c>
      <c r="J85" s="116"/>
      <c r="K85" s="117" t="s">
        <v>17</v>
      </c>
      <c r="L85" s="118" t="s">
        <v>1249</v>
      </c>
      <c r="M85" s="119" t="s">
        <v>910</v>
      </c>
      <c r="N85" s="120"/>
      <c r="O85" s="141"/>
      <c r="P85" s="122"/>
      <c r="Q85" s="122"/>
      <c r="R85" s="123"/>
      <c r="S85" s="163"/>
      <c r="T85" s="125" t="s">
        <v>911</v>
      </c>
      <c r="U85" s="112"/>
      <c r="V85" s="164"/>
      <c r="W85" s="163"/>
      <c r="X85" s="129"/>
      <c r="Y85" s="112"/>
      <c r="Z85" s="164"/>
      <c r="AA85" s="163"/>
      <c r="AB85" s="129"/>
      <c r="AC85" s="112"/>
      <c r="AD85" s="164"/>
      <c r="AE85" s="163"/>
      <c r="AF85" s="129"/>
      <c r="AG85" s="112"/>
      <c r="AH85" s="164"/>
      <c r="AI85" s="163"/>
      <c r="AJ85" s="129"/>
      <c r="AK85" s="112" t="s">
        <v>912</v>
      </c>
      <c r="AL85" s="164"/>
      <c r="AM85" s="163"/>
      <c r="AN85" s="129"/>
      <c r="AO85" s="112" t="s">
        <v>912</v>
      </c>
      <c r="AP85" s="164"/>
      <c r="AQ85" s="163"/>
      <c r="AR85" s="129"/>
      <c r="AS85" s="112" t="s">
        <v>912</v>
      </c>
      <c r="AT85" s="164"/>
      <c r="AU85" s="163"/>
      <c r="AV85" s="129"/>
      <c r="AW85" s="112" t="s">
        <v>912</v>
      </c>
      <c r="AX85" s="164"/>
      <c r="AY85" s="165"/>
    </row>
    <row r="86" spans="1:51" ht="64.5" customHeight="1">
      <c r="A86" s="108" t="s">
        <v>1250</v>
      </c>
      <c r="B86" s="162"/>
      <c r="C86" s="110" t="s">
        <v>902</v>
      </c>
      <c r="D86" s="155" t="s">
        <v>1251</v>
      </c>
      <c r="E86" s="112" t="s">
        <v>904</v>
      </c>
      <c r="F86" s="144" t="s">
        <v>1252</v>
      </c>
      <c r="G86" s="112" t="s">
        <v>906</v>
      </c>
      <c r="H86" s="114" t="s">
        <v>907</v>
      </c>
      <c r="I86" s="115" t="s">
        <v>908</v>
      </c>
      <c r="J86" s="116"/>
      <c r="K86" s="117" t="s">
        <v>17</v>
      </c>
      <c r="L86" s="118" t="s">
        <v>1253</v>
      </c>
      <c r="M86" s="119" t="s">
        <v>910</v>
      </c>
      <c r="N86" s="120"/>
      <c r="O86" s="141"/>
      <c r="P86" s="122"/>
      <c r="Q86" s="122"/>
      <c r="R86" s="123"/>
      <c r="S86" s="163"/>
      <c r="T86" s="125" t="s">
        <v>911</v>
      </c>
      <c r="U86" s="112"/>
      <c r="V86" s="164"/>
      <c r="W86" s="163"/>
      <c r="X86" s="129"/>
      <c r="Y86" s="112"/>
      <c r="Z86" s="164"/>
      <c r="AA86" s="163"/>
      <c r="AB86" s="129"/>
      <c r="AC86" s="112"/>
      <c r="AD86" s="164"/>
      <c r="AE86" s="163"/>
      <c r="AF86" s="129"/>
      <c r="AG86" s="112"/>
      <c r="AH86" s="164"/>
      <c r="AI86" s="163"/>
      <c r="AJ86" s="129"/>
      <c r="AK86" s="112" t="s">
        <v>912</v>
      </c>
      <c r="AL86" s="164"/>
      <c r="AM86" s="163"/>
      <c r="AN86" s="129"/>
      <c r="AO86" s="112" t="s">
        <v>912</v>
      </c>
      <c r="AP86" s="164"/>
      <c r="AQ86" s="163"/>
      <c r="AR86" s="129"/>
      <c r="AS86" s="112" t="s">
        <v>912</v>
      </c>
      <c r="AT86" s="164"/>
      <c r="AU86" s="163"/>
      <c r="AV86" s="129"/>
      <c r="AW86" s="112" t="s">
        <v>912</v>
      </c>
      <c r="AX86" s="164"/>
      <c r="AY86" s="165"/>
    </row>
    <row r="87" spans="1:51" ht="64.5" customHeight="1">
      <c r="A87" s="108" t="s">
        <v>1254</v>
      </c>
      <c r="B87" s="162"/>
      <c r="C87" s="110" t="s">
        <v>902</v>
      </c>
      <c r="D87" s="155" t="s">
        <v>1255</v>
      </c>
      <c r="E87" s="112" t="s">
        <v>904</v>
      </c>
      <c r="F87" s="144" t="s">
        <v>1256</v>
      </c>
      <c r="G87" s="112" t="s">
        <v>906</v>
      </c>
      <c r="H87" s="114" t="s">
        <v>907</v>
      </c>
      <c r="I87" s="115" t="s">
        <v>908</v>
      </c>
      <c r="J87" s="116"/>
      <c r="K87" s="117" t="s">
        <v>17</v>
      </c>
      <c r="L87" s="118" t="s">
        <v>1257</v>
      </c>
      <c r="M87" s="119" t="s">
        <v>910</v>
      </c>
      <c r="N87" s="120"/>
      <c r="O87" s="141"/>
      <c r="P87" s="122"/>
      <c r="Q87" s="122"/>
      <c r="R87" s="123"/>
      <c r="S87" s="163"/>
      <c r="T87" s="125" t="s">
        <v>911</v>
      </c>
      <c r="U87" s="112"/>
      <c r="V87" s="164"/>
      <c r="W87" s="163"/>
      <c r="X87" s="129"/>
      <c r="Y87" s="112"/>
      <c r="Z87" s="164"/>
      <c r="AA87" s="163"/>
      <c r="AB87" s="129"/>
      <c r="AC87" s="112"/>
      <c r="AD87" s="164"/>
      <c r="AE87" s="163"/>
      <c r="AF87" s="129"/>
      <c r="AG87" s="112"/>
      <c r="AH87" s="164"/>
      <c r="AI87" s="163"/>
      <c r="AJ87" s="129"/>
      <c r="AK87" s="112" t="s">
        <v>912</v>
      </c>
      <c r="AL87" s="164"/>
      <c r="AM87" s="163"/>
      <c r="AN87" s="129"/>
      <c r="AO87" s="112" t="s">
        <v>912</v>
      </c>
      <c r="AP87" s="164"/>
      <c r="AQ87" s="163"/>
      <c r="AR87" s="129"/>
      <c r="AS87" s="112" t="s">
        <v>912</v>
      </c>
      <c r="AT87" s="164"/>
      <c r="AU87" s="163"/>
      <c r="AV87" s="129"/>
      <c r="AW87" s="112" t="s">
        <v>912</v>
      </c>
      <c r="AX87" s="164"/>
      <c r="AY87" s="165"/>
    </row>
    <row r="88" spans="1:51" ht="64.5" customHeight="1">
      <c r="A88" s="108" t="s">
        <v>1258</v>
      </c>
      <c r="B88" s="162"/>
      <c r="C88" s="110" t="s">
        <v>902</v>
      </c>
      <c r="D88" s="155" t="s">
        <v>1259</v>
      </c>
      <c r="E88" s="112" t="s">
        <v>904</v>
      </c>
      <c r="F88" s="144" t="s">
        <v>1260</v>
      </c>
      <c r="G88" s="112" t="s">
        <v>906</v>
      </c>
      <c r="H88" s="114" t="s">
        <v>907</v>
      </c>
      <c r="I88" s="115" t="s">
        <v>908</v>
      </c>
      <c r="J88" s="116"/>
      <c r="K88" s="117" t="s">
        <v>17</v>
      </c>
      <c r="L88" s="118" t="s">
        <v>1261</v>
      </c>
      <c r="M88" s="119" t="s">
        <v>910</v>
      </c>
      <c r="N88" s="120"/>
      <c r="O88" s="141"/>
      <c r="P88" s="122"/>
      <c r="Q88" s="122"/>
      <c r="R88" s="123"/>
      <c r="S88" s="163"/>
      <c r="T88" s="125" t="s">
        <v>911</v>
      </c>
      <c r="U88" s="112"/>
      <c r="V88" s="164"/>
      <c r="W88" s="163"/>
      <c r="X88" s="129"/>
      <c r="Y88" s="112"/>
      <c r="Z88" s="164"/>
      <c r="AA88" s="163"/>
      <c r="AB88" s="129"/>
      <c r="AC88" s="112"/>
      <c r="AD88" s="164"/>
      <c r="AE88" s="163"/>
      <c r="AF88" s="129"/>
      <c r="AG88" s="112"/>
      <c r="AH88" s="164"/>
      <c r="AI88" s="163"/>
      <c r="AJ88" s="129"/>
      <c r="AK88" s="112" t="s">
        <v>912</v>
      </c>
      <c r="AL88" s="164"/>
      <c r="AM88" s="163"/>
      <c r="AN88" s="129"/>
      <c r="AO88" s="112" t="s">
        <v>912</v>
      </c>
      <c r="AP88" s="164"/>
      <c r="AQ88" s="163"/>
      <c r="AR88" s="129"/>
      <c r="AS88" s="112" t="s">
        <v>912</v>
      </c>
      <c r="AT88" s="164"/>
      <c r="AU88" s="163"/>
      <c r="AV88" s="129"/>
      <c r="AW88" s="112" t="s">
        <v>912</v>
      </c>
      <c r="AX88" s="164"/>
      <c r="AY88" s="165"/>
    </row>
    <row r="89" spans="1:51" ht="64.5" customHeight="1">
      <c r="A89" s="108" t="s">
        <v>1262</v>
      </c>
      <c r="B89" s="162"/>
      <c r="C89" s="110" t="s">
        <v>902</v>
      </c>
      <c r="D89" s="155" t="s">
        <v>1263</v>
      </c>
      <c r="E89" s="112" t="s">
        <v>904</v>
      </c>
      <c r="F89" s="144" t="s">
        <v>1264</v>
      </c>
      <c r="G89" s="112" t="s">
        <v>906</v>
      </c>
      <c r="H89" s="114" t="s">
        <v>907</v>
      </c>
      <c r="I89" s="115" t="s">
        <v>908</v>
      </c>
      <c r="J89" s="116"/>
      <c r="K89" s="117" t="s">
        <v>17</v>
      </c>
      <c r="L89" s="118" t="s">
        <v>1265</v>
      </c>
      <c r="M89" s="119" t="s">
        <v>910</v>
      </c>
      <c r="N89" s="120"/>
      <c r="O89" s="141"/>
      <c r="P89" s="122"/>
      <c r="Q89" s="122"/>
      <c r="R89" s="123"/>
      <c r="S89" s="163"/>
      <c r="T89" s="125" t="s">
        <v>911</v>
      </c>
      <c r="U89" s="112"/>
      <c r="V89" s="164"/>
      <c r="W89" s="163"/>
      <c r="X89" s="129"/>
      <c r="Y89" s="112"/>
      <c r="Z89" s="164"/>
      <c r="AA89" s="163"/>
      <c r="AB89" s="129"/>
      <c r="AC89" s="112"/>
      <c r="AD89" s="164"/>
      <c r="AE89" s="163"/>
      <c r="AF89" s="129"/>
      <c r="AG89" s="112"/>
      <c r="AH89" s="164"/>
      <c r="AI89" s="163"/>
      <c r="AJ89" s="129"/>
      <c r="AK89" s="112" t="s">
        <v>912</v>
      </c>
      <c r="AL89" s="164"/>
      <c r="AM89" s="163"/>
      <c r="AN89" s="129"/>
      <c r="AO89" s="112" t="s">
        <v>912</v>
      </c>
      <c r="AP89" s="164"/>
      <c r="AQ89" s="163"/>
      <c r="AR89" s="129"/>
      <c r="AS89" s="112" t="s">
        <v>912</v>
      </c>
      <c r="AT89" s="164"/>
      <c r="AU89" s="163"/>
      <c r="AV89" s="129"/>
      <c r="AW89" s="112" t="s">
        <v>912</v>
      </c>
      <c r="AX89" s="164"/>
      <c r="AY89" s="165"/>
    </row>
    <row r="90" spans="1:51" ht="64.5" customHeight="1">
      <c r="A90" s="108" t="s">
        <v>1266</v>
      </c>
      <c r="B90" s="162"/>
      <c r="C90" s="110" t="s">
        <v>902</v>
      </c>
      <c r="D90" s="155" t="s">
        <v>1267</v>
      </c>
      <c r="E90" s="112" t="s">
        <v>904</v>
      </c>
      <c r="F90" s="144" t="s">
        <v>1268</v>
      </c>
      <c r="G90" s="112" t="s">
        <v>906</v>
      </c>
      <c r="H90" s="114" t="s">
        <v>907</v>
      </c>
      <c r="I90" s="115" t="s">
        <v>908</v>
      </c>
      <c r="J90" s="116"/>
      <c r="K90" s="117" t="s">
        <v>17</v>
      </c>
      <c r="L90" s="118" t="s">
        <v>1269</v>
      </c>
      <c r="M90" s="119" t="s">
        <v>910</v>
      </c>
      <c r="N90" s="120"/>
      <c r="O90" s="141"/>
      <c r="P90" s="122"/>
      <c r="Q90" s="122"/>
      <c r="R90" s="123"/>
      <c r="S90" s="163"/>
      <c r="T90" s="125" t="s">
        <v>911</v>
      </c>
      <c r="U90" s="112"/>
      <c r="V90" s="164"/>
      <c r="W90" s="163"/>
      <c r="X90" s="129"/>
      <c r="Y90" s="112"/>
      <c r="Z90" s="164"/>
      <c r="AA90" s="163"/>
      <c r="AB90" s="129"/>
      <c r="AC90" s="112"/>
      <c r="AD90" s="164"/>
      <c r="AE90" s="163"/>
      <c r="AF90" s="129"/>
      <c r="AG90" s="112"/>
      <c r="AH90" s="164"/>
      <c r="AI90" s="163"/>
      <c r="AJ90" s="129"/>
      <c r="AK90" s="112" t="s">
        <v>912</v>
      </c>
      <c r="AL90" s="164"/>
      <c r="AM90" s="163"/>
      <c r="AN90" s="129"/>
      <c r="AO90" s="112" t="s">
        <v>912</v>
      </c>
      <c r="AP90" s="164"/>
      <c r="AQ90" s="163"/>
      <c r="AR90" s="129"/>
      <c r="AS90" s="112" t="s">
        <v>912</v>
      </c>
      <c r="AT90" s="164"/>
      <c r="AU90" s="163"/>
      <c r="AV90" s="129"/>
      <c r="AW90" s="112" t="s">
        <v>912</v>
      </c>
      <c r="AX90" s="164"/>
      <c r="AY90" s="165"/>
    </row>
    <row r="91" spans="1:51" ht="64.5" customHeight="1">
      <c r="A91" s="108" t="s">
        <v>1270</v>
      </c>
      <c r="B91" s="162"/>
      <c r="C91" s="110" t="s">
        <v>902</v>
      </c>
      <c r="D91" s="155" t="s">
        <v>1271</v>
      </c>
      <c r="E91" s="112" t="s">
        <v>904</v>
      </c>
      <c r="F91" s="144" t="s">
        <v>1272</v>
      </c>
      <c r="G91" s="112" t="s">
        <v>906</v>
      </c>
      <c r="H91" s="114" t="s">
        <v>907</v>
      </c>
      <c r="I91" s="115" t="s">
        <v>908</v>
      </c>
      <c r="J91" s="116"/>
      <c r="K91" s="117" t="s">
        <v>17</v>
      </c>
      <c r="L91" s="118" t="s">
        <v>1273</v>
      </c>
      <c r="M91" s="119" t="s">
        <v>910</v>
      </c>
      <c r="N91" s="120"/>
      <c r="O91" s="141"/>
      <c r="P91" s="122"/>
      <c r="Q91" s="122"/>
      <c r="R91" s="123"/>
      <c r="S91" s="163"/>
      <c r="T91" s="125" t="s">
        <v>911</v>
      </c>
      <c r="U91" s="112"/>
      <c r="V91" s="164"/>
      <c r="W91" s="163"/>
      <c r="X91" s="129"/>
      <c r="Y91" s="112"/>
      <c r="Z91" s="164"/>
      <c r="AA91" s="163"/>
      <c r="AB91" s="129"/>
      <c r="AC91" s="112"/>
      <c r="AD91" s="164"/>
      <c r="AE91" s="163"/>
      <c r="AF91" s="129"/>
      <c r="AG91" s="112"/>
      <c r="AH91" s="164"/>
      <c r="AI91" s="163"/>
      <c r="AJ91" s="129"/>
      <c r="AK91" s="112" t="s">
        <v>912</v>
      </c>
      <c r="AL91" s="164"/>
      <c r="AM91" s="163"/>
      <c r="AN91" s="129"/>
      <c r="AO91" s="112" t="s">
        <v>912</v>
      </c>
      <c r="AP91" s="164"/>
      <c r="AQ91" s="163"/>
      <c r="AR91" s="129"/>
      <c r="AS91" s="112" t="s">
        <v>912</v>
      </c>
      <c r="AT91" s="164"/>
      <c r="AU91" s="163"/>
      <c r="AV91" s="129"/>
      <c r="AW91" s="112" t="s">
        <v>912</v>
      </c>
      <c r="AX91" s="164"/>
      <c r="AY91" s="165"/>
    </row>
    <row r="92" spans="1:51" ht="64.5" customHeight="1">
      <c r="A92" s="108" t="s">
        <v>1274</v>
      </c>
      <c r="B92" s="162"/>
      <c r="C92" s="110" t="s">
        <v>902</v>
      </c>
      <c r="D92" s="155" t="s">
        <v>1275</v>
      </c>
      <c r="E92" s="112" t="s">
        <v>904</v>
      </c>
      <c r="F92" s="144" t="s">
        <v>1276</v>
      </c>
      <c r="G92" s="112" t="s">
        <v>906</v>
      </c>
      <c r="H92" s="114" t="s">
        <v>907</v>
      </c>
      <c r="I92" s="115" t="s">
        <v>908</v>
      </c>
      <c r="J92" s="116"/>
      <c r="K92" s="117" t="s">
        <v>17</v>
      </c>
      <c r="L92" s="118" t="s">
        <v>1277</v>
      </c>
      <c r="M92" s="119" t="s">
        <v>910</v>
      </c>
      <c r="N92" s="120"/>
      <c r="O92" s="141"/>
      <c r="P92" s="122"/>
      <c r="Q92" s="122"/>
      <c r="R92" s="123"/>
      <c r="S92" s="163"/>
      <c r="T92" s="125" t="s">
        <v>911</v>
      </c>
      <c r="U92" s="112"/>
      <c r="V92" s="164"/>
      <c r="W92" s="163"/>
      <c r="X92" s="129"/>
      <c r="Y92" s="112"/>
      <c r="Z92" s="164"/>
      <c r="AA92" s="163"/>
      <c r="AB92" s="129"/>
      <c r="AC92" s="112"/>
      <c r="AD92" s="164"/>
      <c r="AE92" s="163"/>
      <c r="AF92" s="129"/>
      <c r="AG92" s="112"/>
      <c r="AH92" s="164"/>
      <c r="AI92" s="163"/>
      <c r="AJ92" s="129"/>
      <c r="AK92" s="112" t="s">
        <v>912</v>
      </c>
      <c r="AL92" s="164"/>
      <c r="AM92" s="163"/>
      <c r="AN92" s="129"/>
      <c r="AO92" s="112" t="s">
        <v>912</v>
      </c>
      <c r="AP92" s="164"/>
      <c r="AQ92" s="163"/>
      <c r="AR92" s="129"/>
      <c r="AS92" s="112" t="s">
        <v>912</v>
      </c>
      <c r="AT92" s="164"/>
      <c r="AU92" s="163"/>
      <c r="AV92" s="129"/>
      <c r="AW92" s="112" t="s">
        <v>912</v>
      </c>
      <c r="AX92" s="164"/>
      <c r="AY92" s="165"/>
    </row>
    <row r="93" spans="1:51" ht="64.5" customHeight="1">
      <c r="A93" s="108" t="s">
        <v>1278</v>
      </c>
      <c r="B93" s="162"/>
      <c r="C93" s="110" t="s">
        <v>902</v>
      </c>
      <c r="D93" s="155" t="s">
        <v>1279</v>
      </c>
      <c r="E93" s="112" t="s">
        <v>904</v>
      </c>
      <c r="F93" s="144" t="s">
        <v>1280</v>
      </c>
      <c r="G93" s="112" t="s">
        <v>906</v>
      </c>
      <c r="H93" s="114" t="s">
        <v>907</v>
      </c>
      <c r="I93" s="115" t="s">
        <v>908</v>
      </c>
      <c r="J93" s="116"/>
      <c r="K93" s="117" t="s">
        <v>17</v>
      </c>
      <c r="L93" s="118" t="s">
        <v>1281</v>
      </c>
      <c r="M93" s="119" t="s">
        <v>910</v>
      </c>
      <c r="N93" s="120"/>
      <c r="O93" s="141"/>
      <c r="P93" s="122"/>
      <c r="Q93" s="122"/>
      <c r="R93" s="123"/>
      <c r="S93" s="163"/>
      <c r="T93" s="125" t="s">
        <v>911</v>
      </c>
      <c r="U93" s="112"/>
      <c r="V93" s="164"/>
      <c r="W93" s="163"/>
      <c r="X93" s="129"/>
      <c r="Y93" s="112"/>
      <c r="Z93" s="164"/>
      <c r="AA93" s="163"/>
      <c r="AB93" s="129"/>
      <c r="AC93" s="112"/>
      <c r="AD93" s="164"/>
      <c r="AE93" s="163"/>
      <c r="AF93" s="129"/>
      <c r="AG93" s="112"/>
      <c r="AH93" s="164"/>
      <c r="AI93" s="163"/>
      <c r="AJ93" s="129"/>
      <c r="AK93" s="112" t="s">
        <v>912</v>
      </c>
      <c r="AL93" s="164"/>
      <c r="AM93" s="163"/>
      <c r="AN93" s="129"/>
      <c r="AO93" s="112" t="s">
        <v>912</v>
      </c>
      <c r="AP93" s="164"/>
      <c r="AQ93" s="163"/>
      <c r="AR93" s="129"/>
      <c r="AS93" s="112" t="s">
        <v>912</v>
      </c>
      <c r="AT93" s="164"/>
      <c r="AU93" s="163"/>
      <c r="AV93" s="129"/>
      <c r="AW93" s="112" t="s">
        <v>912</v>
      </c>
      <c r="AX93" s="164"/>
      <c r="AY93" s="165"/>
    </row>
    <row r="94" spans="1:51" ht="64.5" customHeight="1">
      <c r="A94" s="108" t="s">
        <v>1282</v>
      </c>
      <c r="B94" s="162"/>
      <c r="C94" s="110" t="s">
        <v>902</v>
      </c>
      <c r="D94" s="155" t="s">
        <v>1283</v>
      </c>
      <c r="E94" s="112" t="s">
        <v>904</v>
      </c>
      <c r="F94" s="144" t="s">
        <v>1284</v>
      </c>
      <c r="G94" s="112" t="s">
        <v>906</v>
      </c>
      <c r="H94" s="114" t="s">
        <v>907</v>
      </c>
      <c r="I94" s="115" t="s">
        <v>908</v>
      </c>
      <c r="J94" s="116"/>
      <c r="K94" s="117" t="s">
        <v>17</v>
      </c>
      <c r="L94" s="118" t="s">
        <v>1285</v>
      </c>
      <c r="M94" s="119" t="s">
        <v>910</v>
      </c>
      <c r="N94" s="120"/>
      <c r="O94" s="141"/>
      <c r="P94" s="122"/>
      <c r="Q94" s="122"/>
      <c r="R94" s="123"/>
      <c r="S94" s="163"/>
      <c r="T94" s="125" t="s">
        <v>911</v>
      </c>
      <c r="U94" s="112"/>
      <c r="V94" s="164"/>
      <c r="W94" s="163"/>
      <c r="X94" s="129"/>
      <c r="Y94" s="112"/>
      <c r="Z94" s="164"/>
      <c r="AA94" s="163"/>
      <c r="AB94" s="129"/>
      <c r="AC94" s="112"/>
      <c r="AD94" s="164"/>
      <c r="AE94" s="163"/>
      <c r="AF94" s="129"/>
      <c r="AG94" s="112"/>
      <c r="AH94" s="164"/>
      <c r="AI94" s="163"/>
      <c r="AJ94" s="129"/>
      <c r="AK94" s="112" t="s">
        <v>912</v>
      </c>
      <c r="AL94" s="164"/>
      <c r="AM94" s="163"/>
      <c r="AN94" s="129"/>
      <c r="AO94" s="112" t="s">
        <v>912</v>
      </c>
      <c r="AP94" s="164"/>
      <c r="AQ94" s="163"/>
      <c r="AR94" s="129"/>
      <c r="AS94" s="112" t="s">
        <v>912</v>
      </c>
      <c r="AT94" s="164"/>
      <c r="AU94" s="163"/>
      <c r="AV94" s="129"/>
      <c r="AW94" s="112" t="s">
        <v>912</v>
      </c>
      <c r="AX94" s="164"/>
      <c r="AY94" s="165"/>
    </row>
    <row r="95" spans="1:51" ht="64.5" customHeight="1">
      <c r="A95" s="108" t="s">
        <v>1286</v>
      </c>
      <c r="B95" s="162"/>
      <c r="C95" s="110" t="s">
        <v>902</v>
      </c>
      <c r="D95" s="155" t="s">
        <v>1287</v>
      </c>
      <c r="E95" s="112" t="s">
        <v>904</v>
      </c>
      <c r="F95" s="144" t="s">
        <v>1288</v>
      </c>
      <c r="G95" s="112" t="s">
        <v>906</v>
      </c>
      <c r="H95" s="114" t="s">
        <v>907</v>
      </c>
      <c r="I95" s="115" t="s">
        <v>908</v>
      </c>
      <c r="J95" s="116"/>
      <c r="K95" s="117" t="s">
        <v>17</v>
      </c>
      <c r="L95" s="118" t="s">
        <v>1289</v>
      </c>
      <c r="M95" s="119" t="s">
        <v>910</v>
      </c>
      <c r="N95" s="120"/>
      <c r="O95" s="141"/>
      <c r="P95" s="122"/>
      <c r="Q95" s="122"/>
      <c r="R95" s="123"/>
      <c r="S95" s="163"/>
      <c r="T95" s="125" t="s">
        <v>911</v>
      </c>
      <c r="U95" s="112"/>
      <c r="V95" s="164"/>
      <c r="W95" s="163"/>
      <c r="X95" s="129"/>
      <c r="Y95" s="112"/>
      <c r="Z95" s="164"/>
      <c r="AA95" s="163"/>
      <c r="AB95" s="129"/>
      <c r="AC95" s="112"/>
      <c r="AD95" s="164"/>
      <c r="AE95" s="163"/>
      <c r="AF95" s="129"/>
      <c r="AG95" s="112"/>
      <c r="AH95" s="164"/>
      <c r="AI95" s="163"/>
      <c r="AJ95" s="129"/>
      <c r="AK95" s="112" t="s">
        <v>912</v>
      </c>
      <c r="AL95" s="164"/>
      <c r="AM95" s="163"/>
      <c r="AN95" s="129"/>
      <c r="AO95" s="112" t="s">
        <v>912</v>
      </c>
      <c r="AP95" s="164"/>
      <c r="AQ95" s="163"/>
      <c r="AR95" s="129"/>
      <c r="AS95" s="112" t="s">
        <v>912</v>
      </c>
      <c r="AT95" s="164"/>
      <c r="AU95" s="163"/>
      <c r="AV95" s="129"/>
      <c r="AW95" s="112" t="s">
        <v>912</v>
      </c>
      <c r="AX95" s="164"/>
      <c r="AY95" s="165"/>
    </row>
    <row r="96" spans="1:51" ht="64.5" customHeight="1">
      <c r="A96" s="108" t="s">
        <v>1290</v>
      </c>
      <c r="B96" s="162"/>
      <c r="C96" s="110" t="s">
        <v>902</v>
      </c>
      <c r="D96" s="155" t="s">
        <v>1291</v>
      </c>
      <c r="E96" s="112" t="s">
        <v>904</v>
      </c>
      <c r="F96" s="144" t="s">
        <v>1292</v>
      </c>
      <c r="G96" s="112" t="s">
        <v>906</v>
      </c>
      <c r="H96" s="114" t="s">
        <v>907</v>
      </c>
      <c r="I96" s="115" t="s">
        <v>908</v>
      </c>
      <c r="J96" s="116"/>
      <c r="K96" s="117" t="s">
        <v>17</v>
      </c>
      <c r="L96" s="118" t="s">
        <v>1293</v>
      </c>
      <c r="M96" s="119" t="s">
        <v>910</v>
      </c>
      <c r="N96" s="120"/>
      <c r="O96" s="141"/>
      <c r="P96" s="122"/>
      <c r="Q96" s="122"/>
      <c r="R96" s="123"/>
      <c r="S96" s="163"/>
      <c r="T96" s="125" t="s">
        <v>911</v>
      </c>
      <c r="U96" s="112"/>
      <c r="V96" s="164"/>
      <c r="W96" s="163"/>
      <c r="X96" s="129"/>
      <c r="Y96" s="112"/>
      <c r="Z96" s="164"/>
      <c r="AA96" s="163"/>
      <c r="AB96" s="129"/>
      <c r="AC96" s="112"/>
      <c r="AD96" s="164"/>
      <c r="AE96" s="163"/>
      <c r="AF96" s="129"/>
      <c r="AG96" s="112"/>
      <c r="AH96" s="164"/>
      <c r="AI96" s="163"/>
      <c r="AJ96" s="129"/>
      <c r="AK96" s="112" t="s">
        <v>912</v>
      </c>
      <c r="AL96" s="164"/>
      <c r="AM96" s="163"/>
      <c r="AN96" s="129"/>
      <c r="AO96" s="112" t="s">
        <v>912</v>
      </c>
      <c r="AP96" s="164"/>
      <c r="AQ96" s="163"/>
      <c r="AR96" s="129"/>
      <c r="AS96" s="112" t="s">
        <v>912</v>
      </c>
      <c r="AT96" s="164"/>
      <c r="AU96" s="163"/>
      <c r="AV96" s="129"/>
      <c r="AW96" s="112" t="s">
        <v>912</v>
      </c>
      <c r="AX96" s="164"/>
      <c r="AY96" s="165"/>
    </row>
    <row r="97" spans="1:51" ht="64.5" customHeight="1">
      <c r="A97" s="108" t="s">
        <v>1294</v>
      </c>
      <c r="B97" s="162"/>
      <c r="C97" s="110" t="s">
        <v>902</v>
      </c>
      <c r="D97" s="155" t="s">
        <v>1295</v>
      </c>
      <c r="E97" s="112" t="s">
        <v>904</v>
      </c>
      <c r="F97" s="144" t="s">
        <v>1296</v>
      </c>
      <c r="G97" s="112" t="s">
        <v>906</v>
      </c>
      <c r="H97" s="114" t="s">
        <v>907</v>
      </c>
      <c r="I97" s="115" t="s">
        <v>908</v>
      </c>
      <c r="J97" s="116"/>
      <c r="K97" s="117" t="s">
        <v>17</v>
      </c>
      <c r="L97" s="118" t="s">
        <v>1297</v>
      </c>
      <c r="M97" s="119" t="s">
        <v>910</v>
      </c>
      <c r="N97" s="120"/>
      <c r="O97" s="141"/>
      <c r="P97" s="122"/>
      <c r="Q97" s="122"/>
      <c r="R97" s="123"/>
      <c r="S97" s="163"/>
      <c r="T97" s="125" t="s">
        <v>911</v>
      </c>
      <c r="U97" s="112"/>
      <c r="V97" s="164"/>
      <c r="W97" s="163"/>
      <c r="X97" s="129"/>
      <c r="Y97" s="112"/>
      <c r="Z97" s="164"/>
      <c r="AA97" s="163"/>
      <c r="AB97" s="129"/>
      <c r="AC97" s="112"/>
      <c r="AD97" s="164"/>
      <c r="AE97" s="163"/>
      <c r="AF97" s="129"/>
      <c r="AG97" s="112"/>
      <c r="AH97" s="164"/>
      <c r="AI97" s="163"/>
      <c r="AJ97" s="129"/>
      <c r="AK97" s="112" t="s">
        <v>912</v>
      </c>
      <c r="AL97" s="164"/>
      <c r="AM97" s="163"/>
      <c r="AN97" s="129"/>
      <c r="AO97" s="112" t="s">
        <v>912</v>
      </c>
      <c r="AP97" s="164"/>
      <c r="AQ97" s="163"/>
      <c r="AR97" s="129"/>
      <c r="AS97" s="112" t="s">
        <v>912</v>
      </c>
      <c r="AT97" s="164"/>
      <c r="AU97" s="163"/>
      <c r="AV97" s="129"/>
      <c r="AW97" s="112" t="s">
        <v>912</v>
      </c>
      <c r="AX97" s="164"/>
      <c r="AY97" s="165"/>
    </row>
    <row r="98" spans="1:51" ht="64.5" customHeight="1">
      <c r="A98" s="108" t="s">
        <v>1298</v>
      </c>
      <c r="B98" s="162"/>
      <c r="C98" s="110" t="s">
        <v>902</v>
      </c>
      <c r="D98" s="155" t="s">
        <v>1299</v>
      </c>
      <c r="E98" s="112" t="s">
        <v>904</v>
      </c>
      <c r="F98" s="144" t="s">
        <v>1300</v>
      </c>
      <c r="G98" s="112" t="s">
        <v>906</v>
      </c>
      <c r="H98" s="114" t="s">
        <v>907</v>
      </c>
      <c r="I98" s="115" t="s">
        <v>908</v>
      </c>
      <c r="J98" s="116"/>
      <c r="K98" s="117" t="s">
        <v>17</v>
      </c>
      <c r="L98" s="118" t="s">
        <v>1301</v>
      </c>
      <c r="M98" s="119" t="s">
        <v>910</v>
      </c>
      <c r="N98" s="120"/>
      <c r="O98" s="141"/>
      <c r="P98" s="122"/>
      <c r="Q98" s="122"/>
      <c r="R98" s="123"/>
      <c r="S98" s="163"/>
      <c r="T98" s="125" t="s">
        <v>911</v>
      </c>
      <c r="U98" s="112"/>
      <c r="V98" s="164"/>
      <c r="W98" s="163"/>
      <c r="X98" s="129"/>
      <c r="Y98" s="112"/>
      <c r="Z98" s="164"/>
      <c r="AA98" s="163"/>
      <c r="AB98" s="129"/>
      <c r="AC98" s="112"/>
      <c r="AD98" s="164"/>
      <c r="AE98" s="163"/>
      <c r="AF98" s="129"/>
      <c r="AG98" s="112"/>
      <c r="AH98" s="164"/>
      <c r="AI98" s="163"/>
      <c r="AJ98" s="129"/>
      <c r="AK98" s="112" t="s">
        <v>912</v>
      </c>
      <c r="AL98" s="164"/>
      <c r="AM98" s="163"/>
      <c r="AN98" s="129"/>
      <c r="AO98" s="112" t="s">
        <v>912</v>
      </c>
      <c r="AP98" s="164"/>
      <c r="AQ98" s="163"/>
      <c r="AR98" s="129"/>
      <c r="AS98" s="112" t="s">
        <v>912</v>
      </c>
      <c r="AT98" s="164"/>
      <c r="AU98" s="163"/>
      <c r="AV98" s="129"/>
      <c r="AW98" s="112" t="s">
        <v>912</v>
      </c>
      <c r="AX98" s="164"/>
      <c r="AY98" s="165"/>
    </row>
    <row r="99" spans="1:51" ht="64.5" customHeight="1">
      <c r="A99" s="108" t="s">
        <v>1302</v>
      </c>
      <c r="B99" s="162"/>
      <c r="C99" s="110" t="s">
        <v>902</v>
      </c>
      <c r="D99" s="155" t="s">
        <v>1303</v>
      </c>
      <c r="E99" s="112" t="s">
        <v>904</v>
      </c>
      <c r="F99" s="144" t="s">
        <v>1304</v>
      </c>
      <c r="G99" s="112" t="s">
        <v>906</v>
      </c>
      <c r="H99" s="114" t="s">
        <v>907</v>
      </c>
      <c r="I99" s="115" t="s">
        <v>908</v>
      </c>
      <c r="J99" s="116"/>
      <c r="K99" s="117" t="s">
        <v>17</v>
      </c>
      <c r="L99" s="118" t="s">
        <v>1305</v>
      </c>
      <c r="M99" s="119" t="s">
        <v>910</v>
      </c>
      <c r="N99" s="120"/>
      <c r="O99" s="141"/>
      <c r="P99" s="122"/>
      <c r="Q99" s="122"/>
      <c r="R99" s="123"/>
      <c r="S99" s="163"/>
      <c r="T99" s="125" t="s">
        <v>911</v>
      </c>
      <c r="U99" s="112"/>
      <c r="V99" s="164"/>
      <c r="W99" s="163"/>
      <c r="X99" s="129"/>
      <c r="Y99" s="112"/>
      <c r="Z99" s="164"/>
      <c r="AA99" s="163"/>
      <c r="AB99" s="129"/>
      <c r="AC99" s="112"/>
      <c r="AD99" s="164"/>
      <c r="AE99" s="163"/>
      <c r="AF99" s="129"/>
      <c r="AG99" s="112"/>
      <c r="AH99" s="164"/>
      <c r="AI99" s="163"/>
      <c r="AJ99" s="129"/>
      <c r="AK99" s="112" t="s">
        <v>912</v>
      </c>
      <c r="AL99" s="164"/>
      <c r="AM99" s="163"/>
      <c r="AN99" s="129"/>
      <c r="AO99" s="112" t="s">
        <v>912</v>
      </c>
      <c r="AP99" s="164"/>
      <c r="AQ99" s="163"/>
      <c r="AR99" s="129"/>
      <c r="AS99" s="112" t="s">
        <v>912</v>
      </c>
      <c r="AT99" s="164"/>
      <c r="AU99" s="163"/>
      <c r="AV99" s="129"/>
      <c r="AW99" s="112" t="s">
        <v>912</v>
      </c>
      <c r="AX99" s="164"/>
      <c r="AY99" s="165"/>
    </row>
    <row r="100" spans="1:51" ht="64.5" customHeight="1">
      <c r="A100" s="108" t="s">
        <v>1306</v>
      </c>
      <c r="B100" s="162"/>
      <c r="C100" s="110" t="s">
        <v>902</v>
      </c>
      <c r="D100" s="155" t="s">
        <v>1307</v>
      </c>
      <c r="E100" s="112" t="s">
        <v>904</v>
      </c>
      <c r="F100" s="144" t="s">
        <v>1308</v>
      </c>
      <c r="G100" s="112" t="s">
        <v>906</v>
      </c>
      <c r="H100" s="114" t="s">
        <v>907</v>
      </c>
      <c r="I100" s="115" t="s">
        <v>908</v>
      </c>
      <c r="J100" s="116"/>
      <c r="K100" s="117" t="s">
        <v>17</v>
      </c>
      <c r="L100" s="118" t="s">
        <v>1309</v>
      </c>
      <c r="M100" s="119" t="s">
        <v>910</v>
      </c>
      <c r="N100" s="120"/>
      <c r="O100" s="141"/>
      <c r="P100" s="122"/>
      <c r="Q100" s="122"/>
      <c r="R100" s="123"/>
      <c r="S100" s="163"/>
      <c r="T100" s="125" t="s">
        <v>911</v>
      </c>
      <c r="U100" s="112"/>
      <c r="V100" s="164"/>
      <c r="W100" s="163"/>
      <c r="X100" s="129"/>
      <c r="Y100" s="112"/>
      <c r="Z100" s="164"/>
      <c r="AA100" s="163"/>
      <c r="AB100" s="129"/>
      <c r="AC100" s="112"/>
      <c r="AD100" s="164"/>
      <c r="AE100" s="163"/>
      <c r="AF100" s="129"/>
      <c r="AG100" s="112"/>
      <c r="AH100" s="164"/>
      <c r="AI100" s="163"/>
      <c r="AJ100" s="129"/>
      <c r="AK100" s="112" t="s">
        <v>912</v>
      </c>
      <c r="AL100" s="164"/>
      <c r="AM100" s="163"/>
      <c r="AN100" s="129"/>
      <c r="AO100" s="112" t="s">
        <v>912</v>
      </c>
      <c r="AP100" s="164"/>
      <c r="AQ100" s="163"/>
      <c r="AR100" s="129"/>
      <c r="AS100" s="112" t="s">
        <v>912</v>
      </c>
      <c r="AT100" s="164"/>
      <c r="AU100" s="163"/>
      <c r="AV100" s="129"/>
      <c r="AW100" s="112" t="s">
        <v>912</v>
      </c>
      <c r="AX100" s="164"/>
      <c r="AY100" s="165"/>
    </row>
    <row r="101" spans="1:51" ht="64.5" customHeight="1">
      <c r="A101" s="108" t="s">
        <v>1310</v>
      </c>
      <c r="B101" s="162"/>
      <c r="C101" s="110" t="s">
        <v>902</v>
      </c>
      <c r="D101" s="155" t="s">
        <v>1311</v>
      </c>
      <c r="E101" s="112" t="s">
        <v>904</v>
      </c>
      <c r="F101" s="144" t="s">
        <v>1312</v>
      </c>
      <c r="G101" s="112" t="s">
        <v>906</v>
      </c>
      <c r="H101" s="114" t="s">
        <v>907</v>
      </c>
      <c r="I101" s="115" t="s">
        <v>908</v>
      </c>
      <c r="J101" s="116"/>
      <c r="K101" s="117" t="s">
        <v>17</v>
      </c>
      <c r="L101" s="118" t="s">
        <v>1313</v>
      </c>
      <c r="M101" s="119" t="s">
        <v>910</v>
      </c>
      <c r="N101" s="120"/>
      <c r="O101" s="141"/>
      <c r="P101" s="122"/>
      <c r="Q101" s="122"/>
      <c r="R101" s="123"/>
      <c r="S101" s="163"/>
      <c r="T101" s="125" t="s">
        <v>911</v>
      </c>
      <c r="U101" s="112"/>
      <c r="V101" s="164"/>
      <c r="W101" s="163"/>
      <c r="X101" s="129"/>
      <c r="Y101" s="112"/>
      <c r="Z101" s="164"/>
      <c r="AA101" s="163"/>
      <c r="AB101" s="129"/>
      <c r="AC101" s="112"/>
      <c r="AD101" s="164"/>
      <c r="AE101" s="163"/>
      <c r="AF101" s="129"/>
      <c r="AG101" s="112"/>
      <c r="AH101" s="164"/>
      <c r="AI101" s="163"/>
      <c r="AJ101" s="129"/>
      <c r="AK101" s="112" t="s">
        <v>912</v>
      </c>
      <c r="AL101" s="164"/>
      <c r="AM101" s="163"/>
      <c r="AN101" s="129"/>
      <c r="AO101" s="112" t="s">
        <v>912</v>
      </c>
      <c r="AP101" s="164"/>
      <c r="AQ101" s="163"/>
      <c r="AR101" s="129"/>
      <c r="AS101" s="112" t="s">
        <v>912</v>
      </c>
      <c r="AT101" s="164"/>
      <c r="AU101" s="163"/>
      <c r="AV101" s="129"/>
      <c r="AW101" s="112" t="s">
        <v>912</v>
      </c>
      <c r="AX101" s="164"/>
      <c r="AY101" s="165"/>
    </row>
    <row r="102" spans="1:51" ht="64.5" customHeight="1">
      <c r="A102" s="108" t="s">
        <v>1314</v>
      </c>
      <c r="B102" s="162"/>
      <c r="C102" s="110" t="s">
        <v>902</v>
      </c>
      <c r="D102" s="155" t="s">
        <v>1315</v>
      </c>
      <c r="E102" s="112" t="s">
        <v>904</v>
      </c>
      <c r="F102" s="144" t="s">
        <v>1316</v>
      </c>
      <c r="G102" s="112" t="s">
        <v>906</v>
      </c>
      <c r="H102" s="114" t="s">
        <v>907</v>
      </c>
      <c r="I102" s="115" t="s">
        <v>908</v>
      </c>
      <c r="J102" s="116"/>
      <c r="K102" s="117" t="s">
        <v>17</v>
      </c>
      <c r="L102" s="118" t="s">
        <v>1317</v>
      </c>
      <c r="M102" s="119" t="s">
        <v>910</v>
      </c>
      <c r="N102" s="120"/>
      <c r="O102" s="141"/>
      <c r="P102" s="122"/>
      <c r="Q102" s="122"/>
      <c r="R102" s="123"/>
      <c r="S102" s="163"/>
      <c r="T102" s="125" t="s">
        <v>911</v>
      </c>
      <c r="U102" s="112"/>
      <c r="V102" s="164"/>
      <c r="W102" s="163"/>
      <c r="X102" s="129"/>
      <c r="Y102" s="112"/>
      <c r="Z102" s="164"/>
      <c r="AA102" s="163"/>
      <c r="AB102" s="129"/>
      <c r="AC102" s="112"/>
      <c r="AD102" s="164"/>
      <c r="AE102" s="163"/>
      <c r="AF102" s="129"/>
      <c r="AG102" s="112"/>
      <c r="AH102" s="164"/>
      <c r="AI102" s="163"/>
      <c r="AJ102" s="129"/>
      <c r="AK102" s="112" t="s">
        <v>912</v>
      </c>
      <c r="AL102" s="164"/>
      <c r="AM102" s="163"/>
      <c r="AN102" s="129"/>
      <c r="AO102" s="112" t="s">
        <v>912</v>
      </c>
      <c r="AP102" s="164"/>
      <c r="AQ102" s="163"/>
      <c r="AR102" s="129"/>
      <c r="AS102" s="112" t="s">
        <v>912</v>
      </c>
      <c r="AT102" s="164"/>
      <c r="AU102" s="163"/>
      <c r="AV102" s="129"/>
      <c r="AW102" s="112" t="s">
        <v>912</v>
      </c>
      <c r="AX102" s="164"/>
      <c r="AY102" s="165"/>
    </row>
    <row r="103" spans="1:51" ht="64.5" customHeight="1">
      <c r="A103" s="108" t="s">
        <v>1318</v>
      </c>
      <c r="B103" s="162"/>
      <c r="C103" s="110" t="s">
        <v>902</v>
      </c>
      <c r="D103" s="155" t="s">
        <v>1319</v>
      </c>
      <c r="E103" s="112" t="s">
        <v>904</v>
      </c>
      <c r="F103" s="144" t="s">
        <v>1320</v>
      </c>
      <c r="G103" s="112" t="s">
        <v>906</v>
      </c>
      <c r="H103" s="114" t="s">
        <v>907</v>
      </c>
      <c r="I103" s="115" t="s">
        <v>908</v>
      </c>
      <c r="J103" s="116"/>
      <c r="K103" s="117" t="s">
        <v>17</v>
      </c>
      <c r="L103" s="118" t="s">
        <v>1321</v>
      </c>
      <c r="M103" s="119" t="s">
        <v>910</v>
      </c>
      <c r="N103" s="120"/>
      <c r="O103" s="141"/>
      <c r="P103" s="122"/>
      <c r="Q103" s="122"/>
      <c r="R103" s="123"/>
      <c r="S103" s="163"/>
      <c r="T103" s="125" t="s">
        <v>911</v>
      </c>
      <c r="U103" s="112"/>
      <c r="V103" s="164"/>
      <c r="W103" s="163"/>
      <c r="X103" s="129"/>
      <c r="Y103" s="112"/>
      <c r="Z103" s="164"/>
      <c r="AA103" s="163"/>
      <c r="AB103" s="129"/>
      <c r="AC103" s="112"/>
      <c r="AD103" s="164"/>
      <c r="AE103" s="163"/>
      <c r="AF103" s="129"/>
      <c r="AG103" s="112"/>
      <c r="AH103" s="164"/>
      <c r="AI103" s="163"/>
      <c r="AJ103" s="129"/>
      <c r="AK103" s="112" t="s">
        <v>912</v>
      </c>
      <c r="AL103" s="164"/>
      <c r="AM103" s="163"/>
      <c r="AN103" s="129"/>
      <c r="AO103" s="112" t="s">
        <v>912</v>
      </c>
      <c r="AP103" s="164"/>
      <c r="AQ103" s="163"/>
      <c r="AR103" s="129"/>
      <c r="AS103" s="112" t="s">
        <v>912</v>
      </c>
      <c r="AT103" s="164"/>
      <c r="AU103" s="163"/>
      <c r="AV103" s="129"/>
      <c r="AW103" s="112" t="s">
        <v>912</v>
      </c>
      <c r="AX103" s="164"/>
      <c r="AY103" s="165"/>
    </row>
    <row r="104" spans="1:51" ht="64.5" customHeight="1">
      <c r="A104" s="108" t="s">
        <v>1322</v>
      </c>
      <c r="B104" s="162"/>
      <c r="C104" s="110" t="s">
        <v>902</v>
      </c>
      <c r="D104" s="155" t="s">
        <v>1323</v>
      </c>
      <c r="E104" s="112" t="s">
        <v>904</v>
      </c>
      <c r="F104" s="144" t="s">
        <v>1324</v>
      </c>
      <c r="G104" s="112" t="s">
        <v>906</v>
      </c>
      <c r="H104" s="114" t="s">
        <v>907</v>
      </c>
      <c r="I104" s="115" t="s">
        <v>908</v>
      </c>
      <c r="J104" s="116"/>
      <c r="K104" s="117" t="s">
        <v>17</v>
      </c>
      <c r="L104" s="118" t="s">
        <v>1325</v>
      </c>
      <c r="M104" s="119" t="s">
        <v>910</v>
      </c>
      <c r="N104" s="120"/>
      <c r="O104" s="141"/>
      <c r="P104" s="122"/>
      <c r="Q104" s="122"/>
      <c r="R104" s="123"/>
      <c r="S104" s="163"/>
      <c r="T104" s="125" t="s">
        <v>911</v>
      </c>
      <c r="U104" s="112"/>
      <c r="V104" s="164"/>
      <c r="W104" s="163"/>
      <c r="X104" s="129"/>
      <c r="Y104" s="112"/>
      <c r="Z104" s="164"/>
      <c r="AA104" s="163"/>
      <c r="AB104" s="129"/>
      <c r="AC104" s="112"/>
      <c r="AD104" s="164"/>
      <c r="AE104" s="163"/>
      <c r="AF104" s="129"/>
      <c r="AG104" s="112"/>
      <c r="AH104" s="164"/>
      <c r="AI104" s="163"/>
      <c r="AJ104" s="129"/>
      <c r="AK104" s="112" t="s">
        <v>912</v>
      </c>
      <c r="AL104" s="164"/>
      <c r="AM104" s="163"/>
      <c r="AN104" s="129"/>
      <c r="AO104" s="112" t="s">
        <v>912</v>
      </c>
      <c r="AP104" s="164"/>
      <c r="AQ104" s="163"/>
      <c r="AR104" s="129"/>
      <c r="AS104" s="112" t="s">
        <v>912</v>
      </c>
      <c r="AT104" s="164"/>
      <c r="AU104" s="163"/>
      <c r="AV104" s="129"/>
      <c r="AW104" s="112" t="s">
        <v>912</v>
      </c>
      <c r="AX104" s="164"/>
      <c r="AY104" s="165"/>
    </row>
    <row r="105" spans="1:51" ht="64.5" customHeight="1">
      <c r="A105" s="108" t="s">
        <v>1326</v>
      </c>
      <c r="B105" s="162"/>
      <c r="C105" s="110" t="s">
        <v>902</v>
      </c>
      <c r="D105" s="155" t="s">
        <v>1327</v>
      </c>
      <c r="E105" s="112" t="s">
        <v>904</v>
      </c>
      <c r="F105" s="144" t="s">
        <v>1328</v>
      </c>
      <c r="G105" s="112" t="s">
        <v>906</v>
      </c>
      <c r="H105" s="114" t="s">
        <v>907</v>
      </c>
      <c r="I105" s="115" t="s">
        <v>908</v>
      </c>
      <c r="J105" s="116"/>
      <c r="K105" s="117" t="s">
        <v>17</v>
      </c>
      <c r="L105" s="118" t="s">
        <v>1329</v>
      </c>
      <c r="M105" s="119" t="s">
        <v>910</v>
      </c>
      <c r="N105" s="120"/>
      <c r="O105" s="141"/>
      <c r="P105" s="122"/>
      <c r="Q105" s="122"/>
      <c r="R105" s="123"/>
      <c r="S105" s="163"/>
      <c r="T105" s="125" t="s">
        <v>911</v>
      </c>
      <c r="U105" s="112"/>
      <c r="V105" s="164"/>
      <c r="W105" s="163"/>
      <c r="X105" s="129"/>
      <c r="Y105" s="112"/>
      <c r="Z105" s="164"/>
      <c r="AA105" s="163"/>
      <c r="AB105" s="129"/>
      <c r="AC105" s="112"/>
      <c r="AD105" s="164"/>
      <c r="AE105" s="163"/>
      <c r="AF105" s="129"/>
      <c r="AG105" s="112"/>
      <c r="AH105" s="164"/>
      <c r="AI105" s="163"/>
      <c r="AJ105" s="129"/>
      <c r="AK105" s="112" t="s">
        <v>912</v>
      </c>
      <c r="AL105" s="164"/>
      <c r="AM105" s="163"/>
      <c r="AN105" s="129"/>
      <c r="AO105" s="112" t="s">
        <v>912</v>
      </c>
      <c r="AP105" s="164"/>
      <c r="AQ105" s="163"/>
      <c r="AR105" s="129"/>
      <c r="AS105" s="112" t="s">
        <v>912</v>
      </c>
      <c r="AT105" s="164"/>
      <c r="AU105" s="163"/>
      <c r="AV105" s="129"/>
      <c r="AW105" s="112" t="s">
        <v>912</v>
      </c>
      <c r="AX105" s="164"/>
      <c r="AY105" s="165"/>
    </row>
    <row r="106" spans="1:51" ht="64.5" customHeight="1">
      <c r="A106" s="108" t="s">
        <v>1330</v>
      </c>
      <c r="B106" s="162"/>
      <c r="C106" s="110" t="s">
        <v>902</v>
      </c>
      <c r="D106" s="155" t="s">
        <v>1331</v>
      </c>
      <c r="E106" s="112" t="s">
        <v>904</v>
      </c>
      <c r="F106" s="144" t="s">
        <v>1332</v>
      </c>
      <c r="G106" s="112" t="s">
        <v>906</v>
      </c>
      <c r="H106" s="114" t="s">
        <v>907</v>
      </c>
      <c r="I106" s="115" t="s">
        <v>908</v>
      </c>
      <c r="J106" s="116"/>
      <c r="K106" s="117" t="s">
        <v>17</v>
      </c>
      <c r="L106" s="118" t="s">
        <v>1333</v>
      </c>
      <c r="M106" s="119" t="s">
        <v>910</v>
      </c>
      <c r="N106" s="120"/>
      <c r="O106" s="141"/>
      <c r="P106" s="122"/>
      <c r="Q106" s="122"/>
      <c r="R106" s="123"/>
      <c r="S106" s="163"/>
      <c r="T106" s="125" t="s">
        <v>911</v>
      </c>
      <c r="U106" s="112"/>
      <c r="V106" s="164"/>
      <c r="W106" s="163"/>
      <c r="X106" s="129"/>
      <c r="Y106" s="112"/>
      <c r="Z106" s="164"/>
      <c r="AA106" s="163"/>
      <c r="AB106" s="129"/>
      <c r="AC106" s="112"/>
      <c r="AD106" s="164"/>
      <c r="AE106" s="163"/>
      <c r="AF106" s="129"/>
      <c r="AG106" s="112"/>
      <c r="AH106" s="164"/>
      <c r="AI106" s="163"/>
      <c r="AJ106" s="129"/>
      <c r="AK106" s="112" t="s">
        <v>912</v>
      </c>
      <c r="AL106" s="164"/>
      <c r="AM106" s="163"/>
      <c r="AN106" s="129"/>
      <c r="AO106" s="112" t="s">
        <v>912</v>
      </c>
      <c r="AP106" s="164"/>
      <c r="AQ106" s="163"/>
      <c r="AR106" s="129"/>
      <c r="AS106" s="112" t="s">
        <v>912</v>
      </c>
      <c r="AT106" s="164"/>
      <c r="AU106" s="163"/>
      <c r="AV106" s="129"/>
      <c r="AW106" s="112" t="s">
        <v>912</v>
      </c>
      <c r="AX106" s="164"/>
      <c r="AY106" s="165"/>
    </row>
    <row r="107" spans="1:51" ht="64.5" customHeight="1">
      <c r="A107" s="108" t="s">
        <v>1334</v>
      </c>
      <c r="B107" s="162"/>
      <c r="C107" s="110" t="s">
        <v>902</v>
      </c>
      <c r="D107" s="155" t="s">
        <v>1335</v>
      </c>
      <c r="E107" s="112" t="s">
        <v>904</v>
      </c>
      <c r="F107" s="144" t="s">
        <v>1336</v>
      </c>
      <c r="G107" s="112" t="s">
        <v>906</v>
      </c>
      <c r="H107" s="114" t="s">
        <v>907</v>
      </c>
      <c r="I107" s="115" t="s">
        <v>908</v>
      </c>
      <c r="J107" s="116"/>
      <c r="K107" s="117" t="s">
        <v>17</v>
      </c>
      <c r="L107" s="118" t="s">
        <v>1337</v>
      </c>
      <c r="M107" s="119" t="s">
        <v>910</v>
      </c>
      <c r="N107" s="120"/>
      <c r="O107" s="141"/>
      <c r="P107" s="122"/>
      <c r="Q107" s="122"/>
      <c r="R107" s="123"/>
      <c r="S107" s="163"/>
      <c r="T107" s="125" t="s">
        <v>911</v>
      </c>
      <c r="U107" s="112"/>
      <c r="V107" s="164"/>
      <c r="W107" s="163"/>
      <c r="X107" s="129"/>
      <c r="Y107" s="112"/>
      <c r="Z107" s="164"/>
      <c r="AA107" s="163"/>
      <c r="AB107" s="129"/>
      <c r="AC107" s="112"/>
      <c r="AD107" s="164"/>
      <c r="AE107" s="163"/>
      <c r="AF107" s="129"/>
      <c r="AG107" s="112"/>
      <c r="AH107" s="164"/>
      <c r="AI107" s="163"/>
      <c r="AJ107" s="129"/>
      <c r="AK107" s="112" t="s">
        <v>912</v>
      </c>
      <c r="AL107" s="164"/>
      <c r="AM107" s="163"/>
      <c r="AN107" s="129"/>
      <c r="AO107" s="112" t="s">
        <v>912</v>
      </c>
      <c r="AP107" s="164"/>
      <c r="AQ107" s="163"/>
      <c r="AR107" s="129"/>
      <c r="AS107" s="112" t="s">
        <v>912</v>
      </c>
      <c r="AT107" s="164"/>
      <c r="AU107" s="163"/>
      <c r="AV107" s="129"/>
      <c r="AW107" s="112" t="s">
        <v>912</v>
      </c>
      <c r="AX107" s="164"/>
      <c r="AY107" s="165"/>
    </row>
    <row r="108" spans="1:51" ht="64.5" customHeight="1">
      <c r="A108" s="108" t="s">
        <v>1338</v>
      </c>
      <c r="B108" s="162"/>
      <c r="C108" s="110" t="s">
        <v>902</v>
      </c>
      <c r="D108" s="155" t="s">
        <v>1339</v>
      </c>
      <c r="E108" s="112" t="s">
        <v>904</v>
      </c>
      <c r="F108" s="144" t="s">
        <v>1340</v>
      </c>
      <c r="G108" s="112" t="s">
        <v>906</v>
      </c>
      <c r="H108" s="114" t="s">
        <v>907</v>
      </c>
      <c r="I108" s="115" t="s">
        <v>908</v>
      </c>
      <c r="J108" s="116"/>
      <c r="K108" s="117" t="s">
        <v>17</v>
      </c>
      <c r="L108" s="118" t="s">
        <v>1341</v>
      </c>
      <c r="M108" s="119" t="s">
        <v>910</v>
      </c>
      <c r="N108" s="120"/>
      <c r="O108" s="141"/>
      <c r="P108" s="122"/>
      <c r="Q108" s="122"/>
      <c r="R108" s="123"/>
      <c r="S108" s="163"/>
      <c r="T108" s="125" t="s">
        <v>911</v>
      </c>
      <c r="U108" s="112"/>
      <c r="V108" s="164"/>
      <c r="W108" s="163"/>
      <c r="X108" s="129"/>
      <c r="Y108" s="112"/>
      <c r="Z108" s="164"/>
      <c r="AA108" s="163"/>
      <c r="AB108" s="129"/>
      <c r="AC108" s="112"/>
      <c r="AD108" s="164"/>
      <c r="AE108" s="163"/>
      <c r="AF108" s="129"/>
      <c r="AG108" s="112"/>
      <c r="AH108" s="164"/>
      <c r="AI108" s="163"/>
      <c r="AJ108" s="129"/>
      <c r="AK108" s="112" t="s">
        <v>912</v>
      </c>
      <c r="AL108" s="164"/>
      <c r="AM108" s="163"/>
      <c r="AN108" s="129"/>
      <c r="AO108" s="112" t="s">
        <v>912</v>
      </c>
      <c r="AP108" s="164"/>
      <c r="AQ108" s="163"/>
      <c r="AR108" s="129"/>
      <c r="AS108" s="112" t="s">
        <v>912</v>
      </c>
      <c r="AT108" s="164"/>
      <c r="AU108" s="163"/>
      <c r="AV108" s="129"/>
      <c r="AW108" s="112" t="s">
        <v>912</v>
      </c>
      <c r="AX108" s="164"/>
      <c r="AY108" s="165"/>
    </row>
    <row r="109" spans="1:51" ht="64.5" customHeight="1">
      <c r="A109" s="108" t="s">
        <v>1342</v>
      </c>
      <c r="B109" s="162"/>
      <c r="C109" s="110" t="s">
        <v>902</v>
      </c>
      <c r="D109" s="155" t="s">
        <v>1343</v>
      </c>
      <c r="E109" s="112" t="s">
        <v>904</v>
      </c>
      <c r="F109" s="144" t="s">
        <v>1344</v>
      </c>
      <c r="G109" s="112" t="s">
        <v>906</v>
      </c>
      <c r="H109" s="114" t="s">
        <v>907</v>
      </c>
      <c r="I109" s="115" t="s">
        <v>908</v>
      </c>
      <c r="J109" s="116"/>
      <c r="K109" s="117" t="s">
        <v>17</v>
      </c>
      <c r="L109" s="118" t="s">
        <v>1345</v>
      </c>
      <c r="M109" s="119" t="s">
        <v>910</v>
      </c>
      <c r="N109" s="120"/>
      <c r="O109" s="141"/>
      <c r="P109" s="122"/>
      <c r="Q109" s="122"/>
      <c r="R109" s="123"/>
      <c r="S109" s="163"/>
      <c r="T109" s="125" t="s">
        <v>911</v>
      </c>
      <c r="U109" s="112"/>
      <c r="V109" s="164"/>
      <c r="W109" s="163"/>
      <c r="X109" s="129"/>
      <c r="Y109" s="112"/>
      <c r="Z109" s="164"/>
      <c r="AA109" s="163"/>
      <c r="AB109" s="129"/>
      <c r="AC109" s="112"/>
      <c r="AD109" s="164"/>
      <c r="AE109" s="163"/>
      <c r="AF109" s="129"/>
      <c r="AG109" s="112"/>
      <c r="AH109" s="164"/>
      <c r="AI109" s="163"/>
      <c r="AJ109" s="129"/>
      <c r="AK109" s="112" t="s">
        <v>912</v>
      </c>
      <c r="AL109" s="164"/>
      <c r="AM109" s="163"/>
      <c r="AN109" s="129"/>
      <c r="AO109" s="112" t="s">
        <v>912</v>
      </c>
      <c r="AP109" s="164"/>
      <c r="AQ109" s="163"/>
      <c r="AR109" s="129"/>
      <c r="AS109" s="112" t="s">
        <v>912</v>
      </c>
      <c r="AT109" s="164"/>
      <c r="AU109" s="163"/>
      <c r="AV109" s="129"/>
      <c r="AW109" s="112" t="s">
        <v>912</v>
      </c>
      <c r="AX109" s="164"/>
      <c r="AY109" s="165"/>
    </row>
    <row r="110" spans="1:51" ht="64.5" customHeight="1">
      <c r="A110" s="108" t="s">
        <v>1346</v>
      </c>
      <c r="B110" s="162"/>
      <c r="C110" s="110" t="s">
        <v>902</v>
      </c>
      <c r="D110" s="155" t="s">
        <v>1347</v>
      </c>
      <c r="E110" s="112" t="s">
        <v>904</v>
      </c>
      <c r="F110" s="144" t="s">
        <v>1348</v>
      </c>
      <c r="G110" s="112" t="s">
        <v>906</v>
      </c>
      <c r="H110" s="114" t="s">
        <v>907</v>
      </c>
      <c r="I110" s="115" t="s">
        <v>908</v>
      </c>
      <c r="J110" s="116"/>
      <c r="K110" s="117" t="s">
        <v>17</v>
      </c>
      <c r="L110" s="118" t="s">
        <v>1349</v>
      </c>
      <c r="M110" s="119" t="s">
        <v>910</v>
      </c>
      <c r="N110" s="120"/>
      <c r="O110" s="141"/>
      <c r="P110" s="122"/>
      <c r="Q110" s="122"/>
      <c r="R110" s="123"/>
      <c r="S110" s="163"/>
      <c r="T110" s="125" t="s">
        <v>911</v>
      </c>
      <c r="U110" s="112"/>
      <c r="V110" s="164"/>
      <c r="W110" s="163"/>
      <c r="X110" s="129"/>
      <c r="Y110" s="112"/>
      <c r="Z110" s="164"/>
      <c r="AA110" s="163"/>
      <c r="AB110" s="129"/>
      <c r="AC110" s="112"/>
      <c r="AD110" s="164"/>
      <c r="AE110" s="163"/>
      <c r="AF110" s="129"/>
      <c r="AG110" s="112"/>
      <c r="AH110" s="164"/>
      <c r="AI110" s="163"/>
      <c r="AJ110" s="129"/>
      <c r="AK110" s="112" t="s">
        <v>912</v>
      </c>
      <c r="AL110" s="164"/>
      <c r="AM110" s="163"/>
      <c r="AN110" s="129"/>
      <c r="AO110" s="112" t="s">
        <v>912</v>
      </c>
      <c r="AP110" s="164"/>
      <c r="AQ110" s="163"/>
      <c r="AR110" s="129"/>
      <c r="AS110" s="112" t="s">
        <v>912</v>
      </c>
      <c r="AT110" s="164"/>
      <c r="AU110" s="163"/>
      <c r="AV110" s="129"/>
      <c r="AW110" s="112" t="s">
        <v>912</v>
      </c>
      <c r="AX110" s="164"/>
      <c r="AY110" s="165"/>
    </row>
    <row r="111" spans="1:51" ht="64.5" customHeight="1">
      <c r="A111" s="108" t="s">
        <v>1350</v>
      </c>
      <c r="B111" s="162"/>
      <c r="C111" s="110" t="s">
        <v>902</v>
      </c>
      <c r="D111" s="155" t="s">
        <v>1351</v>
      </c>
      <c r="E111" s="112" t="s">
        <v>904</v>
      </c>
      <c r="F111" s="144" t="s">
        <v>1348</v>
      </c>
      <c r="G111" s="112" t="s">
        <v>906</v>
      </c>
      <c r="H111" s="114" t="s">
        <v>907</v>
      </c>
      <c r="I111" s="115" t="s">
        <v>908</v>
      </c>
      <c r="J111" s="116"/>
      <c r="K111" s="117" t="s">
        <v>17</v>
      </c>
      <c r="L111" s="118" t="s">
        <v>1352</v>
      </c>
      <c r="M111" s="119" t="s">
        <v>910</v>
      </c>
      <c r="N111" s="120"/>
      <c r="O111" s="141"/>
      <c r="P111" s="122"/>
      <c r="Q111" s="122"/>
      <c r="R111" s="123"/>
      <c r="S111" s="163"/>
      <c r="T111" s="125" t="s">
        <v>911</v>
      </c>
      <c r="U111" s="112"/>
      <c r="V111" s="164"/>
      <c r="W111" s="163"/>
      <c r="X111" s="129"/>
      <c r="Y111" s="112"/>
      <c r="Z111" s="164"/>
      <c r="AA111" s="163"/>
      <c r="AB111" s="129"/>
      <c r="AC111" s="112"/>
      <c r="AD111" s="164"/>
      <c r="AE111" s="163"/>
      <c r="AF111" s="129"/>
      <c r="AG111" s="112"/>
      <c r="AH111" s="164"/>
      <c r="AI111" s="163"/>
      <c r="AJ111" s="129"/>
      <c r="AK111" s="112" t="s">
        <v>912</v>
      </c>
      <c r="AL111" s="164"/>
      <c r="AM111" s="163"/>
      <c r="AN111" s="129"/>
      <c r="AO111" s="112" t="s">
        <v>912</v>
      </c>
      <c r="AP111" s="164"/>
      <c r="AQ111" s="163"/>
      <c r="AR111" s="129"/>
      <c r="AS111" s="112" t="s">
        <v>912</v>
      </c>
      <c r="AT111" s="164"/>
      <c r="AU111" s="163"/>
      <c r="AV111" s="129"/>
      <c r="AW111" s="112" t="s">
        <v>912</v>
      </c>
      <c r="AX111" s="164"/>
      <c r="AY111" s="165"/>
    </row>
    <row r="112" spans="1:51" ht="64.5" customHeight="1">
      <c r="A112" s="108" t="s">
        <v>1353</v>
      </c>
      <c r="B112" s="162"/>
      <c r="C112" s="110" t="s">
        <v>902</v>
      </c>
      <c r="D112" s="155" t="s">
        <v>1354</v>
      </c>
      <c r="E112" s="112" t="s">
        <v>904</v>
      </c>
      <c r="F112" s="144" t="s">
        <v>1355</v>
      </c>
      <c r="G112" s="112" t="s">
        <v>906</v>
      </c>
      <c r="H112" s="114" t="s">
        <v>907</v>
      </c>
      <c r="I112" s="115" t="s">
        <v>908</v>
      </c>
      <c r="J112" s="116"/>
      <c r="K112" s="117" t="s">
        <v>17</v>
      </c>
      <c r="L112" s="118" t="s">
        <v>1356</v>
      </c>
      <c r="M112" s="119" t="s">
        <v>910</v>
      </c>
      <c r="N112" s="120"/>
      <c r="O112" s="141"/>
      <c r="P112" s="122"/>
      <c r="Q112" s="122"/>
      <c r="R112" s="123"/>
      <c r="S112" s="163"/>
      <c r="T112" s="125" t="s">
        <v>911</v>
      </c>
      <c r="U112" s="112"/>
      <c r="V112" s="164"/>
      <c r="W112" s="163"/>
      <c r="X112" s="129"/>
      <c r="Y112" s="112"/>
      <c r="Z112" s="164"/>
      <c r="AA112" s="163"/>
      <c r="AB112" s="129"/>
      <c r="AC112" s="112"/>
      <c r="AD112" s="164"/>
      <c r="AE112" s="163"/>
      <c r="AF112" s="129"/>
      <c r="AG112" s="112"/>
      <c r="AH112" s="164"/>
      <c r="AI112" s="163"/>
      <c r="AJ112" s="129"/>
      <c r="AK112" s="112" t="s">
        <v>912</v>
      </c>
      <c r="AL112" s="164"/>
      <c r="AM112" s="163"/>
      <c r="AN112" s="129"/>
      <c r="AO112" s="112" t="s">
        <v>912</v>
      </c>
      <c r="AP112" s="164"/>
      <c r="AQ112" s="163"/>
      <c r="AR112" s="129"/>
      <c r="AS112" s="112" t="s">
        <v>912</v>
      </c>
      <c r="AT112" s="164"/>
      <c r="AU112" s="163"/>
      <c r="AV112" s="129"/>
      <c r="AW112" s="112" t="s">
        <v>912</v>
      </c>
      <c r="AX112" s="164"/>
      <c r="AY112" s="165"/>
    </row>
    <row r="113" spans="1:51" ht="64.5" customHeight="1">
      <c r="A113" s="108" t="s">
        <v>1357</v>
      </c>
      <c r="B113" s="162"/>
      <c r="C113" s="110" t="s">
        <v>902</v>
      </c>
      <c r="D113" s="155" t="s">
        <v>1358</v>
      </c>
      <c r="E113" s="112" t="s">
        <v>904</v>
      </c>
      <c r="F113" s="144" t="s">
        <v>1359</v>
      </c>
      <c r="G113" s="112" t="s">
        <v>906</v>
      </c>
      <c r="H113" s="114" t="s">
        <v>907</v>
      </c>
      <c r="I113" s="115" t="s">
        <v>908</v>
      </c>
      <c r="J113" s="116"/>
      <c r="K113" s="117" t="s">
        <v>17</v>
      </c>
      <c r="L113" s="118" t="s">
        <v>1360</v>
      </c>
      <c r="M113" s="119" t="s">
        <v>910</v>
      </c>
      <c r="N113" s="120"/>
      <c r="O113" s="141"/>
      <c r="P113" s="122"/>
      <c r="Q113" s="122"/>
      <c r="R113" s="123"/>
      <c r="S113" s="163"/>
      <c r="T113" s="125" t="s">
        <v>911</v>
      </c>
      <c r="U113" s="112"/>
      <c r="V113" s="164"/>
      <c r="W113" s="163"/>
      <c r="X113" s="129"/>
      <c r="Y113" s="112"/>
      <c r="Z113" s="164"/>
      <c r="AA113" s="163"/>
      <c r="AB113" s="129"/>
      <c r="AC113" s="112"/>
      <c r="AD113" s="164"/>
      <c r="AE113" s="163"/>
      <c r="AF113" s="129"/>
      <c r="AG113" s="112"/>
      <c r="AH113" s="164"/>
      <c r="AI113" s="163"/>
      <c r="AJ113" s="129"/>
      <c r="AK113" s="112" t="s">
        <v>912</v>
      </c>
      <c r="AL113" s="164"/>
      <c r="AM113" s="163"/>
      <c r="AN113" s="129"/>
      <c r="AO113" s="112" t="s">
        <v>912</v>
      </c>
      <c r="AP113" s="164"/>
      <c r="AQ113" s="163"/>
      <c r="AR113" s="129"/>
      <c r="AS113" s="112" t="s">
        <v>912</v>
      </c>
      <c r="AT113" s="164"/>
      <c r="AU113" s="163"/>
      <c r="AV113" s="129"/>
      <c r="AW113" s="112" t="s">
        <v>912</v>
      </c>
      <c r="AX113" s="164"/>
      <c r="AY113" s="165"/>
    </row>
    <row r="114" spans="1:51" ht="64.5" customHeight="1">
      <c r="A114" s="108" t="s">
        <v>1361</v>
      </c>
      <c r="B114" s="162"/>
      <c r="C114" s="110" t="s">
        <v>902</v>
      </c>
      <c r="D114" s="155" t="s">
        <v>1362</v>
      </c>
      <c r="E114" s="112" t="s">
        <v>904</v>
      </c>
      <c r="F114" s="144" t="s">
        <v>1363</v>
      </c>
      <c r="G114" s="112" t="s">
        <v>906</v>
      </c>
      <c r="H114" s="114" t="s">
        <v>907</v>
      </c>
      <c r="I114" s="115" t="s">
        <v>908</v>
      </c>
      <c r="J114" s="116"/>
      <c r="K114" s="117" t="s">
        <v>17</v>
      </c>
      <c r="L114" s="118" t="s">
        <v>1364</v>
      </c>
      <c r="M114" s="119" t="s">
        <v>910</v>
      </c>
      <c r="N114" s="120"/>
      <c r="O114" s="141"/>
      <c r="P114" s="122"/>
      <c r="Q114" s="122"/>
      <c r="R114" s="123"/>
      <c r="S114" s="163"/>
      <c r="T114" s="125" t="s">
        <v>911</v>
      </c>
      <c r="U114" s="112"/>
      <c r="V114" s="164"/>
      <c r="W114" s="163"/>
      <c r="X114" s="129"/>
      <c r="Y114" s="112"/>
      <c r="Z114" s="164"/>
      <c r="AA114" s="163"/>
      <c r="AB114" s="129"/>
      <c r="AC114" s="112"/>
      <c r="AD114" s="164"/>
      <c r="AE114" s="163"/>
      <c r="AF114" s="129"/>
      <c r="AG114" s="112"/>
      <c r="AH114" s="164"/>
      <c r="AI114" s="163"/>
      <c r="AJ114" s="129"/>
      <c r="AK114" s="112" t="s">
        <v>912</v>
      </c>
      <c r="AL114" s="164"/>
      <c r="AM114" s="163"/>
      <c r="AN114" s="129"/>
      <c r="AO114" s="112" t="s">
        <v>912</v>
      </c>
      <c r="AP114" s="164"/>
      <c r="AQ114" s="163"/>
      <c r="AR114" s="129"/>
      <c r="AS114" s="112" t="s">
        <v>912</v>
      </c>
      <c r="AT114" s="164"/>
      <c r="AU114" s="163"/>
      <c r="AV114" s="129"/>
      <c r="AW114" s="112" t="s">
        <v>912</v>
      </c>
      <c r="AX114" s="164"/>
      <c r="AY114" s="165"/>
    </row>
    <row r="115" spans="1:51" ht="64.5" customHeight="1">
      <c r="A115" s="108" t="s">
        <v>1365</v>
      </c>
      <c r="B115" s="162"/>
      <c r="C115" s="110" t="s">
        <v>902</v>
      </c>
      <c r="D115" s="155" t="s">
        <v>1366</v>
      </c>
      <c r="E115" s="112" t="s">
        <v>904</v>
      </c>
      <c r="F115" s="144" t="s">
        <v>1367</v>
      </c>
      <c r="G115" s="112" t="s">
        <v>906</v>
      </c>
      <c r="H115" s="114" t="s">
        <v>907</v>
      </c>
      <c r="I115" s="115" t="s">
        <v>908</v>
      </c>
      <c r="J115" s="116"/>
      <c r="K115" s="117" t="s">
        <v>17</v>
      </c>
      <c r="L115" s="118" t="s">
        <v>1368</v>
      </c>
      <c r="M115" s="119" t="s">
        <v>910</v>
      </c>
      <c r="N115" s="120"/>
      <c r="O115" s="141"/>
      <c r="P115" s="122"/>
      <c r="Q115" s="122"/>
      <c r="R115" s="123"/>
      <c r="S115" s="163"/>
      <c r="T115" s="125" t="s">
        <v>911</v>
      </c>
      <c r="U115" s="112"/>
      <c r="V115" s="164"/>
      <c r="W115" s="163"/>
      <c r="X115" s="129"/>
      <c r="Y115" s="112"/>
      <c r="Z115" s="164"/>
      <c r="AA115" s="163"/>
      <c r="AB115" s="129"/>
      <c r="AC115" s="112"/>
      <c r="AD115" s="164"/>
      <c r="AE115" s="163"/>
      <c r="AF115" s="129"/>
      <c r="AG115" s="112"/>
      <c r="AH115" s="164"/>
      <c r="AI115" s="163"/>
      <c r="AJ115" s="129"/>
      <c r="AK115" s="112" t="s">
        <v>912</v>
      </c>
      <c r="AL115" s="164"/>
      <c r="AM115" s="163"/>
      <c r="AN115" s="129"/>
      <c r="AO115" s="112" t="s">
        <v>912</v>
      </c>
      <c r="AP115" s="164"/>
      <c r="AQ115" s="163"/>
      <c r="AR115" s="129"/>
      <c r="AS115" s="112" t="s">
        <v>912</v>
      </c>
      <c r="AT115" s="164"/>
      <c r="AU115" s="163"/>
      <c r="AV115" s="129"/>
      <c r="AW115" s="112" t="s">
        <v>912</v>
      </c>
      <c r="AX115" s="164"/>
      <c r="AY115" s="165"/>
    </row>
    <row r="116" spans="1:51" ht="64.5" customHeight="1">
      <c r="A116" s="108" t="s">
        <v>1369</v>
      </c>
      <c r="B116" s="162"/>
      <c r="C116" s="110" t="s">
        <v>902</v>
      </c>
      <c r="D116" s="155" t="s">
        <v>1370</v>
      </c>
      <c r="E116" s="112" t="s">
        <v>904</v>
      </c>
      <c r="F116" s="144" t="s">
        <v>1371</v>
      </c>
      <c r="G116" s="112" t="s">
        <v>906</v>
      </c>
      <c r="H116" s="114" t="s">
        <v>907</v>
      </c>
      <c r="I116" s="115" t="s">
        <v>908</v>
      </c>
      <c r="J116" s="116"/>
      <c r="K116" s="117" t="s">
        <v>17</v>
      </c>
      <c r="L116" s="118" t="s">
        <v>1372</v>
      </c>
      <c r="M116" s="119" t="s">
        <v>910</v>
      </c>
      <c r="N116" s="120"/>
      <c r="O116" s="141"/>
      <c r="P116" s="122"/>
      <c r="Q116" s="122"/>
      <c r="R116" s="123"/>
      <c r="S116" s="163"/>
      <c r="T116" s="125" t="s">
        <v>911</v>
      </c>
      <c r="U116" s="112"/>
      <c r="V116" s="164"/>
      <c r="W116" s="163"/>
      <c r="X116" s="129"/>
      <c r="Y116" s="112"/>
      <c r="Z116" s="164"/>
      <c r="AA116" s="163"/>
      <c r="AB116" s="129"/>
      <c r="AC116" s="112"/>
      <c r="AD116" s="164"/>
      <c r="AE116" s="163"/>
      <c r="AF116" s="129"/>
      <c r="AG116" s="112"/>
      <c r="AH116" s="164"/>
      <c r="AI116" s="163"/>
      <c r="AJ116" s="129"/>
      <c r="AK116" s="112" t="s">
        <v>912</v>
      </c>
      <c r="AL116" s="164"/>
      <c r="AM116" s="163"/>
      <c r="AN116" s="129"/>
      <c r="AO116" s="112" t="s">
        <v>912</v>
      </c>
      <c r="AP116" s="164"/>
      <c r="AQ116" s="163"/>
      <c r="AR116" s="129"/>
      <c r="AS116" s="112" t="s">
        <v>912</v>
      </c>
      <c r="AT116" s="164"/>
      <c r="AU116" s="163"/>
      <c r="AV116" s="129"/>
      <c r="AW116" s="112" t="s">
        <v>912</v>
      </c>
      <c r="AX116" s="164"/>
      <c r="AY116" s="165"/>
    </row>
    <row r="117" spans="1:51" ht="64.5" customHeight="1">
      <c r="A117" s="108" t="s">
        <v>1373</v>
      </c>
      <c r="B117" s="162"/>
      <c r="C117" s="110" t="s">
        <v>902</v>
      </c>
      <c r="D117" s="155" t="s">
        <v>1374</v>
      </c>
      <c r="E117" s="112" t="s">
        <v>904</v>
      </c>
      <c r="F117" s="144" t="s">
        <v>1375</v>
      </c>
      <c r="G117" s="112" t="s">
        <v>906</v>
      </c>
      <c r="H117" s="114" t="s">
        <v>907</v>
      </c>
      <c r="I117" s="115" t="s">
        <v>908</v>
      </c>
      <c r="J117" s="116"/>
      <c r="K117" s="117" t="s">
        <v>17</v>
      </c>
      <c r="L117" s="118" t="s">
        <v>1376</v>
      </c>
      <c r="M117" s="119" t="s">
        <v>910</v>
      </c>
      <c r="N117" s="120"/>
      <c r="O117" s="141"/>
      <c r="P117" s="122"/>
      <c r="Q117" s="122"/>
      <c r="R117" s="123"/>
      <c r="S117" s="163"/>
      <c r="T117" s="125" t="s">
        <v>911</v>
      </c>
      <c r="U117" s="112"/>
      <c r="V117" s="164"/>
      <c r="W117" s="163"/>
      <c r="X117" s="129"/>
      <c r="Y117" s="112"/>
      <c r="Z117" s="164"/>
      <c r="AA117" s="163"/>
      <c r="AB117" s="129"/>
      <c r="AC117" s="112"/>
      <c r="AD117" s="164"/>
      <c r="AE117" s="163"/>
      <c r="AF117" s="129"/>
      <c r="AG117" s="112"/>
      <c r="AH117" s="164"/>
      <c r="AI117" s="163"/>
      <c r="AJ117" s="129"/>
      <c r="AK117" s="112" t="s">
        <v>912</v>
      </c>
      <c r="AL117" s="164"/>
      <c r="AM117" s="163"/>
      <c r="AN117" s="129"/>
      <c r="AO117" s="112" t="s">
        <v>912</v>
      </c>
      <c r="AP117" s="164"/>
      <c r="AQ117" s="163"/>
      <c r="AR117" s="129"/>
      <c r="AS117" s="112" t="s">
        <v>912</v>
      </c>
      <c r="AT117" s="164"/>
      <c r="AU117" s="163"/>
      <c r="AV117" s="129"/>
      <c r="AW117" s="112" t="s">
        <v>912</v>
      </c>
      <c r="AX117" s="164"/>
      <c r="AY117" s="165"/>
    </row>
    <row r="118" spans="1:51" ht="64.5" customHeight="1">
      <c r="A118" s="108" t="s">
        <v>1377</v>
      </c>
      <c r="B118" s="162"/>
      <c r="C118" s="110" t="s">
        <v>902</v>
      </c>
      <c r="D118" s="155" t="s">
        <v>1378</v>
      </c>
      <c r="E118" s="112" t="s">
        <v>904</v>
      </c>
      <c r="F118" s="144" t="s">
        <v>1379</v>
      </c>
      <c r="G118" s="112" t="s">
        <v>906</v>
      </c>
      <c r="H118" s="114" t="s">
        <v>907</v>
      </c>
      <c r="I118" s="115" t="s">
        <v>908</v>
      </c>
      <c r="J118" s="116"/>
      <c r="K118" s="117" t="s">
        <v>17</v>
      </c>
      <c r="L118" s="118" t="s">
        <v>1380</v>
      </c>
      <c r="M118" s="119" t="s">
        <v>910</v>
      </c>
      <c r="N118" s="120"/>
      <c r="O118" s="141"/>
      <c r="P118" s="122"/>
      <c r="Q118" s="122"/>
      <c r="R118" s="123"/>
      <c r="S118" s="163"/>
      <c r="T118" s="125" t="s">
        <v>911</v>
      </c>
      <c r="U118" s="112"/>
      <c r="V118" s="164"/>
      <c r="W118" s="163"/>
      <c r="X118" s="129"/>
      <c r="Y118" s="112"/>
      <c r="Z118" s="164"/>
      <c r="AA118" s="163"/>
      <c r="AB118" s="129"/>
      <c r="AC118" s="112"/>
      <c r="AD118" s="164"/>
      <c r="AE118" s="163"/>
      <c r="AF118" s="129"/>
      <c r="AG118" s="112"/>
      <c r="AH118" s="164"/>
      <c r="AI118" s="163"/>
      <c r="AJ118" s="129"/>
      <c r="AK118" s="112" t="s">
        <v>912</v>
      </c>
      <c r="AL118" s="164"/>
      <c r="AM118" s="163"/>
      <c r="AN118" s="129"/>
      <c r="AO118" s="112" t="s">
        <v>912</v>
      </c>
      <c r="AP118" s="164"/>
      <c r="AQ118" s="163"/>
      <c r="AR118" s="129"/>
      <c r="AS118" s="112" t="s">
        <v>912</v>
      </c>
      <c r="AT118" s="164"/>
      <c r="AU118" s="163"/>
      <c r="AV118" s="129"/>
      <c r="AW118" s="112" t="s">
        <v>912</v>
      </c>
      <c r="AX118" s="164"/>
      <c r="AY118" s="165"/>
    </row>
    <row r="119" spans="1:51" ht="64.5" customHeight="1">
      <c r="A119" s="108" t="s">
        <v>1381</v>
      </c>
      <c r="B119" s="162"/>
      <c r="C119" s="110" t="s">
        <v>902</v>
      </c>
      <c r="D119" s="155" t="s">
        <v>1382</v>
      </c>
      <c r="E119" s="112" t="s">
        <v>904</v>
      </c>
      <c r="F119" s="144" t="s">
        <v>1383</v>
      </c>
      <c r="G119" s="112" t="s">
        <v>906</v>
      </c>
      <c r="H119" s="114" t="s">
        <v>907</v>
      </c>
      <c r="I119" s="115" t="s">
        <v>908</v>
      </c>
      <c r="J119" s="116"/>
      <c r="K119" s="117" t="s">
        <v>17</v>
      </c>
      <c r="L119" s="118" t="s">
        <v>1384</v>
      </c>
      <c r="M119" s="119" t="s">
        <v>910</v>
      </c>
      <c r="N119" s="120"/>
      <c r="O119" s="141"/>
      <c r="P119" s="122"/>
      <c r="Q119" s="122"/>
      <c r="R119" s="123"/>
      <c r="S119" s="163"/>
      <c r="T119" s="125" t="s">
        <v>911</v>
      </c>
      <c r="U119" s="112"/>
      <c r="V119" s="164"/>
      <c r="W119" s="163"/>
      <c r="X119" s="129"/>
      <c r="Y119" s="112"/>
      <c r="Z119" s="164"/>
      <c r="AA119" s="163"/>
      <c r="AB119" s="129"/>
      <c r="AC119" s="112"/>
      <c r="AD119" s="164"/>
      <c r="AE119" s="163"/>
      <c r="AF119" s="129"/>
      <c r="AG119" s="112"/>
      <c r="AH119" s="164"/>
      <c r="AI119" s="163"/>
      <c r="AJ119" s="129"/>
      <c r="AK119" s="112" t="s">
        <v>912</v>
      </c>
      <c r="AL119" s="164"/>
      <c r="AM119" s="163"/>
      <c r="AN119" s="129"/>
      <c r="AO119" s="112" t="s">
        <v>912</v>
      </c>
      <c r="AP119" s="164"/>
      <c r="AQ119" s="163"/>
      <c r="AR119" s="129"/>
      <c r="AS119" s="112" t="s">
        <v>912</v>
      </c>
      <c r="AT119" s="164"/>
      <c r="AU119" s="163"/>
      <c r="AV119" s="129"/>
      <c r="AW119" s="112" t="s">
        <v>912</v>
      </c>
      <c r="AX119" s="164"/>
      <c r="AY119" s="165"/>
    </row>
    <row r="120" spans="1:51" ht="64.5" customHeight="1">
      <c r="A120" s="108" t="s">
        <v>1385</v>
      </c>
      <c r="B120" s="162"/>
      <c r="C120" s="110" t="s">
        <v>902</v>
      </c>
      <c r="D120" s="155" t="s">
        <v>1386</v>
      </c>
      <c r="E120" s="112" t="s">
        <v>904</v>
      </c>
      <c r="F120" s="144" t="s">
        <v>1387</v>
      </c>
      <c r="G120" s="112" t="s">
        <v>906</v>
      </c>
      <c r="H120" s="114" t="s">
        <v>907</v>
      </c>
      <c r="I120" s="115" t="s">
        <v>908</v>
      </c>
      <c r="J120" s="116"/>
      <c r="K120" s="117" t="s">
        <v>17</v>
      </c>
      <c r="L120" s="118" t="s">
        <v>1388</v>
      </c>
      <c r="M120" s="119" t="s">
        <v>910</v>
      </c>
      <c r="N120" s="120"/>
      <c r="O120" s="141"/>
      <c r="P120" s="122"/>
      <c r="Q120" s="122"/>
      <c r="R120" s="123"/>
      <c r="S120" s="163"/>
      <c r="T120" s="125" t="s">
        <v>911</v>
      </c>
      <c r="U120" s="112"/>
      <c r="V120" s="164"/>
      <c r="W120" s="163"/>
      <c r="X120" s="129"/>
      <c r="Y120" s="112"/>
      <c r="Z120" s="164"/>
      <c r="AA120" s="163"/>
      <c r="AB120" s="129"/>
      <c r="AC120" s="112"/>
      <c r="AD120" s="164"/>
      <c r="AE120" s="163"/>
      <c r="AF120" s="129"/>
      <c r="AG120" s="112"/>
      <c r="AH120" s="164"/>
      <c r="AI120" s="163"/>
      <c r="AJ120" s="129"/>
      <c r="AK120" s="112" t="s">
        <v>912</v>
      </c>
      <c r="AL120" s="164"/>
      <c r="AM120" s="163"/>
      <c r="AN120" s="129"/>
      <c r="AO120" s="112" t="s">
        <v>912</v>
      </c>
      <c r="AP120" s="164"/>
      <c r="AQ120" s="163"/>
      <c r="AR120" s="129"/>
      <c r="AS120" s="112" t="s">
        <v>912</v>
      </c>
      <c r="AT120" s="164"/>
      <c r="AU120" s="163"/>
      <c r="AV120" s="129"/>
      <c r="AW120" s="112" t="s">
        <v>912</v>
      </c>
      <c r="AX120" s="164"/>
      <c r="AY120" s="165"/>
    </row>
    <row r="121" spans="1:51" ht="64.5" customHeight="1">
      <c r="A121" s="108" t="s">
        <v>1389</v>
      </c>
      <c r="B121" s="162"/>
      <c r="C121" s="110" t="s">
        <v>902</v>
      </c>
      <c r="D121" s="155" t="s">
        <v>1390</v>
      </c>
      <c r="E121" s="112" t="s">
        <v>904</v>
      </c>
      <c r="F121" s="144" t="s">
        <v>1391</v>
      </c>
      <c r="G121" s="112" t="s">
        <v>906</v>
      </c>
      <c r="H121" s="114" t="s">
        <v>907</v>
      </c>
      <c r="I121" s="115" t="s">
        <v>908</v>
      </c>
      <c r="J121" s="116"/>
      <c r="K121" s="117" t="s">
        <v>17</v>
      </c>
      <c r="L121" s="118" t="s">
        <v>1392</v>
      </c>
      <c r="M121" s="119" t="s">
        <v>910</v>
      </c>
      <c r="N121" s="120"/>
      <c r="O121" s="141"/>
      <c r="P121" s="122"/>
      <c r="Q121" s="122"/>
      <c r="R121" s="123"/>
      <c r="S121" s="163"/>
      <c r="T121" s="125" t="s">
        <v>911</v>
      </c>
      <c r="U121" s="112"/>
      <c r="V121" s="164"/>
      <c r="W121" s="163"/>
      <c r="X121" s="129"/>
      <c r="Y121" s="112"/>
      <c r="Z121" s="164"/>
      <c r="AA121" s="163"/>
      <c r="AB121" s="129"/>
      <c r="AC121" s="112"/>
      <c r="AD121" s="164"/>
      <c r="AE121" s="163"/>
      <c r="AF121" s="129"/>
      <c r="AG121" s="112"/>
      <c r="AH121" s="164"/>
      <c r="AI121" s="163"/>
      <c r="AJ121" s="129"/>
      <c r="AK121" s="112" t="s">
        <v>912</v>
      </c>
      <c r="AL121" s="164"/>
      <c r="AM121" s="163"/>
      <c r="AN121" s="129"/>
      <c r="AO121" s="112" t="s">
        <v>912</v>
      </c>
      <c r="AP121" s="164"/>
      <c r="AQ121" s="163"/>
      <c r="AR121" s="129"/>
      <c r="AS121" s="112" t="s">
        <v>912</v>
      </c>
      <c r="AT121" s="164"/>
      <c r="AU121" s="163"/>
      <c r="AV121" s="129"/>
      <c r="AW121" s="112" t="s">
        <v>912</v>
      </c>
      <c r="AX121" s="164"/>
      <c r="AY121" s="165"/>
    </row>
    <row r="122" spans="1:51" ht="64.5" customHeight="1">
      <c r="A122" s="108" t="s">
        <v>1393</v>
      </c>
      <c r="B122" s="162"/>
      <c r="C122" s="110" t="s">
        <v>902</v>
      </c>
      <c r="D122" s="155" t="s">
        <v>1394</v>
      </c>
      <c r="E122" s="112" t="s">
        <v>904</v>
      </c>
      <c r="F122" s="144" t="s">
        <v>1395</v>
      </c>
      <c r="G122" s="112" t="s">
        <v>906</v>
      </c>
      <c r="H122" s="114" t="s">
        <v>907</v>
      </c>
      <c r="I122" s="115" t="s">
        <v>908</v>
      </c>
      <c r="J122" s="116"/>
      <c r="K122" s="117" t="s">
        <v>17</v>
      </c>
      <c r="L122" s="118" t="s">
        <v>1396</v>
      </c>
      <c r="M122" s="119" t="s">
        <v>910</v>
      </c>
      <c r="N122" s="120"/>
      <c r="O122" s="141"/>
      <c r="P122" s="122"/>
      <c r="Q122" s="122"/>
      <c r="R122" s="123"/>
      <c r="S122" s="163"/>
      <c r="T122" s="125" t="s">
        <v>911</v>
      </c>
      <c r="U122" s="112"/>
      <c r="V122" s="164"/>
      <c r="W122" s="163"/>
      <c r="X122" s="129"/>
      <c r="Y122" s="112"/>
      <c r="Z122" s="164"/>
      <c r="AA122" s="163"/>
      <c r="AB122" s="129"/>
      <c r="AC122" s="112"/>
      <c r="AD122" s="164"/>
      <c r="AE122" s="163"/>
      <c r="AF122" s="129"/>
      <c r="AG122" s="112"/>
      <c r="AH122" s="164"/>
      <c r="AI122" s="163"/>
      <c r="AJ122" s="129"/>
      <c r="AK122" s="112" t="s">
        <v>912</v>
      </c>
      <c r="AL122" s="164"/>
      <c r="AM122" s="163"/>
      <c r="AN122" s="129"/>
      <c r="AO122" s="112" t="s">
        <v>912</v>
      </c>
      <c r="AP122" s="164"/>
      <c r="AQ122" s="163"/>
      <c r="AR122" s="129"/>
      <c r="AS122" s="112" t="s">
        <v>912</v>
      </c>
      <c r="AT122" s="164"/>
      <c r="AU122" s="163"/>
      <c r="AV122" s="129"/>
      <c r="AW122" s="112" t="s">
        <v>912</v>
      </c>
      <c r="AX122" s="164"/>
      <c r="AY122" s="165"/>
    </row>
    <row r="123" spans="1:51" ht="64.5" customHeight="1">
      <c r="A123" s="108" t="s">
        <v>1397</v>
      </c>
      <c r="B123" s="162"/>
      <c r="C123" s="110" t="s">
        <v>902</v>
      </c>
      <c r="D123" s="155" t="s">
        <v>1398</v>
      </c>
      <c r="E123" s="112" t="s">
        <v>904</v>
      </c>
      <c r="F123" s="144" t="s">
        <v>1399</v>
      </c>
      <c r="G123" s="112" t="s">
        <v>906</v>
      </c>
      <c r="H123" s="114" t="s">
        <v>907</v>
      </c>
      <c r="I123" s="115" t="s">
        <v>908</v>
      </c>
      <c r="J123" s="116"/>
      <c r="K123" s="117" t="s">
        <v>17</v>
      </c>
      <c r="L123" s="118" t="s">
        <v>1400</v>
      </c>
      <c r="M123" s="119" t="s">
        <v>910</v>
      </c>
      <c r="N123" s="120"/>
      <c r="O123" s="141"/>
      <c r="P123" s="122"/>
      <c r="Q123" s="122"/>
      <c r="R123" s="123"/>
      <c r="S123" s="163"/>
      <c r="T123" s="125" t="s">
        <v>911</v>
      </c>
      <c r="U123" s="112"/>
      <c r="V123" s="164"/>
      <c r="W123" s="163"/>
      <c r="X123" s="129"/>
      <c r="Y123" s="112"/>
      <c r="Z123" s="164"/>
      <c r="AA123" s="163"/>
      <c r="AB123" s="129"/>
      <c r="AC123" s="112"/>
      <c r="AD123" s="164"/>
      <c r="AE123" s="163"/>
      <c r="AF123" s="129"/>
      <c r="AG123" s="112"/>
      <c r="AH123" s="164"/>
      <c r="AI123" s="163"/>
      <c r="AJ123" s="129"/>
      <c r="AK123" s="112" t="s">
        <v>912</v>
      </c>
      <c r="AL123" s="164"/>
      <c r="AM123" s="163"/>
      <c r="AN123" s="129"/>
      <c r="AO123" s="112" t="s">
        <v>912</v>
      </c>
      <c r="AP123" s="164"/>
      <c r="AQ123" s="163"/>
      <c r="AR123" s="129"/>
      <c r="AS123" s="112" t="s">
        <v>912</v>
      </c>
      <c r="AT123" s="164"/>
      <c r="AU123" s="163"/>
      <c r="AV123" s="129"/>
      <c r="AW123" s="112" t="s">
        <v>912</v>
      </c>
      <c r="AX123" s="164"/>
      <c r="AY123" s="165"/>
    </row>
    <row r="124" spans="1:51" ht="64.5" customHeight="1">
      <c r="A124" s="108" t="s">
        <v>1401</v>
      </c>
      <c r="B124" s="162"/>
      <c r="C124" s="110" t="s">
        <v>902</v>
      </c>
      <c r="D124" s="155" t="s">
        <v>1402</v>
      </c>
      <c r="E124" s="112" t="s">
        <v>904</v>
      </c>
      <c r="F124" s="144" t="s">
        <v>1403</v>
      </c>
      <c r="G124" s="112" t="s">
        <v>906</v>
      </c>
      <c r="H124" s="114" t="s">
        <v>907</v>
      </c>
      <c r="I124" s="115" t="s">
        <v>908</v>
      </c>
      <c r="J124" s="116"/>
      <c r="K124" s="117" t="s">
        <v>17</v>
      </c>
      <c r="L124" s="118" t="s">
        <v>1404</v>
      </c>
      <c r="M124" s="119" t="s">
        <v>910</v>
      </c>
      <c r="N124" s="120"/>
      <c r="O124" s="141"/>
      <c r="P124" s="122"/>
      <c r="Q124" s="122"/>
      <c r="R124" s="123"/>
      <c r="S124" s="163"/>
      <c r="T124" s="125" t="s">
        <v>911</v>
      </c>
      <c r="U124" s="112"/>
      <c r="V124" s="164"/>
      <c r="W124" s="163"/>
      <c r="X124" s="129"/>
      <c r="Y124" s="112"/>
      <c r="Z124" s="164"/>
      <c r="AA124" s="163"/>
      <c r="AB124" s="129"/>
      <c r="AC124" s="112"/>
      <c r="AD124" s="164"/>
      <c r="AE124" s="163"/>
      <c r="AF124" s="129"/>
      <c r="AG124" s="112"/>
      <c r="AH124" s="164"/>
      <c r="AI124" s="163"/>
      <c r="AJ124" s="129"/>
      <c r="AK124" s="112" t="s">
        <v>912</v>
      </c>
      <c r="AL124" s="164"/>
      <c r="AM124" s="163"/>
      <c r="AN124" s="129"/>
      <c r="AO124" s="112" t="s">
        <v>912</v>
      </c>
      <c r="AP124" s="164"/>
      <c r="AQ124" s="163"/>
      <c r="AR124" s="129"/>
      <c r="AS124" s="112" t="s">
        <v>912</v>
      </c>
      <c r="AT124" s="164"/>
      <c r="AU124" s="163"/>
      <c r="AV124" s="129"/>
      <c r="AW124" s="112" t="s">
        <v>912</v>
      </c>
      <c r="AX124" s="164"/>
      <c r="AY124" s="165"/>
    </row>
    <row r="125" spans="1:51" ht="64.5" customHeight="1">
      <c r="A125" s="108" t="s">
        <v>1405</v>
      </c>
      <c r="B125" s="162"/>
      <c r="C125" s="110" t="s">
        <v>902</v>
      </c>
      <c r="D125" s="155" t="s">
        <v>1406</v>
      </c>
      <c r="E125" s="112" t="s">
        <v>904</v>
      </c>
      <c r="F125" s="144" t="s">
        <v>1407</v>
      </c>
      <c r="G125" s="112" t="s">
        <v>906</v>
      </c>
      <c r="H125" s="114" t="s">
        <v>907</v>
      </c>
      <c r="I125" s="115" t="s">
        <v>908</v>
      </c>
      <c r="J125" s="116"/>
      <c r="K125" s="117" t="s">
        <v>17</v>
      </c>
      <c r="L125" s="118" t="s">
        <v>1408</v>
      </c>
      <c r="M125" s="119" t="s">
        <v>910</v>
      </c>
      <c r="N125" s="120"/>
      <c r="O125" s="141"/>
      <c r="P125" s="122"/>
      <c r="Q125" s="122"/>
      <c r="R125" s="123"/>
      <c r="S125" s="163"/>
      <c r="T125" s="125" t="s">
        <v>911</v>
      </c>
      <c r="U125" s="112"/>
      <c r="V125" s="164"/>
      <c r="W125" s="163"/>
      <c r="X125" s="129"/>
      <c r="Y125" s="112"/>
      <c r="Z125" s="164"/>
      <c r="AA125" s="163"/>
      <c r="AB125" s="129"/>
      <c r="AC125" s="112"/>
      <c r="AD125" s="164"/>
      <c r="AE125" s="163"/>
      <c r="AF125" s="129"/>
      <c r="AG125" s="112"/>
      <c r="AH125" s="164"/>
      <c r="AI125" s="163"/>
      <c r="AJ125" s="129"/>
      <c r="AK125" s="112" t="s">
        <v>912</v>
      </c>
      <c r="AL125" s="164"/>
      <c r="AM125" s="163"/>
      <c r="AN125" s="129"/>
      <c r="AO125" s="112" t="s">
        <v>912</v>
      </c>
      <c r="AP125" s="164"/>
      <c r="AQ125" s="163"/>
      <c r="AR125" s="129"/>
      <c r="AS125" s="112" t="s">
        <v>912</v>
      </c>
      <c r="AT125" s="164"/>
      <c r="AU125" s="163"/>
      <c r="AV125" s="129"/>
      <c r="AW125" s="112" t="s">
        <v>912</v>
      </c>
      <c r="AX125" s="164"/>
      <c r="AY125" s="165"/>
    </row>
    <row r="126" spans="1:51" ht="64.5" customHeight="1">
      <c r="A126" s="108" t="s">
        <v>1409</v>
      </c>
      <c r="B126" s="162"/>
      <c r="C126" s="110" t="s">
        <v>902</v>
      </c>
      <c r="D126" s="155" t="s">
        <v>1410</v>
      </c>
      <c r="E126" s="112" t="s">
        <v>904</v>
      </c>
      <c r="F126" s="144" t="s">
        <v>1411</v>
      </c>
      <c r="G126" s="112" t="s">
        <v>906</v>
      </c>
      <c r="H126" s="114" t="s">
        <v>907</v>
      </c>
      <c r="I126" s="115" t="s">
        <v>908</v>
      </c>
      <c r="J126" s="116"/>
      <c r="K126" s="117" t="s">
        <v>17</v>
      </c>
      <c r="L126" s="118" t="s">
        <v>1412</v>
      </c>
      <c r="M126" s="119" t="s">
        <v>910</v>
      </c>
      <c r="N126" s="120"/>
      <c r="O126" s="141"/>
      <c r="P126" s="122"/>
      <c r="Q126" s="122"/>
      <c r="R126" s="123"/>
      <c r="S126" s="163"/>
      <c r="T126" s="125" t="s">
        <v>911</v>
      </c>
      <c r="U126" s="112"/>
      <c r="V126" s="164"/>
      <c r="W126" s="163"/>
      <c r="X126" s="129"/>
      <c r="Y126" s="112"/>
      <c r="Z126" s="164"/>
      <c r="AA126" s="163"/>
      <c r="AB126" s="129"/>
      <c r="AC126" s="112"/>
      <c r="AD126" s="164"/>
      <c r="AE126" s="163"/>
      <c r="AF126" s="129"/>
      <c r="AG126" s="112"/>
      <c r="AH126" s="164"/>
      <c r="AI126" s="163"/>
      <c r="AJ126" s="129"/>
      <c r="AK126" s="112" t="s">
        <v>912</v>
      </c>
      <c r="AL126" s="164"/>
      <c r="AM126" s="163"/>
      <c r="AN126" s="129"/>
      <c r="AO126" s="112" t="s">
        <v>912</v>
      </c>
      <c r="AP126" s="164"/>
      <c r="AQ126" s="163"/>
      <c r="AR126" s="129"/>
      <c r="AS126" s="112" t="s">
        <v>912</v>
      </c>
      <c r="AT126" s="164"/>
      <c r="AU126" s="163"/>
      <c r="AV126" s="129"/>
      <c r="AW126" s="112" t="s">
        <v>912</v>
      </c>
      <c r="AX126" s="164"/>
      <c r="AY126" s="165"/>
    </row>
    <row r="127" spans="1:51" ht="64.5" customHeight="1">
      <c r="A127" s="108" t="s">
        <v>1413</v>
      </c>
      <c r="B127" s="162"/>
      <c r="C127" s="110" t="s">
        <v>902</v>
      </c>
      <c r="D127" s="155" t="s">
        <v>1414</v>
      </c>
      <c r="E127" s="112" t="s">
        <v>904</v>
      </c>
      <c r="F127" s="144" t="s">
        <v>1415</v>
      </c>
      <c r="G127" s="112" t="s">
        <v>906</v>
      </c>
      <c r="H127" s="114" t="s">
        <v>907</v>
      </c>
      <c r="I127" s="115" t="s">
        <v>908</v>
      </c>
      <c r="J127" s="116"/>
      <c r="K127" s="117" t="s">
        <v>17</v>
      </c>
      <c r="L127" s="118" t="s">
        <v>1416</v>
      </c>
      <c r="M127" s="119" t="s">
        <v>910</v>
      </c>
      <c r="N127" s="120"/>
      <c r="O127" s="141"/>
      <c r="P127" s="122"/>
      <c r="Q127" s="122"/>
      <c r="R127" s="123"/>
      <c r="S127" s="163"/>
      <c r="T127" s="125" t="s">
        <v>911</v>
      </c>
      <c r="U127" s="112"/>
      <c r="V127" s="164"/>
      <c r="W127" s="163"/>
      <c r="X127" s="129"/>
      <c r="Y127" s="112"/>
      <c r="Z127" s="164"/>
      <c r="AA127" s="163"/>
      <c r="AB127" s="129"/>
      <c r="AC127" s="112"/>
      <c r="AD127" s="164"/>
      <c r="AE127" s="163"/>
      <c r="AF127" s="129"/>
      <c r="AG127" s="112"/>
      <c r="AH127" s="164"/>
      <c r="AI127" s="163"/>
      <c r="AJ127" s="129"/>
      <c r="AK127" s="112" t="s">
        <v>912</v>
      </c>
      <c r="AL127" s="164"/>
      <c r="AM127" s="163"/>
      <c r="AN127" s="129"/>
      <c r="AO127" s="112" t="s">
        <v>912</v>
      </c>
      <c r="AP127" s="164"/>
      <c r="AQ127" s="163"/>
      <c r="AR127" s="129"/>
      <c r="AS127" s="112" t="s">
        <v>912</v>
      </c>
      <c r="AT127" s="164"/>
      <c r="AU127" s="163"/>
      <c r="AV127" s="129"/>
      <c r="AW127" s="112" t="s">
        <v>912</v>
      </c>
      <c r="AX127" s="164"/>
      <c r="AY127" s="165"/>
    </row>
    <row r="128" spans="1:51" ht="64.5" customHeight="1">
      <c r="A128" s="108" t="s">
        <v>1417</v>
      </c>
      <c r="B128" s="162"/>
      <c r="C128" s="110" t="s">
        <v>902</v>
      </c>
      <c r="D128" s="155" t="s">
        <v>1418</v>
      </c>
      <c r="E128" s="112" t="s">
        <v>904</v>
      </c>
      <c r="F128" s="144" t="s">
        <v>1419</v>
      </c>
      <c r="G128" s="112" t="s">
        <v>906</v>
      </c>
      <c r="H128" s="114" t="s">
        <v>907</v>
      </c>
      <c r="I128" s="115" t="s">
        <v>908</v>
      </c>
      <c r="J128" s="116"/>
      <c r="K128" s="117" t="s">
        <v>17</v>
      </c>
      <c r="L128" s="118" t="s">
        <v>1420</v>
      </c>
      <c r="M128" s="119" t="s">
        <v>910</v>
      </c>
      <c r="N128" s="120"/>
      <c r="O128" s="141"/>
      <c r="P128" s="122"/>
      <c r="Q128" s="122"/>
      <c r="R128" s="123"/>
      <c r="S128" s="163"/>
      <c r="T128" s="125" t="s">
        <v>911</v>
      </c>
      <c r="U128" s="112"/>
      <c r="V128" s="164"/>
      <c r="W128" s="163"/>
      <c r="X128" s="129"/>
      <c r="Y128" s="112"/>
      <c r="Z128" s="164"/>
      <c r="AA128" s="163"/>
      <c r="AB128" s="129"/>
      <c r="AC128" s="112"/>
      <c r="AD128" s="164"/>
      <c r="AE128" s="163"/>
      <c r="AF128" s="129"/>
      <c r="AG128" s="112"/>
      <c r="AH128" s="164"/>
      <c r="AI128" s="163"/>
      <c r="AJ128" s="129"/>
      <c r="AK128" s="112" t="s">
        <v>912</v>
      </c>
      <c r="AL128" s="164"/>
      <c r="AM128" s="163"/>
      <c r="AN128" s="129"/>
      <c r="AO128" s="112" t="s">
        <v>912</v>
      </c>
      <c r="AP128" s="164"/>
      <c r="AQ128" s="163"/>
      <c r="AR128" s="129"/>
      <c r="AS128" s="112" t="s">
        <v>912</v>
      </c>
      <c r="AT128" s="164"/>
      <c r="AU128" s="163"/>
      <c r="AV128" s="129"/>
      <c r="AW128" s="112" t="s">
        <v>912</v>
      </c>
      <c r="AX128" s="164"/>
      <c r="AY128" s="165"/>
    </row>
    <row r="129" spans="1:51" ht="64.5" customHeight="1">
      <c r="A129" s="108" t="s">
        <v>1421</v>
      </c>
      <c r="B129" s="162"/>
      <c r="C129" s="110" t="s">
        <v>902</v>
      </c>
      <c r="D129" s="155" t="s">
        <v>1422</v>
      </c>
      <c r="E129" s="112" t="s">
        <v>904</v>
      </c>
      <c r="F129" s="144" t="s">
        <v>1423</v>
      </c>
      <c r="G129" s="112" t="s">
        <v>906</v>
      </c>
      <c r="H129" s="114" t="s">
        <v>907</v>
      </c>
      <c r="I129" s="115" t="s">
        <v>908</v>
      </c>
      <c r="J129" s="116"/>
      <c r="K129" s="117" t="s">
        <v>17</v>
      </c>
      <c r="L129" s="118" t="s">
        <v>1424</v>
      </c>
      <c r="M129" s="119" t="s">
        <v>910</v>
      </c>
      <c r="N129" s="120"/>
      <c r="O129" s="141"/>
      <c r="P129" s="122"/>
      <c r="Q129" s="122"/>
      <c r="R129" s="123"/>
      <c r="S129" s="163"/>
      <c r="T129" s="125" t="s">
        <v>911</v>
      </c>
      <c r="U129" s="112"/>
      <c r="V129" s="164"/>
      <c r="W129" s="163"/>
      <c r="X129" s="129"/>
      <c r="Y129" s="112"/>
      <c r="Z129" s="164"/>
      <c r="AA129" s="163"/>
      <c r="AB129" s="129"/>
      <c r="AC129" s="112"/>
      <c r="AD129" s="164"/>
      <c r="AE129" s="163"/>
      <c r="AF129" s="129"/>
      <c r="AG129" s="112"/>
      <c r="AH129" s="164"/>
      <c r="AI129" s="163"/>
      <c r="AJ129" s="129"/>
      <c r="AK129" s="112" t="s">
        <v>912</v>
      </c>
      <c r="AL129" s="164"/>
      <c r="AM129" s="163"/>
      <c r="AN129" s="129"/>
      <c r="AO129" s="112" t="s">
        <v>912</v>
      </c>
      <c r="AP129" s="164"/>
      <c r="AQ129" s="163"/>
      <c r="AR129" s="129"/>
      <c r="AS129" s="112" t="s">
        <v>912</v>
      </c>
      <c r="AT129" s="164"/>
      <c r="AU129" s="163"/>
      <c r="AV129" s="129"/>
      <c r="AW129" s="112" t="s">
        <v>912</v>
      </c>
      <c r="AX129" s="164"/>
      <c r="AY129" s="165"/>
    </row>
    <row r="130" spans="1:51" ht="64.5" customHeight="1">
      <c r="A130" s="108" t="s">
        <v>1425</v>
      </c>
      <c r="B130" s="162"/>
      <c r="C130" s="110" t="s">
        <v>902</v>
      </c>
      <c r="D130" s="155" t="s">
        <v>1426</v>
      </c>
      <c r="E130" s="112" t="s">
        <v>904</v>
      </c>
      <c r="F130" s="144" t="s">
        <v>1427</v>
      </c>
      <c r="G130" s="112" t="s">
        <v>906</v>
      </c>
      <c r="H130" s="114" t="s">
        <v>907</v>
      </c>
      <c r="I130" s="115" t="s">
        <v>908</v>
      </c>
      <c r="J130" s="116"/>
      <c r="K130" s="117" t="s">
        <v>17</v>
      </c>
      <c r="L130" s="118" t="s">
        <v>1428</v>
      </c>
      <c r="M130" s="119" t="s">
        <v>910</v>
      </c>
      <c r="N130" s="120"/>
      <c r="O130" s="141"/>
      <c r="P130" s="122"/>
      <c r="Q130" s="122"/>
      <c r="R130" s="123"/>
      <c r="S130" s="163"/>
      <c r="T130" s="125" t="s">
        <v>911</v>
      </c>
      <c r="U130" s="112"/>
      <c r="V130" s="164"/>
      <c r="W130" s="163"/>
      <c r="X130" s="129"/>
      <c r="Y130" s="112"/>
      <c r="Z130" s="164"/>
      <c r="AA130" s="163"/>
      <c r="AB130" s="129"/>
      <c r="AC130" s="112"/>
      <c r="AD130" s="164"/>
      <c r="AE130" s="163"/>
      <c r="AF130" s="129"/>
      <c r="AG130" s="112"/>
      <c r="AH130" s="164"/>
      <c r="AI130" s="163"/>
      <c r="AJ130" s="129"/>
      <c r="AK130" s="112" t="s">
        <v>912</v>
      </c>
      <c r="AL130" s="164"/>
      <c r="AM130" s="163"/>
      <c r="AN130" s="129"/>
      <c r="AO130" s="112" t="s">
        <v>912</v>
      </c>
      <c r="AP130" s="164"/>
      <c r="AQ130" s="163"/>
      <c r="AR130" s="129"/>
      <c r="AS130" s="112" t="s">
        <v>912</v>
      </c>
      <c r="AT130" s="164"/>
      <c r="AU130" s="163"/>
      <c r="AV130" s="129"/>
      <c r="AW130" s="112" t="s">
        <v>912</v>
      </c>
      <c r="AX130" s="164"/>
      <c r="AY130" s="165"/>
    </row>
    <row r="131" spans="1:51" ht="64.5" customHeight="1">
      <c r="A131" s="108" t="s">
        <v>1429</v>
      </c>
      <c r="B131" s="162"/>
      <c r="C131" s="110" t="s">
        <v>902</v>
      </c>
      <c r="D131" s="155" t="s">
        <v>1430</v>
      </c>
      <c r="E131" s="112" t="s">
        <v>904</v>
      </c>
      <c r="F131" s="144" t="s">
        <v>1431</v>
      </c>
      <c r="G131" s="112" t="s">
        <v>906</v>
      </c>
      <c r="H131" s="114" t="s">
        <v>907</v>
      </c>
      <c r="I131" s="115" t="s">
        <v>908</v>
      </c>
      <c r="J131" s="116"/>
      <c r="K131" s="117" t="s">
        <v>17</v>
      </c>
      <c r="L131" s="118" t="s">
        <v>1432</v>
      </c>
      <c r="M131" s="119" t="s">
        <v>910</v>
      </c>
      <c r="N131" s="120"/>
      <c r="O131" s="141"/>
      <c r="P131" s="122"/>
      <c r="Q131" s="122"/>
      <c r="R131" s="123"/>
      <c r="S131" s="163"/>
      <c r="T131" s="125" t="s">
        <v>911</v>
      </c>
      <c r="U131" s="112"/>
      <c r="V131" s="164"/>
      <c r="W131" s="163"/>
      <c r="X131" s="129"/>
      <c r="Y131" s="112"/>
      <c r="Z131" s="164"/>
      <c r="AA131" s="163"/>
      <c r="AB131" s="129"/>
      <c r="AC131" s="112"/>
      <c r="AD131" s="164"/>
      <c r="AE131" s="163"/>
      <c r="AF131" s="129"/>
      <c r="AG131" s="112"/>
      <c r="AH131" s="164"/>
      <c r="AI131" s="163"/>
      <c r="AJ131" s="129"/>
      <c r="AK131" s="112" t="s">
        <v>912</v>
      </c>
      <c r="AL131" s="164"/>
      <c r="AM131" s="163"/>
      <c r="AN131" s="129"/>
      <c r="AO131" s="112" t="s">
        <v>912</v>
      </c>
      <c r="AP131" s="164"/>
      <c r="AQ131" s="163"/>
      <c r="AR131" s="129"/>
      <c r="AS131" s="112" t="s">
        <v>912</v>
      </c>
      <c r="AT131" s="164"/>
      <c r="AU131" s="163"/>
      <c r="AV131" s="129"/>
      <c r="AW131" s="112" t="s">
        <v>912</v>
      </c>
      <c r="AX131" s="164"/>
      <c r="AY131" s="165"/>
    </row>
    <row r="132" spans="1:51" ht="64.5" customHeight="1">
      <c r="A132" s="108" t="s">
        <v>1433</v>
      </c>
      <c r="B132" s="162"/>
      <c r="C132" s="110" t="s">
        <v>902</v>
      </c>
      <c r="D132" s="155" t="s">
        <v>1434</v>
      </c>
      <c r="E132" s="112" t="s">
        <v>904</v>
      </c>
      <c r="F132" s="144" t="s">
        <v>1435</v>
      </c>
      <c r="G132" s="112" t="s">
        <v>906</v>
      </c>
      <c r="H132" s="114" t="s">
        <v>907</v>
      </c>
      <c r="I132" s="115" t="s">
        <v>908</v>
      </c>
      <c r="J132" s="116"/>
      <c r="K132" s="117" t="s">
        <v>17</v>
      </c>
      <c r="L132" s="118" t="s">
        <v>1436</v>
      </c>
      <c r="M132" s="119" t="s">
        <v>910</v>
      </c>
      <c r="N132" s="120"/>
      <c r="O132" s="141"/>
      <c r="P132" s="122"/>
      <c r="Q132" s="122"/>
      <c r="R132" s="123"/>
      <c r="S132" s="163"/>
      <c r="T132" s="125" t="s">
        <v>911</v>
      </c>
      <c r="U132" s="112"/>
      <c r="V132" s="164"/>
      <c r="W132" s="163"/>
      <c r="X132" s="129"/>
      <c r="Y132" s="112"/>
      <c r="Z132" s="164"/>
      <c r="AA132" s="163"/>
      <c r="AB132" s="129"/>
      <c r="AC132" s="112"/>
      <c r="AD132" s="164"/>
      <c r="AE132" s="163"/>
      <c r="AF132" s="129"/>
      <c r="AG132" s="112"/>
      <c r="AH132" s="164"/>
      <c r="AI132" s="163"/>
      <c r="AJ132" s="129"/>
      <c r="AK132" s="112" t="s">
        <v>912</v>
      </c>
      <c r="AL132" s="164"/>
      <c r="AM132" s="163"/>
      <c r="AN132" s="129"/>
      <c r="AO132" s="112" t="s">
        <v>912</v>
      </c>
      <c r="AP132" s="164"/>
      <c r="AQ132" s="163"/>
      <c r="AR132" s="129"/>
      <c r="AS132" s="112" t="s">
        <v>912</v>
      </c>
      <c r="AT132" s="164"/>
      <c r="AU132" s="163"/>
      <c r="AV132" s="129"/>
      <c r="AW132" s="112" t="s">
        <v>912</v>
      </c>
      <c r="AX132" s="164"/>
      <c r="AY132" s="165"/>
    </row>
    <row r="133" spans="1:51" ht="64.5" customHeight="1">
      <c r="A133" s="108" t="s">
        <v>1437</v>
      </c>
      <c r="B133" s="162"/>
      <c r="C133" s="110" t="s">
        <v>902</v>
      </c>
      <c r="D133" s="155" t="s">
        <v>1438</v>
      </c>
      <c r="E133" s="112" t="s">
        <v>904</v>
      </c>
      <c r="F133" s="144" t="s">
        <v>1439</v>
      </c>
      <c r="G133" s="112" t="s">
        <v>906</v>
      </c>
      <c r="H133" s="114" t="s">
        <v>907</v>
      </c>
      <c r="I133" s="115" t="s">
        <v>908</v>
      </c>
      <c r="J133" s="116"/>
      <c r="K133" s="117" t="s">
        <v>17</v>
      </c>
      <c r="L133" s="118" t="s">
        <v>1440</v>
      </c>
      <c r="M133" s="119" t="s">
        <v>910</v>
      </c>
      <c r="N133" s="120"/>
      <c r="O133" s="141"/>
      <c r="P133" s="122"/>
      <c r="Q133" s="122"/>
      <c r="R133" s="123"/>
      <c r="S133" s="163"/>
      <c r="T133" s="125"/>
      <c r="U133" s="112"/>
      <c r="V133" s="164"/>
      <c r="W133" s="163"/>
      <c r="X133" s="129"/>
      <c r="Y133" s="112"/>
      <c r="Z133" s="164"/>
      <c r="AA133" s="163"/>
      <c r="AB133" s="129"/>
      <c r="AC133" s="112"/>
      <c r="AD133" s="164"/>
      <c r="AE133" s="163"/>
      <c r="AF133" s="129"/>
      <c r="AG133" s="112"/>
      <c r="AH133" s="164"/>
      <c r="AI133" s="163"/>
      <c r="AJ133" s="129"/>
      <c r="AK133" s="112" t="s">
        <v>912</v>
      </c>
      <c r="AL133" s="164"/>
      <c r="AM133" s="163"/>
      <c r="AN133" s="129"/>
      <c r="AO133" s="112" t="s">
        <v>912</v>
      </c>
      <c r="AP133" s="164"/>
      <c r="AQ133" s="163"/>
      <c r="AR133" s="129"/>
      <c r="AS133" s="112" t="s">
        <v>912</v>
      </c>
      <c r="AT133" s="164"/>
      <c r="AU133" s="163"/>
      <c r="AV133" s="129"/>
      <c r="AW133" s="112" t="s">
        <v>912</v>
      </c>
      <c r="AX133" s="164"/>
      <c r="AY133" s="165"/>
    </row>
    <row r="134" spans="1:51" ht="64.5" customHeight="1">
      <c r="A134" s="108" t="s">
        <v>1441</v>
      </c>
      <c r="B134" s="162"/>
      <c r="C134" s="110" t="s">
        <v>902</v>
      </c>
      <c r="D134" s="155" t="s">
        <v>1442</v>
      </c>
      <c r="E134" s="112" t="s">
        <v>904</v>
      </c>
      <c r="F134" s="144" t="s">
        <v>1443</v>
      </c>
      <c r="G134" s="112" t="s">
        <v>906</v>
      </c>
      <c r="H134" s="114" t="s">
        <v>907</v>
      </c>
      <c r="I134" s="115" t="s">
        <v>908</v>
      </c>
      <c r="J134" s="116"/>
      <c r="K134" s="117" t="s">
        <v>17</v>
      </c>
      <c r="L134" s="118" t="s">
        <v>1444</v>
      </c>
      <c r="M134" s="119" t="s">
        <v>910</v>
      </c>
      <c r="N134" s="120"/>
      <c r="O134" s="141"/>
      <c r="P134" s="122"/>
      <c r="Q134" s="122"/>
      <c r="R134" s="123"/>
      <c r="S134" s="163"/>
      <c r="T134" s="125"/>
      <c r="U134" s="112"/>
      <c r="V134" s="164"/>
      <c r="W134" s="163"/>
      <c r="X134" s="129"/>
      <c r="Y134" s="112"/>
      <c r="Z134" s="164"/>
      <c r="AA134" s="163"/>
      <c r="AB134" s="129"/>
      <c r="AC134" s="112"/>
      <c r="AD134" s="164"/>
      <c r="AE134" s="163"/>
      <c r="AF134" s="129"/>
      <c r="AG134" s="112"/>
      <c r="AH134" s="164"/>
      <c r="AI134" s="163"/>
      <c r="AJ134" s="129"/>
      <c r="AK134" s="112" t="s">
        <v>912</v>
      </c>
      <c r="AL134" s="164"/>
      <c r="AM134" s="163"/>
      <c r="AN134" s="129"/>
      <c r="AO134" s="112" t="s">
        <v>912</v>
      </c>
      <c r="AP134" s="164"/>
      <c r="AQ134" s="163"/>
      <c r="AR134" s="129"/>
      <c r="AS134" s="112" t="s">
        <v>912</v>
      </c>
      <c r="AT134" s="164"/>
      <c r="AU134" s="163"/>
      <c r="AV134" s="129"/>
      <c r="AW134" s="112" t="s">
        <v>912</v>
      </c>
      <c r="AX134" s="164"/>
      <c r="AY134" s="165"/>
    </row>
    <row r="135" spans="1:51" ht="64.5" customHeight="1">
      <c r="A135" s="108" t="s">
        <v>1445</v>
      </c>
      <c r="B135" s="162"/>
      <c r="C135" s="110" t="s">
        <v>902</v>
      </c>
      <c r="D135" s="155" t="s">
        <v>1446</v>
      </c>
      <c r="E135" s="112" t="s">
        <v>904</v>
      </c>
      <c r="F135" s="144" t="s">
        <v>1447</v>
      </c>
      <c r="G135" s="112" t="s">
        <v>906</v>
      </c>
      <c r="H135" s="114" t="s">
        <v>907</v>
      </c>
      <c r="I135" s="115" t="s">
        <v>908</v>
      </c>
      <c r="J135" s="116"/>
      <c r="K135" s="117"/>
      <c r="L135" s="118" t="s">
        <v>1448</v>
      </c>
      <c r="M135" s="119" t="s">
        <v>910</v>
      </c>
      <c r="N135" s="120"/>
      <c r="O135" s="141"/>
      <c r="P135" s="122"/>
      <c r="Q135" s="122"/>
      <c r="R135" s="123"/>
      <c r="S135" s="163"/>
      <c r="T135" s="125"/>
      <c r="U135" s="112"/>
      <c r="V135" s="164"/>
      <c r="W135" s="163"/>
      <c r="X135" s="129"/>
      <c r="Y135" s="112"/>
      <c r="Z135" s="164"/>
      <c r="AA135" s="163"/>
      <c r="AB135" s="129"/>
      <c r="AC135" s="112"/>
      <c r="AD135" s="164"/>
      <c r="AE135" s="163"/>
      <c r="AF135" s="129"/>
      <c r="AG135" s="112"/>
      <c r="AH135" s="164"/>
      <c r="AI135" s="163"/>
      <c r="AJ135" s="129"/>
      <c r="AK135" s="112"/>
      <c r="AL135" s="164"/>
      <c r="AM135" s="163"/>
      <c r="AN135" s="129"/>
      <c r="AO135" s="112"/>
      <c r="AP135" s="164"/>
      <c r="AQ135" s="163"/>
      <c r="AR135" s="129"/>
      <c r="AS135" s="112"/>
      <c r="AT135" s="164"/>
      <c r="AU135" s="163"/>
      <c r="AV135" s="129"/>
      <c r="AW135" s="112"/>
      <c r="AX135" s="164"/>
      <c r="AY135" s="165"/>
    </row>
    <row r="136" spans="1:51" ht="64.5" customHeight="1">
      <c r="A136" s="108" t="s">
        <v>1449</v>
      </c>
      <c r="B136" s="162"/>
      <c r="C136" s="110" t="s">
        <v>902</v>
      </c>
      <c r="D136" s="155" t="s">
        <v>1450</v>
      </c>
      <c r="E136" s="112" t="s">
        <v>904</v>
      </c>
      <c r="F136" s="144" t="s">
        <v>1451</v>
      </c>
      <c r="G136" s="112" t="s">
        <v>906</v>
      </c>
      <c r="H136" s="114" t="s">
        <v>907</v>
      </c>
      <c r="I136" s="115" t="s">
        <v>908</v>
      </c>
      <c r="J136" s="116"/>
      <c r="K136" s="117" t="s">
        <v>17</v>
      </c>
      <c r="L136" s="118" t="s">
        <v>1452</v>
      </c>
      <c r="M136" s="119" t="s">
        <v>910</v>
      </c>
      <c r="N136" s="120"/>
      <c r="O136" s="141"/>
      <c r="P136" s="122"/>
      <c r="Q136" s="122"/>
      <c r="R136" s="123"/>
      <c r="S136" s="163"/>
      <c r="T136" s="125"/>
      <c r="U136" s="112"/>
      <c r="V136" s="164"/>
      <c r="W136" s="163"/>
      <c r="X136" s="129"/>
      <c r="Y136" s="112"/>
      <c r="Z136" s="164"/>
      <c r="AA136" s="163"/>
      <c r="AB136" s="129"/>
      <c r="AC136" s="112"/>
      <c r="AD136" s="164"/>
      <c r="AE136" s="163"/>
      <c r="AF136" s="129"/>
      <c r="AG136" s="112"/>
      <c r="AH136" s="164"/>
      <c r="AI136" s="163"/>
      <c r="AJ136" s="129"/>
      <c r="AK136" s="112" t="s">
        <v>912</v>
      </c>
      <c r="AL136" s="164"/>
      <c r="AM136" s="163"/>
      <c r="AN136" s="129"/>
      <c r="AO136" s="112" t="s">
        <v>912</v>
      </c>
      <c r="AP136" s="164"/>
      <c r="AQ136" s="163"/>
      <c r="AR136" s="129"/>
      <c r="AS136" s="112" t="s">
        <v>912</v>
      </c>
      <c r="AT136" s="164"/>
      <c r="AU136" s="163"/>
      <c r="AV136" s="129"/>
      <c r="AW136" s="112" t="s">
        <v>912</v>
      </c>
      <c r="AX136" s="164"/>
      <c r="AY136" s="165"/>
    </row>
    <row r="137" spans="1:51" ht="64.5" customHeight="1">
      <c r="A137" s="108" t="s">
        <v>1453</v>
      </c>
      <c r="B137" s="162"/>
      <c r="C137" s="110" t="s">
        <v>902</v>
      </c>
      <c r="D137" s="155" t="s">
        <v>1454</v>
      </c>
      <c r="E137" s="112" t="s">
        <v>904</v>
      </c>
      <c r="F137" s="144" t="s">
        <v>1455</v>
      </c>
      <c r="G137" s="112" t="s">
        <v>906</v>
      </c>
      <c r="H137" s="114" t="s">
        <v>907</v>
      </c>
      <c r="I137" s="115" t="s">
        <v>908</v>
      </c>
      <c r="J137" s="116"/>
      <c r="K137" s="117" t="s">
        <v>17</v>
      </c>
      <c r="L137" s="118" t="s">
        <v>1456</v>
      </c>
      <c r="M137" s="119" t="s">
        <v>910</v>
      </c>
      <c r="N137" s="120"/>
      <c r="O137" s="141"/>
      <c r="P137" s="122"/>
      <c r="Q137" s="122"/>
      <c r="R137" s="123"/>
      <c r="S137" s="163"/>
      <c r="T137" s="125"/>
      <c r="U137" s="112"/>
      <c r="V137" s="164"/>
      <c r="W137" s="163"/>
      <c r="X137" s="129"/>
      <c r="Y137" s="112"/>
      <c r="Z137" s="164"/>
      <c r="AA137" s="163"/>
      <c r="AB137" s="129"/>
      <c r="AC137" s="112"/>
      <c r="AD137" s="164"/>
      <c r="AE137" s="163"/>
      <c r="AF137" s="129"/>
      <c r="AG137" s="112"/>
      <c r="AH137" s="164"/>
      <c r="AI137" s="163"/>
      <c r="AJ137" s="129"/>
      <c r="AK137" s="112" t="s">
        <v>912</v>
      </c>
      <c r="AL137" s="164"/>
      <c r="AM137" s="163"/>
      <c r="AN137" s="129"/>
      <c r="AO137" s="112" t="s">
        <v>912</v>
      </c>
      <c r="AP137" s="164"/>
      <c r="AQ137" s="163"/>
      <c r="AR137" s="129"/>
      <c r="AS137" s="112" t="s">
        <v>912</v>
      </c>
      <c r="AT137" s="164"/>
      <c r="AU137" s="163"/>
      <c r="AV137" s="129"/>
      <c r="AW137" s="112" t="s">
        <v>912</v>
      </c>
      <c r="AX137" s="164"/>
      <c r="AY137" s="165"/>
    </row>
    <row r="138" spans="1:51" ht="64.5" customHeight="1">
      <c r="A138" s="108" t="s">
        <v>1457</v>
      </c>
      <c r="B138" s="162"/>
      <c r="C138" s="110" t="s">
        <v>902</v>
      </c>
      <c r="D138" s="155" t="s">
        <v>1458</v>
      </c>
      <c r="E138" s="112" t="s">
        <v>904</v>
      </c>
      <c r="F138" s="144" t="s">
        <v>1459</v>
      </c>
      <c r="G138" s="112" t="s">
        <v>906</v>
      </c>
      <c r="H138" s="114" t="s">
        <v>907</v>
      </c>
      <c r="I138" s="115" t="s">
        <v>908</v>
      </c>
      <c r="J138" s="116"/>
      <c r="K138" s="117" t="s">
        <v>17</v>
      </c>
      <c r="L138" s="118" t="s">
        <v>1460</v>
      </c>
      <c r="M138" s="119" t="s">
        <v>910</v>
      </c>
      <c r="N138" s="120"/>
      <c r="O138" s="141"/>
      <c r="P138" s="122"/>
      <c r="Q138" s="122"/>
      <c r="R138" s="123"/>
      <c r="S138" s="163"/>
      <c r="T138" s="125"/>
      <c r="U138" s="112"/>
      <c r="V138" s="164"/>
      <c r="W138" s="163"/>
      <c r="X138" s="129"/>
      <c r="Y138" s="112"/>
      <c r="Z138" s="164"/>
      <c r="AA138" s="163"/>
      <c r="AB138" s="129"/>
      <c r="AC138" s="112"/>
      <c r="AD138" s="164"/>
      <c r="AE138" s="163"/>
      <c r="AF138" s="129"/>
      <c r="AG138" s="112"/>
      <c r="AH138" s="164"/>
      <c r="AI138" s="163"/>
      <c r="AJ138" s="129"/>
      <c r="AK138" s="112" t="s">
        <v>912</v>
      </c>
      <c r="AL138" s="164"/>
      <c r="AM138" s="163"/>
      <c r="AN138" s="129"/>
      <c r="AO138" s="112" t="s">
        <v>912</v>
      </c>
      <c r="AP138" s="164"/>
      <c r="AQ138" s="163"/>
      <c r="AR138" s="129"/>
      <c r="AS138" s="112" t="s">
        <v>912</v>
      </c>
      <c r="AT138" s="164"/>
      <c r="AU138" s="163"/>
      <c r="AV138" s="129"/>
      <c r="AW138" s="112" t="s">
        <v>912</v>
      </c>
      <c r="AX138" s="164"/>
      <c r="AY138" s="165"/>
    </row>
    <row r="139" spans="1:51" ht="64.5" customHeight="1">
      <c r="A139" s="108" t="s">
        <v>1461</v>
      </c>
      <c r="B139" s="162"/>
      <c r="C139" s="110" t="s">
        <v>902</v>
      </c>
      <c r="D139" s="155" t="s">
        <v>1462</v>
      </c>
      <c r="E139" s="112" t="s">
        <v>904</v>
      </c>
      <c r="F139" s="144" t="s">
        <v>1463</v>
      </c>
      <c r="G139" s="112" t="s">
        <v>906</v>
      </c>
      <c r="H139" s="114" t="s">
        <v>907</v>
      </c>
      <c r="I139" s="115" t="s">
        <v>908</v>
      </c>
      <c r="J139" s="116"/>
      <c r="K139" s="117" t="s">
        <v>17</v>
      </c>
      <c r="L139" s="118" t="s">
        <v>1464</v>
      </c>
      <c r="M139" s="119" t="s">
        <v>910</v>
      </c>
      <c r="N139" s="120"/>
      <c r="O139" s="141"/>
      <c r="P139" s="122"/>
      <c r="Q139" s="122"/>
      <c r="R139" s="123"/>
      <c r="S139" s="163"/>
      <c r="T139" s="125"/>
      <c r="U139" s="112"/>
      <c r="V139" s="164"/>
      <c r="W139" s="163"/>
      <c r="X139" s="129"/>
      <c r="Y139" s="112"/>
      <c r="Z139" s="164"/>
      <c r="AA139" s="163"/>
      <c r="AB139" s="129"/>
      <c r="AC139" s="112"/>
      <c r="AD139" s="164"/>
      <c r="AE139" s="163"/>
      <c r="AF139" s="129"/>
      <c r="AG139" s="112"/>
      <c r="AH139" s="164"/>
      <c r="AI139" s="163"/>
      <c r="AJ139" s="129"/>
      <c r="AK139" s="112" t="s">
        <v>912</v>
      </c>
      <c r="AL139" s="164"/>
      <c r="AM139" s="163"/>
      <c r="AN139" s="129"/>
      <c r="AO139" s="112" t="s">
        <v>912</v>
      </c>
      <c r="AP139" s="164"/>
      <c r="AQ139" s="163"/>
      <c r="AR139" s="129"/>
      <c r="AS139" s="112" t="s">
        <v>912</v>
      </c>
      <c r="AT139" s="164"/>
      <c r="AU139" s="163"/>
      <c r="AV139" s="129"/>
      <c r="AW139" s="112" t="s">
        <v>912</v>
      </c>
      <c r="AX139" s="164"/>
      <c r="AY139" s="165"/>
    </row>
    <row r="140" spans="1:51" ht="64.5" customHeight="1">
      <c r="A140" s="108" t="s">
        <v>1465</v>
      </c>
      <c r="B140" s="162"/>
      <c r="C140" s="110" t="s">
        <v>902</v>
      </c>
      <c r="D140" s="155" t="s">
        <v>1466</v>
      </c>
      <c r="E140" s="112" t="s">
        <v>904</v>
      </c>
      <c r="F140" s="144" t="s">
        <v>1467</v>
      </c>
      <c r="G140" s="112" t="s">
        <v>906</v>
      </c>
      <c r="H140" s="114" t="s">
        <v>907</v>
      </c>
      <c r="I140" s="115" t="s">
        <v>908</v>
      </c>
      <c r="J140" s="116"/>
      <c r="K140" s="117" t="s">
        <v>17</v>
      </c>
      <c r="L140" s="118" t="s">
        <v>1468</v>
      </c>
      <c r="M140" s="119" t="s">
        <v>910</v>
      </c>
      <c r="N140" s="120"/>
      <c r="O140" s="141"/>
      <c r="P140" s="122"/>
      <c r="Q140" s="122"/>
      <c r="R140" s="123"/>
      <c r="S140" s="163"/>
      <c r="T140" s="125"/>
      <c r="U140" s="112"/>
      <c r="V140" s="164"/>
      <c r="W140" s="163"/>
      <c r="X140" s="129"/>
      <c r="Y140" s="112"/>
      <c r="Z140" s="164"/>
      <c r="AA140" s="163"/>
      <c r="AB140" s="129"/>
      <c r="AC140" s="112"/>
      <c r="AD140" s="164"/>
      <c r="AE140" s="163"/>
      <c r="AF140" s="129"/>
      <c r="AG140" s="112"/>
      <c r="AH140" s="164"/>
      <c r="AI140" s="163"/>
      <c r="AJ140" s="129"/>
      <c r="AK140" s="112" t="s">
        <v>912</v>
      </c>
      <c r="AL140" s="164"/>
      <c r="AM140" s="163"/>
      <c r="AN140" s="129"/>
      <c r="AO140" s="112" t="s">
        <v>912</v>
      </c>
      <c r="AP140" s="164"/>
      <c r="AQ140" s="163"/>
      <c r="AR140" s="129"/>
      <c r="AS140" s="112" t="s">
        <v>912</v>
      </c>
      <c r="AT140" s="164"/>
      <c r="AU140" s="163"/>
      <c r="AV140" s="129"/>
      <c r="AW140" s="112" t="s">
        <v>912</v>
      </c>
      <c r="AX140" s="164"/>
      <c r="AY140" s="165"/>
    </row>
    <row r="141" spans="1:51" ht="64.5" customHeight="1">
      <c r="A141" s="108" t="s">
        <v>1469</v>
      </c>
      <c r="B141" s="162"/>
      <c r="C141" s="110" t="s">
        <v>902</v>
      </c>
      <c r="D141" s="155" t="s">
        <v>1470</v>
      </c>
      <c r="E141" s="112" t="s">
        <v>904</v>
      </c>
      <c r="F141" s="144" t="s">
        <v>1471</v>
      </c>
      <c r="G141" s="112" t="s">
        <v>906</v>
      </c>
      <c r="H141" s="114" t="s">
        <v>907</v>
      </c>
      <c r="I141" s="115" t="s">
        <v>908</v>
      </c>
      <c r="J141" s="116"/>
      <c r="K141" s="117" t="s">
        <v>17</v>
      </c>
      <c r="L141" s="118" t="s">
        <v>1472</v>
      </c>
      <c r="M141" s="119" t="s">
        <v>910</v>
      </c>
      <c r="N141" s="120"/>
      <c r="O141" s="141"/>
      <c r="P141" s="122"/>
      <c r="Q141" s="122"/>
      <c r="R141" s="123"/>
      <c r="S141" s="163"/>
      <c r="T141" s="125"/>
      <c r="U141" s="112"/>
      <c r="V141" s="164"/>
      <c r="W141" s="163"/>
      <c r="X141" s="129"/>
      <c r="Y141" s="112"/>
      <c r="Z141" s="164"/>
      <c r="AA141" s="163"/>
      <c r="AB141" s="129"/>
      <c r="AC141" s="112"/>
      <c r="AD141" s="164"/>
      <c r="AE141" s="163"/>
      <c r="AF141" s="129"/>
      <c r="AG141" s="112"/>
      <c r="AH141" s="164"/>
      <c r="AI141" s="163"/>
      <c r="AJ141" s="129"/>
      <c r="AK141" s="112" t="s">
        <v>912</v>
      </c>
      <c r="AL141" s="164"/>
      <c r="AM141" s="163"/>
      <c r="AN141" s="129"/>
      <c r="AO141" s="112" t="s">
        <v>912</v>
      </c>
      <c r="AP141" s="164"/>
      <c r="AQ141" s="163"/>
      <c r="AR141" s="129"/>
      <c r="AS141" s="112" t="s">
        <v>912</v>
      </c>
      <c r="AT141" s="164"/>
      <c r="AU141" s="163"/>
      <c r="AV141" s="129"/>
      <c r="AW141" s="112" t="s">
        <v>912</v>
      </c>
      <c r="AX141" s="164"/>
      <c r="AY141" s="165"/>
    </row>
    <row r="142" spans="1:51" ht="64.5" customHeight="1">
      <c r="A142" s="108" t="s">
        <v>1473</v>
      </c>
      <c r="B142" s="162"/>
      <c r="C142" s="110" t="s">
        <v>902</v>
      </c>
      <c r="D142" s="155" t="s">
        <v>1474</v>
      </c>
      <c r="E142" s="112" t="s">
        <v>904</v>
      </c>
      <c r="F142" s="144" t="s">
        <v>1475</v>
      </c>
      <c r="G142" s="112" t="s">
        <v>906</v>
      </c>
      <c r="H142" s="114" t="s">
        <v>907</v>
      </c>
      <c r="I142" s="115" t="s">
        <v>908</v>
      </c>
      <c r="J142" s="116"/>
      <c r="K142" s="117" t="s">
        <v>17</v>
      </c>
      <c r="L142" s="118" t="s">
        <v>1476</v>
      </c>
      <c r="M142" s="119" t="s">
        <v>910</v>
      </c>
      <c r="N142" s="120"/>
      <c r="O142" s="141"/>
      <c r="P142" s="122"/>
      <c r="Q142" s="122"/>
      <c r="R142" s="123"/>
      <c r="S142" s="163"/>
      <c r="T142" s="125"/>
      <c r="U142" s="112"/>
      <c r="V142" s="164"/>
      <c r="W142" s="163"/>
      <c r="X142" s="129"/>
      <c r="Y142" s="112"/>
      <c r="Z142" s="164"/>
      <c r="AA142" s="163"/>
      <c r="AB142" s="129"/>
      <c r="AC142" s="112"/>
      <c r="AD142" s="164"/>
      <c r="AE142" s="163"/>
      <c r="AF142" s="129"/>
      <c r="AG142" s="112"/>
      <c r="AH142" s="164"/>
      <c r="AI142" s="163"/>
      <c r="AJ142" s="129"/>
      <c r="AK142" s="112" t="s">
        <v>912</v>
      </c>
      <c r="AL142" s="164"/>
      <c r="AM142" s="163"/>
      <c r="AN142" s="129"/>
      <c r="AO142" s="112" t="s">
        <v>912</v>
      </c>
      <c r="AP142" s="164"/>
      <c r="AQ142" s="163"/>
      <c r="AR142" s="129"/>
      <c r="AS142" s="112" t="s">
        <v>912</v>
      </c>
      <c r="AT142" s="164"/>
      <c r="AU142" s="163"/>
      <c r="AV142" s="129"/>
      <c r="AW142" s="112" t="s">
        <v>912</v>
      </c>
      <c r="AX142" s="164"/>
      <c r="AY142" s="165"/>
    </row>
    <row r="143" spans="1:51" ht="64.5" customHeight="1">
      <c r="A143" s="108" t="s">
        <v>1477</v>
      </c>
      <c r="B143" s="162"/>
      <c r="C143" s="110" t="s">
        <v>902</v>
      </c>
      <c r="D143" s="155" t="s">
        <v>1478</v>
      </c>
      <c r="E143" s="112" t="s">
        <v>904</v>
      </c>
      <c r="F143" s="144" t="s">
        <v>1479</v>
      </c>
      <c r="G143" s="112" t="s">
        <v>906</v>
      </c>
      <c r="H143" s="114" t="s">
        <v>907</v>
      </c>
      <c r="I143" s="115" t="s">
        <v>908</v>
      </c>
      <c r="J143" s="116"/>
      <c r="K143" s="117" t="s">
        <v>17</v>
      </c>
      <c r="L143" s="118" t="s">
        <v>1480</v>
      </c>
      <c r="M143" s="119" t="s">
        <v>910</v>
      </c>
      <c r="N143" s="120"/>
      <c r="O143" s="141"/>
      <c r="P143" s="122"/>
      <c r="Q143" s="122"/>
      <c r="R143" s="123"/>
      <c r="S143" s="163"/>
      <c r="T143" s="125"/>
      <c r="U143" s="112"/>
      <c r="V143" s="164"/>
      <c r="W143" s="163"/>
      <c r="X143" s="129"/>
      <c r="Y143" s="112"/>
      <c r="Z143" s="164"/>
      <c r="AA143" s="163"/>
      <c r="AB143" s="129"/>
      <c r="AC143" s="112"/>
      <c r="AD143" s="164"/>
      <c r="AE143" s="163"/>
      <c r="AF143" s="129"/>
      <c r="AG143" s="112"/>
      <c r="AH143" s="164"/>
      <c r="AI143" s="163"/>
      <c r="AJ143" s="129"/>
      <c r="AK143" s="112" t="s">
        <v>912</v>
      </c>
      <c r="AL143" s="164"/>
      <c r="AM143" s="163"/>
      <c r="AN143" s="129"/>
      <c r="AO143" s="112" t="s">
        <v>912</v>
      </c>
      <c r="AP143" s="164"/>
      <c r="AQ143" s="163"/>
      <c r="AR143" s="129"/>
      <c r="AS143" s="112" t="s">
        <v>912</v>
      </c>
      <c r="AT143" s="164"/>
      <c r="AU143" s="163"/>
      <c r="AV143" s="129"/>
      <c r="AW143" s="112" t="s">
        <v>912</v>
      </c>
      <c r="AX143" s="164"/>
      <c r="AY143" s="165"/>
    </row>
    <row r="144" spans="1:51" ht="64.5" customHeight="1">
      <c r="A144" s="108" t="s">
        <v>1481</v>
      </c>
      <c r="B144" s="162"/>
      <c r="C144" s="110" t="s">
        <v>902</v>
      </c>
      <c r="D144" s="155" t="s">
        <v>1482</v>
      </c>
      <c r="E144" s="112" t="s">
        <v>904</v>
      </c>
      <c r="F144" s="144" t="s">
        <v>1483</v>
      </c>
      <c r="G144" s="112" t="s">
        <v>906</v>
      </c>
      <c r="H144" s="114" t="s">
        <v>907</v>
      </c>
      <c r="I144" s="115" t="s">
        <v>908</v>
      </c>
      <c r="J144" s="116"/>
      <c r="K144" s="117" t="s">
        <v>17</v>
      </c>
      <c r="L144" s="118" t="s">
        <v>1484</v>
      </c>
      <c r="M144" s="119" t="s">
        <v>910</v>
      </c>
      <c r="N144" s="120"/>
      <c r="O144" s="141"/>
      <c r="P144" s="122"/>
      <c r="Q144" s="122"/>
      <c r="R144" s="123"/>
      <c r="S144" s="163"/>
      <c r="T144" s="125"/>
      <c r="U144" s="112"/>
      <c r="V144" s="164"/>
      <c r="W144" s="163"/>
      <c r="X144" s="129"/>
      <c r="Y144" s="112"/>
      <c r="Z144" s="164"/>
      <c r="AA144" s="163"/>
      <c r="AB144" s="129"/>
      <c r="AC144" s="112"/>
      <c r="AD144" s="164"/>
      <c r="AE144" s="163"/>
      <c r="AF144" s="129"/>
      <c r="AG144" s="112"/>
      <c r="AH144" s="164"/>
      <c r="AI144" s="163"/>
      <c r="AJ144" s="129"/>
      <c r="AK144" s="112" t="s">
        <v>912</v>
      </c>
      <c r="AL144" s="164"/>
      <c r="AM144" s="163"/>
      <c r="AN144" s="129"/>
      <c r="AO144" s="112" t="s">
        <v>912</v>
      </c>
      <c r="AP144" s="164"/>
      <c r="AQ144" s="163"/>
      <c r="AR144" s="129"/>
      <c r="AS144" s="112" t="s">
        <v>912</v>
      </c>
      <c r="AT144" s="164"/>
      <c r="AU144" s="163"/>
      <c r="AV144" s="129"/>
      <c r="AW144" s="112" t="s">
        <v>912</v>
      </c>
      <c r="AX144" s="164"/>
      <c r="AY144" s="165"/>
    </row>
    <row r="145" spans="1:51" ht="64.5" customHeight="1">
      <c r="A145" s="108" t="s">
        <v>1485</v>
      </c>
      <c r="B145" s="162"/>
      <c r="C145" s="110" t="s">
        <v>902</v>
      </c>
      <c r="D145" s="155" t="s">
        <v>1486</v>
      </c>
      <c r="E145" s="112" t="s">
        <v>904</v>
      </c>
      <c r="F145" s="144" t="s">
        <v>1487</v>
      </c>
      <c r="G145" s="112" t="s">
        <v>906</v>
      </c>
      <c r="H145" s="114" t="s">
        <v>907</v>
      </c>
      <c r="I145" s="115" t="s">
        <v>908</v>
      </c>
      <c r="J145" s="116"/>
      <c r="K145" s="117" t="s">
        <v>17</v>
      </c>
      <c r="L145" s="118" t="s">
        <v>1488</v>
      </c>
      <c r="M145" s="119" t="s">
        <v>910</v>
      </c>
      <c r="N145" s="120"/>
      <c r="O145" s="141"/>
      <c r="P145" s="122"/>
      <c r="Q145" s="122"/>
      <c r="R145" s="123"/>
      <c r="S145" s="163"/>
      <c r="T145" s="125"/>
      <c r="U145" s="112"/>
      <c r="V145" s="164"/>
      <c r="W145" s="163"/>
      <c r="X145" s="129"/>
      <c r="Y145" s="112"/>
      <c r="Z145" s="164"/>
      <c r="AA145" s="163"/>
      <c r="AB145" s="129"/>
      <c r="AC145" s="112"/>
      <c r="AD145" s="164"/>
      <c r="AE145" s="163"/>
      <c r="AF145" s="129"/>
      <c r="AG145" s="112"/>
      <c r="AH145" s="164"/>
      <c r="AI145" s="163"/>
      <c r="AJ145" s="129"/>
      <c r="AK145" s="112" t="s">
        <v>912</v>
      </c>
      <c r="AL145" s="164"/>
      <c r="AM145" s="163"/>
      <c r="AN145" s="129"/>
      <c r="AO145" s="112" t="s">
        <v>912</v>
      </c>
      <c r="AP145" s="164"/>
      <c r="AQ145" s="163"/>
      <c r="AR145" s="129"/>
      <c r="AS145" s="112" t="s">
        <v>912</v>
      </c>
      <c r="AT145" s="164"/>
      <c r="AU145" s="163"/>
      <c r="AV145" s="129"/>
      <c r="AW145" s="112" t="s">
        <v>912</v>
      </c>
      <c r="AX145" s="164"/>
      <c r="AY145" s="165"/>
    </row>
    <row r="146" spans="1:51" ht="64.5" customHeight="1">
      <c r="A146" s="108" t="s">
        <v>1489</v>
      </c>
      <c r="B146" s="162"/>
      <c r="C146" s="110" t="s">
        <v>902</v>
      </c>
      <c r="D146" s="155" t="s">
        <v>1490</v>
      </c>
      <c r="E146" s="112" t="s">
        <v>904</v>
      </c>
      <c r="F146" s="144" t="s">
        <v>1491</v>
      </c>
      <c r="G146" s="112" t="s">
        <v>906</v>
      </c>
      <c r="H146" s="114" t="s">
        <v>907</v>
      </c>
      <c r="I146" s="115" t="s">
        <v>908</v>
      </c>
      <c r="J146" s="116"/>
      <c r="K146" s="117" t="s">
        <v>17</v>
      </c>
      <c r="L146" s="118" t="s">
        <v>1492</v>
      </c>
      <c r="M146" s="119" t="s">
        <v>910</v>
      </c>
      <c r="N146" s="120"/>
      <c r="O146" s="141"/>
      <c r="P146" s="122"/>
      <c r="Q146" s="122"/>
      <c r="R146" s="123"/>
      <c r="S146" s="163"/>
      <c r="T146" s="125"/>
      <c r="U146" s="112"/>
      <c r="V146" s="164"/>
      <c r="W146" s="163"/>
      <c r="X146" s="129"/>
      <c r="Y146" s="112"/>
      <c r="Z146" s="164"/>
      <c r="AA146" s="163"/>
      <c r="AB146" s="129"/>
      <c r="AC146" s="112"/>
      <c r="AD146" s="164"/>
      <c r="AE146" s="163"/>
      <c r="AF146" s="129"/>
      <c r="AG146" s="112"/>
      <c r="AH146" s="164"/>
      <c r="AI146" s="163"/>
      <c r="AJ146" s="129"/>
      <c r="AK146" s="112" t="s">
        <v>912</v>
      </c>
      <c r="AL146" s="164"/>
      <c r="AM146" s="163"/>
      <c r="AN146" s="129"/>
      <c r="AO146" s="112" t="s">
        <v>912</v>
      </c>
      <c r="AP146" s="164"/>
      <c r="AQ146" s="163"/>
      <c r="AR146" s="129"/>
      <c r="AS146" s="112" t="s">
        <v>912</v>
      </c>
      <c r="AT146" s="164"/>
      <c r="AU146" s="163"/>
      <c r="AV146" s="129"/>
      <c r="AW146" s="112" t="s">
        <v>912</v>
      </c>
      <c r="AX146" s="164"/>
      <c r="AY146" s="165"/>
    </row>
    <row r="147" spans="1:51" ht="64.5" customHeight="1">
      <c r="A147" s="108" t="s">
        <v>1493</v>
      </c>
      <c r="B147" s="162"/>
      <c r="C147" s="110" t="s">
        <v>902</v>
      </c>
      <c r="D147" s="155" t="s">
        <v>1494</v>
      </c>
      <c r="E147" s="112" t="s">
        <v>904</v>
      </c>
      <c r="F147" s="144" t="s">
        <v>1495</v>
      </c>
      <c r="G147" s="112" t="s">
        <v>906</v>
      </c>
      <c r="H147" s="114" t="s">
        <v>907</v>
      </c>
      <c r="I147" s="115" t="s">
        <v>908</v>
      </c>
      <c r="J147" s="116"/>
      <c r="K147" s="117" t="s">
        <v>17</v>
      </c>
      <c r="L147" s="118" t="s">
        <v>1496</v>
      </c>
      <c r="M147" s="119" t="s">
        <v>910</v>
      </c>
      <c r="N147" s="120"/>
      <c r="O147" s="141"/>
      <c r="P147" s="122"/>
      <c r="Q147" s="122"/>
      <c r="R147" s="123"/>
      <c r="S147" s="163"/>
      <c r="T147" s="125"/>
      <c r="U147" s="112"/>
      <c r="V147" s="164"/>
      <c r="W147" s="163"/>
      <c r="X147" s="129"/>
      <c r="Y147" s="112"/>
      <c r="Z147" s="164"/>
      <c r="AA147" s="163"/>
      <c r="AB147" s="129"/>
      <c r="AC147" s="112"/>
      <c r="AD147" s="164"/>
      <c r="AE147" s="163"/>
      <c r="AF147" s="129"/>
      <c r="AG147" s="112"/>
      <c r="AH147" s="164"/>
      <c r="AI147" s="163"/>
      <c r="AJ147" s="129"/>
      <c r="AK147" s="112" t="s">
        <v>912</v>
      </c>
      <c r="AL147" s="164"/>
      <c r="AM147" s="163"/>
      <c r="AN147" s="129"/>
      <c r="AO147" s="112" t="s">
        <v>912</v>
      </c>
      <c r="AP147" s="164"/>
      <c r="AQ147" s="163"/>
      <c r="AR147" s="129"/>
      <c r="AS147" s="112" t="s">
        <v>912</v>
      </c>
      <c r="AT147" s="164"/>
      <c r="AU147" s="163"/>
      <c r="AV147" s="129"/>
      <c r="AW147" s="112" t="s">
        <v>912</v>
      </c>
      <c r="AX147" s="164"/>
      <c r="AY147" s="165"/>
    </row>
    <row r="148" spans="1:51" ht="64.5" customHeight="1">
      <c r="A148" s="108" t="s">
        <v>1497</v>
      </c>
      <c r="B148" s="162"/>
      <c r="C148" s="110" t="s">
        <v>902</v>
      </c>
      <c r="D148" s="155" t="s">
        <v>1498</v>
      </c>
      <c r="E148" s="112" t="s">
        <v>904</v>
      </c>
      <c r="F148" s="144" t="s">
        <v>1499</v>
      </c>
      <c r="G148" s="112" t="s">
        <v>906</v>
      </c>
      <c r="H148" s="114" t="s">
        <v>907</v>
      </c>
      <c r="I148" s="115" t="s">
        <v>908</v>
      </c>
      <c r="J148" s="116"/>
      <c r="K148" s="117" t="s">
        <v>17</v>
      </c>
      <c r="L148" s="118" t="s">
        <v>1500</v>
      </c>
      <c r="M148" s="119" t="s">
        <v>910</v>
      </c>
      <c r="N148" s="120"/>
      <c r="O148" s="141"/>
      <c r="P148" s="122"/>
      <c r="Q148" s="122"/>
      <c r="R148" s="123"/>
      <c r="S148" s="163"/>
      <c r="T148" s="125"/>
      <c r="U148" s="112"/>
      <c r="V148" s="164"/>
      <c r="W148" s="163"/>
      <c r="X148" s="129"/>
      <c r="Y148" s="112"/>
      <c r="Z148" s="164"/>
      <c r="AA148" s="163"/>
      <c r="AB148" s="129"/>
      <c r="AC148" s="112"/>
      <c r="AD148" s="164"/>
      <c r="AE148" s="163"/>
      <c r="AF148" s="129"/>
      <c r="AG148" s="112"/>
      <c r="AH148" s="164"/>
      <c r="AI148" s="163"/>
      <c r="AJ148" s="129"/>
      <c r="AK148" s="112" t="s">
        <v>912</v>
      </c>
      <c r="AL148" s="164"/>
      <c r="AM148" s="163"/>
      <c r="AN148" s="129"/>
      <c r="AO148" s="112" t="s">
        <v>912</v>
      </c>
      <c r="AP148" s="164"/>
      <c r="AQ148" s="163"/>
      <c r="AR148" s="129"/>
      <c r="AS148" s="112" t="s">
        <v>912</v>
      </c>
      <c r="AT148" s="164"/>
      <c r="AU148" s="163"/>
      <c r="AV148" s="129"/>
      <c r="AW148" s="112" t="s">
        <v>912</v>
      </c>
      <c r="AX148" s="164"/>
      <c r="AY148" s="165"/>
    </row>
    <row r="149" spans="1:51" ht="64.5" customHeight="1">
      <c r="A149" s="108" t="s">
        <v>1501</v>
      </c>
      <c r="B149" s="162"/>
      <c r="C149" s="110" t="s">
        <v>902</v>
      </c>
      <c r="D149" s="155" t="s">
        <v>1502</v>
      </c>
      <c r="E149" s="112" t="s">
        <v>904</v>
      </c>
      <c r="F149" s="144" t="s">
        <v>1503</v>
      </c>
      <c r="G149" s="112" t="s">
        <v>906</v>
      </c>
      <c r="H149" s="114" t="s">
        <v>907</v>
      </c>
      <c r="I149" s="115" t="s">
        <v>908</v>
      </c>
      <c r="J149" s="116"/>
      <c r="K149" s="117" t="s">
        <v>17</v>
      </c>
      <c r="L149" s="118" t="s">
        <v>1504</v>
      </c>
      <c r="M149" s="119" t="s">
        <v>910</v>
      </c>
      <c r="N149" s="120"/>
      <c r="O149" s="141"/>
      <c r="P149" s="122"/>
      <c r="Q149" s="122"/>
      <c r="R149" s="123"/>
      <c r="S149" s="163"/>
      <c r="T149" s="125"/>
      <c r="U149" s="112"/>
      <c r="V149" s="164"/>
      <c r="W149" s="163"/>
      <c r="X149" s="129"/>
      <c r="Y149" s="112"/>
      <c r="Z149" s="164"/>
      <c r="AA149" s="163"/>
      <c r="AB149" s="129"/>
      <c r="AC149" s="112"/>
      <c r="AD149" s="164"/>
      <c r="AE149" s="163"/>
      <c r="AF149" s="129"/>
      <c r="AG149" s="112"/>
      <c r="AH149" s="164"/>
      <c r="AI149" s="163"/>
      <c r="AJ149" s="129"/>
      <c r="AK149" s="112" t="s">
        <v>912</v>
      </c>
      <c r="AL149" s="164"/>
      <c r="AM149" s="163"/>
      <c r="AN149" s="129"/>
      <c r="AO149" s="112" t="s">
        <v>912</v>
      </c>
      <c r="AP149" s="164"/>
      <c r="AQ149" s="163"/>
      <c r="AR149" s="129"/>
      <c r="AS149" s="112" t="s">
        <v>912</v>
      </c>
      <c r="AT149" s="164"/>
      <c r="AU149" s="163"/>
      <c r="AV149" s="129"/>
      <c r="AW149" s="112" t="s">
        <v>912</v>
      </c>
      <c r="AX149" s="164"/>
      <c r="AY149" s="165"/>
    </row>
    <row r="150" spans="1:51" ht="64.5" customHeight="1">
      <c r="A150" s="108" t="s">
        <v>1505</v>
      </c>
      <c r="B150" s="162"/>
      <c r="C150" s="110" t="s">
        <v>902</v>
      </c>
      <c r="D150" s="155" t="s">
        <v>1506</v>
      </c>
      <c r="E150" s="112" t="s">
        <v>904</v>
      </c>
      <c r="F150" s="144" t="s">
        <v>1507</v>
      </c>
      <c r="G150" s="112" t="s">
        <v>906</v>
      </c>
      <c r="H150" s="114" t="s">
        <v>907</v>
      </c>
      <c r="I150" s="115" t="s">
        <v>908</v>
      </c>
      <c r="J150" s="116"/>
      <c r="K150" s="117" t="s">
        <v>17</v>
      </c>
      <c r="L150" s="118" t="s">
        <v>1508</v>
      </c>
      <c r="M150" s="119" t="s">
        <v>910</v>
      </c>
      <c r="N150" s="120"/>
      <c r="O150" s="141"/>
      <c r="P150" s="122"/>
      <c r="Q150" s="122"/>
      <c r="R150" s="123"/>
      <c r="S150" s="163"/>
      <c r="T150" s="125"/>
      <c r="U150" s="112"/>
      <c r="V150" s="164"/>
      <c r="W150" s="163"/>
      <c r="X150" s="129"/>
      <c r="Y150" s="112"/>
      <c r="Z150" s="164"/>
      <c r="AA150" s="163"/>
      <c r="AB150" s="129"/>
      <c r="AC150" s="112"/>
      <c r="AD150" s="164"/>
      <c r="AE150" s="163"/>
      <c r="AF150" s="129"/>
      <c r="AG150" s="112"/>
      <c r="AH150" s="164"/>
      <c r="AI150" s="163"/>
      <c r="AJ150" s="129"/>
      <c r="AK150" s="112" t="s">
        <v>912</v>
      </c>
      <c r="AL150" s="164"/>
      <c r="AM150" s="163"/>
      <c r="AN150" s="129"/>
      <c r="AO150" s="112" t="s">
        <v>912</v>
      </c>
      <c r="AP150" s="164"/>
      <c r="AQ150" s="163"/>
      <c r="AR150" s="129"/>
      <c r="AS150" s="112" t="s">
        <v>912</v>
      </c>
      <c r="AT150" s="164"/>
      <c r="AU150" s="163"/>
      <c r="AV150" s="129"/>
      <c r="AW150" s="112" t="s">
        <v>912</v>
      </c>
      <c r="AX150" s="164"/>
      <c r="AY150" s="165"/>
    </row>
    <row r="151" spans="1:51" ht="64.5" customHeight="1">
      <c r="A151" s="108" t="s">
        <v>1509</v>
      </c>
      <c r="B151" s="162"/>
      <c r="C151" s="110" t="s">
        <v>902</v>
      </c>
      <c r="D151" s="155" t="s">
        <v>1510</v>
      </c>
      <c r="E151" s="112" t="s">
        <v>904</v>
      </c>
      <c r="F151" s="144" t="s">
        <v>1511</v>
      </c>
      <c r="G151" s="112" t="s">
        <v>906</v>
      </c>
      <c r="H151" s="114" t="s">
        <v>907</v>
      </c>
      <c r="I151" s="115" t="s">
        <v>908</v>
      </c>
      <c r="J151" s="116"/>
      <c r="K151" s="117" t="s">
        <v>17</v>
      </c>
      <c r="L151" s="118" t="s">
        <v>1512</v>
      </c>
      <c r="M151" s="119" t="s">
        <v>910</v>
      </c>
      <c r="N151" s="120"/>
      <c r="O151" s="141"/>
      <c r="P151" s="122"/>
      <c r="Q151" s="122"/>
      <c r="R151" s="123"/>
      <c r="S151" s="163"/>
      <c r="T151" s="125"/>
      <c r="U151" s="112"/>
      <c r="V151" s="164"/>
      <c r="W151" s="163"/>
      <c r="X151" s="129"/>
      <c r="Y151" s="112"/>
      <c r="Z151" s="164"/>
      <c r="AA151" s="163"/>
      <c r="AB151" s="129"/>
      <c r="AC151" s="112"/>
      <c r="AD151" s="164"/>
      <c r="AE151" s="163"/>
      <c r="AF151" s="129"/>
      <c r="AG151" s="112"/>
      <c r="AH151" s="164"/>
      <c r="AI151" s="163"/>
      <c r="AJ151" s="129"/>
      <c r="AK151" s="112" t="s">
        <v>912</v>
      </c>
      <c r="AL151" s="164"/>
      <c r="AM151" s="163"/>
      <c r="AN151" s="129"/>
      <c r="AO151" s="112" t="s">
        <v>912</v>
      </c>
      <c r="AP151" s="164"/>
      <c r="AQ151" s="163"/>
      <c r="AR151" s="129"/>
      <c r="AS151" s="112" t="s">
        <v>912</v>
      </c>
      <c r="AT151" s="164"/>
      <c r="AU151" s="163"/>
      <c r="AV151" s="129"/>
      <c r="AW151" s="112" t="s">
        <v>912</v>
      </c>
      <c r="AX151" s="164"/>
      <c r="AY151" s="165"/>
    </row>
    <row r="152" spans="1:51" ht="64.5" customHeight="1">
      <c r="A152" s="108" t="s">
        <v>1513</v>
      </c>
      <c r="B152" s="162"/>
      <c r="C152" s="110" t="s">
        <v>902</v>
      </c>
      <c r="D152" s="155" t="s">
        <v>1514</v>
      </c>
      <c r="E152" s="112" t="s">
        <v>904</v>
      </c>
      <c r="F152" s="144" t="s">
        <v>1515</v>
      </c>
      <c r="G152" s="112" t="s">
        <v>906</v>
      </c>
      <c r="H152" s="114" t="s">
        <v>907</v>
      </c>
      <c r="I152" s="115" t="s">
        <v>908</v>
      </c>
      <c r="J152" s="116"/>
      <c r="K152" s="117" t="s">
        <v>17</v>
      </c>
      <c r="L152" s="118" t="s">
        <v>1516</v>
      </c>
      <c r="M152" s="119" t="s">
        <v>910</v>
      </c>
      <c r="N152" s="120"/>
      <c r="O152" s="141"/>
      <c r="P152" s="122"/>
      <c r="Q152" s="122"/>
      <c r="R152" s="123"/>
      <c r="S152" s="163"/>
      <c r="T152" s="125"/>
      <c r="U152" s="112"/>
      <c r="V152" s="164"/>
      <c r="W152" s="163"/>
      <c r="X152" s="129"/>
      <c r="Y152" s="112"/>
      <c r="Z152" s="164"/>
      <c r="AA152" s="163"/>
      <c r="AB152" s="129"/>
      <c r="AC152" s="112"/>
      <c r="AD152" s="164"/>
      <c r="AE152" s="163"/>
      <c r="AF152" s="129"/>
      <c r="AG152" s="112"/>
      <c r="AH152" s="164"/>
      <c r="AI152" s="163"/>
      <c r="AJ152" s="129"/>
      <c r="AK152" s="112" t="s">
        <v>912</v>
      </c>
      <c r="AL152" s="164"/>
      <c r="AM152" s="163"/>
      <c r="AN152" s="129"/>
      <c r="AO152" s="112" t="s">
        <v>912</v>
      </c>
      <c r="AP152" s="164"/>
      <c r="AQ152" s="163"/>
      <c r="AR152" s="129"/>
      <c r="AS152" s="112" t="s">
        <v>912</v>
      </c>
      <c r="AT152" s="164"/>
      <c r="AU152" s="163"/>
      <c r="AV152" s="129"/>
      <c r="AW152" s="112" t="s">
        <v>912</v>
      </c>
      <c r="AX152" s="164"/>
      <c r="AY152" s="165"/>
    </row>
    <row r="153" spans="1:51" ht="64.5" customHeight="1">
      <c r="A153" s="108" t="s">
        <v>1517</v>
      </c>
      <c r="B153" s="162"/>
      <c r="C153" s="110" t="s">
        <v>902</v>
      </c>
      <c r="D153" s="155" t="s">
        <v>1518</v>
      </c>
      <c r="E153" s="112" t="s">
        <v>904</v>
      </c>
      <c r="F153" s="144" t="s">
        <v>1519</v>
      </c>
      <c r="G153" s="112" t="s">
        <v>906</v>
      </c>
      <c r="H153" s="114" t="s">
        <v>907</v>
      </c>
      <c r="I153" s="115" t="s">
        <v>908</v>
      </c>
      <c r="J153" s="116"/>
      <c r="K153" s="117" t="s">
        <v>17</v>
      </c>
      <c r="L153" s="118" t="s">
        <v>1520</v>
      </c>
      <c r="M153" s="119" t="s">
        <v>910</v>
      </c>
      <c r="N153" s="120"/>
      <c r="O153" s="141"/>
      <c r="P153" s="122"/>
      <c r="Q153" s="122"/>
      <c r="R153" s="123"/>
      <c r="S153" s="163"/>
      <c r="T153" s="125"/>
      <c r="U153" s="112"/>
      <c r="V153" s="164"/>
      <c r="W153" s="163"/>
      <c r="X153" s="129"/>
      <c r="Y153" s="112"/>
      <c r="Z153" s="164"/>
      <c r="AA153" s="163"/>
      <c r="AB153" s="129"/>
      <c r="AC153" s="112"/>
      <c r="AD153" s="164"/>
      <c r="AE153" s="163"/>
      <c r="AF153" s="129"/>
      <c r="AG153" s="112"/>
      <c r="AH153" s="164"/>
      <c r="AI153" s="163"/>
      <c r="AJ153" s="129"/>
      <c r="AK153" s="112" t="s">
        <v>912</v>
      </c>
      <c r="AL153" s="164"/>
      <c r="AM153" s="163"/>
      <c r="AN153" s="129"/>
      <c r="AO153" s="112" t="s">
        <v>912</v>
      </c>
      <c r="AP153" s="164"/>
      <c r="AQ153" s="163"/>
      <c r="AR153" s="129"/>
      <c r="AS153" s="112" t="s">
        <v>912</v>
      </c>
      <c r="AT153" s="164"/>
      <c r="AU153" s="163"/>
      <c r="AV153" s="129"/>
      <c r="AW153" s="112" t="s">
        <v>912</v>
      </c>
      <c r="AX153" s="164"/>
      <c r="AY153" s="165"/>
    </row>
    <row r="154" spans="1:51" ht="64.5" customHeight="1">
      <c r="A154" s="108" t="s">
        <v>1521</v>
      </c>
      <c r="B154" s="162"/>
      <c r="C154" s="110" t="s">
        <v>902</v>
      </c>
      <c r="D154" s="155" t="s">
        <v>1522</v>
      </c>
      <c r="E154" s="112" t="s">
        <v>904</v>
      </c>
      <c r="F154" s="144" t="s">
        <v>1523</v>
      </c>
      <c r="G154" s="112" t="s">
        <v>906</v>
      </c>
      <c r="H154" s="114" t="s">
        <v>907</v>
      </c>
      <c r="I154" s="115" t="s">
        <v>908</v>
      </c>
      <c r="J154" s="116"/>
      <c r="K154" s="117" t="s">
        <v>17</v>
      </c>
      <c r="L154" s="118" t="s">
        <v>1524</v>
      </c>
      <c r="M154" s="119" t="s">
        <v>910</v>
      </c>
      <c r="N154" s="120"/>
      <c r="O154" s="141"/>
      <c r="P154" s="122"/>
      <c r="Q154" s="122"/>
      <c r="R154" s="123"/>
      <c r="S154" s="163"/>
      <c r="T154" s="125"/>
      <c r="U154" s="112"/>
      <c r="V154" s="164"/>
      <c r="W154" s="163"/>
      <c r="X154" s="129"/>
      <c r="Y154" s="112"/>
      <c r="Z154" s="164"/>
      <c r="AA154" s="163"/>
      <c r="AB154" s="129"/>
      <c r="AC154" s="112"/>
      <c r="AD154" s="164"/>
      <c r="AE154" s="163"/>
      <c r="AF154" s="129"/>
      <c r="AG154" s="112"/>
      <c r="AH154" s="164"/>
      <c r="AI154" s="163"/>
      <c r="AJ154" s="129"/>
      <c r="AK154" s="112" t="s">
        <v>912</v>
      </c>
      <c r="AL154" s="164"/>
      <c r="AM154" s="163"/>
      <c r="AN154" s="129"/>
      <c r="AO154" s="112" t="s">
        <v>912</v>
      </c>
      <c r="AP154" s="164"/>
      <c r="AQ154" s="163"/>
      <c r="AR154" s="129"/>
      <c r="AS154" s="112" t="s">
        <v>912</v>
      </c>
      <c r="AT154" s="164"/>
      <c r="AU154" s="163"/>
      <c r="AV154" s="129"/>
      <c r="AW154" s="112" t="s">
        <v>912</v>
      </c>
      <c r="AX154" s="164"/>
      <c r="AY154" s="165"/>
    </row>
    <row r="155" spans="1:51" ht="64.5" customHeight="1">
      <c r="A155" s="108" t="s">
        <v>1525</v>
      </c>
      <c r="B155" s="162"/>
      <c r="C155" s="110" t="s">
        <v>902</v>
      </c>
      <c r="D155" s="155" t="s">
        <v>1526</v>
      </c>
      <c r="E155" s="112" t="s">
        <v>904</v>
      </c>
      <c r="F155" s="144" t="s">
        <v>1527</v>
      </c>
      <c r="G155" s="112" t="s">
        <v>906</v>
      </c>
      <c r="H155" s="114" t="s">
        <v>907</v>
      </c>
      <c r="I155" s="115" t="s">
        <v>908</v>
      </c>
      <c r="J155" s="116"/>
      <c r="K155" s="117" t="s">
        <v>17</v>
      </c>
      <c r="L155" s="118" t="s">
        <v>1528</v>
      </c>
      <c r="M155" s="119" t="s">
        <v>910</v>
      </c>
      <c r="N155" s="120"/>
      <c r="O155" s="141"/>
      <c r="P155" s="122"/>
      <c r="Q155" s="122"/>
      <c r="R155" s="123"/>
      <c r="S155" s="163"/>
      <c r="T155" s="125"/>
      <c r="U155" s="112"/>
      <c r="V155" s="164"/>
      <c r="W155" s="163"/>
      <c r="X155" s="129"/>
      <c r="Y155" s="112"/>
      <c r="Z155" s="164"/>
      <c r="AA155" s="163"/>
      <c r="AB155" s="129"/>
      <c r="AC155" s="112"/>
      <c r="AD155" s="164"/>
      <c r="AE155" s="163"/>
      <c r="AF155" s="129"/>
      <c r="AG155" s="112"/>
      <c r="AH155" s="164"/>
      <c r="AI155" s="163"/>
      <c r="AJ155" s="129"/>
      <c r="AK155" s="112" t="s">
        <v>912</v>
      </c>
      <c r="AL155" s="164"/>
      <c r="AM155" s="163"/>
      <c r="AN155" s="129"/>
      <c r="AO155" s="112" t="s">
        <v>912</v>
      </c>
      <c r="AP155" s="164"/>
      <c r="AQ155" s="163"/>
      <c r="AR155" s="129"/>
      <c r="AS155" s="112" t="s">
        <v>912</v>
      </c>
      <c r="AT155" s="164"/>
      <c r="AU155" s="163"/>
      <c r="AV155" s="129"/>
      <c r="AW155" s="112" t="s">
        <v>912</v>
      </c>
      <c r="AX155" s="164"/>
      <c r="AY155" s="165"/>
    </row>
    <row r="156" spans="1:51" ht="64.5" customHeight="1">
      <c r="A156" s="108" t="s">
        <v>1529</v>
      </c>
      <c r="B156" s="162"/>
      <c r="C156" s="110" t="s">
        <v>902</v>
      </c>
      <c r="D156" s="155" t="s">
        <v>1530</v>
      </c>
      <c r="E156" s="112" t="s">
        <v>904</v>
      </c>
      <c r="F156" s="144" t="s">
        <v>1531</v>
      </c>
      <c r="G156" s="112" t="s">
        <v>906</v>
      </c>
      <c r="H156" s="114" t="s">
        <v>907</v>
      </c>
      <c r="I156" s="115" t="s">
        <v>908</v>
      </c>
      <c r="J156" s="116"/>
      <c r="K156" s="117" t="s">
        <v>17</v>
      </c>
      <c r="L156" s="118" t="s">
        <v>1532</v>
      </c>
      <c r="M156" s="119" t="s">
        <v>910</v>
      </c>
      <c r="N156" s="120"/>
      <c r="O156" s="141"/>
      <c r="P156" s="122"/>
      <c r="Q156" s="122"/>
      <c r="R156" s="123"/>
      <c r="S156" s="163"/>
      <c r="T156" s="125"/>
      <c r="U156" s="112"/>
      <c r="V156" s="164"/>
      <c r="W156" s="163"/>
      <c r="X156" s="129"/>
      <c r="Y156" s="112"/>
      <c r="Z156" s="164"/>
      <c r="AA156" s="163"/>
      <c r="AB156" s="129"/>
      <c r="AC156" s="112"/>
      <c r="AD156" s="164"/>
      <c r="AE156" s="163"/>
      <c r="AF156" s="129"/>
      <c r="AG156" s="112"/>
      <c r="AH156" s="164"/>
      <c r="AI156" s="163"/>
      <c r="AJ156" s="129"/>
      <c r="AK156" s="112" t="s">
        <v>912</v>
      </c>
      <c r="AL156" s="164"/>
      <c r="AM156" s="163"/>
      <c r="AN156" s="129"/>
      <c r="AO156" s="112" t="s">
        <v>912</v>
      </c>
      <c r="AP156" s="164"/>
      <c r="AQ156" s="163"/>
      <c r="AR156" s="129"/>
      <c r="AS156" s="112" t="s">
        <v>912</v>
      </c>
      <c r="AT156" s="164"/>
      <c r="AU156" s="163"/>
      <c r="AV156" s="129"/>
      <c r="AW156" s="112" t="s">
        <v>912</v>
      </c>
      <c r="AX156" s="164"/>
      <c r="AY156" s="165"/>
    </row>
    <row r="157" spans="1:51" ht="64.5" customHeight="1">
      <c r="A157" s="108" t="s">
        <v>1533</v>
      </c>
      <c r="B157" s="162"/>
      <c r="C157" s="110" t="s">
        <v>902</v>
      </c>
      <c r="D157" s="155" t="s">
        <v>1534</v>
      </c>
      <c r="E157" s="112" t="s">
        <v>904</v>
      </c>
      <c r="F157" s="144" t="s">
        <v>1535</v>
      </c>
      <c r="G157" s="112" t="s">
        <v>906</v>
      </c>
      <c r="H157" s="114" t="s">
        <v>907</v>
      </c>
      <c r="I157" s="115" t="s">
        <v>908</v>
      </c>
      <c r="J157" s="116"/>
      <c r="K157" s="117" t="s">
        <v>17</v>
      </c>
      <c r="L157" s="118" t="s">
        <v>1536</v>
      </c>
      <c r="M157" s="119" t="s">
        <v>910</v>
      </c>
      <c r="N157" s="120"/>
      <c r="O157" s="141"/>
      <c r="P157" s="122"/>
      <c r="Q157" s="122"/>
      <c r="R157" s="123"/>
      <c r="S157" s="163"/>
      <c r="T157" s="125"/>
      <c r="U157" s="112"/>
      <c r="V157" s="164"/>
      <c r="W157" s="163"/>
      <c r="X157" s="129"/>
      <c r="Y157" s="112"/>
      <c r="Z157" s="164"/>
      <c r="AA157" s="163"/>
      <c r="AB157" s="129"/>
      <c r="AC157" s="112"/>
      <c r="AD157" s="164"/>
      <c r="AE157" s="163"/>
      <c r="AF157" s="129"/>
      <c r="AG157" s="112"/>
      <c r="AH157" s="164"/>
      <c r="AI157" s="163"/>
      <c r="AJ157" s="129"/>
      <c r="AK157" s="112" t="s">
        <v>912</v>
      </c>
      <c r="AL157" s="164"/>
      <c r="AM157" s="163"/>
      <c r="AN157" s="129"/>
      <c r="AO157" s="112" t="s">
        <v>912</v>
      </c>
      <c r="AP157" s="164"/>
      <c r="AQ157" s="163"/>
      <c r="AR157" s="129"/>
      <c r="AS157" s="112" t="s">
        <v>912</v>
      </c>
      <c r="AT157" s="164"/>
      <c r="AU157" s="163"/>
      <c r="AV157" s="129"/>
      <c r="AW157" s="112" t="s">
        <v>912</v>
      </c>
      <c r="AX157" s="164"/>
      <c r="AY157" s="165"/>
    </row>
    <row r="158" spans="1:51" ht="64.5" customHeight="1">
      <c r="A158" s="108" t="s">
        <v>1537</v>
      </c>
      <c r="B158" s="162"/>
      <c r="C158" s="110" t="s">
        <v>902</v>
      </c>
      <c r="D158" s="155" t="s">
        <v>1538</v>
      </c>
      <c r="E158" s="112" t="s">
        <v>904</v>
      </c>
      <c r="F158" s="144" t="s">
        <v>1539</v>
      </c>
      <c r="G158" s="112" t="s">
        <v>906</v>
      </c>
      <c r="H158" s="114" t="s">
        <v>907</v>
      </c>
      <c r="I158" s="115" t="s">
        <v>908</v>
      </c>
      <c r="J158" s="116"/>
      <c r="K158" s="117" t="s">
        <v>17</v>
      </c>
      <c r="L158" s="118" t="s">
        <v>1540</v>
      </c>
      <c r="M158" s="119" t="s">
        <v>910</v>
      </c>
      <c r="N158" s="120"/>
      <c r="O158" s="141"/>
      <c r="P158" s="122"/>
      <c r="Q158" s="122"/>
      <c r="R158" s="123"/>
      <c r="S158" s="163"/>
      <c r="T158" s="125"/>
      <c r="U158" s="112"/>
      <c r="V158" s="164"/>
      <c r="W158" s="163"/>
      <c r="X158" s="129"/>
      <c r="Y158" s="112"/>
      <c r="Z158" s="164"/>
      <c r="AA158" s="163"/>
      <c r="AB158" s="129"/>
      <c r="AC158" s="112"/>
      <c r="AD158" s="164"/>
      <c r="AE158" s="163"/>
      <c r="AF158" s="129"/>
      <c r="AG158" s="112"/>
      <c r="AH158" s="164"/>
      <c r="AI158" s="163"/>
      <c r="AJ158" s="129"/>
      <c r="AK158" s="112" t="s">
        <v>912</v>
      </c>
      <c r="AL158" s="164"/>
      <c r="AM158" s="163"/>
      <c r="AN158" s="129"/>
      <c r="AO158" s="112" t="s">
        <v>912</v>
      </c>
      <c r="AP158" s="164"/>
      <c r="AQ158" s="163"/>
      <c r="AR158" s="129"/>
      <c r="AS158" s="112" t="s">
        <v>912</v>
      </c>
      <c r="AT158" s="164"/>
      <c r="AU158" s="163"/>
      <c r="AV158" s="129"/>
      <c r="AW158" s="112" t="s">
        <v>912</v>
      </c>
      <c r="AX158" s="164"/>
      <c r="AY158" s="165"/>
    </row>
    <row r="159" spans="1:51" ht="64.5" customHeight="1">
      <c r="A159" s="108" t="s">
        <v>1541</v>
      </c>
      <c r="B159" s="162"/>
      <c r="C159" s="110" t="s">
        <v>902</v>
      </c>
      <c r="D159" s="155" t="s">
        <v>1542</v>
      </c>
      <c r="E159" s="112" t="s">
        <v>904</v>
      </c>
      <c r="F159" s="144" t="s">
        <v>1543</v>
      </c>
      <c r="G159" s="112" t="s">
        <v>906</v>
      </c>
      <c r="H159" s="114" t="s">
        <v>907</v>
      </c>
      <c r="I159" s="115" t="s">
        <v>908</v>
      </c>
      <c r="J159" s="116"/>
      <c r="K159" s="117" t="s">
        <v>17</v>
      </c>
      <c r="L159" s="118" t="s">
        <v>1544</v>
      </c>
      <c r="M159" s="119" t="s">
        <v>910</v>
      </c>
      <c r="N159" s="120"/>
      <c r="O159" s="141"/>
      <c r="P159" s="122"/>
      <c r="Q159" s="122"/>
      <c r="R159" s="123"/>
      <c r="S159" s="163"/>
      <c r="T159" s="125"/>
      <c r="U159" s="112"/>
      <c r="V159" s="164"/>
      <c r="W159" s="163"/>
      <c r="X159" s="129"/>
      <c r="Y159" s="112"/>
      <c r="Z159" s="164"/>
      <c r="AA159" s="163"/>
      <c r="AB159" s="129"/>
      <c r="AC159" s="112"/>
      <c r="AD159" s="164"/>
      <c r="AE159" s="163"/>
      <c r="AF159" s="129"/>
      <c r="AG159" s="112"/>
      <c r="AH159" s="164"/>
      <c r="AI159" s="163"/>
      <c r="AJ159" s="129"/>
      <c r="AK159" s="112" t="s">
        <v>912</v>
      </c>
      <c r="AL159" s="164"/>
      <c r="AM159" s="163"/>
      <c r="AN159" s="129"/>
      <c r="AO159" s="112" t="s">
        <v>912</v>
      </c>
      <c r="AP159" s="164"/>
      <c r="AQ159" s="163"/>
      <c r="AR159" s="129"/>
      <c r="AS159" s="112" t="s">
        <v>912</v>
      </c>
      <c r="AT159" s="164"/>
      <c r="AU159" s="163"/>
      <c r="AV159" s="129"/>
      <c r="AW159" s="112" t="s">
        <v>912</v>
      </c>
      <c r="AX159" s="164"/>
      <c r="AY159" s="165"/>
    </row>
    <row r="160" spans="1:51" ht="64.5" customHeight="1">
      <c r="A160" s="108" t="s">
        <v>1545</v>
      </c>
      <c r="B160" s="162"/>
      <c r="C160" s="110" t="s">
        <v>902</v>
      </c>
      <c r="D160" s="155" t="s">
        <v>1546</v>
      </c>
      <c r="E160" s="112" t="s">
        <v>904</v>
      </c>
      <c r="F160" s="144" t="s">
        <v>1547</v>
      </c>
      <c r="G160" s="112" t="s">
        <v>906</v>
      </c>
      <c r="H160" s="114" t="s">
        <v>907</v>
      </c>
      <c r="I160" s="115" t="s">
        <v>908</v>
      </c>
      <c r="J160" s="116"/>
      <c r="K160" s="117" t="s">
        <v>17</v>
      </c>
      <c r="L160" s="118" t="s">
        <v>1548</v>
      </c>
      <c r="M160" s="119" t="s">
        <v>910</v>
      </c>
      <c r="N160" s="120"/>
      <c r="O160" s="141"/>
      <c r="P160" s="122"/>
      <c r="Q160" s="122"/>
      <c r="R160" s="123"/>
      <c r="S160" s="163"/>
      <c r="T160" s="125"/>
      <c r="U160" s="112"/>
      <c r="V160" s="164"/>
      <c r="W160" s="163"/>
      <c r="X160" s="129"/>
      <c r="Y160" s="112"/>
      <c r="Z160" s="164"/>
      <c r="AA160" s="163"/>
      <c r="AB160" s="129"/>
      <c r="AC160" s="112"/>
      <c r="AD160" s="164"/>
      <c r="AE160" s="163"/>
      <c r="AF160" s="129"/>
      <c r="AG160" s="112"/>
      <c r="AH160" s="164"/>
      <c r="AI160" s="163"/>
      <c r="AJ160" s="129"/>
      <c r="AK160" s="112" t="s">
        <v>912</v>
      </c>
      <c r="AL160" s="164"/>
      <c r="AM160" s="163"/>
      <c r="AN160" s="129"/>
      <c r="AO160" s="112" t="s">
        <v>912</v>
      </c>
      <c r="AP160" s="164"/>
      <c r="AQ160" s="163"/>
      <c r="AR160" s="129"/>
      <c r="AS160" s="112" t="s">
        <v>912</v>
      </c>
      <c r="AT160" s="164"/>
      <c r="AU160" s="163"/>
      <c r="AV160" s="129"/>
      <c r="AW160" s="112" t="s">
        <v>912</v>
      </c>
      <c r="AX160" s="164"/>
      <c r="AY160" s="165"/>
    </row>
    <row r="161" spans="1:51" ht="64.5" customHeight="1">
      <c r="A161" s="108" t="s">
        <v>1549</v>
      </c>
      <c r="B161" s="162"/>
      <c r="C161" s="110" t="s">
        <v>902</v>
      </c>
      <c r="D161" s="155" t="s">
        <v>1550</v>
      </c>
      <c r="E161" s="112" t="s">
        <v>904</v>
      </c>
      <c r="F161" s="144" t="s">
        <v>1551</v>
      </c>
      <c r="G161" s="112" t="s">
        <v>906</v>
      </c>
      <c r="H161" s="114" t="s">
        <v>907</v>
      </c>
      <c r="I161" s="115" t="s">
        <v>908</v>
      </c>
      <c r="J161" s="116"/>
      <c r="K161" s="117" t="s">
        <v>17</v>
      </c>
      <c r="L161" s="118" t="s">
        <v>1552</v>
      </c>
      <c r="M161" s="119" t="s">
        <v>910</v>
      </c>
      <c r="N161" s="120"/>
      <c r="O161" s="141"/>
      <c r="P161" s="122"/>
      <c r="Q161" s="122"/>
      <c r="R161" s="123"/>
      <c r="S161" s="163"/>
      <c r="T161" s="125"/>
      <c r="U161" s="112"/>
      <c r="V161" s="164"/>
      <c r="W161" s="163"/>
      <c r="X161" s="129"/>
      <c r="Y161" s="112"/>
      <c r="Z161" s="164"/>
      <c r="AA161" s="163"/>
      <c r="AB161" s="129"/>
      <c r="AC161" s="112"/>
      <c r="AD161" s="164"/>
      <c r="AE161" s="163"/>
      <c r="AF161" s="129"/>
      <c r="AG161" s="112"/>
      <c r="AH161" s="164"/>
      <c r="AI161" s="163"/>
      <c r="AJ161" s="129"/>
      <c r="AK161" s="112" t="s">
        <v>912</v>
      </c>
      <c r="AL161" s="164"/>
      <c r="AM161" s="163"/>
      <c r="AN161" s="129"/>
      <c r="AO161" s="112" t="s">
        <v>912</v>
      </c>
      <c r="AP161" s="164"/>
      <c r="AQ161" s="163"/>
      <c r="AR161" s="129"/>
      <c r="AS161" s="112" t="s">
        <v>912</v>
      </c>
      <c r="AT161" s="164"/>
      <c r="AU161" s="163"/>
      <c r="AV161" s="129"/>
      <c r="AW161" s="112" t="s">
        <v>912</v>
      </c>
      <c r="AX161" s="164"/>
      <c r="AY161" s="165"/>
    </row>
    <row r="162" spans="1:51" ht="64.5" customHeight="1">
      <c r="A162" s="108" t="s">
        <v>1553</v>
      </c>
      <c r="B162" s="162"/>
      <c r="C162" s="110" t="s">
        <v>902</v>
      </c>
      <c r="D162" s="155" t="s">
        <v>1554</v>
      </c>
      <c r="E162" s="112" t="s">
        <v>904</v>
      </c>
      <c r="F162" s="144" t="s">
        <v>1555</v>
      </c>
      <c r="G162" s="112" t="s">
        <v>906</v>
      </c>
      <c r="H162" s="114" t="s">
        <v>907</v>
      </c>
      <c r="I162" s="115" t="s">
        <v>908</v>
      </c>
      <c r="J162" s="116"/>
      <c r="K162" s="117" t="s">
        <v>17</v>
      </c>
      <c r="L162" s="118" t="s">
        <v>1556</v>
      </c>
      <c r="M162" s="119" t="s">
        <v>910</v>
      </c>
      <c r="N162" s="120"/>
      <c r="O162" s="141"/>
      <c r="P162" s="122"/>
      <c r="Q162" s="122"/>
      <c r="R162" s="123"/>
      <c r="S162" s="163"/>
      <c r="T162" s="125"/>
      <c r="U162" s="112"/>
      <c r="V162" s="164"/>
      <c r="W162" s="163"/>
      <c r="X162" s="129"/>
      <c r="Y162" s="112"/>
      <c r="Z162" s="164"/>
      <c r="AA162" s="163"/>
      <c r="AB162" s="129"/>
      <c r="AC162" s="112"/>
      <c r="AD162" s="164"/>
      <c r="AE162" s="163"/>
      <c r="AF162" s="129"/>
      <c r="AG162" s="112"/>
      <c r="AH162" s="164"/>
      <c r="AI162" s="163"/>
      <c r="AJ162" s="129"/>
      <c r="AK162" s="112" t="s">
        <v>912</v>
      </c>
      <c r="AL162" s="164"/>
      <c r="AM162" s="163"/>
      <c r="AN162" s="129"/>
      <c r="AO162" s="112" t="s">
        <v>912</v>
      </c>
      <c r="AP162" s="164"/>
      <c r="AQ162" s="163"/>
      <c r="AR162" s="129"/>
      <c r="AS162" s="112" t="s">
        <v>912</v>
      </c>
      <c r="AT162" s="164"/>
      <c r="AU162" s="163"/>
      <c r="AV162" s="129"/>
      <c r="AW162" s="112" t="s">
        <v>912</v>
      </c>
      <c r="AX162" s="164"/>
      <c r="AY162" s="165"/>
    </row>
    <row r="163" spans="1:51" ht="64.5" customHeight="1">
      <c r="A163" s="108" t="s">
        <v>1557</v>
      </c>
      <c r="B163" s="162"/>
      <c r="C163" s="110" t="s">
        <v>902</v>
      </c>
      <c r="D163" s="155" t="s">
        <v>1558</v>
      </c>
      <c r="E163" s="112" t="s">
        <v>904</v>
      </c>
      <c r="F163" s="144" t="s">
        <v>1559</v>
      </c>
      <c r="G163" s="112" t="s">
        <v>906</v>
      </c>
      <c r="H163" s="114" t="s">
        <v>907</v>
      </c>
      <c r="I163" s="115" t="s">
        <v>908</v>
      </c>
      <c r="J163" s="116"/>
      <c r="K163" s="117" t="s">
        <v>17</v>
      </c>
      <c r="L163" s="118" t="s">
        <v>1560</v>
      </c>
      <c r="M163" s="119" t="s">
        <v>910</v>
      </c>
      <c r="N163" s="120"/>
      <c r="O163" s="141"/>
      <c r="P163" s="122"/>
      <c r="Q163" s="122"/>
      <c r="R163" s="123"/>
      <c r="S163" s="163"/>
      <c r="T163" s="125"/>
      <c r="U163" s="112"/>
      <c r="V163" s="164"/>
      <c r="W163" s="163"/>
      <c r="X163" s="129"/>
      <c r="Y163" s="112"/>
      <c r="Z163" s="164"/>
      <c r="AA163" s="163"/>
      <c r="AB163" s="129"/>
      <c r="AC163" s="112"/>
      <c r="AD163" s="164"/>
      <c r="AE163" s="163"/>
      <c r="AF163" s="129"/>
      <c r="AG163" s="112"/>
      <c r="AH163" s="164"/>
      <c r="AI163" s="163"/>
      <c r="AJ163" s="129"/>
      <c r="AK163" s="112" t="s">
        <v>912</v>
      </c>
      <c r="AL163" s="164"/>
      <c r="AM163" s="163"/>
      <c r="AN163" s="129"/>
      <c r="AO163" s="112" t="s">
        <v>912</v>
      </c>
      <c r="AP163" s="164"/>
      <c r="AQ163" s="163"/>
      <c r="AR163" s="129"/>
      <c r="AS163" s="112" t="s">
        <v>912</v>
      </c>
      <c r="AT163" s="164"/>
      <c r="AU163" s="163"/>
      <c r="AV163" s="129"/>
      <c r="AW163" s="112" t="s">
        <v>912</v>
      </c>
      <c r="AX163" s="164"/>
      <c r="AY163" s="165"/>
    </row>
    <row r="164" spans="1:51" ht="64.5" customHeight="1">
      <c r="A164" s="108" t="s">
        <v>1561</v>
      </c>
      <c r="B164" s="162"/>
      <c r="C164" s="110" t="s">
        <v>902</v>
      </c>
      <c r="D164" s="155" t="s">
        <v>1562</v>
      </c>
      <c r="E164" s="112" t="s">
        <v>904</v>
      </c>
      <c r="F164" s="144" t="s">
        <v>1563</v>
      </c>
      <c r="G164" s="112" t="s">
        <v>906</v>
      </c>
      <c r="H164" s="114" t="s">
        <v>907</v>
      </c>
      <c r="I164" s="115" t="s">
        <v>908</v>
      </c>
      <c r="J164" s="116"/>
      <c r="K164" s="117" t="s">
        <v>17</v>
      </c>
      <c r="L164" s="118" t="s">
        <v>1564</v>
      </c>
      <c r="M164" s="119" t="s">
        <v>910</v>
      </c>
      <c r="N164" s="120"/>
      <c r="O164" s="141"/>
      <c r="P164" s="122"/>
      <c r="Q164" s="122"/>
      <c r="R164" s="123"/>
      <c r="S164" s="163"/>
      <c r="T164" s="125"/>
      <c r="U164" s="112"/>
      <c r="V164" s="164"/>
      <c r="W164" s="163"/>
      <c r="X164" s="129"/>
      <c r="Y164" s="112"/>
      <c r="Z164" s="164"/>
      <c r="AA164" s="163"/>
      <c r="AB164" s="129"/>
      <c r="AC164" s="112"/>
      <c r="AD164" s="164"/>
      <c r="AE164" s="163"/>
      <c r="AF164" s="129"/>
      <c r="AG164" s="112"/>
      <c r="AH164" s="164"/>
      <c r="AI164" s="163"/>
      <c r="AJ164" s="129"/>
      <c r="AK164" s="112" t="s">
        <v>912</v>
      </c>
      <c r="AL164" s="164"/>
      <c r="AM164" s="163"/>
      <c r="AN164" s="129"/>
      <c r="AO164" s="112" t="s">
        <v>912</v>
      </c>
      <c r="AP164" s="164"/>
      <c r="AQ164" s="163"/>
      <c r="AR164" s="129"/>
      <c r="AS164" s="112" t="s">
        <v>912</v>
      </c>
      <c r="AT164" s="164"/>
      <c r="AU164" s="163"/>
      <c r="AV164" s="129"/>
      <c r="AW164" s="112" t="s">
        <v>912</v>
      </c>
      <c r="AX164" s="164"/>
      <c r="AY164" s="165"/>
    </row>
    <row r="165" spans="1:51" ht="64.5" customHeight="1">
      <c r="A165" s="108" t="s">
        <v>1565</v>
      </c>
      <c r="B165" s="162"/>
      <c r="C165" s="110" t="s">
        <v>902</v>
      </c>
      <c r="D165" s="155" t="s">
        <v>1566</v>
      </c>
      <c r="E165" s="112" t="s">
        <v>904</v>
      </c>
      <c r="F165" s="144" t="s">
        <v>1567</v>
      </c>
      <c r="G165" s="112" t="s">
        <v>906</v>
      </c>
      <c r="H165" s="114" t="s">
        <v>907</v>
      </c>
      <c r="I165" s="115" t="s">
        <v>908</v>
      </c>
      <c r="J165" s="116"/>
      <c r="K165" s="117" t="s">
        <v>17</v>
      </c>
      <c r="L165" s="118" t="s">
        <v>1568</v>
      </c>
      <c r="M165" s="119" t="s">
        <v>910</v>
      </c>
      <c r="N165" s="120"/>
      <c r="O165" s="141"/>
      <c r="P165" s="122"/>
      <c r="Q165" s="122"/>
      <c r="R165" s="123"/>
      <c r="S165" s="163"/>
      <c r="T165" s="125"/>
      <c r="U165" s="112"/>
      <c r="V165" s="164"/>
      <c r="W165" s="163"/>
      <c r="X165" s="129"/>
      <c r="Y165" s="112"/>
      <c r="Z165" s="164"/>
      <c r="AA165" s="163"/>
      <c r="AB165" s="129"/>
      <c r="AC165" s="112"/>
      <c r="AD165" s="164"/>
      <c r="AE165" s="163"/>
      <c r="AF165" s="129"/>
      <c r="AG165" s="112"/>
      <c r="AH165" s="164"/>
      <c r="AI165" s="163"/>
      <c r="AJ165" s="129"/>
      <c r="AK165" s="112" t="s">
        <v>912</v>
      </c>
      <c r="AL165" s="164"/>
      <c r="AM165" s="163"/>
      <c r="AN165" s="129"/>
      <c r="AO165" s="112" t="s">
        <v>912</v>
      </c>
      <c r="AP165" s="164"/>
      <c r="AQ165" s="163"/>
      <c r="AR165" s="129"/>
      <c r="AS165" s="112" t="s">
        <v>912</v>
      </c>
      <c r="AT165" s="164"/>
      <c r="AU165" s="163"/>
      <c r="AV165" s="129"/>
      <c r="AW165" s="112" t="s">
        <v>912</v>
      </c>
      <c r="AX165" s="164"/>
      <c r="AY165" s="165"/>
    </row>
    <row r="166" spans="1:51" ht="64.5" customHeight="1">
      <c r="A166" s="108" t="s">
        <v>1569</v>
      </c>
      <c r="B166" s="162"/>
      <c r="C166" s="110" t="s">
        <v>902</v>
      </c>
      <c r="D166" s="155" t="s">
        <v>1570</v>
      </c>
      <c r="E166" s="112" t="s">
        <v>904</v>
      </c>
      <c r="F166" s="144" t="s">
        <v>1571</v>
      </c>
      <c r="G166" s="112" t="s">
        <v>906</v>
      </c>
      <c r="H166" s="114" t="s">
        <v>907</v>
      </c>
      <c r="I166" s="115" t="s">
        <v>908</v>
      </c>
      <c r="J166" s="116"/>
      <c r="K166" s="117" t="s">
        <v>17</v>
      </c>
      <c r="L166" s="118" t="s">
        <v>1572</v>
      </c>
      <c r="M166" s="119" t="s">
        <v>910</v>
      </c>
      <c r="N166" s="120"/>
      <c r="O166" s="141"/>
      <c r="P166" s="122"/>
      <c r="Q166" s="122"/>
      <c r="R166" s="123"/>
      <c r="S166" s="163"/>
      <c r="T166" s="125"/>
      <c r="U166" s="112"/>
      <c r="V166" s="164"/>
      <c r="W166" s="163"/>
      <c r="X166" s="129"/>
      <c r="Y166" s="112"/>
      <c r="Z166" s="164"/>
      <c r="AA166" s="163"/>
      <c r="AB166" s="129"/>
      <c r="AC166" s="112"/>
      <c r="AD166" s="164"/>
      <c r="AE166" s="163"/>
      <c r="AF166" s="129"/>
      <c r="AG166" s="112"/>
      <c r="AH166" s="164"/>
      <c r="AI166" s="163"/>
      <c r="AJ166" s="129"/>
      <c r="AK166" s="112" t="s">
        <v>912</v>
      </c>
      <c r="AL166" s="164"/>
      <c r="AM166" s="163"/>
      <c r="AN166" s="129"/>
      <c r="AO166" s="112" t="s">
        <v>912</v>
      </c>
      <c r="AP166" s="164"/>
      <c r="AQ166" s="163"/>
      <c r="AR166" s="129"/>
      <c r="AS166" s="112" t="s">
        <v>912</v>
      </c>
      <c r="AT166" s="164"/>
      <c r="AU166" s="163"/>
      <c r="AV166" s="129"/>
      <c r="AW166" s="112" t="s">
        <v>912</v>
      </c>
      <c r="AX166" s="164"/>
      <c r="AY166" s="165"/>
    </row>
    <row r="167" spans="1:51" ht="64.5" customHeight="1">
      <c r="A167" s="108" t="s">
        <v>1573</v>
      </c>
      <c r="B167" s="162"/>
      <c r="C167" s="110" t="s">
        <v>902</v>
      </c>
      <c r="D167" s="155" t="s">
        <v>1574</v>
      </c>
      <c r="E167" s="112" t="s">
        <v>904</v>
      </c>
      <c r="F167" s="144" t="s">
        <v>1575</v>
      </c>
      <c r="G167" s="112" t="s">
        <v>906</v>
      </c>
      <c r="H167" s="114" t="s">
        <v>907</v>
      </c>
      <c r="I167" s="115" t="s">
        <v>908</v>
      </c>
      <c r="J167" s="116"/>
      <c r="K167" s="117" t="s">
        <v>17</v>
      </c>
      <c r="L167" s="118" t="s">
        <v>1576</v>
      </c>
      <c r="M167" s="119" t="s">
        <v>910</v>
      </c>
      <c r="N167" s="120"/>
      <c r="O167" s="141"/>
      <c r="P167" s="122"/>
      <c r="Q167" s="122"/>
      <c r="R167" s="123"/>
      <c r="S167" s="163"/>
      <c r="T167" s="125"/>
      <c r="U167" s="112"/>
      <c r="V167" s="164"/>
      <c r="W167" s="163"/>
      <c r="X167" s="129"/>
      <c r="Y167" s="112"/>
      <c r="Z167" s="164"/>
      <c r="AA167" s="163"/>
      <c r="AB167" s="129"/>
      <c r="AC167" s="112"/>
      <c r="AD167" s="164"/>
      <c r="AE167" s="163"/>
      <c r="AF167" s="129"/>
      <c r="AG167" s="112"/>
      <c r="AH167" s="164"/>
      <c r="AI167" s="163"/>
      <c r="AJ167" s="129"/>
      <c r="AK167" s="112" t="s">
        <v>912</v>
      </c>
      <c r="AL167" s="164"/>
      <c r="AM167" s="163"/>
      <c r="AN167" s="129"/>
      <c r="AO167" s="112" t="s">
        <v>912</v>
      </c>
      <c r="AP167" s="164"/>
      <c r="AQ167" s="163"/>
      <c r="AR167" s="129"/>
      <c r="AS167" s="112" t="s">
        <v>912</v>
      </c>
      <c r="AT167" s="164"/>
      <c r="AU167" s="163"/>
      <c r="AV167" s="129"/>
      <c r="AW167" s="112" t="s">
        <v>912</v>
      </c>
      <c r="AX167" s="164"/>
      <c r="AY167" s="165"/>
    </row>
    <row r="168" spans="1:51" ht="64.5" customHeight="1">
      <c r="A168" s="108" t="s">
        <v>1577</v>
      </c>
      <c r="B168" s="162"/>
      <c r="C168" s="110" t="s">
        <v>902</v>
      </c>
      <c r="D168" s="155" t="s">
        <v>1578</v>
      </c>
      <c r="E168" s="112" t="s">
        <v>904</v>
      </c>
      <c r="F168" s="144" t="s">
        <v>1579</v>
      </c>
      <c r="G168" s="112" t="s">
        <v>906</v>
      </c>
      <c r="H168" s="114" t="s">
        <v>907</v>
      </c>
      <c r="I168" s="115" t="s">
        <v>908</v>
      </c>
      <c r="J168" s="116"/>
      <c r="K168" s="117" t="s">
        <v>17</v>
      </c>
      <c r="L168" s="118" t="s">
        <v>1580</v>
      </c>
      <c r="M168" s="119" t="s">
        <v>910</v>
      </c>
      <c r="N168" s="120"/>
      <c r="O168" s="141"/>
      <c r="P168" s="122"/>
      <c r="Q168" s="122"/>
      <c r="R168" s="123"/>
      <c r="S168" s="163"/>
      <c r="T168" s="125"/>
      <c r="U168" s="112"/>
      <c r="V168" s="164"/>
      <c r="W168" s="163"/>
      <c r="X168" s="129"/>
      <c r="Y168" s="112"/>
      <c r="Z168" s="164"/>
      <c r="AA168" s="163"/>
      <c r="AB168" s="129"/>
      <c r="AC168" s="112"/>
      <c r="AD168" s="164"/>
      <c r="AE168" s="163"/>
      <c r="AF168" s="129"/>
      <c r="AG168" s="112"/>
      <c r="AH168" s="164"/>
      <c r="AI168" s="163"/>
      <c r="AJ168" s="129"/>
      <c r="AK168" s="112" t="s">
        <v>912</v>
      </c>
      <c r="AL168" s="164"/>
      <c r="AM168" s="163"/>
      <c r="AN168" s="129"/>
      <c r="AO168" s="112" t="s">
        <v>912</v>
      </c>
      <c r="AP168" s="164"/>
      <c r="AQ168" s="163"/>
      <c r="AR168" s="129"/>
      <c r="AS168" s="112" t="s">
        <v>912</v>
      </c>
      <c r="AT168" s="164"/>
      <c r="AU168" s="163"/>
      <c r="AV168" s="129"/>
      <c r="AW168" s="112" t="s">
        <v>912</v>
      </c>
      <c r="AX168" s="164"/>
      <c r="AY168" s="165"/>
    </row>
    <row r="169" spans="1:51" ht="64.5" customHeight="1">
      <c r="A169" s="108" t="s">
        <v>1581</v>
      </c>
      <c r="B169" s="162"/>
      <c r="C169" s="110" t="s">
        <v>902</v>
      </c>
      <c r="D169" s="155" t="s">
        <v>1582</v>
      </c>
      <c r="E169" s="112" t="s">
        <v>904</v>
      </c>
      <c r="F169" s="144" t="s">
        <v>1583</v>
      </c>
      <c r="G169" s="112" t="s">
        <v>906</v>
      </c>
      <c r="H169" s="114" t="s">
        <v>907</v>
      </c>
      <c r="I169" s="115" t="s">
        <v>908</v>
      </c>
      <c r="J169" s="116"/>
      <c r="K169" s="117" t="s">
        <v>17</v>
      </c>
      <c r="L169" s="118" t="s">
        <v>1584</v>
      </c>
      <c r="M169" s="119" t="s">
        <v>910</v>
      </c>
      <c r="N169" s="120"/>
      <c r="O169" s="141"/>
      <c r="P169" s="122"/>
      <c r="Q169" s="122"/>
      <c r="R169" s="123"/>
      <c r="S169" s="163"/>
      <c r="T169" s="125"/>
      <c r="U169" s="112"/>
      <c r="V169" s="164"/>
      <c r="W169" s="163"/>
      <c r="X169" s="129"/>
      <c r="Y169" s="112"/>
      <c r="Z169" s="164"/>
      <c r="AA169" s="163"/>
      <c r="AB169" s="129"/>
      <c r="AC169" s="112"/>
      <c r="AD169" s="164"/>
      <c r="AE169" s="163"/>
      <c r="AF169" s="129"/>
      <c r="AG169" s="112"/>
      <c r="AH169" s="164"/>
      <c r="AI169" s="163"/>
      <c r="AJ169" s="129"/>
      <c r="AK169" s="112" t="s">
        <v>912</v>
      </c>
      <c r="AL169" s="164"/>
      <c r="AM169" s="163"/>
      <c r="AN169" s="129"/>
      <c r="AO169" s="112" t="s">
        <v>912</v>
      </c>
      <c r="AP169" s="164"/>
      <c r="AQ169" s="163"/>
      <c r="AR169" s="129"/>
      <c r="AS169" s="112" t="s">
        <v>912</v>
      </c>
      <c r="AT169" s="164"/>
      <c r="AU169" s="163"/>
      <c r="AV169" s="129"/>
      <c r="AW169" s="112" t="s">
        <v>912</v>
      </c>
      <c r="AX169" s="164"/>
      <c r="AY169" s="165"/>
    </row>
    <row r="170" spans="1:51" ht="64.5" customHeight="1">
      <c r="A170" s="108" t="s">
        <v>1585</v>
      </c>
      <c r="B170" s="162"/>
      <c r="C170" s="110" t="s">
        <v>902</v>
      </c>
      <c r="D170" s="155" t="s">
        <v>1586</v>
      </c>
      <c r="E170" s="112" t="s">
        <v>904</v>
      </c>
      <c r="F170" s="144" t="s">
        <v>1587</v>
      </c>
      <c r="G170" s="112" t="s">
        <v>906</v>
      </c>
      <c r="H170" s="114" t="s">
        <v>907</v>
      </c>
      <c r="I170" s="115" t="s">
        <v>908</v>
      </c>
      <c r="J170" s="116"/>
      <c r="K170" s="117" t="s">
        <v>17</v>
      </c>
      <c r="L170" s="118" t="s">
        <v>1588</v>
      </c>
      <c r="M170" s="119" t="s">
        <v>910</v>
      </c>
      <c r="N170" s="120"/>
      <c r="O170" s="141"/>
      <c r="P170" s="122"/>
      <c r="Q170" s="122"/>
      <c r="R170" s="123"/>
      <c r="S170" s="163"/>
      <c r="T170" s="125"/>
      <c r="U170" s="112"/>
      <c r="V170" s="164"/>
      <c r="W170" s="163"/>
      <c r="X170" s="129"/>
      <c r="Y170" s="112"/>
      <c r="Z170" s="164"/>
      <c r="AA170" s="163"/>
      <c r="AB170" s="129"/>
      <c r="AC170" s="112"/>
      <c r="AD170" s="164"/>
      <c r="AE170" s="163"/>
      <c r="AF170" s="129"/>
      <c r="AG170" s="112"/>
      <c r="AH170" s="164"/>
      <c r="AI170" s="163"/>
      <c r="AJ170" s="129"/>
      <c r="AK170" s="112" t="s">
        <v>912</v>
      </c>
      <c r="AL170" s="164"/>
      <c r="AM170" s="163"/>
      <c r="AN170" s="129"/>
      <c r="AO170" s="112" t="s">
        <v>912</v>
      </c>
      <c r="AP170" s="164"/>
      <c r="AQ170" s="163"/>
      <c r="AR170" s="129"/>
      <c r="AS170" s="112" t="s">
        <v>912</v>
      </c>
      <c r="AT170" s="164"/>
      <c r="AU170" s="163"/>
      <c r="AV170" s="129"/>
      <c r="AW170" s="112" t="s">
        <v>912</v>
      </c>
      <c r="AX170" s="164"/>
      <c r="AY170" s="165"/>
    </row>
    <row r="171" spans="1:51" ht="64.5" customHeight="1">
      <c r="A171" s="108" t="s">
        <v>1589</v>
      </c>
      <c r="B171" s="162"/>
      <c r="C171" s="110" t="s">
        <v>902</v>
      </c>
      <c r="D171" s="155" t="s">
        <v>1590</v>
      </c>
      <c r="E171" s="112" t="s">
        <v>904</v>
      </c>
      <c r="F171" s="144" t="s">
        <v>1591</v>
      </c>
      <c r="G171" s="112" t="s">
        <v>906</v>
      </c>
      <c r="H171" s="114" t="s">
        <v>907</v>
      </c>
      <c r="I171" s="115" t="s">
        <v>908</v>
      </c>
      <c r="J171" s="116"/>
      <c r="K171" s="117" t="s">
        <v>17</v>
      </c>
      <c r="L171" s="118" t="s">
        <v>1592</v>
      </c>
      <c r="M171" s="119" t="s">
        <v>910</v>
      </c>
      <c r="N171" s="120"/>
      <c r="O171" s="141"/>
      <c r="P171" s="122"/>
      <c r="Q171" s="122"/>
      <c r="R171" s="123"/>
      <c r="S171" s="163"/>
      <c r="T171" s="125"/>
      <c r="U171" s="112"/>
      <c r="V171" s="164"/>
      <c r="W171" s="163"/>
      <c r="X171" s="129"/>
      <c r="Y171" s="112"/>
      <c r="Z171" s="164"/>
      <c r="AA171" s="163"/>
      <c r="AB171" s="129"/>
      <c r="AC171" s="112"/>
      <c r="AD171" s="164"/>
      <c r="AE171" s="163"/>
      <c r="AF171" s="129"/>
      <c r="AG171" s="112"/>
      <c r="AH171" s="164"/>
      <c r="AI171" s="163"/>
      <c r="AJ171" s="129"/>
      <c r="AK171" s="112" t="s">
        <v>912</v>
      </c>
      <c r="AL171" s="164"/>
      <c r="AM171" s="163"/>
      <c r="AN171" s="129"/>
      <c r="AO171" s="112" t="s">
        <v>912</v>
      </c>
      <c r="AP171" s="164"/>
      <c r="AQ171" s="163"/>
      <c r="AR171" s="129"/>
      <c r="AS171" s="112" t="s">
        <v>912</v>
      </c>
      <c r="AT171" s="164"/>
      <c r="AU171" s="163"/>
      <c r="AV171" s="129"/>
      <c r="AW171" s="112" t="s">
        <v>912</v>
      </c>
      <c r="AX171" s="164"/>
      <c r="AY171" s="165"/>
    </row>
    <row r="172" spans="1:51" ht="64.5" customHeight="1">
      <c r="A172" s="108" t="s">
        <v>1593</v>
      </c>
      <c r="B172" s="162"/>
      <c r="C172" s="110" t="s">
        <v>902</v>
      </c>
      <c r="D172" s="155" t="s">
        <v>1594</v>
      </c>
      <c r="E172" s="112" t="s">
        <v>904</v>
      </c>
      <c r="F172" s="144" t="s">
        <v>1595</v>
      </c>
      <c r="G172" s="112" t="s">
        <v>906</v>
      </c>
      <c r="H172" s="114" t="s">
        <v>907</v>
      </c>
      <c r="I172" s="115" t="s">
        <v>908</v>
      </c>
      <c r="J172" s="116"/>
      <c r="K172" s="117" t="s">
        <v>17</v>
      </c>
      <c r="L172" s="118" t="s">
        <v>1596</v>
      </c>
      <c r="M172" s="119" t="s">
        <v>910</v>
      </c>
      <c r="N172" s="120"/>
      <c r="O172" s="141"/>
      <c r="P172" s="122"/>
      <c r="Q172" s="122"/>
      <c r="R172" s="123"/>
      <c r="S172" s="163"/>
      <c r="T172" s="125"/>
      <c r="U172" s="112"/>
      <c r="V172" s="164"/>
      <c r="W172" s="163"/>
      <c r="X172" s="129"/>
      <c r="Y172" s="112"/>
      <c r="Z172" s="164"/>
      <c r="AA172" s="163"/>
      <c r="AB172" s="129"/>
      <c r="AC172" s="112"/>
      <c r="AD172" s="164"/>
      <c r="AE172" s="163"/>
      <c r="AF172" s="129"/>
      <c r="AG172" s="112"/>
      <c r="AH172" s="164"/>
      <c r="AI172" s="163"/>
      <c r="AJ172" s="129"/>
      <c r="AK172" s="112" t="s">
        <v>912</v>
      </c>
      <c r="AL172" s="164"/>
      <c r="AM172" s="163"/>
      <c r="AN172" s="129"/>
      <c r="AO172" s="112" t="s">
        <v>912</v>
      </c>
      <c r="AP172" s="164"/>
      <c r="AQ172" s="163"/>
      <c r="AR172" s="129"/>
      <c r="AS172" s="112" t="s">
        <v>912</v>
      </c>
      <c r="AT172" s="164"/>
      <c r="AU172" s="163"/>
      <c r="AV172" s="129"/>
      <c r="AW172" s="112" t="s">
        <v>912</v>
      </c>
      <c r="AX172" s="164"/>
      <c r="AY172" s="165"/>
    </row>
    <row r="173" spans="1:51" ht="64.5" customHeight="1">
      <c r="A173" s="108" t="s">
        <v>1597</v>
      </c>
      <c r="B173" s="162"/>
      <c r="C173" s="110" t="s">
        <v>902</v>
      </c>
      <c r="D173" s="155" t="s">
        <v>1598</v>
      </c>
      <c r="E173" s="112" t="s">
        <v>904</v>
      </c>
      <c r="F173" s="144" t="s">
        <v>1599</v>
      </c>
      <c r="G173" s="112" t="s">
        <v>906</v>
      </c>
      <c r="H173" s="114" t="s">
        <v>907</v>
      </c>
      <c r="I173" s="115" t="s">
        <v>908</v>
      </c>
      <c r="J173" s="116"/>
      <c r="K173" s="117" t="s">
        <v>17</v>
      </c>
      <c r="L173" s="118" t="s">
        <v>1600</v>
      </c>
      <c r="M173" s="119" t="s">
        <v>910</v>
      </c>
      <c r="N173" s="120"/>
      <c r="O173" s="141"/>
      <c r="P173" s="122"/>
      <c r="Q173" s="122"/>
      <c r="R173" s="123"/>
      <c r="S173" s="163"/>
      <c r="T173" s="125"/>
      <c r="U173" s="112"/>
      <c r="V173" s="164"/>
      <c r="W173" s="163"/>
      <c r="X173" s="129"/>
      <c r="Y173" s="112"/>
      <c r="Z173" s="164"/>
      <c r="AA173" s="163"/>
      <c r="AB173" s="129"/>
      <c r="AC173" s="112"/>
      <c r="AD173" s="164"/>
      <c r="AE173" s="163"/>
      <c r="AF173" s="129"/>
      <c r="AG173" s="112"/>
      <c r="AH173" s="164"/>
      <c r="AI173" s="163"/>
      <c r="AJ173" s="129"/>
      <c r="AK173" s="112" t="s">
        <v>912</v>
      </c>
      <c r="AL173" s="164"/>
      <c r="AM173" s="163"/>
      <c r="AN173" s="129"/>
      <c r="AO173" s="112" t="s">
        <v>912</v>
      </c>
      <c r="AP173" s="164"/>
      <c r="AQ173" s="163"/>
      <c r="AR173" s="129"/>
      <c r="AS173" s="112" t="s">
        <v>912</v>
      </c>
      <c r="AT173" s="164"/>
      <c r="AU173" s="163"/>
      <c r="AV173" s="129"/>
      <c r="AW173" s="112" t="s">
        <v>912</v>
      </c>
      <c r="AX173" s="164"/>
      <c r="AY173" s="165"/>
    </row>
    <row r="174" spans="1:51" ht="64.5" customHeight="1">
      <c r="A174" s="108" t="s">
        <v>1601</v>
      </c>
      <c r="B174" s="162"/>
      <c r="C174" s="110" t="s">
        <v>902</v>
      </c>
      <c r="D174" s="155" t="s">
        <v>1602</v>
      </c>
      <c r="E174" s="112" t="s">
        <v>904</v>
      </c>
      <c r="F174" s="144" t="s">
        <v>1603</v>
      </c>
      <c r="G174" s="112" t="s">
        <v>906</v>
      </c>
      <c r="H174" s="114" t="s">
        <v>907</v>
      </c>
      <c r="I174" s="115" t="s">
        <v>908</v>
      </c>
      <c r="J174" s="116"/>
      <c r="K174" s="117" t="s">
        <v>17</v>
      </c>
      <c r="L174" s="118" t="s">
        <v>1604</v>
      </c>
      <c r="M174" s="119" t="s">
        <v>910</v>
      </c>
      <c r="N174" s="120"/>
      <c r="O174" s="141"/>
      <c r="P174" s="122"/>
      <c r="Q174" s="122"/>
      <c r="R174" s="123"/>
      <c r="S174" s="163"/>
      <c r="T174" s="125"/>
      <c r="U174" s="112"/>
      <c r="V174" s="164"/>
      <c r="W174" s="163"/>
      <c r="X174" s="129"/>
      <c r="Y174" s="112"/>
      <c r="Z174" s="164"/>
      <c r="AA174" s="163"/>
      <c r="AB174" s="129"/>
      <c r="AC174" s="112"/>
      <c r="AD174" s="164"/>
      <c r="AE174" s="163"/>
      <c r="AF174" s="129"/>
      <c r="AG174" s="112"/>
      <c r="AH174" s="164"/>
      <c r="AI174" s="163"/>
      <c r="AJ174" s="129"/>
      <c r="AK174" s="112" t="s">
        <v>912</v>
      </c>
      <c r="AL174" s="164"/>
      <c r="AM174" s="163"/>
      <c r="AN174" s="129"/>
      <c r="AO174" s="112" t="s">
        <v>912</v>
      </c>
      <c r="AP174" s="164"/>
      <c r="AQ174" s="163"/>
      <c r="AR174" s="129"/>
      <c r="AS174" s="112" t="s">
        <v>912</v>
      </c>
      <c r="AT174" s="164"/>
      <c r="AU174" s="163"/>
      <c r="AV174" s="129"/>
      <c r="AW174" s="112" t="s">
        <v>912</v>
      </c>
      <c r="AX174" s="164"/>
      <c r="AY174" s="165"/>
    </row>
    <row r="175" spans="1:51" ht="64.5" customHeight="1">
      <c r="A175" s="108" t="s">
        <v>1605</v>
      </c>
      <c r="B175" s="162"/>
      <c r="C175" s="110" t="s">
        <v>902</v>
      </c>
      <c r="D175" s="155" t="s">
        <v>1606</v>
      </c>
      <c r="E175" s="112" t="s">
        <v>904</v>
      </c>
      <c r="F175" s="144" t="s">
        <v>1607</v>
      </c>
      <c r="G175" s="112" t="s">
        <v>906</v>
      </c>
      <c r="H175" s="114" t="s">
        <v>907</v>
      </c>
      <c r="I175" s="115" t="s">
        <v>908</v>
      </c>
      <c r="J175" s="116"/>
      <c r="K175" s="117" t="s">
        <v>17</v>
      </c>
      <c r="L175" s="118" t="s">
        <v>1608</v>
      </c>
      <c r="M175" s="119" t="s">
        <v>910</v>
      </c>
      <c r="N175" s="120"/>
      <c r="O175" s="141"/>
      <c r="P175" s="122"/>
      <c r="Q175" s="122"/>
      <c r="R175" s="123"/>
      <c r="S175" s="163"/>
      <c r="T175" s="125"/>
      <c r="U175" s="112"/>
      <c r="V175" s="164"/>
      <c r="W175" s="163"/>
      <c r="X175" s="129"/>
      <c r="Y175" s="112"/>
      <c r="Z175" s="164"/>
      <c r="AA175" s="163"/>
      <c r="AB175" s="129"/>
      <c r="AC175" s="112"/>
      <c r="AD175" s="164"/>
      <c r="AE175" s="163"/>
      <c r="AF175" s="129"/>
      <c r="AG175" s="112"/>
      <c r="AH175" s="164"/>
      <c r="AI175" s="163"/>
      <c r="AJ175" s="129"/>
      <c r="AK175" s="112" t="s">
        <v>912</v>
      </c>
      <c r="AL175" s="164"/>
      <c r="AM175" s="163"/>
      <c r="AN175" s="129"/>
      <c r="AO175" s="112" t="s">
        <v>912</v>
      </c>
      <c r="AP175" s="164"/>
      <c r="AQ175" s="163"/>
      <c r="AR175" s="129"/>
      <c r="AS175" s="112" t="s">
        <v>912</v>
      </c>
      <c r="AT175" s="164"/>
      <c r="AU175" s="163"/>
      <c r="AV175" s="129"/>
      <c r="AW175" s="112" t="s">
        <v>912</v>
      </c>
      <c r="AX175" s="164"/>
      <c r="AY175" s="165"/>
    </row>
    <row r="176" spans="1:51" ht="64.5" customHeight="1">
      <c r="A176" s="108" t="s">
        <v>1609</v>
      </c>
      <c r="B176" s="162"/>
      <c r="C176" s="110" t="s">
        <v>902</v>
      </c>
      <c r="D176" s="155" t="s">
        <v>1610</v>
      </c>
      <c r="E176" s="112" t="s">
        <v>904</v>
      </c>
      <c r="F176" s="144" t="s">
        <v>1611</v>
      </c>
      <c r="G176" s="112" t="s">
        <v>906</v>
      </c>
      <c r="H176" s="114" t="s">
        <v>907</v>
      </c>
      <c r="I176" s="115" t="s">
        <v>908</v>
      </c>
      <c r="J176" s="116"/>
      <c r="K176" s="117" t="s">
        <v>17</v>
      </c>
      <c r="L176" s="118" t="s">
        <v>1612</v>
      </c>
      <c r="M176" s="119" t="s">
        <v>910</v>
      </c>
      <c r="N176" s="120"/>
      <c r="O176" s="141"/>
      <c r="P176" s="122"/>
      <c r="Q176" s="122"/>
      <c r="R176" s="123"/>
      <c r="S176" s="163"/>
      <c r="T176" s="125"/>
      <c r="U176" s="112"/>
      <c r="V176" s="164"/>
      <c r="W176" s="163"/>
      <c r="X176" s="129"/>
      <c r="Y176" s="112"/>
      <c r="Z176" s="164"/>
      <c r="AA176" s="163"/>
      <c r="AB176" s="129"/>
      <c r="AC176" s="112"/>
      <c r="AD176" s="164"/>
      <c r="AE176" s="163"/>
      <c r="AF176" s="129"/>
      <c r="AG176" s="112"/>
      <c r="AH176" s="164"/>
      <c r="AI176" s="163"/>
      <c r="AJ176" s="129"/>
      <c r="AK176" s="112" t="s">
        <v>912</v>
      </c>
      <c r="AL176" s="164"/>
      <c r="AM176" s="163"/>
      <c r="AN176" s="129"/>
      <c r="AO176" s="112" t="s">
        <v>912</v>
      </c>
      <c r="AP176" s="164"/>
      <c r="AQ176" s="163"/>
      <c r="AR176" s="129"/>
      <c r="AS176" s="112" t="s">
        <v>912</v>
      </c>
      <c r="AT176" s="164"/>
      <c r="AU176" s="163"/>
      <c r="AV176" s="129"/>
      <c r="AW176" s="112" t="s">
        <v>912</v>
      </c>
      <c r="AX176" s="164"/>
      <c r="AY176" s="165"/>
    </row>
    <row r="177" spans="1:51" ht="64.5" customHeight="1">
      <c r="A177" s="108" t="s">
        <v>1613</v>
      </c>
      <c r="B177" s="162"/>
      <c r="C177" s="110" t="s">
        <v>902</v>
      </c>
      <c r="D177" s="155" t="s">
        <v>1614</v>
      </c>
      <c r="E177" s="112" t="s">
        <v>904</v>
      </c>
      <c r="F177" s="144" t="s">
        <v>1615</v>
      </c>
      <c r="G177" s="112" t="s">
        <v>906</v>
      </c>
      <c r="H177" s="114" t="s">
        <v>907</v>
      </c>
      <c r="I177" s="115" t="s">
        <v>908</v>
      </c>
      <c r="J177" s="116"/>
      <c r="K177" s="117" t="s">
        <v>17</v>
      </c>
      <c r="L177" s="118" t="s">
        <v>1616</v>
      </c>
      <c r="M177" s="119" t="s">
        <v>910</v>
      </c>
      <c r="N177" s="120"/>
      <c r="O177" s="141"/>
      <c r="P177" s="122"/>
      <c r="Q177" s="122"/>
      <c r="R177" s="123"/>
      <c r="S177" s="163"/>
      <c r="T177" s="125"/>
      <c r="U177" s="112"/>
      <c r="V177" s="164"/>
      <c r="W177" s="163"/>
      <c r="X177" s="129"/>
      <c r="Y177" s="112"/>
      <c r="Z177" s="164"/>
      <c r="AA177" s="163"/>
      <c r="AB177" s="129"/>
      <c r="AC177" s="112"/>
      <c r="AD177" s="164"/>
      <c r="AE177" s="163"/>
      <c r="AF177" s="129"/>
      <c r="AG177" s="112"/>
      <c r="AH177" s="164"/>
      <c r="AI177" s="163"/>
      <c r="AJ177" s="129"/>
      <c r="AK177" s="112" t="s">
        <v>912</v>
      </c>
      <c r="AL177" s="164"/>
      <c r="AM177" s="163"/>
      <c r="AN177" s="129"/>
      <c r="AO177" s="112" t="s">
        <v>912</v>
      </c>
      <c r="AP177" s="164"/>
      <c r="AQ177" s="163"/>
      <c r="AR177" s="129"/>
      <c r="AS177" s="112" t="s">
        <v>912</v>
      </c>
      <c r="AT177" s="164"/>
      <c r="AU177" s="163"/>
      <c r="AV177" s="129"/>
      <c r="AW177" s="112" t="s">
        <v>912</v>
      </c>
      <c r="AX177" s="164"/>
      <c r="AY177" s="165"/>
    </row>
    <row r="178" spans="1:51" ht="64.5" customHeight="1">
      <c r="A178" s="108" t="s">
        <v>1617</v>
      </c>
      <c r="B178" s="162"/>
      <c r="C178" s="110" t="s">
        <v>902</v>
      </c>
      <c r="D178" s="155" t="s">
        <v>1618</v>
      </c>
      <c r="E178" s="112" t="s">
        <v>904</v>
      </c>
      <c r="F178" s="144" t="s">
        <v>1619</v>
      </c>
      <c r="G178" s="112" t="s">
        <v>906</v>
      </c>
      <c r="H178" s="114" t="s">
        <v>907</v>
      </c>
      <c r="I178" s="115" t="s">
        <v>908</v>
      </c>
      <c r="J178" s="116"/>
      <c r="K178" s="117" t="s">
        <v>17</v>
      </c>
      <c r="L178" s="118" t="s">
        <v>1620</v>
      </c>
      <c r="M178" s="119" t="s">
        <v>910</v>
      </c>
      <c r="N178" s="120"/>
      <c r="O178" s="141"/>
      <c r="P178" s="122"/>
      <c r="Q178" s="122"/>
      <c r="R178" s="123"/>
      <c r="S178" s="163"/>
      <c r="T178" s="125"/>
      <c r="U178" s="112"/>
      <c r="V178" s="164"/>
      <c r="W178" s="163"/>
      <c r="X178" s="129"/>
      <c r="Y178" s="112"/>
      <c r="Z178" s="164"/>
      <c r="AA178" s="163"/>
      <c r="AB178" s="129"/>
      <c r="AC178" s="112"/>
      <c r="AD178" s="164"/>
      <c r="AE178" s="163"/>
      <c r="AF178" s="129"/>
      <c r="AG178" s="112"/>
      <c r="AH178" s="164"/>
      <c r="AI178" s="163"/>
      <c r="AJ178" s="129"/>
      <c r="AK178" s="112" t="s">
        <v>912</v>
      </c>
      <c r="AL178" s="164"/>
      <c r="AM178" s="163"/>
      <c r="AN178" s="129"/>
      <c r="AO178" s="112" t="s">
        <v>912</v>
      </c>
      <c r="AP178" s="164"/>
      <c r="AQ178" s="163"/>
      <c r="AR178" s="129"/>
      <c r="AS178" s="112" t="s">
        <v>912</v>
      </c>
      <c r="AT178" s="164"/>
      <c r="AU178" s="163"/>
      <c r="AV178" s="129"/>
      <c r="AW178" s="112" t="s">
        <v>912</v>
      </c>
      <c r="AX178" s="164"/>
      <c r="AY178" s="165"/>
    </row>
    <row r="179" spans="1:51" ht="64.5" customHeight="1">
      <c r="A179" s="108" t="s">
        <v>1621</v>
      </c>
      <c r="B179" s="162"/>
      <c r="C179" s="110" t="s">
        <v>902</v>
      </c>
      <c r="D179" s="155" t="s">
        <v>1622</v>
      </c>
      <c r="E179" s="112" t="s">
        <v>904</v>
      </c>
      <c r="F179" s="144" t="s">
        <v>1623</v>
      </c>
      <c r="G179" s="112" t="s">
        <v>906</v>
      </c>
      <c r="H179" s="114" t="s">
        <v>907</v>
      </c>
      <c r="I179" s="115" t="s">
        <v>908</v>
      </c>
      <c r="J179" s="116"/>
      <c r="K179" s="117" t="s">
        <v>17</v>
      </c>
      <c r="L179" s="118" t="s">
        <v>1624</v>
      </c>
      <c r="M179" s="119" t="s">
        <v>910</v>
      </c>
      <c r="N179" s="120"/>
      <c r="O179" s="141"/>
      <c r="P179" s="122"/>
      <c r="Q179" s="122"/>
      <c r="R179" s="123"/>
      <c r="S179" s="163"/>
      <c r="T179" s="125"/>
      <c r="U179" s="112"/>
      <c r="V179" s="164"/>
      <c r="W179" s="163"/>
      <c r="X179" s="129"/>
      <c r="Y179" s="112"/>
      <c r="Z179" s="164"/>
      <c r="AA179" s="163"/>
      <c r="AB179" s="129"/>
      <c r="AC179" s="112"/>
      <c r="AD179" s="164"/>
      <c r="AE179" s="163"/>
      <c r="AF179" s="129"/>
      <c r="AG179" s="112"/>
      <c r="AH179" s="164"/>
      <c r="AI179" s="163"/>
      <c r="AJ179" s="129"/>
      <c r="AK179" s="112" t="s">
        <v>912</v>
      </c>
      <c r="AL179" s="164"/>
      <c r="AM179" s="163"/>
      <c r="AN179" s="129"/>
      <c r="AO179" s="112" t="s">
        <v>912</v>
      </c>
      <c r="AP179" s="164"/>
      <c r="AQ179" s="163"/>
      <c r="AR179" s="129"/>
      <c r="AS179" s="112" t="s">
        <v>912</v>
      </c>
      <c r="AT179" s="164"/>
      <c r="AU179" s="163"/>
      <c r="AV179" s="129"/>
      <c r="AW179" s="112" t="s">
        <v>912</v>
      </c>
      <c r="AX179" s="164"/>
      <c r="AY179" s="165"/>
    </row>
    <row r="180" spans="1:51" ht="64.5" customHeight="1">
      <c r="A180" s="108" t="s">
        <v>1625</v>
      </c>
      <c r="B180" s="162"/>
      <c r="C180" s="110" t="s">
        <v>902</v>
      </c>
      <c r="D180" s="155" t="s">
        <v>1626</v>
      </c>
      <c r="E180" s="112" t="s">
        <v>904</v>
      </c>
      <c r="F180" s="144" t="s">
        <v>1627</v>
      </c>
      <c r="G180" s="112" t="s">
        <v>906</v>
      </c>
      <c r="H180" s="114" t="s">
        <v>907</v>
      </c>
      <c r="I180" s="115" t="s">
        <v>908</v>
      </c>
      <c r="J180" s="116"/>
      <c r="K180" s="117" t="s">
        <v>17</v>
      </c>
      <c r="L180" s="118" t="s">
        <v>1628</v>
      </c>
      <c r="M180" s="119" t="s">
        <v>910</v>
      </c>
      <c r="N180" s="120"/>
      <c r="O180" s="141"/>
      <c r="P180" s="122"/>
      <c r="Q180" s="122"/>
      <c r="R180" s="123"/>
      <c r="S180" s="163"/>
      <c r="T180" s="125"/>
      <c r="U180" s="112"/>
      <c r="V180" s="164"/>
      <c r="W180" s="163"/>
      <c r="X180" s="129"/>
      <c r="Y180" s="112"/>
      <c r="Z180" s="164"/>
      <c r="AA180" s="163"/>
      <c r="AB180" s="129"/>
      <c r="AC180" s="112"/>
      <c r="AD180" s="164"/>
      <c r="AE180" s="163"/>
      <c r="AF180" s="129"/>
      <c r="AG180" s="112"/>
      <c r="AH180" s="164"/>
      <c r="AI180" s="163"/>
      <c r="AJ180" s="129"/>
      <c r="AK180" s="112" t="s">
        <v>912</v>
      </c>
      <c r="AL180" s="164"/>
      <c r="AM180" s="163"/>
      <c r="AN180" s="129"/>
      <c r="AO180" s="112" t="s">
        <v>912</v>
      </c>
      <c r="AP180" s="164"/>
      <c r="AQ180" s="163"/>
      <c r="AR180" s="129"/>
      <c r="AS180" s="112" t="s">
        <v>912</v>
      </c>
      <c r="AT180" s="164"/>
      <c r="AU180" s="163"/>
      <c r="AV180" s="129"/>
      <c r="AW180" s="112" t="s">
        <v>912</v>
      </c>
      <c r="AX180" s="164"/>
      <c r="AY180" s="165"/>
    </row>
    <row r="181" spans="1:51" ht="64.5" customHeight="1">
      <c r="A181" s="108" t="s">
        <v>1629</v>
      </c>
      <c r="B181" s="162"/>
      <c r="C181" s="110" t="s">
        <v>902</v>
      </c>
      <c r="D181" s="155" t="s">
        <v>1630</v>
      </c>
      <c r="E181" s="112" t="s">
        <v>904</v>
      </c>
      <c r="F181" s="144" t="s">
        <v>1631</v>
      </c>
      <c r="G181" s="112" t="s">
        <v>906</v>
      </c>
      <c r="H181" s="114" t="s">
        <v>907</v>
      </c>
      <c r="I181" s="115" t="s">
        <v>908</v>
      </c>
      <c r="J181" s="116"/>
      <c r="K181" s="117" t="s">
        <v>17</v>
      </c>
      <c r="L181" s="118" t="s">
        <v>1632</v>
      </c>
      <c r="M181" s="119" t="s">
        <v>910</v>
      </c>
      <c r="N181" s="120"/>
      <c r="O181" s="141"/>
      <c r="P181" s="122"/>
      <c r="Q181" s="122"/>
      <c r="R181" s="123"/>
      <c r="S181" s="163"/>
      <c r="T181" s="125"/>
      <c r="U181" s="112"/>
      <c r="V181" s="164"/>
      <c r="W181" s="163"/>
      <c r="X181" s="129"/>
      <c r="Y181" s="112"/>
      <c r="Z181" s="164"/>
      <c r="AA181" s="163"/>
      <c r="AB181" s="129"/>
      <c r="AC181" s="112"/>
      <c r="AD181" s="164"/>
      <c r="AE181" s="163"/>
      <c r="AF181" s="129"/>
      <c r="AG181" s="112"/>
      <c r="AH181" s="164"/>
      <c r="AI181" s="163"/>
      <c r="AJ181" s="129"/>
      <c r="AK181" s="112" t="s">
        <v>912</v>
      </c>
      <c r="AL181" s="164"/>
      <c r="AM181" s="163"/>
      <c r="AN181" s="129"/>
      <c r="AO181" s="112" t="s">
        <v>912</v>
      </c>
      <c r="AP181" s="164"/>
      <c r="AQ181" s="163"/>
      <c r="AR181" s="129"/>
      <c r="AS181" s="112" t="s">
        <v>912</v>
      </c>
      <c r="AT181" s="164"/>
      <c r="AU181" s="163"/>
      <c r="AV181" s="129"/>
      <c r="AW181" s="112" t="s">
        <v>912</v>
      </c>
      <c r="AX181" s="164"/>
      <c r="AY181" s="165"/>
    </row>
    <row r="182" spans="1:51" ht="64.5" customHeight="1">
      <c r="A182" s="108" t="s">
        <v>1633</v>
      </c>
      <c r="B182" s="162"/>
      <c r="C182" s="110" t="s">
        <v>902</v>
      </c>
      <c r="D182" s="155" t="s">
        <v>1634</v>
      </c>
      <c r="E182" s="112" t="s">
        <v>904</v>
      </c>
      <c r="F182" s="144" t="s">
        <v>1635</v>
      </c>
      <c r="G182" s="112" t="s">
        <v>906</v>
      </c>
      <c r="H182" s="114" t="s">
        <v>907</v>
      </c>
      <c r="I182" s="115" t="s">
        <v>908</v>
      </c>
      <c r="J182" s="116"/>
      <c r="K182" s="117" t="s">
        <v>17</v>
      </c>
      <c r="L182" s="118" t="s">
        <v>1636</v>
      </c>
      <c r="M182" s="119" t="s">
        <v>910</v>
      </c>
      <c r="N182" s="120"/>
      <c r="O182" s="141"/>
      <c r="P182" s="122"/>
      <c r="Q182" s="122"/>
      <c r="R182" s="123"/>
      <c r="S182" s="163"/>
      <c r="T182" s="125"/>
      <c r="U182" s="112"/>
      <c r="V182" s="164"/>
      <c r="W182" s="163"/>
      <c r="X182" s="129"/>
      <c r="Y182" s="112"/>
      <c r="Z182" s="164"/>
      <c r="AA182" s="163"/>
      <c r="AB182" s="129"/>
      <c r="AC182" s="112"/>
      <c r="AD182" s="164"/>
      <c r="AE182" s="163"/>
      <c r="AF182" s="129"/>
      <c r="AG182" s="112"/>
      <c r="AH182" s="164"/>
      <c r="AI182" s="163"/>
      <c r="AJ182" s="129"/>
      <c r="AK182" s="112" t="s">
        <v>912</v>
      </c>
      <c r="AL182" s="164"/>
      <c r="AM182" s="163"/>
      <c r="AN182" s="129"/>
      <c r="AO182" s="112" t="s">
        <v>912</v>
      </c>
      <c r="AP182" s="164"/>
      <c r="AQ182" s="163"/>
      <c r="AR182" s="129"/>
      <c r="AS182" s="112" t="s">
        <v>912</v>
      </c>
      <c r="AT182" s="164"/>
      <c r="AU182" s="163"/>
      <c r="AV182" s="129"/>
      <c r="AW182" s="112" t="s">
        <v>912</v>
      </c>
      <c r="AX182" s="164"/>
      <c r="AY182" s="165"/>
    </row>
    <row r="183" spans="1:51" ht="64.5" customHeight="1">
      <c r="A183" s="108" t="s">
        <v>1637</v>
      </c>
      <c r="B183" s="162"/>
      <c r="C183" s="110" t="s">
        <v>902</v>
      </c>
      <c r="D183" s="155" t="s">
        <v>1638</v>
      </c>
      <c r="E183" s="112" t="s">
        <v>904</v>
      </c>
      <c r="F183" s="144" t="s">
        <v>1639</v>
      </c>
      <c r="G183" s="112" t="s">
        <v>906</v>
      </c>
      <c r="H183" s="114" t="s">
        <v>907</v>
      </c>
      <c r="I183" s="115" t="s">
        <v>908</v>
      </c>
      <c r="J183" s="116"/>
      <c r="K183" s="117" t="s">
        <v>17</v>
      </c>
      <c r="L183" s="118" t="s">
        <v>1640</v>
      </c>
      <c r="M183" s="119" t="s">
        <v>910</v>
      </c>
      <c r="N183" s="120"/>
      <c r="O183" s="141"/>
      <c r="P183" s="122"/>
      <c r="Q183" s="122"/>
      <c r="R183" s="123"/>
      <c r="S183" s="163"/>
      <c r="T183" s="125"/>
      <c r="U183" s="112"/>
      <c r="V183" s="164"/>
      <c r="W183" s="163"/>
      <c r="X183" s="129"/>
      <c r="Y183" s="112"/>
      <c r="Z183" s="164"/>
      <c r="AA183" s="163"/>
      <c r="AB183" s="129"/>
      <c r="AC183" s="112"/>
      <c r="AD183" s="164"/>
      <c r="AE183" s="163"/>
      <c r="AF183" s="129"/>
      <c r="AG183" s="112"/>
      <c r="AH183" s="164"/>
      <c r="AI183" s="163"/>
      <c r="AJ183" s="129"/>
      <c r="AK183" s="112" t="s">
        <v>912</v>
      </c>
      <c r="AL183" s="164"/>
      <c r="AM183" s="163"/>
      <c r="AN183" s="129"/>
      <c r="AO183" s="112" t="s">
        <v>912</v>
      </c>
      <c r="AP183" s="164"/>
      <c r="AQ183" s="163"/>
      <c r="AR183" s="129"/>
      <c r="AS183" s="112" t="s">
        <v>912</v>
      </c>
      <c r="AT183" s="164"/>
      <c r="AU183" s="163"/>
      <c r="AV183" s="129"/>
      <c r="AW183" s="112" t="s">
        <v>912</v>
      </c>
      <c r="AX183" s="164"/>
      <c r="AY183" s="165"/>
    </row>
    <row r="184" spans="1:51" ht="64.5" customHeight="1">
      <c r="A184" s="108" t="s">
        <v>1641</v>
      </c>
      <c r="B184" s="162"/>
      <c r="C184" s="110" t="s">
        <v>902</v>
      </c>
      <c r="D184" s="155" t="s">
        <v>1642</v>
      </c>
      <c r="E184" s="112" t="s">
        <v>904</v>
      </c>
      <c r="F184" s="144" t="s">
        <v>1643</v>
      </c>
      <c r="G184" s="112" t="s">
        <v>906</v>
      </c>
      <c r="H184" s="114" t="s">
        <v>907</v>
      </c>
      <c r="I184" s="115" t="s">
        <v>908</v>
      </c>
      <c r="J184" s="116"/>
      <c r="K184" s="117" t="s">
        <v>17</v>
      </c>
      <c r="L184" s="118" t="s">
        <v>1644</v>
      </c>
      <c r="M184" s="119" t="s">
        <v>910</v>
      </c>
      <c r="N184" s="120"/>
      <c r="O184" s="141"/>
      <c r="P184" s="122"/>
      <c r="Q184" s="122"/>
      <c r="R184" s="123"/>
      <c r="S184" s="163"/>
      <c r="T184" s="125"/>
      <c r="U184" s="112"/>
      <c r="V184" s="164"/>
      <c r="W184" s="163"/>
      <c r="X184" s="129"/>
      <c r="Y184" s="112"/>
      <c r="Z184" s="164"/>
      <c r="AA184" s="163"/>
      <c r="AB184" s="129"/>
      <c r="AC184" s="112"/>
      <c r="AD184" s="164"/>
      <c r="AE184" s="163"/>
      <c r="AF184" s="129"/>
      <c r="AG184" s="112"/>
      <c r="AH184" s="164"/>
      <c r="AI184" s="163"/>
      <c r="AJ184" s="129"/>
      <c r="AK184" s="112" t="s">
        <v>912</v>
      </c>
      <c r="AL184" s="164"/>
      <c r="AM184" s="163"/>
      <c r="AN184" s="129"/>
      <c r="AO184" s="112" t="s">
        <v>912</v>
      </c>
      <c r="AP184" s="164"/>
      <c r="AQ184" s="163"/>
      <c r="AR184" s="129"/>
      <c r="AS184" s="112" t="s">
        <v>912</v>
      </c>
      <c r="AT184" s="164"/>
      <c r="AU184" s="163"/>
      <c r="AV184" s="129"/>
      <c r="AW184" s="112" t="s">
        <v>912</v>
      </c>
      <c r="AX184" s="164"/>
      <c r="AY184" s="165"/>
    </row>
    <row r="185" spans="1:51" ht="64.5" customHeight="1">
      <c r="A185" s="108" t="s">
        <v>1645</v>
      </c>
      <c r="B185" s="162"/>
      <c r="C185" s="110" t="s">
        <v>902</v>
      </c>
      <c r="D185" s="155" t="s">
        <v>1646</v>
      </c>
      <c r="E185" s="112" t="s">
        <v>904</v>
      </c>
      <c r="F185" s="144" t="s">
        <v>1647</v>
      </c>
      <c r="G185" s="112" t="s">
        <v>906</v>
      </c>
      <c r="H185" s="114" t="s">
        <v>907</v>
      </c>
      <c r="I185" s="115" t="s">
        <v>908</v>
      </c>
      <c r="J185" s="116"/>
      <c r="K185" s="117" t="s">
        <v>17</v>
      </c>
      <c r="L185" s="118" t="s">
        <v>1648</v>
      </c>
      <c r="M185" s="119" t="s">
        <v>910</v>
      </c>
      <c r="N185" s="120"/>
      <c r="O185" s="141"/>
      <c r="P185" s="122"/>
      <c r="Q185" s="122"/>
      <c r="R185" s="123"/>
      <c r="S185" s="163"/>
      <c r="T185" s="125"/>
      <c r="U185" s="112"/>
      <c r="V185" s="164"/>
      <c r="W185" s="163"/>
      <c r="X185" s="129"/>
      <c r="Y185" s="112"/>
      <c r="Z185" s="164"/>
      <c r="AA185" s="163"/>
      <c r="AB185" s="129"/>
      <c r="AC185" s="112"/>
      <c r="AD185" s="164"/>
      <c r="AE185" s="163"/>
      <c r="AF185" s="129"/>
      <c r="AG185" s="112"/>
      <c r="AH185" s="164"/>
      <c r="AI185" s="163"/>
      <c r="AJ185" s="129"/>
      <c r="AK185" s="112" t="s">
        <v>912</v>
      </c>
      <c r="AL185" s="164"/>
      <c r="AM185" s="163"/>
      <c r="AN185" s="129"/>
      <c r="AO185" s="112" t="s">
        <v>912</v>
      </c>
      <c r="AP185" s="164"/>
      <c r="AQ185" s="163"/>
      <c r="AR185" s="129"/>
      <c r="AS185" s="112" t="s">
        <v>912</v>
      </c>
      <c r="AT185" s="164"/>
      <c r="AU185" s="163"/>
      <c r="AV185" s="129"/>
      <c r="AW185" s="112" t="s">
        <v>912</v>
      </c>
      <c r="AX185" s="164"/>
      <c r="AY185" s="165"/>
    </row>
    <row r="186" spans="1:51" ht="64.5" customHeight="1">
      <c r="A186" s="108" t="s">
        <v>1649</v>
      </c>
      <c r="B186" s="162"/>
      <c r="C186" s="110" t="s">
        <v>902</v>
      </c>
      <c r="D186" s="155" t="s">
        <v>1650</v>
      </c>
      <c r="E186" s="112" t="s">
        <v>904</v>
      </c>
      <c r="F186" s="144" t="s">
        <v>1651</v>
      </c>
      <c r="G186" s="112" t="s">
        <v>906</v>
      </c>
      <c r="H186" s="114" t="s">
        <v>907</v>
      </c>
      <c r="I186" s="115" t="s">
        <v>908</v>
      </c>
      <c r="J186" s="116"/>
      <c r="K186" s="117" t="s">
        <v>17</v>
      </c>
      <c r="L186" s="118" t="s">
        <v>1652</v>
      </c>
      <c r="M186" s="119" t="s">
        <v>910</v>
      </c>
      <c r="N186" s="120"/>
      <c r="O186" s="141"/>
      <c r="P186" s="122"/>
      <c r="Q186" s="122"/>
      <c r="R186" s="123"/>
      <c r="S186" s="163"/>
      <c r="T186" s="125"/>
      <c r="U186" s="112"/>
      <c r="V186" s="164"/>
      <c r="W186" s="163"/>
      <c r="X186" s="129"/>
      <c r="Y186" s="112"/>
      <c r="Z186" s="164"/>
      <c r="AA186" s="163"/>
      <c r="AB186" s="129"/>
      <c r="AC186" s="112"/>
      <c r="AD186" s="164"/>
      <c r="AE186" s="163"/>
      <c r="AF186" s="129"/>
      <c r="AG186" s="112"/>
      <c r="AH186" s="164"/>
      <c r="AI186" s="163"/>
      <c r="AJ186" s="129"/>
      <c r="AK186" s="112" t="s">
        <v>912</v>
      </c>
      <c r="AL186" s="164"/>
      <c r="AM186" s="163"/>
      <c r="AN186" s="129"/>
      <c r="AO186" s="112" t="s">
        <v>912</v>
      </c>
      <c r="AP186" s="164"/>
      <c r="AQ186" s="163"/>
      <c r="AR186" s="129"/>
      <c r="AS186" s="112" t="s">
        <v>912</v>
      </c>
      <c r="AT186" s="164"/>
      <c r="AU186" s="163"/>
      <c r="AV186" s="129"/>
      <c r="AW186" s="112" t="s">
        <v>912</v>
      </c>
      <c r="AX186" s="164"/>
      <c r="AY186" s="165"/>
    </row>
    <row r="187" spans="1:51" ht="64.5" customHeight="1">
      <c r="A187" s="108" t="s">
        <v>1653</v>
      </c>
      <c r="B187" s="162"/>
      <c r="C187" s="110" t="s">
        <v>902</v>
      </c>
      <c r="D187" s="155" t="s">
        <v>1654</v>
      </c>
      <c r="E187" s="112" t="s">
        <v>904</v>
      </c>
      <c r="F187" s="144" t="s">
        <v>1655</v>
      </c>
      <c r="G187" s="112" t="s">
        <v>906</v>
      </c>
      <c r="H187" s="114" t="s">
        <v>907</v>
      </c>
      <c r="I187" s="115" t="s">
        <v>908</v>
      </c>
      <c r="J187" s="116"/>
      <c r="K187" s="117" t="s">
        <v>17</v>
      </c>
      <c r="L187" s="118" t="s">
        <v>1656</v>
      </c>
      <c r="M187" s="119" t="s">
        <v>910</v>
      </c>
      <c r="N187" s="120"/>
      <c r="O187" s="141"/>
      <c r="P187" s="122"/>
      <c r="Q187" s="122"/>
      <c r="R187" s="123"/>
      <c r="S187" s="163"/>
      <c r="T187" s="125"/>
      <c r="U187" s="112"/>
      <c r="V187" s="164"/>
      <c r="W187" s="163"/>
      <c r="X187" s="129"/>
      <c r="Y187" s="112"/>
      <c r="Z187" s="164"/>
      <c r="AA187" s="163"/>
      <c r="AB187" s="129"/>
      <c r="AC187" s="112"/>
      <c r="AD187" s="164"/>
      <c r="AE187" s="163"/>
      <c r="AF187" s="129"/>
      <c r="AG187" s="112"/>
      <c r="AH187" s="164"/>
      <c r="AI187" s="163"/>
      <c r="AJ187" s="129"/>
      <c r="AK187" s="112" t="s">
        <v>912</v>
      </c>
      <c r="AL187" s="164"/>
      <c r="AM187" s="163"/>
      <c r="AN187" s="129"/>
      <c r="AO187" s="112" t="s">
        <v>912</v>
      </c>
      <c r="AP187" s="164"/>
      <c r="AQ187" s="163"/>
      <c r="AR187" s="129"/>
      <c r="AS187" s="112" t="s">
        <v>912</v>
      </c>
      <c r="AT187" s="164"/>
      <c r="AU187" s="163"/>
      <c r="AV187" s="129"/>
      <c r="AW187" s="112" t="s">
        <v>912</v>
      </c>
      <c r="AX187" s="164"/>
      <c r="AY187" s="165"/>
    </row>
    <row r="188" spans="1:51" ht="64.5" customHeight="1">
      <c r="A188" s="108" t="s">
        <v>1657</v>
      </c>
      <c r="B188" s="162"/>
      <c r="C188" s="110" t="s">
        <v>902</v>
      </c>
      <c r="D188" s="155" t="s">
        <v>1658</v>
      </c>
      <c r="E188" s="112" t="s">
        <v>904</v>
      </c>
      <c r="F188" s="144" t="s">
        <v>1659</v>
      </c>
      <c r="G188" s="112" t="s">
        <v>906</v>
      </c>
      <c r="H188" s="114" t="s">
        <v>907</v>
      </c>
      <c r="I188" s="115" t="s">
        <v>908</v>
      </c>
      <c r="J188" s="116"/>
      <c r="K188" s="117" t="s">
        <v>17</v>
      </c>
      <c r="L188" s="118" t="s">
        <v>1660</v>
      </c>
      <c r="M188" s="119" t="s">
        <v>910</v>
      </c>
      <c r="N188" s="120"/>
      <c r="O188" s="141"/>
      <c r="P188" s="122"/>
      <c r="Q188" s="122"/>
      <c r="R188" s="123"/>
      <c r="S188" s="163"/>
      <c r="T188" s="125"/>
      <c r="U188" s="112"/>
      <c r="V188" s="164"/>
      <c r="W188" s="163"/>
      <c r="X188" s="129"/>
      <c r="Y188" s="112"/>
      <c r="Z188" s="164"/>
      <c r="AA188" s="163"/>
      <c r="AB188" s="129"/>
      <c r="AC188" s="112"/>
      <c r="AD188" s="164"/>
      <c r="AE188" s="163"/>
      <c r="AF188" s="129"/>
      <c r="AG188" s="112"/>
      <c r="AH188" s="164"/>
      <c r="AI188" s="163"/>
      <c r="AJ188" s="129"/>
      <c r="AK188" s="112" t="s">
        <v>912</v>
      </c>
      <c r="AL188" s="164"/>
      <c r="AM188" s="163"/>
      <c r="AN188" s="129"/>
      <c r="AO188" s="112" t="s">
        <v>912</v>
      </c>
      <c r="AP188" s="164"/>
      <c r="AQ188" s="163"/>
      <c r="AR188" s="129"/>
      <c r="AS188" s="112" t="s">
        <v>912</v>
      </c>
      <c r="AT188" s="164"/>
      <c r="AU188" s="163"/>
      <c r="AV188" s="129"/>
      <c r="AW188" s="112" t="s">
        <v>912</v>
      </c>
      <c r="AX188" s="164"/>
      <c r="AY188" s="165"/>
    </row>
    <row r="189" spans="1:51" ht="64.5" customHeight="1">
      <c r="A189" s="108" t="s">
        <v>1661</v>
      </c>
      <c r="B189" s="162"/>
      <c r="C189" s="110" t="s">
        <v>902</v>
      </c>
      <c r="D189" s="155" t="s">
        <v>1662</v>
      </c>
      <c r="E189" s="112" t="s">
        <v>904</v>
      </c>
      <c r="F189" s="144" t="s">
        <v>1663</v>
      </c>
      <c r="G189" s="112" t="s">
        <v>906</v>
      </c>
      <c r="H189" s="114" t="s">
        <v>907</v>
      </c>
      <c r="I189" s="115" t="s">
        <v>908</v>
      </c>
      <c r="J189" s="116"/>
      <c r="K189" s="117" t="s">
        <v>17</v>
      </c>
      <c r="L189" s="118" t="s">
        <v>1664</v>
      </c>
      <c r="M189" s="119" t="s">
        <v>910</v>
      </c>
      <c r="N189" s="120"/>
      <c r="O189" s="141"/>
      <c r="P189" s="122"/>
      <c r="Q189" s="122"/>
      <c r="R189" s="123"/>
      <c r="S189" s="163"/>
      <c r="T189" s="125"/>
      <c r="U189" s="112"/>
      <c r="V189" s="164"/>
      <c r="W189" s="163"/>
      <c r="X189" s="129"/>
      <c r="Y189" s="112"/>
      <c r="Z189" s="164"/>
      <c r="AA189" s="163"/>
      <c r="AB189" s="129"/>
      <c r="AC189" s="112"/>
      <c r="AD189" s="164"/>
      <c r="AE189" s="163"/>
      <c r="AF189" s="129"/>
      <c r="AG189" s="112"/>
      <c r="AH189" s="164"/>
      <c r="AI189" s="163"/>
      <c r="AJ189" s="129"/>
      <c r="AK189" s="112" t="s">
        <v>912</v>
      </c>
      <c r="AL189" s="164"/>
      <c r="AM189" s="163"/>
      <c r="AN189" s="129"/>
      <c r="AO189" s="112" t="s">
        <v>912</v>
      </c>
      <c r="AP189" s="164"/>
      <c r="AQ189" s="163"/>
      <c r="AR189" s="129"/>
      <c r="AS189" s="112" t="s">
        <v>912</v>
      </c>
      <c r="AT189" s="164"/>
      <c r="AU189" s="163"/>
      <c r="AV189" s="129"/>
      <c r="AW189" s="112" t="s">
        <v>912</v>
      </c>
      <c r="AX189" s="164"/>
      <c r="AY189" s="165"/>
    </row>
    <row r="190" spans="1:51" ht="64.5" customHeight="1">
      <c r="A190" s="108" t="s">
        <v>1665</v>
      </c>
      <c r="B190" s="162"/>
      <c r="C190" s="110" t="s">
        <v>902</v>
      </c>
      <c r="D190" s="155" t="s">
        <v>1666</v>
      </c>
      <c r="E190" s="112" t="s">
        <v>904</v>
      </c>
      <c r="F190" s="144" t="s">
        <v>1667</v>
      </c>
      <c r="G190" s="112" t="s">
        <v>906</v>
      </c>
      <c r="H190" s="114" t="s">
        <v>907</v>
      </c>
      <c r="I190" s="115" t="s">
        <v>908</v>
      </c>
      <c r="J190" s="116"/>
      <c r="K190" s="117" t="s">
        <v>17</v>
      </c>
      <c r="L190" s="118" t="s">
        <v>1668</v>
      </c>
      <c r="M190" s="119" t="s">
        <v>910</v>
      </c>
      <c r="N190" s="120"/>
      <c r="O190" s="141"/>
      <c r="P190" s="122"/>
      <c r="Q190" s="122"/>
      <c r="R190" s="123"/>
      <c r="S190" s="163"/>
      <c r="T190" s="125"/>
      <c r="U190" s="112"/>
      <c r="V190" s="164"/>
      <c r="W190" s="163"/>
      <c r="X190" s="129"/>
      <c r="Y190" s="112"/>
      <c r="Z190" s="164"/>
      <c r="AA190" s="163"/>
      <c r="AB190" s="129"/>
      <c r="AC190" s="112"/>
      <c r="AD190" s="164"/>
      <c r="AE190" s="163"/>
      <c r="AF190" s="129"/>
      <c r="AG190" s="112"/>
      <c r="AH190" s="164"/>
      <c r="AI190" s="163"/>
      <c r="AJ190" s="129"/>
      <c r="AK190" s="112" t="s">
        <v>912</v>
      </c>
      <c r="AL190" s="164"/>
      <c r="AM190" s="163"/>
      <c r="AN190" s="129"/>
      <c r="AO190" s="112" t="s">
        <v>912</v>
      </c>
      <c r="AP190" s="164"/>
      <c r="AQ190" s="163"/>
      <c r="AR190" s="129"/>
      <c r="AS190" s="112" t="s">
        <v>912</v>
      </c>
      <c r="AT190" s="164"/>
      <c r="AU190" s="163"/>
      <c r="AV190" s="129"/>
      <c r="AW190" s="112" t="s">
        <v>912</v>
      </c>
      <c r="AX190" s="164"/>
      <c r="AY190" s="165"/>
    </row>
    <row r="191" spans="1:51" ht="64.5" customHeight="1">
      <c r="A191" s="108" t="s">
        <v>1669</v>
      </c>
      <c r="B191" s="162"/>
      <c r="C191" s="110" t="s">
        <v>902</v>
      </c>
      <c r="D191" s="155" t="s">
        <v>1662</v>
      </c>
      <c r="E191" s="112" t="s">
        <v>904</v>
      </c>
      <c r="F191" s="144" t="s">
        <v>1663</v>
      </c>
      <c r="G191" s="112" t="s">
        <v>906</v>
      </c>
      <c r="H191" s="114" t="s">
        <v>907</v>
      </c>
      <c r="I191" s="115" t="s">
        <v>908</v>
      </c>
      <c r="J191" s="116"/>
      <c r="K191" s="117" t="s">
        <v>17</v>
      </c>
      <c r="L191" s="118" t="s">
        <v>1664</v>
      </c>
      <c r="M191" s="119" t="s">
        <v>910</v>
      </c>
      <c r="N191" s="120"/>
      <c r="O191" s="141"/>
      <c r="P191" s="122"/>
      <c r="Q191" s="122"/>
      <c r="R191" s="123"/>
      <c r="S191" s="163"/>
      <c r="T191" s="125"/>
      <c r="U191" s="112"/>
      <c r="V191" s="164"/>
      <c r="W191" s="163"/>
      <c r="X191" s="129"/>
      <c r="Y191" s="112"/>
      <c r="Z191" s="164"/>
      <c r="AA191" s="163"/>
      <c r="AB191" s="129"/>
      <c r="AC191" s="112"/>
      <c r="AD191" s="164"/>
      <c r="AE191" s="163"/>
      <c r="AF191" s="129"/>
      <c r="AG191" s="112"/>
      <c r="AH191" s="164"/>
      <c r="AI191" s="163"/>
      <c r="AJ191" s="129"/>
      <c r="AK191" s="112" t="s">
        <v>912</v>
      </c>
      <c r="AL191" s="164"/>
      <c r="AM191" s="163"/>
      <c r="AN191" s="129"/>
      <c r="AO191" s="112" t="s">
        <v>912</v>
      </c>
      <c r="AP191" s="164"/>
      <c r="AQ191" s="163"/>
      <c r="AR191" s="129"/>
      <c r="AS191" s="112" t="s">
        <v>912</v>
      </c>
      <c r="AT191" s="164"/>
      <c r="AU191" s="163"/>
      <c r="AV191" s="129"/>
      <c r="AW191" s="112" t="s">
        <v>912</v>
      </c>
      <c r="AX191" s="164"/>
      <c r="AY191" s="165"/>
    </row>
    <row r="192" spans="1:51" ht="64.5" customHeight="1">
      <c r="A192" s="108" t="s">
        <v>1670</v>
      </c>
      <c r="B192" s="162"/>
      <c r="C192" s="110" t="s">
        <v>902</v>
      </c>
      <c r="D192" s="155" t="s">
        <v>1671</v>
      </c>
      <c r="E192" s="112" t="s">
        <v>904</v>
      </c>
      <c r="F192" s="144" t="s">
        <v>1672</v>
      </c>
      <c r="G192" s="112" t="s">
        <v>906</v>
      </c>
      <c r="H192" s="114" t="s">
        <v>907</v>
      </c>
      <c r="I192" s="115" t="s">
        <v>908</v>
      </c>
      <c r="J192" s="116"/>
      <c r="K192" s="117" t="s">
        <v>17</v>
      </c>
      <c r="L192" s="118" t="s">
        <v>1673</v>
      </c>
      <c r="M192" s="119" t="s">
        <v>910</v>
      </c>
      <c r="N192" s="120"/>
      <c r="O192" s="141"/>
      <c r="P192" s="122"/>
      <c r="Q192" s="122"/>
      <c r="R192" s="123"/>
      <c r="S192" s="163"/>
      <c r="T192" s="125"/>
      <c r="U192" s="112"/>
      <c r="V192" s="164"/>
      <c r="W192" s="163"/>
      <c r="X192" s="129"/>
      <c r="Y192" s="112"/>
      <c r="Z192" s="164"/>
      <c r="AA192" s="163"/>
      <c r="AB192" s="129"/>
      <c r="AC192" s="112"/>
      <c r="AD192" s="164"/>
      <c r="AE192" s="163"/>
      <c r="AF192" s="129"/>
      <c r="AG192" s="112"/>
      <c r="AH192" s="164"/>
      <c r="AI192" s="163"/>
      <c r="AJ192" s="129"/>
      <c r="AK192" s="112" t="s">
        <v>912</v>
      </c>
      <c r="AL192" s="164"/>
      <c r="AM192" s="163"/>
      <c r="AN192" s="129"/>
      <c r="AO192" s="112" t="s">
        <v>912</v>
      </c>
      <c r="AP192" s="164"/>
      <c r="AQ192" s="163"/>
      <c r="AR192" s="129"/>
      <c r="AS192" s="112" t="s">
        <v>912</v>
      </c>
      <c r="AT192" s="164"/>
      <c r="AU192" s="163"/>
      <c r="AV192" s="129"/>
      <c r="AW192" s="112" t="s">
        <v>912</v>
      </c>
      <c r="AX192" s="164"/>
      <c r="AY192" s="165"/>
    </row>
    <row r="193" spans="1:51" ht="64.5" customHeight="1">
      <c r="A193" s="108" t="s">
        <v>1674</v>
      </c>
      <c r="B193" s="162"/>
      <c r="C193" s="110" t="s">
        <v>902</v>
      </c>
      <c r="D193" s="155" t="s">
        <v>1675</v>
      </c>
      <c r="E193" s="112" t="s">
        <v>904</v>
      </c>
      <c r="F193" s="144" t="s">
        <v>1676</v>
      </c>
      <c r="G193" s="112" t="s">
        <v>906</v>
      </c>
      <c r="H193" s="114" t="s">
        <v>907</v>
      </c>
      <c r="I193" s="115" t="s">
        <v>908</v>
      </c>
      <c r="J193" s="116"/>
      <c r="K193" s="117" t="s">
        <v>17</v>
      </c>
      <c r="L193" s="118" t="s">
        <v>1677</v>
      </c>
      <c r="M193" s="119" t="s">
        <v>910</v>
      </c>
      <c r="N193" s="120"/>
      <c r="O193" s="141"/>
      <c r="P193" s="122"/>
      <c r="Q193" s="122"/>
      <c r="R193" s="123"/>
      <c r="S193" s="163"/>
      <c r="T193" s="125"/>
      <c r="U193" s="112"/>
      <c r="V193" s="164"/>
      <c r="W193" s="163"/>
      <c r="X193" s="129"/>
      <c r="Y193" s="112"/>
      <c r="Z193" s="164"/>
      <c r="AA193" s="163"/>
      <c r="AB193" s="129"/>
      <c r="AC193" s="112"/>
      <c r="AD193" s="164"/>
      <c r="AE193" s="163"/>
      <c r="AF193" s="129"/>
      <c r="AG193" s="112"/>
      <c r="AH193" s="164"/>
      <c r="AI193" s="163"/>
      <c r="AJ193" s="129"/>
      <c r="AK193" s="112" t="s">
        <v>912</v>
      </c>
      <c r="AL193" s="164"/>
      <c r="AM193" s="163"/>
      <c r="AN193" s="129"/>
      <c r="AO193" s="112" t="s">
        <v>912</v>
      </c>
      <c r="AP193" s="164"/>
      <c r="AQ193" s="163"/>
      <c r="AR193" s="129"/>
      <c r="AS193" s="112" t="s">
        <v>912</v>
      </c>
      <c r="AT193" s="164"/>
      <c r="AU193" s="163"/>
      <c r="AV193" s="129"/>
      <c r="AW193" s="112" t="s">
        <v>912</v>
      </c>
      <c r="AX193" s="164"/>
      <c r="AY193" s="165"/>
    </row>
    <row r="194" spans="1:51" ht="64.5" customHeight="1">
      <c r="A194" s="108" t="s">
        <v>1678</v>
      </c>
      <c r="B194" s="162"/>
      <c r="C194" s="110" t="s">
        <v>902</v>
      </c>
      <c r="D194" s="155" t="s">
        <v>1679</v>
      </c>
      <c r="E194" s="112" t="s">
        <v>904</v>
      </c>
      <c r="F194" s="144" t="s">
        <v>1680</v>
      </c>
      <c r="G194" s="112" t="s">
        <v>906</v>
      </c>
      <c r="H194" s="114" t="s">
        <v>907</v>
      </c>
      <c r="I194" s="115" t="s">
        <v>908</v>
      </c>
      <c r="J194" s="116"/>
      <c r="K194" s="117" t="s">
        <v>17</v>
      </c>
      <c r="L194" s="118" t="s">
        <v>1681</v>
      </c>
      <c r="M194" s="119" t="s">
        <v>910</v>
      </c>
      <c r="N194" s="120"/>
      <c r="O194" s="141"/>
      <c r="P194" s="122"/>
      <c r="Q194" s="122"/>
      <c r="R194" s="123"/>
      <c r="S194" s="163"/>
      <c r="T194" s="125"/>
      <c r="U194" s="112"/>
      <c r="V194" s="164"/>
      <c r="W194" s="163"/>
      <c r="X194" s="129"/>
      <c r="Y194" s="112"/>
      <c r="Z194" s="164"/>
      <c r="AA194" s="163"/>
      <c r="AB194" s="129"/>
      <c r="AC194" s="112"/>
      <c r="AD194" s="164"/>
      <c r="AE194" s="163"/>
      <c r="AF194" s="129"/>
      <c r="AG194" s="112"/>
      <c r="AH194" s="164"/>
      <c r="AI194" s="163"/>
      <c r="AJ194" s="129"/>
      <c r="AK194" s="112" t="s">
        <v>912</v>
      </c>
      <c r="AL194" s="164"/>
      <c r="AM194" s="163"/>
      <c r="AN194" s="129"/>
      <c r="AO194" s="112" t="s">
        <v>912</v>
      </c>
      <c r="AP194" s="164"/>
      <c r="AQ194" s="163"/>
      <c r="AR194" s="129"/>
      <c r="AS194" s="112" t="s">
        <v>912</v>
      </c>
      <c r="AT194" s="164"/>
      <c r="AU194" s="163"/>
      <c r="AV194" s="129"/>
      <c r="AW194" s="112" t="s">
        <v>912</v>
      </c>
      <c r="AX194" s="164"/>
      <c r="AY194" s="165"/>
    </row>
    <row r="195" spans="1:51" ht="64.5" customHeight="1">
      <c r="A195" s="108" t="s">
        <v>1682</v>
      </c>
      <c r="B195" s="162"/>
      <c r="C195" s="110" t="s">
        <v>902</v>
      </c>
      <c r="D195" s="155" t="s">
        <v>1683</v>
      </c>
      <c r="E195" s="112" t="s">
        <v>904</v>
      </c>
      <c r="F195" s="144" t="s">
        <v>1684</v>
      </c>
      <c r="G195" s="112" t="s">
        <v>906</v>
      </c>
      <c r="H195" s="114" t="s">
        <v>907</v>
      </c>
      <c r="I195" s="115" t="s">
        <v>908</v>
      </c>
      <c r="J195" s="116"/>
      <c r="K195" s="117" t="s">
        <v>17</v>
      </c>
      <c r="L195" s="118" t="s">
        <v>1685</v>
      </c>
      <c r="M195" s="119" t="s">
        <v>910</v>
      </c>
      <c r="N195" s="120"/>
      <c r="O195" s="141"/>
      <c r="P195" s="122"/>
      <c r="Q195" s="122"/>
      <c r="R195" s="123"/>
      <c r="S195" s="163"/>
      <c r="T195" s="125"/>
      <c r="U195" s="112"/>
      <c r="V195" s="164"/>
      <c r="W195" s="163"/>
      <c r="X195" s="129"/>
      <c r="Y195" s="112"/>
      <c r="Z195" s="164"/>
      <c r="AA195" s="163"/>
      <c r="AB195" s="129"/>
      <c r="AC195" s="112"/>
      <c r="AD195" s="164"/>
      <c r="AE195" s="163"/>
      <c r="AF195" s="129"/>
      <c r="AG195" s="112"/>
      <c r="AH195" s="164"/>
      <c r="AI195" s="163"/>
      <c r="AJ195" s="129"/>
      <c r="AK195" s="112" t="s">
        <v>912</v>
      </c>
      <c r="AL195" s="164"/>
      <c r="AM195" s="163"/>
      <c r="AN195" s="129"/>
      <c r="AO195" s="112" t="s">
        <v>912</v>
      </c>
      <c r="AP195" s="164"/>
      <c r="AQ195" s="163"/>
      <c r="AR195" s="129"/>
      <c r="AS195" s="112" t="s">
        <v>912</v>
      </c>
      <c r="AT195" s="164"/>
      <c r="AU195" s="163"/>
      <c r="AV195" s="129"/>
      <c r="AW195" s="112" t="s">
        <v>912</v>
      </c>
      <c r="AX195" s="164"/>
      <c r="AY195" s="165"/>
    </row>
    <row r="196" spans="1:51" ht="64.5" customHeight="1">
      <c r="A196" s="108" t="s">
        <v>1686</v>
      </c>
      <c r="B196" s="162"/>
      <c r="C196" s="110" t="s">
        <v>902</v>
      </c>
      <c r="D196" s="155" t="s">
        <v>1687</v>
      </c>
      <c r="E196" s="112" t="s">
        <v>904</v>
      </c>
      <c r="F196" s="144" t="s">
        <v>1688</v>
      </c>
      <c r="G196" s="112" t="s">
        <v>906</v>
      </c>
      <c r="H196" s="114" t="s">
        <v>907</v>
      </c>
      <c r="I196" s="115" t="s">
        <v>908</v>
      </c>
      <c r="J196" s="116"/>
      <c r="K196" s="117" t="s">
        <v>17</v>
      </c>
      <c r="L196" s="118" t="s">
        <v>1689</v>
      </c>
      <c r="M196" s="119" t="s">
        <v>910</v>
      </c>
      <c r="N196" s="120"/>
      <c r="O196" s="141"/>
      <c r="P196" s="122"/>
      <c r="Q196" s="122"/>
      <c r="R196" s="123"/>
      <c r="S196" s="163"/>
      <c r="T196" s="125"/>
      <c r="U196" s="112"/>
      <c r="V196" s="164"/>
      <c r="W196" s="163"/>
      <c r="X196" s="129"/>
      <c r="Y196" s="112"/>
      <c r="Z196" s="164"/>
      <c r="AA196" s="163"/>
      <c r="AB196" s="129"/>
      <c r="AC196" s="112"/>
      <c r="AD196" s="164"/>
      <c r="AE196" s="163"/>
      <c r="AF196" s="129"/>
      <c r="AG196" s="112"/>
      <c r="AH196" s="164"/>
      <c r="AI196" s="163"/>
      <c r="AJ196" s="129"/>
      <c r="AK196" s="112" t="s">
        <v>912</v>
      </c>
      <c r="AL196" s="164"/>
      <c r="AM196" s="163"/>
      <c r="AN196" s="129"/>
      <c r="AO196" s="112" t="s">
        <v>912</v>
      </c>
      <c r="AP196" s="164"/>
      <c r="AQ196" s="163"/>
      <c r="AR196" s="129"/>
      <c r="AS196" s="112" t="s">
        <v>912</v>
      </c>
      <c r="AT196" s="164"/>
      <c r="AU196" s="163"/>
      <c r="AV196" s="129"/>
      <c r="AW196" s="112" t="s">
        <v>912</v>
      </c>
      <c r="AX196" s="164"/>
      <c r="AY196" s="165"/>
    </row>
    <row r="197" spans="1:51" ht="64.5" customHeight="1">
      <c r="A197" s="108" t="s">
        <v>1690</v>
      </c>
      <c r="B197" s="162"/>
      <c r="C197" s="110" t="s">
        <v>902</v>
      </c>
      <c r="D197" s="155" t="s">
        <v>1691</v>
      </c>
      <c r="E197" s="112" t="s">
        <v>904</v>
      </c>
      <c r="F197" s="144" t="s">
        <v>1692</v>
      </c>
      <c r="G197" s="112" t="s">
        <v>906</v>
      </c>
      <c r="H197" s="114" t="s">
        <v>907</v>
      </c>
      <c r="I197" s="115" t="s">
        <v>908</v>
      </c>
      <c r="J197" s="116"/>
      <c r="K197" s="117" t="s">
        <v>17</v>
      </c>
      <c r="L197" s="118" t="s">
        <v>1693</v>
      </c>
      <c r="M197" s="119" t="s">
        <v>910</v>
      </c>
      <c r="N197" s="120"/>
      <c r="O197" s="141"/>
      <c r="P197" s="122"/>
      <c r="Q197" s="122"/>
      <c r="R197" s="123"/>
      <c r="S197" s="163"/>
      <c r="T197" s="125"/>
      <c r="U197" s="112"/>
      <c r="V197" s="164"/>
      <c r="W197" s="163"/>
      <c r="X197" s="129"/>
      <c r="Y197" s="112"/>
      <c r="Z197" s="164"/>
      <c r="AA197" s="163"/>
      <c r="AB197" s="129"/>
      <c r="AC197" s="112"/>
      <c r="AD197" s="164"/>
      <c r="AE197" s="163"/>
      <c r="AF197" s="129"/>
      <c r="AG197" s="112"/>
      <c r="AH197" s="164"/>
      <c r="AI197" s="163"/>
      <c r="AJ197" s="129"/>
      <c r="AK197" s="112" t="s">
        <v>912</v>
      </c>
      <c r="AL197" s="164"/>
      <c r="AM197" s="163"/>
      <c r="AN197" s="129"/>
      <c r="AO197" s="112" t="s">
        <v>912</v>
      </c>
      <c r="AP197" s="164"/>
      <c r="AQ197" s="163"/>
      <c r="AR197" s="129"/>
      <c r="AS197" s="112" t="s">
        <v>912</v>
      </c>
      <c r="AT197" s="164"/>
      <c r="AU197" s="163"/>
      <c r="AV197" s="129"/>
      <c r="AW197" s="112" t="s">
        <v>912</v>
      </c>
      <c r="AX197" s="164"/>
      <c r="AY197" s="165"/>
    </row>
    <row r="198" spans="1:51" ht="64.5" customHeight="1">
      <c r="A198" s="108" t="s">
        <v>1694</v>
      </c>
      <c r="B198" s="162"/>
      <c r="C198" s="110" t="s">
        <v>902</v>
      </c>
      <c r="D198" s="155" t="s">
        <v>1695</v>
      </c>
      <c r="E198" s="112" t="s">
        <v>904</v>
      </c>
      <c r="F198" s="144" t="s">
        <v>1696</v>
      </c>
      <c r="G198" s="112" t="s">
        <v>906</v>
      </c>
      <c r="H198" s="114" t="s">
        <v>907</v>
      </c>
      <c r="I198" s="115" t="s">
        <v>908</v>
      </c>
      <c r="J198" s="116"/>
      <c r="K198" s="117" t="s">
        <v>17</v>
      </c>
      <c r="L198" s="118" t="s">
        <v>1697</v>
      </c>
      <c r="M198" s="119" t="s">
        <v>910</v>
      </c>
      <c r="N198" s="120"/>
      <c r="O198" s="141"/>
      <c r="P198" s="122"/>
      <c r="Q198" s="122"/>
      <c r="R198" s="123"/>
      <c r="S198" s="163"/>
      <c r="T198" s="125"/>
      <c r="U198" s="112"/>
      <c r="V198" s="164"/>
      <c r="W198" s="163"/>
      <c r="X198" s="129"/>
      <c r="Y198" s="112"/>
      <c r="Z198" s="164"/>
      <c r="AA198" s="163"/>
      <c r="AB198" s="129"/>
      <c r="AC198" s="112"/>
      <c r="AD198" s="164"/>
      <c r="AE198" s="163"/>
      <c r="AF198" s="129"/>
      <c r="AG198" s="112"/>
      <c r="AH198" s="164"/>
      <c r="AI198" s="163"/>
      <c r="AJ198" s="129"/>
      <c r="AK198" s="112" t="s">
        <v>912</v>
      </c>
      <c r="AL198" s="164"/>
      <c r="AM198" s="163"/>
      <c r="AN198" s="129"/>
      <c r="AO198" s="112" t="s">
        <v>912</v>
      </c>
      <c r="AP198" s="164"/>
      <c r="AQ198" s="163"/>
      <c r="AR198" s="129"/>
      <c r="AS198" s="112" t="s">
        <v>912</v>
      </c>
      <c r="AT198" s="164"/>
      <c r="AU198" s="163"/>
      <c r="AV198" s="129"/>
      <c r="AW198" s="112" t="s">
        <v>912</v>
      </c>
      <c r="AX198" s="164"/>
      <c r="AY198" s="165"/>
    </row>
    <row r="199" spans="1:51" ht="64.5" customHeight="1">
      <c r="A199" s="108" t="s">
        <v>1698</v>
      </c>
      <c r="B199" s="162"/>
      <c r="C199" s="110" t="s">
        <v>902</v>
      </c>
      <c r="D199" s="155" t="s">
        <v>1699</v>
      </c>
      <c r="E199" s="112" t="s">
        <v>904</v>
      </c>
      <c r="F199" s="144" t="s">
        <v>1700</v>
      </c>
      <c r="G199" s="112" t="s">
        <v>906</v>
      </c>
      <c r="H199" s="114" t="s">
        <v>907</v>
      </c>
      <c r="I199" s="115" t="s">
        <v>908</v>
      </c>
      <c r="J199" s="116"/>
      <c r="K199" s="117" t="s">
        <v>17</v>
      </c>
      <c r="L199" s="118" t="s">
        <v>1701</v>
      </c>
      <c r="M199" s="119" t="s">
        <v>910</v>
      </c>
      <c r="N199" s="120"/>
      <c r="O199" s="141"/>
      <c r="P199" s="122"/>
      <c r="Q199" s="122"/>
      <c r="R199" s="123"/>
      <c r="S199" s="163"/>
      <c r="T199" s="125"/>
      <c r="U199" s="112"/>
      <c r="V199" s="164"/>
      <c r="W199" s="163"/>
      <c r="X199" s="129"/>
      <c r="Y199" s="112"/>
      <c r="Z199" s="164"/>
      <c r="AA199" s="163"/>
      <c r="AB199" s="129"/>
      <c r="AC199" s="112"/>
      <c r="AD199" s="164"/>
      <c r="AE199" s="163"/>
      <c r="AF199" s="129"/>
      <c r="AG199" s="112"/>
      <c r="AH199" s="164"/>
      <c r="AI199" s="163"/>
      <c r="AJ199" s="129"/>
      <c r="AK199" s="112" t="s">
        <v>912</v>
      </c>
      <c r="AL199" s="164"/>
      <c r="AM199" s="163"/>
      <c r="AN199" s="129"/>
      <c r="AO199" s="112" t="s">
        <v>912</v>
      </c>
      <c r="AP199" s="164"/>
      <c r="AQ199" s="163"/>
      <c r="AR199" s="129"/>
      <c r="AS199" s="112" t="s">
        <v>912</v>
      </c>
      <c r="AT199" s="164"/>
      <c r="AU199" s="163"/>
      <c r="AV199" s="129"/>
      <c r="AW199" s="112" t="s">
        <v>912</v>
      </c>
      <c r="AX199" s="164"/>
      <c r="AY199" s="165"/>
    </row>
    <row r="200" spans="1:51" ht="64.5" customHeight="1">
      <c r="A200" s="108" t="s">
        <v>1702</v>
      </c>
      <c r="B200" s="162"/>
      <c r="C200" s="110" t="s">
        <v>902</v>
      </c>
      <c r="D200" s="155" t="s">
        <v>1703</v>
      </c>
      <c r="E200" s="112" t="s">
        <v>904</v>
      </c>
      <c r="F200" s="144" t="s">
        <v>1704</v>
      </c>
      <c r="G200" s="112" t="s">
        <v>906</v>
      </c>
      <c r="H200" s="114" t="s">
        <v>907</v>
      </c>
      <c r="I200" s="115" t="s">
        <v>908</v>
      </c>
      <c r="J200" s="116"/>
      <c r="K200" s="117" t="s">
        <v>17</v>
      </c>
      <c r="L200" s="118" t="s">
        <v>1705</v>
      </c>
      <c r="M200" s="119" t="s">
        <v>910</v>
      </c>
      <c r="N200" s="120"/>
      <c r="O200" s="141"/>
      <c r="P200" s="122"/>
      <c r="Q200" s="122"/>
      <c r="R200" s="123"/>
      <c r="S200" s="163"/>
      <c r="T200" s="125"/>
      <c r="U200" s="112"/>
      <c r="V200" s="164"/>
      <c r="W200" s="163"/>
      <c r="X200" s="129"/>
      <c r="Y200" s="112"/>
      <c r="Z200" s="164"/>
      <c r="AA200" s="163"/>
      <c r="AB200" s="129"/>
      <c r="AC200" s="112"/>
      <c r="AD200" s="164"/>
      <c r="AE200" s="163"/>
      <c r="AF200" s="129"/>
      <c r="AG200" s="112"/>
      <c r="AH200" s="164"/>
      <c r="AI200" s="163"/>
      <c r="AJ200" s="129"/>
      <c r="AK200" s="112" t="s">
        <v>912</v>
      </c>
      <c r="AL200" s="164"/>
      <c r="AM200" s="163"/>
      <c r="AN200" s="129"/>
      <c r="AO200" s="112" t="s">
        <v>912</v>
      </c>
      <c r="AP200" s="164"/>
      <c r="AQ200" s="163"/>
      <c r="AR200" s="129"/>
      <c r="AS200" s="112" t="s">
        <v>912</v>
      </c>
      <c r="AT200" s="164"/>
      <c r="AU200" s="163"/>
      <c r="AV200" s="129"/>
      <c r="AW200" s="112" t="s">
        <v>912</v>
      </c>
      <c r="AX200" s="164"/>
      <c r="AY200" s="165"/>
    </row>
    <row r="201" spans="1:51" ht="64.5" customHeight="1">
      <c r="A201" s="108" t="s">
        <v>1706</v>
      </c>
      <c r="B201" s="162"/>
      <c r="C201" s="110" t="s">
        <v>902</v>
      </c>
      <c r="D201" s="155" t="s">
        <v>1707</v>
      </c>
      <c r="E201" s="112" t="s">
        <v>904</v>
      </c>
      <c r="F201" s="144" t="s">
        <v>1708</v>
      </c>
      <c r="G201" s="112" t="s">
        <v>906</v>
      </c>
      <c r="H201" s="114" t="s">
        <v>907</v>
      </c>
      <c r="I201" s="115" t="s">
        <v>908</v>
      </c>
      <c r="J201" s="116"/>
      <c r="K201" s="117" t="s">
        <v>17</v>
      </c>
      <c r="L201" s="118" t="s">
        <v>1709</v>
      </c>
      <c r="M201" s="119" t="s">
        <v>910</v>
      </c>
      <c r="N201" s="120"/>
      <c r="O201" s="141"/>
      <c r="P201" s="122"/>
      <c r="Q201" s="122"/>
      <c r="R201" s="123"/>
      <c r="S201" s="163"/>
      <c r="T201" s="125"/>
      <c r="U201" s="112"/>
      <c r="V201" s="164"/>
      <c r="W201" s="163"/>
      <c r="X201" s="129"/>
      <c r="Y201" s="112"/>
      <c r="Z201" s="164"/>
      <c r="AA201" s="163"/>
      <c r="AB201" s="129"/>
      <c r="AC201" s="112"/>
      <c r="AD201" s="164"/>
      <c r="AE201" s="163"/>
      <c r="AF201" s="129"/>
      <c r="AG201" s="112"/>
      <c r="AH201" s="164"/>
      <c r="AI201" s="163"/>
      <c r="AJ201" s="129"/>
      <c r="AK201" s="112" t="s">
        <v>912</v>
      </c>
      <c r="AL201" s="164"/>
      <c r="AM201" s="163"/>
      <c r="AN201" s="129"/>
      <c r="AO201" s="112" t="s">
        <v>912</v>
      </c>
      <c r="AP201" s="164"/>
      <c r="AQ201" s="163"/>
      <c r="AR201" s="129"/>
      <c r="AS201" s="112" t="s">
        <v>912</v>
      </c>
      <c r="AT201" s="164"/>
      <c r="AU201" s="163"/>
      <c r="AV201" s="129"/>
      <c r="AW201" s="112" t="s">
        <v>912</v>
      </c>
      <c r="AX201" s="164"/>
      <c r="AY201" s="165"/>
    </row>
    <row r="202" spans="1:51" ht="64.5" customHeight="1">
      <c r="A202" s="108" t="s">
        <v>1710</v>
      </c>
      <c r="B202" s="162"/>
      <c r="C202" s="110" t="s">
        <v>902</v>
      </c>
      <c r="D202" s="155" t="s">
        <v>1711</v>
      </c>
      <c r="E202" s="112" t="s">
        <v>904</v>
      </c>
      <c r="F202" s="144" t="s">
        <v>1712</v>
      </c>
      <c r="G202" s="112" t="s">
        <v>906</v>
      </c>
      <c r="H202" s="114" t="s">
        <v>907</v>
      </c>
      <c r="I202" s="115" t="s">
        <v>908</v>
      </c>
      <c r="J202" s="116"/>
      <c r="K202" s="117" t="s">
        <v>17</v>
      </c>
      <c r="L202" s="118" t="s">
        <v>1713</v>
      </c>
      <c r="M202" s="119" t="s">
        <v>910</v>
      </c>
      <c r="N202" s="120"/>
      <c r="O202" s="141"/>
      <c r="P202" s="122"/>
      <c r="Q202" s="122"/>
      <c r="R202" s="123"/>
      <c r="S202" s="163"/>
      <c r="T202" s="125"/>
      <c r="U202" s="112"/>
      <c r="V202" s="164"/>
      <c r="W202" s="163"/>
      <c r="X202" s="129"/>
      <c r="Y202" s="112"/>
      <c r="Z202" s="164"/>
      <c r="AA202" s="163"/>
      <c r="AB202" s="129"/>
      <c r="AC202" s="112"/>
      <c r="AD202" s="164"/>
      <c r="AE202" s="163"/>
      <c r="AF202" s="129"/>
      <c r="AG202" s="112"/>
      <c r="AH202" s="164"/>
      <c r="AI202" s="163"/>
      <c r="AJ202" s="129"/>
      <c r="AK202" s="112" t="s">
        <v>912</v>
      </c>
      <c r="AL202" s="164"/>
      <c r="AM202" s="163"/>
      <c r="AN202" s="129"/>
      <c r="AO202" s="112" t="s">
        <v>912</v>
      </c>
      <c r="AP202" s="164"/>
      <c r="AQ202" s="163"/>
      <c r="AR202" s="129"/>
      <c r="AS202" s="112" t="s">
        <v>912</v>
      </c>
      <c r="AT202" s="164"/>
      <c r="AU202" s="163"/>
      <c r="AV202" s="129"/>
      <c r="AW202" s="112" t="s">
        <v>912</v>
      </c>
      <c r="AX202" s="164"/>
      <c r="AY202" s="165"/>
    </row>
    <row r="203" spans="1:51" ht="64.5" customHeight="1">
      <c r="A203" s="108" t="s">
        <v>1714</v>
      </c>
      <c r="B203" s="162"/>
      <c r="C203" s="110" t="s">
        <v>902</v>
      </c>
      <c r="D203" s="155" t="s">
        <v>1715</v>
      </c>
      <c r="E203" s="112" t="s">
        <v>904</v>
      </c>
      <c r="F203" s="144" t="s">
        <v>1716</v>
      </c>
      <c r="G203" s="112" t="s">
        <v>906</v>
      </c>
      <c r="H203" s="114" t="s">
        <v>907</v>
      </c>
      <c r="I203" s="115" t="s">
        <v>908</v>
      </c>
      <c r="J203" s="116"/>
      <c r="K203" s="117" t="s">
        <v>17</v>
      </c>
      <c r="L203" s="118" t="s">
        <v>1717</v>
      </c>
      <c r="M203" s="119" t="s">
        <v>910</v>
      </c>
      <c r="N203" s="120"/>
      <c r="O203" s="141"/>
      <c r="P203" s="122"/>
      <c r="Q203" s="122"/>
      <c r="R203" s="123"/>
      <c r="S203" s="163"/>
      <c r="T203" s="125"/>
      <c r="U203" s="112"/>
      <c r="V203" s="164"/>
      <c r="W203" s="163"/>
      <c r="X203" s="129"/>
      <c r="Y203" s="112"/>
      <c r="Z203" s="164"/>
      <c r="AA203" s="163"/>
      <c r="AB203" s="129"/>
      <c r="AC203" s="112"/>
      <c r="AD203" s="164"/>
      <c r="AE203" s="163"/>
      <c r="AF203" s="129"/>
      <c r="AG203" s="112"/>
      <c r="AH203" s="164"/>
      <c r="AI203" s="163"/>
      <c r="AJ203" s="129"/>
      <c r="AK203" s="112" t="s">
        <v>912</v>
      </c>
      <c r="AL203" s="164"/>
      <c r="AM203" s="163"/>
      <c r="AN203" s="129"/>
      <c r="AO203" s="112" t="s">
        <v>912</v>
      </c>
      <c r="AP203" s="164"/>
      <c r="AQ203" s="163"/>
      <c r="AR203" s="129"/>
      <c r="AS203" s="112" t="s">
        <v>912</v>
      </c>
      <c r="AT203" s="164"/>
      <c r="AU203" s="163"/>
      <c r="AV203" s="129"/>
      <c r="AW203" s="112" t="s">
        <v>912</v>
      </c>
      <c r="AX203" s="164"/>
      <c r="AY203" s="165"/>
    </row>
    <row r="204" spans="1:51" ht="64.5" customHeight="1">
      <c r="A204" s="108" t="s">
        <v>1718</v>
      </c>
      <c r="B204" s="162"/>
      <c r="C204" s="110" t="s">
        <v>902</v>
      </c>
      <c r="D204" s="155" t="s">
        <v>1719</v>
      </c>
      <c r="E204" s="112" t="s">
        <v>904</v>
      </c>
      <c r="F204" s="144" t="s">
        <v>1720</v>
      </c>
      <c r="G204" s="112" t="s">
        <v>906</v>
      </c>
      <c r="H204" s="114" t="s">
        <v>907</v>
      </c>
      <c r="I204" s="115" t="s">
        <v>908</v>
      </c>
      <c r="J204" s="116"/>
      <c r="K204" s="117" t="s">
        <v>17</v>
      </c>
      <c r="L204" s="118" t="s">
        <v>1721</v>
      </c>
      <c r="M204" s="119" t="s">
        <v>910</v>
      </c>
      <c r="N204" s="120"/>
      <c r="O204" s="141"/>
      <c r="P204" s="122"/>
      <c r="Q204" s="122"/>
      <c r="R204" s="123"/>
      <c r="S204" s="163"/>
      <c r="T204" s="125"/>
      <c r="U204" s="112"/>
      <c r="V204" s="164"/>
      <c r="W204" s="163"/>
      <c r="X204" s="129"/>
      <c r="Y204" s="112"/>
      <c r="Z204" s="164"/>
      <c r="AA204" s="163"/>
      <c r="AB204" s="129"/>
      <c r="AC204" s="112"/>
      <c r="AD204" s="164"/>
      <c r="AE204" s="163"/>
      <c r="AF204" s="129"/>
      <c r="AG204" s="112"/>
      <c r="AH204" s="164"/>
      <c r="AI204" s="163"/>
      <c r="AJ204" s="129"/>
      <c r="AK204" s="112" t="s">
        <v>912</v>
      </c>
      <c r="AL204" s="164"/>
      <c r="AM204" s="163"/>
      <c r="AN204" s="129"/>
      <c r="AO204" s="112" t="s">
        <v>912</v>
      </c>
      <c r="AP204" s="164"/>
      <c r="AQ204" s="163"/>
      <c r="AR204" s="129"/>
      <c r="AS204" s="112" t="s">
        <v>912</v>
      </c>
      <c r="AT204" s="164"/>
      <c r="AU204" s="163"/>
      <c r="AV204" s="129"/>
      <c r="AW204" s="112" t="s">
        <v>912</v>
      </c>
      <c r="AX204" s="164"/>
      <c r="AY204" s="165"/>
    </row>
    <row r="205" spans="1:51" ht="64.5" customHeight="1">
      <c r="A205" s="108" t="s">
        <v>1722</v>
      </c>
      <c r="B205" s="162"/>
      <c r="C205" s="110" t="s">
        <v>902</v>
      </c>
      <c r="D205" s="155" t="s">
        <v>1723</v>
      </c>
      <c r="E205" s="112" t="s">
        <v>904</v>
      </c>
      <c r="F205" s="144" t="s">
        <v>1724</v>
      </c>
      <c r="G205" s="112" t="s">
        <v>906</v>
      </c>
      <c r="H205" s="114" t="s">
        <v>907</v>
      </c>
      <c r="I205" s="115" t="s">
        <v>908</v>
      </c>
      <c r="J205" s="116"/>
      <c r="K205" s="117" t="s">
        <v>17</v>
      </c>
      <c r="L205" s="118" t="s">
        <v>1725</v>
      </c>
      <c r="M205" s="119" t="s">
        <v>910</v>
      </c>
      <c r="N205" s="120"/>
      <c r="O205" s="141"/>
      <c r="P205" s="122"/>
      <c r="Q205" s="122"/>
      <c r="R205" s="123"/>
      <c r="S205" s="163"/>
      <c r="T205" s="125"/>
      <c r="U205" s="112"/>
      <c r="V205" s="164"/>
      <c r="W205" s="163"/>
      <c r="X205" s="129"/>
      <c r="Y205" s="112"/>
      <c r="Z205" s="164"/>
      <c r="AA205" s="163"/>
      <c r="AB205" s="129"/>
      <c r="AC205" s="112"/>
      <c r="AD205" s="164"/>
      <c r="AE205" s="163"/>
      <c r="AF205" s="129"/>
      <c r="AG205" s="112"/>
      <c r="AH205" s="164"/>
      <c r="AI205" s="163"/>
      <c r="AJ205" s="129"/>
      <c r="AK205" s="112" t="s">
        <v>912</v>
      </c>
      <c r="AL205" s="164"/>
      <c r="AM205" s="163"/>
      <c r="AN205" s="129"/>
      <c r="AO205" s="112" t="s">
        <v>912</v>
      </c>
      <c r="AP205" s="164"/>
      <c r="AQ205" s="163"/>
      <c r="AR205" s="129"/>
      <c r="AS205" s="112" t="s">
        <v>912</v>
      </c>
      <c r="AT205" s="164"/>
      <c r="AU205" s="163"/>
      <c r="AV205" s="129"/>
      <c r="AW205" s="112" t="s">
        <v>912</v>
      </c>
      <c r="AX205" s="164"/>
      <c r="AY205" s="165"/>
    </row>
    <row r="206" spans="1:51" ht="64.5" customHeight="1">
      <c r="A206" s="108" t="s">
        <v>1726</v>
      </c>
      <c r="B206" s="162"/>
      <c r="C206" s="110" t="s">
        <v>902</v>
      </c>
      <c r="D206" s="155" t="s">
        <v>1727</v>
      </c>
      <c r="E206" s="112" t="s">
        <v>904</v>
      </c>
      <c r="F206" s="144" t="s">
        <v>1728</v>
      </c>
      <c r="G206" s="112" t="s">
        <v>906</v>
      </c>
      <c r="H206" s="114" t="s">
        <v>907</v>
      </c>
      <c r="I206" s="115" t="s">
        <v>908</v>
      </c>
      <c r="J206" s="116"/>
      <c r="K206" s="117" t="s">
        <v>17</v>
      </c>
      <c r="L206" s="118" t="s">
        <v>1729</v>
      </c>
      <c r="M206" s="119" t="s">
        <v>910</v>
      </c>
      <c r="N206" s="120"/>
      <c r="O206" s="141"/>
      <c r="P206" s="122"/>
      <c r="Q206" s="122"/>
      <c r="R206" s="123"/>
      <c r="S206" s="163"/>
      <c r="T206" s="125"/>
      <c r="U206" s="112"/>
      <c r="V206" s="164"/>
      <c r="W206" s="163"/>
      <c r="X206" s="129"/>
      <c r="Y206" s="112"/>
      <c r="Z206" s="164"/>
      <c r="AA206" s="163"/>
      <c r="AB206" s="129"/>
      <c r="AC206" s="112"/>
      <c r="AD206" s="164"/>
      <c r="AE206" s="163"/>
      <c r="AF206" s="129"/>
      <c r="AG206" s="112"/>
      <c r="AH206" s="164"/>
      <c r="AI206" s="163"/>
      <c r="AJ206" s="129"/>
      <c r="AK206" s="112" t="s">
        <v>912</v>
      </c>
      <c r="AL206" s="164"/>
      <c r="AM206" s="163"/>
      <c r="AN206" s="129"/>
      <c r="AO206" s="112" t="s">
        <v>912</v>
      </c>
      <c r="AP206" s="164"/>
      <c r="AQ206" s="163"/>
      <c r="AR206" s="129"/>
      <c r="AS206" s="112" t="s">
        <v>912</v>
      </c>
      <c r="AT206" s="164"/>
      <c r="AU206" s="163"/>
      <c r="AV206" s="129"/>
      <c r="AW206" s="112" t="s">
        <v>912</v>
      </c>
      <c r="AX206" s="164"/>
      <c r="AY206" s="165"/>
    </row>
    <row r="207" spans="1:51" ht="64.5" customHeight="1">
      <c r="A207" s="108" t="s">
        <v>1730</v>
      </c>
      <c r="B207" s="162"/>
      <c r="C207" s="110" t="s">
        <v>902</v>
      </c>
      <c r="D207" s="155" t="s">
        <v>1731</v>
      </c>
      <c r="E207" s="112" t="s">
        <v>904</v>
      </c>
      <c r="F207" s="144" t="s">
        <v>1732</v>
      </c>
      <c r="G207" s="112" t="s">
        <v>906</v>
      </c>
      <c r="H207" s="114" t="s">
        <v>907</v>
      </c>
      <c r="I207" s="115" t="s">
        <v>908</v>
      </c>
      <c r="J207" s="116"/>
      <c r="K207" s="117" t="s">
        <v>17</v>
      </c>
      <c r="L207" s="118" t="s">
        <v>1733</v>
      </c>
      <c r="M207" s="119" t="s">
        <v>910</v>
      </c>
      <c r="N207" s="120"/>
      <c r="O207" s="141"/>
      <c r="P207" s="122"/>
      <c r="Q207" s="122"/>
      <c r="R207" s="123"/>
      <c r="S207" s="163"/>
      <c r="T207" s="125"/>
      <c r="U207" s="112"/>
      <c r="V207" s="164"/>
      <c r="W207" s="163"/>
      <c r="X207" s="129"/>
      <c r="Y207" s="112"/>
      <c r="Z207" s="164"/>
      <c r="AA207" s="163"/>
      <c r="AB207" s="129"/>
      <c r="AC207" s="112"/>
      <c r="AD207" s="164"/>
      <c r="AE207" s="163"/>
      <c r="AF207" s="129"/>
      <c r="AG207" s="112"/>
      <c r="AH207" s="164"/>
      <c r="AI207" s="163"/>
      <c r="AJ207" s="129"/>
      <c r="AK207" s="112" t="s">
        <v>912</v>
      </c>
      <c r="AL207" s="164"/>
      <c r="AM207" s="163"/>
      <c r="AN207" s="129"/>
      <c r="AO207" s="112" t="s">
        <v>912</v>
      </c>
      <c r="AP207" s="164"/>
      <c r="AQ207" s="163"/>
      <c r="AR207" s="129"/>
      <c r="AS207" s="112" t="s">
        <v>912</v>
      </c>
      <c r="AT207" s="164"/>
      <c r="AU207" s="163"/>
      <c r="AV207" s="129"/>
      <c r="AW207" s="112" t="s">
        <v>912</v>
      </c>
      <c r="AX207" s="164"/>
      <c r="AY207" s="165"/>
    </row>
    <row r="208" spans="1:51" ht="64.5" customHeight="1">
      <c r="A208" s="108" t="s">
        <v>1734</v>
      </c>
      <c r="B208" s="162"/>
      <c r="C208" s="110" t="s">
        <v>902</v>
      </c>
      <c r="D208" s="155" t="s">
        <v>1735</v>
      </c>
      <c r="E208" s="112" t="s">
        <v>904</v>
      </c>
      <c r="F208" s="144" t="s">
        <v>1736</v>
      </c>
      <c r="G208" s="112" t="s">
        <v>906</v>
      </c>
      <c r="H208" s="114" t="s">
        <v>907</v>
      </c>
      <c r="I208" s="115" t="s">
        <v>908</v>
      </c>
      <c r="J208" s="116"/>
      <c r="K208" s="117" t="s">
        <v>17</v>
      </c>
      <c r="L208" s="118" t="s">
        <v>1737</v>
      </c>
      <c r="M208" s="119" t="s">
        <v>910</v>
      </c>
      <c r="N208" s="120"/>
      <c r="O208" s="141"/>
      <c r="P208" s="122"/>
      <c r="Q208" s="122"/>
      <c r="R208" s="123"/>
      <c r="S208" s="163"/>
      <c r="T208" s="125"/>
      <c r="U208" s="112"/>
      <c r="V208" s="164"/>
      <c r="W208" s="163"/>
      <c r="X208" s="129"/>
      <c r="Y208" s="112"/>
      <c r="Z208" s="164"/>
      <c r="AA208" s="163"/>
      <c r="AB208" s="129"/>
      <c r="AC208" s="112"/>
      <c r="AD208" s="164"/>
      <c r="AE208" s="163"/>
      <c r="AF208" s="129"/>
      <c r="AG208" s="112"/>
      <c r="AH208" s="164"/>
      <c r="AI208" s="163"/>
      <c r="AJ208" s="129"/>
      <c r="AK208" s="112" t="s">
        <v>912</v>
      </c>
      <c r="AL208" s="164"/>
      <c r="AM208" s="163"/>
      <c r="AN208" s="129"/>
      <c r="AO208" s="112" t="s">
        <v>912</v>
      </c>
      <c r="AP208" s="164"/>
      <c r="AQ208" s="163"/>
      <c r="AR208" s="129"/>
      <c r="AS208" s="112" t="s">
        <v>912</v>
      </c>
      <c r="AT208" s="164"/>
      <c r="AU208" s="163"/>
      <c r="AV208" s="129"/>
      <c r="AW208" s="112" t="s">
        <v>912</v>
      </c>
      <c r="AX208" s="164"/>
      <c r="AY208" s="165"/>
    </row>
    <row r="209" spans="1:51" ht="64.5" customHeight="1">
      <c r="A209" s="108" t="s">
        <v>1738</v>
      </c>
      <c r="B209" s="162"/>
      <c r="C209" s="110" t="s">
        <v>902</v>
      </c>
      <c r="D209" s="155" t="s">
        <v>1739</v>
      </c>
      <c r="E209" s="112" t="s">
        <v>904</v>
      </c>
      <c r="F209" s="144" t="s">
        <v>1740</v>
      </c>
      <c r="G209" s="112" t="s">
        <v>906</v>
      </c>
      <c r="H209" s="114" t="s">
        <v>907</v>
      </c>
      <c r="I209" s="115" t="s">
        <v>908</v>
      </c>
      <c r="J209" s="116"/>
      <c r="K209" s="117" t="s">
        <v>17</v>
      </c>
      <c r="L209" s="118" t="s">
        <v>1741</v>
      </c>
      <c r="M209" s="119" t="s">
        <v>910</v>
      </c>
      <c r="N209" s="120"/>
      <c r="O209" s="141"/>
      <c r="P209" s="122"/>
      <c r="Q209" s="122"/>
      <c r="R209" s="123"/>
      <c r="S209" s="163"/>
      <c r="T209" s="125"/>
      <c r="U209" s="112"/>
      <c r="V209" s="164"/>
      <c r="W209" s="163"/>
      <c r="X209" s="129"/>
      <c r="Y209" s="112"/>
      <c r="Z209" s="164"/>
      <c r="AA209" s="163"/>
      <c r="AB209" s="129"/>
      <c r="AC209" s="112"/>
      <c r="AD209" s="164"/>
      <c r="AE209" s="163"/>
      <c r="AF209" s="129"/>
      <c r="AG209" s="112"/>
      <c r="AH209" s="164"/>
      <c r="AI209" s="163"/>
      <c r="AJ209" s="129"/>
      <c r="AK209" s="112" t="s">
        <v>912</v>
      </c>
      <c r="AL209" s="164"/>
      <c r="AM209" s="163"/>
      <c r="AN209" s="129"/>
      <c r="AO209" s="112" t="s">
        <v>912</v>
      </c>
      <c r="AP209" s="164"/>
      <c r="AQ209" s="163"/>
      <c r="AR209" s="129"/>
      <c r="AS209" s="112" t="s">
        <v>912</v>
      </c>
      <c r="AT209" s="164"/>
      <c r="AU209" s="163"/>
      <c r="AV209" s="129"/>
      <c r="AW209" s="112" t="s">
        <v>912</v>
      </c>
      <c r="AX209" s="164"/>
      <c r="AY209" s="165"/>
    </row>
    <row r="210" spans="1:51" ht="64.5" customHeight="1">
      <c r="A210" s="108" t="s">
        <v>1742</v>
      </c>
      <c r="B210" s="162"/>
      <c r="C210" s="110" t="s">
        <v>902</v>
      </c>
      <c r="D210" s="155" t="s">
        <v>1743</v>
      </c>
      <c r="E210" s="112" t="s">
        <v>904</v>
      </c>
      <c r="F210" s="144" t="s">
        <v>1744</v>
      </c>
      <c r="G210" s="112" t="s">
        <v>906</v>
      </c>
      <c r="H210" s="114" t="s">
        <v>907</v>
      </c>
      <c r="I210" s="115" t="s">
        <v>908</v>
      </c>
      <c r="J210" s="116"/>
      <c r="K210" s="117" t="s">
        <v>17</v>
      </c>
      <c r="L210" s="118" t="s">
        <v>1745</v>
      </c>
      <c r="M210" s="119" t="s">
        <v>910</v>
      </c>
      <c r="N210" s="120"/>
      <c r="O210" s="141"/>
      <c r="P210" s="122"/>
      <c r="Q210" s="122"/>
      <c r="R210" s="123"/>
      <c r="S210" s="163"/>
      <c r="T210" s="125"/>
      <c r="U210" s="112"/>
      <c r="V210" s="164"/>
      <c r="W210" s="163"/>
      <c r="X210" s="129"/>
      <c r="Y210" s="112"/>
      <c r="Z210" s="164"/>
      <c r="AA210" s="163"/>
      <c r="AB210" s="129"/>
      <c r="AC210" s="112"/>
      <c r="AD210" s="164"/>
      <c r="AE210" s="163"/>
      <c r="AF210" s="129"/>
      <c r="AG210" s="112"/>
      <c r="AH210" s="164"/>
      <c r="AI210" s="163"/>
      <c r="AJ210" s="129"/>
      <c r="AK210" s="112" t="s">
        <v>912</v>
      </c>
      <c r="AL210" s="164"/>
      <c r="AM210" s="163"/>
      <c r="AN210" s="129"/>
      <c r="AO210" s="112" t="s">
        <v>912</v>
      </c>
      <c r="AP210" s="164"/>
      <c r="AQ210" s="163"/>
      <c r="AR210" s="129"/>
      <c r="AS210" s="112" t="s">
        <v>912</v>
      </c>
      <c r="AT210" s="164"/>
      <c r="AU210" s="163"/>
      <c r="AV210" s="129"/>
      <c r="AW210" s="112" t="s">
        <v>912</v>
      </c>
      <c r="AX210" s="164"/>
      <c r="AY210" s="165"/>
    </row>
    <row r="211" spans="1:51" ht="64.5" customHeight="1">
      <c r="A211" s="108" t="s">
        <v>1746</v>
      </c>
      <c r="B211" s="162"/>
      <c r="C211" s="110" t="s">
        <v>902</v>
      </c>
      <c r="D211" s="155" t="s">
        <v>1747</v>
      </c>
      <c r="E211" s="112" t="s">
        <v>904</v>
      </c>
      <c r="F211" s="144" t="s">
        <v>1748</v>
      </c>
      <c r="G211" s="112" t="s">
        <v>906</v>
      </c>
      <c r="H211" s="114" t="s">
        <v>907</v>
      </c>
      <c r="I211" s="115" t="s">
        <v>908</v>
      </c>
      <c r="J211" s="116"/>
      <c r="K211" s="117" t="s">
        <v>17</v>
      </c>
      <c r="L211" s="118" t="s">
        <v>1749</v>
      </c>
      <c r="M211" s="119" t="s">
        <v>910</v>
      </c>
      <c r="N211" s="120"/>
      <c r="O211" s="141"/>
      <c r="P211" s="122"/>
      <c r="Q211" s="122"/>
      <c r="R211" s="123"/>
      <c r="S211" s="163"/>
      <c r="T211" s="125"/>
      <c r="U211" s="112"/>
      <c r="V211" s="164"/>
      <c r="W211" s="163"/>
      <c r="X211" s="129"/>
      <c r="Y211" s="112"/>
      <c r="Z211" s="164"/>
      <c r="AA211" s="163"/>
      <c r="AB211" s="129"/>
      <c r="AC211" s="112"/>
      <c r="AD211" s="164"/>
      <c r="AE211" s="163"/>
      <c r="AF211" s="129"/>
      <c r="AG211" s="112"/>
      <c r="AH211" s="164"/>
      <c r="AI211" s="163"/>
      <c r="AJ211" s="129"/>
      <c r="AK211" s="112" t="s">
        <v>912</v>
      </c>
      <c r="AL211" s="164"/>
      <c r="AM211" s="163"/>
      <c r="AN211" s="129"/>
      <c r="AO211" s="112" t="s">
        <v>912</v>
      </c>
      <c r="AP211" s="164"/>
      <c r="AQ211" s="163"/>
      <c r="AR211" s="129"/>
      <c r="AS211" s="112" t="s">
        <v>912</v>
      </c>
      <c r="AT211" s="164"/>
      <c r="AU211" s="163"/>
      <c r="AV211" s="129"/>
      <c r="AW211" s="112" t="s">
        <v>912</v>
      </c>
      <c r="AX211" s="164"/>
      <c r="AY211" s="165"/>
    </row>
    <row r="212" spans="1:51" ht="64.5" customHeight="1">
      <c r="A212" s="108" t="s">
        <v>1750</v>
      </c>
      <c r="B212" s="162"/>
      <c r="C212" s="110" t="s">
        <v>902</v>
      </c>
      <c r="D212" s="155" t="s">
        <v>1751</v>
      </c>
      <c r="E212" s="112" t="s">
        <v>904</v>
      </c>
      <c r="F212" s="144" t="s">
        <v>1752</v>
      </c>
      <c r="G212" s="112" t="s">
        <v>906</v>
      </c>
      <c r="H212" s="114" t="s">
        <v>907</v>
      </c>
      <c r="I212" s="115" t="s">
        <v>908</v>
      </c>
      <c r="J212" s="116"/>
      <c r="K212" s="117" t="s">
        <v>17</v>
      </c>
      <c r="L212" s="118" t="s">
        <v>1753</v>
      </c>
      <c r="M212" s="119" t="s">
        <v>910</v>
      </c>
      <c r="N212" s="120"/>
      <c r="O212" s="141"/>
      <c r="P212" s="122"/>
      <c r="Q212" s="122"/>
      <c r="R212" s="123"/>
      <c r="S212" s="163"/>
      <c r="T212" s="125"/>
      <c r="U212" s="112"/>
      <c r="V212" s="164"/>
      <c r="W212" s="163"/>
      <c r="X212" s="129"/>
      <c r="Y212" s="112"/>
      <c r="Z212" s="164"/>
      <c r="AA212" s="163"/>
      <c r="AB212" s="129"/>
      <c r="AC212" s="112"/>
      <c r="AD212" s="164"/>
      <c r="AE212" s="163"/>
      <c r="AF212" s="129"/>
      <c r="AG212" s="112"/>
      <c r="AH212" s="164"/>
      <c r="AI212" s="163"/>
      <c r="AJ212" s="129"/>
      <c r="AK212" s="112" t="s">
        <v>912</v>
      </c>
      <c r="AL212" s="164"/>
      <c r="AM212" s="163"/>
      <c r="AN212" s="129"/>
      <c r="AO212" s="112" t="s">
        <v>912</v>
      </c>
      <c r="AP212" s="164"/>
      <c r="AQ212" s="163"/>
      <c r="AR212" s="129"/>
      <c r="AS212" s="112" t="s">
        <v>912</v>
      </c>
      <c r="AT212" s="164"/>
      <c r="AU212" s="163"/>
      <c r="AV212" s="129"/>
      <c r="AW212" s="112" t="s">
        <v>912</v>
      </c>
      <c r="AX212" s="164"/>
      <c r="AY212" s="165"/>
    </row>
    <row r="213" spans="1:51" ht="64.5" customHeight="1">
      <c r="A213" s="108" t="s">
        <v>1754</v>
      </c>
      <c r="B213" s="162"/>
      <c r="C213" s="110" t="s">
        <v>902</v>
      </c>
      <c r="D213" s="155" t="s">
        <v>1755</v>
      </c>
      <c r="E213" s="112" t="s">
        <v>904</v>
      </c>
      <c r="F213" s="144" t="s">
        <v>1756</v>
      </c>
      <c r="G213" s="112" t="s">
        <v>906</v>
      </c>
      <c r="H213" s="114" t="s">
        <v>907</v>
      </c>
      <c r="I213" s="115" t="s">
        <v>908</v>
      </c>
      <c r="J213" s="116"/>
      <c r="K213" s="117" t="s">
        <v>17</v>
      </c>
      <c r="L213" s="118" t="s">
        <v>1757</v>
      </c>
      <c r="M213" s="119" t="s">
        <v>910</v>
      </c>
      <c r="N213" s="120"/>
      <c r="O213" s="141"/>
      <c r="P213" s="122"/>
      <c r="Q213" s="122"/>
      <c r="R213" s="123"/>
      <c r="S213" s="163"/>
      <c r="T213" s="125"/>
      <c r="U213" s="112"/>
      <c r="V213" s="164"/>
      <c r="W213" s="163"/>
      <c r="X213" s="129"/>
      <c r="Y213" s="112"/>
      <c r="Z213" s="164"/>
      <c r="AA213" s="163"/>
      <c r="AB213" s="129"/>
      <c r="AC213" s="112"/>
      <c r="AD213" s="164"/>
      <c r="AE213" s="163"/>
      <c r="AF213" s="129"/>
      <c r="AG213" s="112"/>
      <c r="AH213" s="164"/>
      <c r="AI213" s="163"/>
      <c r="AJ213" s="129"/>
      <c r="AK213" s="112" t="s">
        <v>912</v>
      </c>
      <c r="AL213" s="164"/>
      <c r="AM213" s="163"/>
      <c r="AN213" s="129"/>
      <c r="AO213" s="112" t="s">
        <v>912</v>
      </c>
      <c r="AP213" s="164"/>
      <c r="AQ213" s="163"/>
      <c r="AR213" s="129"/>
      <c r="AS213" s="112" t="s">
        <v>912</v>
      </c>
      <c r="AT213" s="164"/>
      <c r="AU213" s="163"/>
      <c r="AV213" s="129"/>
      <c r="AW213" s="112" t="s">
        <v>912</v>
      </c>
      <c r="AX213" s="164"/>
      <c r="AY213" s="165"/>
    </row>
    <row r="214" spans="1:51" ht="64.5" customHeight="1">
      <c r="A214" s="108" t="s">
        <v>1758</v>
      </c>
      <c r="B214" s="162"/>
      <c r="C214" s="110" t="s">
        <v>902</v>
      </c>
      <c r="D214" s="155" t="s">
        <v>1759</v>
      </c>
      <c r="E214" s="112" t="s">
        <v>904</v>
      </c>
      <c r="F214" s="144" t="s">
        <v>1760</v>
      </c>
      <c r="G214" s="112" t="s">
        <v>906</v>
      </c>
      <c r="H214" s="114" t="s">
        <v>907</v>
      </c>
      <c r="I214" s="115" t="s">
        <v>908</v>
      </c>
      <c r="J214" s="116"/>
      <c r="K214" s="117" t="s">
        <v>17</v>
      </c>
      <c r="L214" s="118" t="s">
        <v>1761</v>
      </c>
      <c r="M214" s="119" t="s">
        <v>910</v>
      </c>
      <c r="N214" s="120"/>
      <c r="O214" s="141"/>
      <c r="P214" s="122"/>
      <c r="Q214" s="122"/>
      <c r="R214" s="123"/>
      <c r="S214" s="163"/>
      <c r="T214" s="125"/>
      <c r="U214" s="112"/>
      <c r="V214" s="164"/>
      <c r="W214" s="163"/>
      <c r="X214" s="129"/>
      <c r="Y214" s="112"/>
      <c r="Z214" s="164"/>
      <c r="AA214" s="163"/>
      <c r="AB214" s="129"/>
      <c r="AC214" s="112"/>
      <c r="AD214" s="164"/>
      <c r="AE214" s="163"/>
      <c r="AF214" s="129"/>
      <c r="AG214" s="112"/>
      <c r="AH214" s="164"/>
      <c r="AI214" s="163"/>
      <c r="AJ214" s="129"/>
      <c r="AK214" s="112" t="s">
        <v>912</v>
      </c>
      <c r="AL214" s="164"/>
      <c r="AM214" s="163"/>
      <c r="AN214" s="129"/>
      <c r="AO214" s="112" t="s">
        <v>912</v>
      </c>
      <c r="AP214" s="164"/>
      <c r="AQ214" s="163"/>
      <c r="AR214" s="129"/>
      <c r="AS214" s="112" t="s">
        <v>912</v>
      </c>
      <c r="AT214" s="164"/>
      <c r="AU214" s="163"/>
      <c r="AV214" s="129"/>
      <c r="AW214" s="112" t="s">
        <v>912</v>
      </c>
      <c r="AX214" s="164"/>
      <c r="AY214" s="165"/>
    </row>
    <row r="215" spans="1:51" ht="64.5" customHeight="1">
      <c r="A215" s="108" t="s">
        <v>1762</v>
      </c>
      <c r="B215" s="162"/>
      <c r="C215" s="110" t="s">
        <v>902</v>
      </c>
      <c r="D215" s="155" t="s">
        <v>1763</v>
      </c>
      <c r="E215" s="112" t="s">
        <v>904</v>
      </c>
      <c r="F215" s="144" t="s">
        <v>1764</v>
      </c>
      <c r="G215" s="112" t="s">
        <v>906</v>
      </c>
      <c r="H215" s="114" t="s">
        <v>907</v>
      </c>
      <c r="I215" s="115" t="s">
        <v>908</v>
      </c>
      <c r="J215" s="116"/>
      <c r="K215" s="117" t="s">
        <v>17</v>
      </c>
      <c r="L215" s="118" t="s">
        <v>1765</v>
      </c>
      <c r="M215" s="119" t="s">
        <v>910</v>
      </c>
      <c r="N215" s="120"/>
      <c r="O215" s="141"/>
      <c r="P215" s="122"/>
      <c r="Q215" s="122"/>
      <c r="R215" s="123"/>
      <c r="S215" s="163"/>
      <c r="T215" s="125"/>
      <c r="U215" s="112"/>
      <c r="V215" s="164"/>
      <c r="W215" s="163"/>
      <c r="X215" s="129"/>
      <c r="Y215" s="112"/>
      <c r="Z215" s="164"/>
      <c r="AA215" s="163"/>
      <c r="AB215" s="129"/>
      <c r="AC215" s="112"/>
      <c r="AD215" s="164"/>
      <c r="AE215" s="163"/>
      <c r="AF215" s="129"/>
      <c r="AG215" s="112"/>
      <c r="AH215" s="164"/>
      <c r="AI215" s="163"/>
      <c r="AJ215" s="129"/>
      <c r="AK215" s="112" t="s">
        <v>912</v>
      </c>
      <c r="AL215" s="164"/>
      <c r="AM215" s="163"/>
      <c r="AN215" s="129"/>
      <c r="AO215" s="112" t="s">
        <v>912</v>
      </c>
      <c r="AP215" s="164"/>
      <c r="AQ215" s="163"/>
      <c r="AR215" s="129"/>
      <c r="AS215" s="112" t="s">
        <v>912</v>
      </c>
      <c r="AT215" s="164"/>
      <c r="AU215" s="163"/>
      <c r="AV215" s="129"/>
      <c r="AW215" s="112" t="s">
        <v>912</v>
      </c>
      <c r="AX215" s="164"/>
      <c r="AY215" s="165"/>
    </row>
    <row r="216" spans="1:51" ht="64.5" customHeight="1">
      <c r="A216" s="108" t="s">
        <v>1766</v>
      </c>
      <c r="B216" s="162"/>
      <c r="C216" s="110" t="s">
        <v>902</v>
      </c>
      <c r="D216" s="155" t="s">
        <v>1767</v>
      </c>
      <c r="E216" s="112" t="s">
        <v>904</v>
      </c>
      <c r="F216" s="144" t="s">
        <v>1768</v>
      </c>
      <c r="G216" s="112" t="s">
        <v>906</v>
      </c>
      <c r="H216" s="114" t="s">
        <v>907</v>
      </c>
      <c r="I216" s="115" t="s">
        <v>908</v>
      </c>
      <c r="J216" s="116"/>
      <c r="K216" s="117" t="s">
        <v>17</v>
      </c>
      <c r="L216" s="118" t="s">
        <v>1769</v>
      </c>
      <c r="M216" s="119" t="s">
        <v>910</v>
      </c>
      <c r="N216" s="120"/>
      <c r="O216" s="141"/>
      <c r="P216" s="122"/>
      <c r="Q216" s="122"/>
      <c r="R216" s="123"/>
      <c r="S216" s="163"/>
      <c r="T216" s="125"/>
      <c r="U216" s="112"/>
      <c r="V216" s="164"/>
      <c r="W216" s="163"/>
      <c r="X216" s="129"/>
      <c r="Y216" s="112"/>
      <c r="Z216" s="164"/>
      <c r="AA216" s="163"/>
      <c r="AB216" s="129"/>
      <c r="AC216" s="112"/>
      <c r="AD216" s="164"/>
      <c r="AE216" s="163"/>
      <c r="AF216" s="129"/>
      <c r="AG216" s="112"/>
      <c r="AH216" s="164"/>
      <c r="AI216" s="163"/>
      <c r="AJ216" s="129"/>
      <c r="AK216" s="112" t="s">
        <v>912</v>
      </c>
      <c r="AL216" s="164"/>
      <c r="AM216" s="163"/>
      <c r="AN216" s="129"/>
      <c r="AO216" s="112" t="s">
        <v>912</v>
      </c>
      <c r="AP216" s="164"/>
      <c r="AQ216" s="163"/>
      <c r="AR216" s="129"/>
      <c r="AS216" s="112" t="s">
        <v>912</v>
      </c>
      <c r="AT216" s="164"/>
      <c r="AU216" s="163"/>
      <c r="AV216" s="129"/>
      <c r="AW216" s="112" t="s">
        <v>912</v>
      </c>
      <c r="AX216" s="164"/>
      <c r="AY216" s="165"/>
    </row>
    <row r="217" spans="1:51" ht="64.5" customHeight="1">
      <c r="A217" s="108" t="s">
        <v>1770</v>
      </c>
      <c r="B217" s="162"/>
      <c r="C217" s="110" t="s">
        <v>902</v>
      </c>
      <c r="D217" s="155" t="s">
        <v>1771</v>
      </c>
      <c r="E217" s="112" t="s">
        <v>904</v>
      </c>
      <c r="F217" s="144" t="s">
        <v>1772</v>
      </c>
      <c r="G217" s="112" t="s">
        <v>906</v>
      </c>
      <c r="H217" s="114" t="s">
        <v>907</v>
      </c>
      <c r="I217" s="115" t="s">
        <v>908</v>
      </c>
      <c r="J217" s="116"/>
      <c r="K217" s="117" t="s">
        <v>17</v>
      </c>
      <c r="L217" s="118" t="s">
        <v>1773</v>
      </c>
      <c r="M217" s="119" t="s">
        <v>910</v>
      </c>
      <c r="N217" s="120"/>
      <c r="O217" s="141"/>
      <c r="P217" s="122"/>
      <c r="Q217" s="122"/>
      <c r="R217" s="123"/>
      <c r="S217" s="163"/>
      <c r="T217" s="125"/>
      <c r="U217" s="112"/>
      <c r="V217" s="164"/>
      <c r="W217" s="163"/>
      <c r="X217" s="129"/>
      <c r="Y217" s="112"/>
      <c r="Z217" s="164"/>
      <c r="AA217" s="163"/>
      <c r="AB217" s="129"/>
      <c r="AC217" s="112"/>
      <c r="AD217" s="164"/>
      <c r="AE217" s="163"/>
      <c r="AF217" s="129"/>
      <c r="AG217" s="112"/>
      <c r="AH217" s="164"/>
      <c r="AI217" s="163"/>
      <c r="AJ217" s="129"/>
      <c r="AK217" s="112" t="s">
        <v>912</v>
      </c>
      <c r="AL217" s="164"/>
      <c r="AM217" s="163"/>
      <c r="AN217" s="129"/>
      <c r="AO217" s="112" t="s">
        <v>912</v>
      </c>
      <c r="AP217" s="164"/>
      <c r="AQ217" s="163"/>
      <c r="AR217" s="129"/>
      <c r="AS217" s="112" t="s">
        <v>912</v>
      </c>
      <c r="AT217" s="164"/>
      <c r="AU217" s="163"/>
      <c r="AV217" s="129"/>
      <c r="AW217" s="112" t="s">
        <v>912</v>
      </c>
      <c r="AX217" s="164"/>
      <c r="AY217" s="165"/>
    </row>
    <row r="218" spans="1:51" ht="64.5" customHeight="1">
      <c r="A218" s="108" t="s">
        <v>1774</v>
      </c>
      <c r="B218" s="162"/>
      <c r="C218" s="110" t="s">
        <v>902</v>
      </c>
      <c r="D218" s="155" t="s">
        <v>1775</v>
      </c>
      <c r="E218" s="112" t="s">
        <v>904</v>
      </c>
      <c r="F218" s="144" t="s">
        <v>1776</v>
      </c>
      <c r="G218" s="112" t="s">
        <v>906</v>
      </c>
      <c r="H218" s="114" t="s">
        <v>907</v>
      </c>
      <c r="I218" s="115" t="s">
        <v>908</v>
      </c>
      <c r="J218" s="116"/>
      <c r="K218" s="117" t="s">
        <v>17</v>
      </c>
      <c r="L218" s="118" t="s">
        <v>1777</v>
      </c>
      <c r="M218" s="119" t="s">
        <v>910</v>
      </c>
      <c r="N218" s="120"/>
      <c r="O218" s="141"/>
      <c r="P218" s="122"/>
      <c r="Q218" s="122"/>
      <c r="R218" s="123"/>
      <c r="S218" s="163"/>
      <c r="T218" s="125"/>
      <c r="U218" s="112"/>
      <c r="V218" s="164"/>
      <c r="W218" s="163"/>
      <c r="X218" s="129"/>
      <c r="Y218" s="112"/>
      <c r="Z218" s="164"/>
      <c r="AA218" s="163"/>
      <c r="AB218" s="129"/>
      <c r="AC218" s="112"/>
      <c r="AD218" s="164"/>
      <c r="AE218" s="163"/>
      <c r="AF218" s="129"/>
      <c r="AG218" s="112"/>
      <c r="AH218" s="164"/>
      <c r="AI218" s="163"/>
      <c r="AJ218" s="129"/>
      <c r="AK218" s="112" t="s">
        <v>912</v>
      </c>
      <c r="AL218" s="164"/>
      <c r="AM218" s="163"/>
      <c r="AN218" s="129"/>
      <c r="AO218" s="112" t="s">
        <v>912</v>
      </c>
      <c r="AP218" s="164"/>
      <c r="AQ218" s="163"/>
      <c r="AR218" s="129"/>
      <c r="AS218" s="112" t="s">
        <v>912</v>
      </c>
      <c r="AT218" s="164"/>
      <c r="AU218" s="163"/>
      <c r="AV218" s="129"/>
      <c r="AW218" s="112" t="s">
        <v>912</v>
      </c>
      <c r="AX218" s="164"/>
      <c r="AY218" s="165"/>
    </row>
    <row r="219" spans="1:51" ht="64.5" customHeight="1">
      <c r="A219" s="108" t="s">
        <v>1778</v>
      </c>
      <c r="B219" s="162"/>
      <c r="C219" s="110" t="s">
        <v>902</v>
      </c>
      <c r="D219" s="155" t="s">
        <v>1779</v>
      </c>
      <c r="E219" s="112" t="s">
        <v>904</v>
      </c>
      <c r="F219" s="144" t="s">
        <v>1780</v>
      </c>
      <c r="G219" s="112" t="s">
        <v>906</v>
      </c>
      <c r="H219" s="114" t="s">
        <v>907</v>
      </c>
      <c r="I219" s="115" t="s">
        <v>908</v>
      </c>
      <c r="J219" s="116"/>
      <c r="K219" s="117" t="s">
        <v>17</v>
      </c>
      <c r="L219" s="118" t="s">
        <v>1781</v>
      </c>
      <c r="M219" s="119" t="s">
        <v>910</v>
      </c>
      <c r="N219" s="120"/>
      <c r="O219" s="141"/>
      <c r="P219" s="122"/>
      <c r="Q219" s="122"/>
      <c r="R219" s="123"/>
      <c r="S219" s="163"/>
      <c r="T219" s="125"/>
      <c r="U219" s="112"/>
      <c r="V219" s="164"/>
      <c r="W219" s="163"/>
      <c r="X219" s="129"/>
      <c r="Y219" s="112"/>
      <c r="Z219" s="164"/>
      <c r="AA219" s="163"/>
      <c r="AB219" s="129"/>
      <c r="AC219" s="112"/>
      <c r="AD219" s="164"/>
      <c r="AE219" s="163"/>
      <c r="AF219" s="129"/>
      <c r="AG219" s="112"/>
      <c r="AH219" s="164"/>
      <c r="AI219" s="163"/>
      <c r="AJ219" s="129"/>
      <c r="AK219" s="112" t="s">
        <v>912</v>
      </c>
      <c r="AL219" s="164"/>
      <c r="AM219" s="163"/>
      <c r="AN219" s="129"/>
      <c r="AO219" s="112" t="s">
        <v>912</v>
      </c>
      <c r="AP219" s="164"/>
      <c r="AQ219" s="163"/>
      <c r="AR219" s="129"/>
      <c r="AS219" s="112" t="s">
        <v>912</v>
      </c>
      <c r="AT219" s="164"/>
      <c r="AU219" s="163"/>
      <c r="AV219" s="129"/>
      <c r="AW219" s="112" t="s">
        <v>912</v>
      </c>
      <c r="AX219" s="164"/>
      <c r="AY219" s="165"/>
    </row>
    <row r="220" spans="1:51" ht="64.5" customHeight="1">
      <c r="A220" s="108" t="s">
        <v>1782</v>
      </c>
      <c r="B220" s="162"/>
      <c r="C220" s="110" t="s">
        <v>902</v>
      </c>
      <c r="D220" s="155" t="s">
        <v>1783</v>
      </c>
      <c r="E220" s="112" t="s">
        <v>904</v>
      </c>
      <c r="F220" s="144" t="s">
        <v>1784</v>
      </c>
      <c r="G220" s="112" t="s">
        <v>906</v>
      </c>
      <c r="H220" s="114" t="s">
        <v>907</v>
      </c>
      <c r="I220" s="115" t="s">
        <v>908</v>
      </c>
      <c r="J220" s="116"/>
      <c r="K220" s="117" t="s">
        <v>17</v>
      </c>
      <c r="L220" s="118" t="s">
        <v>1785</v>
      </c>
      <c r="M220" s="119" t="s">
        <v>910</v>
      </c>
      <c r="N220" s="120"/>
      <c r="O220" s="141"/>
      <c r="P220" s="122"/>
      <c r="Q220" s="122"/>
      <c r="R220" s="123"/>
      <c r="S220" s="163"/>
      <c r="T220" s="125"/>
      <c r="U220" s="112"/>
      <c r="V220" s="164"/>
      <c r="W220" s="163"/>
      <c r="X220" s="129"/>
      <c r="Y220" s="112"/>
      <c r="Z220" s="164"/>
      <c r="AA220" s="163"/>
      <c r="AB220" s="129"/>
      <c r="AC220" s="112"/>
      <c r="AD220" s="164"/>
      <c r="AE220" s="163"/>
      <c r="AF220" s="129"/>
      <c r="AG220" s="112"/>
      <c r="AH220" s="164"/>
      <c r="AI220" s="163"/>
      <c r="AJ220" s="129"/>
      <c r="AK220" s="112" t="s">
        <v>912</v>
      </c>
      <c r="AL220" s="164"/>
      <c r="AM220" s="163"/>
      <c r="AN220" s="129"/>
      <c r="AO220" s="112" t="s">
        <v>912</v>
      </c>
      <c r="AP220" s="164"/>
      <c r="AQ220" s="163"/>
      <c r="AR220" s="129"/>
      <c r="AS220" s="112" t="s">
        <v>912</v>
      </c>
      <c r="AT220" s="164"/>
      <c r="AU220" s="163"/>
      <c r="AV220" s="129"/>
      <c r="AW220" s="112" t="s">
        <v>912</v>
      </c>
      <c r="AX220" s="164"/>
      <c r="AY220" s="165"/>
    </row>
    <row r="221" spans="1:51" ht="64.5" customHeight="1">
      <c r="A221" s="108" t="s">
        <v>1786</v>
      </c>
      <c r="B221" s="162"/>
      <c r="C221" s="110" t="s">
        <v>902</v>
      </c>
      <c r="D221" s="155" t="s">
        <v>1787</v>
      </c>
      <c r="E221" s="112" t="s">
        <v>904</v>
      </c>
      <c r="F221" s="144" t="s">
        <v>1788</v>
      </c>
      <c r="G221" s="112" t="s">
        <v>906</v>
      </c>
      <c r="H221" s="114" t="s">
        <v>907</v>
      </c>
      <c r="I221" s="115" t="s">
        <v>908</v>
      </c>
      <c r="J221" s="116"/>
      <c r="K221" s="117" t="s">
        <v>17</v>
      </c>
      <c r="L221" s="118" t="s">
        <v>1789</v>
      </c>
      <c r="M221" s="119" t="s">
        <v>910</v>
      </c>
      <c r="N221" s="120"/>
      <c r="O221" s="141"/>
      <c r="P221" s="122"/>
      <c r="Q221" s="122"/>
      <c r="R221" s="123"/>
      <c r="S221" s="163"/>
      <c r="T221" s="125"/>
      <c r="U221" s="112"/>
      <c r="V221" s="164"/>
      <c r="W221" s="163"/>
      <c r="X221" s="129"/>
      <c r="Y221" s="112"/>
      <c r="Z221" s="164"/>
      <c r="AA221" s="163"/>
      <c r="AB221" s="129"/>
      <c r="AC221" s="112"/>
      <c r="AD221" s="164"/>
      <c r="AE221" s="163"/>
      <c r="AF221" s="129"/>
      <c r="AG221" s="112"/>
      <c r="AH221" s="164"/>
      <c r="AI221" s="163"/>
      <c r="AJ221" s="129"/>
      <c r="AK221" s="112" t="s">
        <v>912</v>
      </c>
      <c r="AL221" s="164"/>
      <c r="AM221" s="163"/>
      <c r="AN221" s="129"/>
      <c r="AO221" s="112" t="s">
        <v>912</v>
      </c>
      <c r="AP221" s="164"/>
      <c r="AQ221" s="163"/>
      <c r="AR221" s="129"/>
      <c r="AS221" s="112" t="s">
        <v>912</v>
      </c>
      <c r="AT221" s="164"/>
      <c r="AU221" s="163"/>
      <c r="AV221" s="129"/>
      <c r="AW221" s="112" t="s">
        <v>912</v>
      </c>
      <c r="AX221" s="164"/>
      <c r="AY221" s="165"/>
    </row>
    <row r="222" spans="1:51" ht="64.5" customHeight="1">
      <c r="A222" s="108" t="s">
        <v>1790</v>
      </c>
      <c r="B222" s="162"/>
      <c r="C222" s="110" t="s">
        <v>902</v>
      </c>
      <c r="D222" s="155" t="s">
        <v>1791</v>
      </c>
      <c r="E222" s="112" t="s">
        <v>904</v>
      </c>
      <c r="F222" s="144" t="s">
        <v>1792</v>
      </c>
      <c r="G222" s="112" t="s">
        <v>906</v>
      </c>
      <c r="H222" s="114" t="s">
        <v>907</v>
      </c>
      <c r="I222" s="115" t="s">
        <v>908</v>
      </c>
      <c r="J222" s="116"/>
      <c r="K222" s="117" t="s">
        <v>17</v>
      </c>
      <c r="L222" s="118" t="s">
        <v>1793</v>
      </c>
      <c r="M222" s="119" t="s">
        <v>910</v>
      </c>
      <c r="N222" s="120"/>
      <c r="O222" s="141"/>
      <c r="P222" s="122"/>
      <c r="Q222" s="122"/>
      <c r="R222" s="123"/>
      <c r="S222" s="163"/>
      <c r="T222" s="125"/>
      <c r="U222" s="112"/>
      <c r="V222" s="164"/>
      <c r="W222" s="163"/>
      <c r="X222" s="129"/>
      <c r="Y222" s="112"/>
      <c r="Z222" s="164"/>
      <c r="AA222" s="163"/>
      <c r="AB222" s="129"/>
      <c r="AC222" s="112"/>
      <c r="AD222" s="164"/>
      <c r="AE222" s="163"/>
      <c r="AF222" s="129"/>
      <c r="AG222" s="112"/>
      <c r="AH222" s="164"/>
      <c r="AI222" s="163"/>
      <c r="AJ222" s="129"/>
      <c r="AK222" s="112"/>
      <c r="AL222" s="164"/>
      <c r="AM222" s="163"/>
      <c r="AN222" s="129"/>
      <c r="AO222" s="112"/>
      <c r="AP222" s="164"/>
      <c r="AQ222" s="163"/>
      <c r="AR222" s="129"/>
      <c r="AS222" s="112"/>
      <c r="AT222" s="164"/>
      <c r="AU222" s="163"/>
      <c r="AV222" s="129"/>
      <c r="AW222" s="112"/>
      <c r="AX222" s="164"/>
      <c r="AY222" s="165"/>
    </row>
    <row r="223" spans="1:51" ht="64.5" customHeight="1">
      <c r="A223" s="108" t="s">
        <v>1794</v>
      </c>
      <c r="B223" s="162"/>
      <c r="C223" s="110" t="s">
        <v>902</v>
      </c>
      <c r="D223" s="155" t="s">
        <v>1795</v>
      </c>
      <c r="E223" s="112" t="s">
        <v>904</v>
      </c>
      <c r="F223" s="144" t="s">
        <v>1796</v>
      </c>
      <c r="G223" s="112" t="s">
        <v>906</v>
      </c>
      <c r="H223" s="114" t="s">
        <v>907</v>
      </c>
      <c r="I223" s="115" t="s">
        <v>908</v>
      </c>
      <c r="J223" s="116"/>
      <c r="K223" s="117" t="s">
        <v>17</v>
      </c>
      <c r="L223" s="118" t="s">
        <v>1797</v>
      </c>
      <c r="M223" s="119" t="s">
        <v>910</v>
      </c>
      <c r="N223" s="120"/>
      <c r="O223" s="141"/>
      <c r="P223" s="122"/>
      <c r="Q223" s="122"/>
      <c r="R223" s="123"/>
      <c r="S223" s="163"/>
      <c r="T223" s="125"/>
      <c r="U223" s="112"/>
      <c r="V223" s="164"/>
      <c r="W223" s="163"/>
      <c r="X223" s="129"/>
      <c r="Y223" s="112"/>
      <c r="Z223" s="164"/>
      <c r="AA223" s="163"/>
      <c r="AB223" s="129"/>
      <c r="AC223" s="112"/>
      <c r="AD223" s="164"/>
      <c r="AE223" s="163"/>
      <c r="AF223" s="129"/>
      <c r="AG223" s="112"/>
      <c r="AH223" s="164"/>
      <c r="AI223" s="163"/>
      <c r="AJ223" s="129"/>
      <c r="AK223" s="112" t="s">
        <v>912</v>
      </c>
      <c r="AL223" s="164"/>
      <c r="AM223" s="163"/>
      <c r="AN223" s="129"/>
      <c r="AO223" s="112" t="s">
        <v>912</v>
      </c>
      <c r="AP223" s="164"/>
      <c r="AQ223" s="163"/>
      <c r="AR223" s="129"/>
      <c r="AS223" s="112" t="s">
        <v>912</v>
      </c>
      <c r="AT223" s="164"/>
      <c r="AU223" s="163"/>
      <c r="AV223" s="129"/>
      <c r="AW223" s="112" t="s">
        <v>912</v>
      </c>
      <c r="AX223" s="164"/>
      <c r="AY223" s="165"/>
    </row>
    <row r="224" spans="1:51" ht="64.5" customHeight="1">
      <c r="A224" s="108" t="s">
        <v>1798</v>
      </c>
      <c r="B224" s="162"/>
      <c r="C224" s="110" t="s">
        <v>902</v>
      </c>
      <c r="D224" s="155" t="s">
        <v>1799</v>
      </c>
      <c r="E224" s="112" t="s">
        <v>904</v>
      </c>
      <c r="F224" s="144" t="s">
        <v>1800</v>
      </c>
      <c r="G224" s="112" t="s">
        <v>906</v>
      </c>
      <c r="H224" s="114" t="s">
        <v>907</v>
      </c>
      <c r="I224" s="115" t="s">
        <v>908</v>
      </c>
      <c r="J224" s="116"/>
      <c r="K224" s="117" t="s">
        <v>17</v>
      </c>
      <c r="L224" s="118" t="s">
        <v>1801</v>
      </c>
      <c r="M224" s="119" t="s">
        <v>910</v>
      </c>
      <c r="N224" s="120"/>
      <c r="O224" s="141"/>
      <c r="P224" s="122"/>
      <c r="Q224" s="122"/>
      <c r="R224" s="123"/>
      <c r="S224" s="163"/>
      <c r="T224" s="125"/>
      <c r="U224" s="112"/>
      <c r="V224" s="164"/>
      <c r="W224" s="163"/>
      <c r="X224" s="129"/>
      <c r="Y224" s="112"/>
      <c r="Z224" s="164"/>
      <c r="AA224" s="163"/>
      <c r="AB224" s="129"/>
      <c r="AC224" s="112"/>
      <c r="AD224" s="164"/>
      <c r="AE224" s="163"/>
      <c r="AF224" s="129"/>
      <c r="AG224" s="112"/>
      <c r="AH224" s="164"/>
      <c r="AI224" s="163"/>
      <c r="AJ224" s="129"/>
      <c r="AK224" s="112" t="s">
        <v>912</v>
      </c>
      <c r="AL224" s="164"/>
      <c r="AM224" s="163"/>
      <c r="AN224" s="129"/>
      <c r="AO224" s="112" t="s">
        <v>912</v>
      </c>
      <c r="AP224" s="164"/>
      <c r="AQ224" s="163"/>
      <c r="AR224" s="129"/>
      <c r="AS224" s="112" t="s">
        <v>912</v>
      </c>
      <c r="AT224" s="164"/>
      <c r="AU224" s="163"/>
      <c r="AV224" s="129"/>
      <c r="AW224" s="112" t="s">
        <v>912</v>
      </c>
      <c r="AX224" s="164"/>
      <c r="AY224" s="165"/>
    </row>
    <row r="225" spans="1:51" ht="64.5" customHeight="1">
      <c r="A225" s="108" t="s">
        <v>1802</v>
      </c>
      <c r="B225" s="162"/>
      <c r="C225" s="110" t="s">
        <v>902</v>
      </c>
      <c r="D225" s="155" t="s">
        <v>1803</v>
      </c>
      <c r="E225" s="112" t="s">
        <v>904</v>
      </c>
      <c r="F225" s="144" t="s">
        <v>1804</v>
      </c>
      <c r="G225" s="112" t="s">
        <v>906</v>
      </c>
      <c r="H225" s="114" t="s">
        <v>907</v>
      </c>
      <c r="I225" s="115" t="s">
        <v>908</v>
      </c>
      <c r="J225" s="116"/>
      <c r="K225" s="117" t="s">
        <v>17</v>
      </c>
      <c r="L225" s="118" t="s">
        <v>1805</v>
      </c>
      <c r="M225" s="119" t="s">
        <v>910</v>
      </c>
      <c r="N225" s="120"/>
      <c r="O225" s="141"/>
      <c r="P225" s="122"/>
      <c r="Q225" s="122"/>
      <c r="R225" s="123"/>
      <c r="S225" s="163"/>
      <c r="T225" s="125"/>
      <c r="U225" s="112"/>
      <c r="V225" s="164"/>
      <c r="W225" s="163"/>
      <c r="X225" s="129"/>
      <c r="Y225" s="112"/>
      <c r="Z225" s="164"/>
      <c r="AA225" s="163"/>
      <c r="AB225" s="129"/>
      <c r="AC225" s="112"/>
      <c r="AD225" s="164"/>
      <c r="AE225" s="163"/>
      <c r="AF225" s="129"/>
      <c r="AG225" s="112"/>
      <c r="AH225" s="164"/>
      <c r="AI225" s="163"/>
      <c r="AJ225" s="129"/>
      <c r="AK225" s="112" t="s">
        <v>912</v>
      </c>
      <c r="AL225" s="164"/>
      <c r="AM225" s="163"/>
      <c r="AN225" s="129"/>
      <c r="AO225" s="112" t="s">
        <v>912</v>
      </c>
      <c r="AP225" s="164"/>
      <c r="AQ225" s="163"/>
      <c r="AR225" s="129"/>
      <c r="AS225" s="112" t="s">
        <v>912</v>
      </c>
      <c r="AT225" s="164"/>
      <c r="AU225" s="163"/>
      <c r="AV225" s="129"/>
      <c r="AW225" s="112" t="s">
        <v>912</v>
      </c>
      <c r="AX225" s="164"/>
      <c r="AY225" s="165"/>
    </row>
    <row r="226" spans="1:51" ht="64.5" customHeight="1">
      <c r="A226" s="108" t="s">
        <v>1806</v>
      </c>
      <c r="B226" s="162"/>
      <c r="C226" s="110" t="s">
        <v>902</v>
      </c>
      <c r="D226" s="155" t="s">
        <v>1807</v>
      </c>
      <c r="E226" s="112" t="s">
        <v>904</v>
      </c>
      <c r="F226" s="144" t="s">
        <v>1808</v>
      </c>
      <c r="G226" s="112" t="s">
        <v>906</v>
      </c>
      <c r="H226" s="114" t="s">
        <v>907</v>
      </c>
      <c r="I226" s="115" t="s">
        <v>908</v>
      </c>
      <c r="J226" s="116"/>
      <c r="K226" s="117" t="s">
        <v>17</v>
      </c>
      <c r="L226" s="118" t="s">
        <v>1809</v>
      </c>
      <c r="M226" s="119" t="s">
        <v>910</v>
      </c>
      <c r="N226" s="120"/>
      <c r="O226" s="141"/>
      <c r="P226" s="122"/>
      <c r="Q226" s="122"/>
      <c r="R226" s="123"/>
      <c r="S226" s="163"/>
      <c r="T226" s="125"/>
      <c r="U226" s="112"/>
      <c r="V226" s="164"/>
      <c r="W226" s="163"/>
      <c r="X226" s="129"/>
      <c r="Y226" s="112"/>
      <c r="Z226" s="164"/>
      <c r="AA226" s="163"/>
      <c r="AB226" s="129"/>
      <c r="AC226" s="112"/>
      <c r="AD226" s="164"/>
      <c r="AE226" s="163"/>
      <c r="AF226" s="129"/>
      <c r="AG226" s="112"/>
      <c r="AH226" s="164"/>
      <c r="AI226" s="163"/>
      <c r="AJ226" s="129"/>
      <c r="AK226" s="112" t="s">
        <v>912</v>
      </c>
      <c r="AL226" s="164"/>
      <c r="AM226" s="163"/>
      <c r="AN226" s="129"/>
      <c r="AO226" s="112" t="s">
        <v>912</v>
      </c>
      <c r="AP226" s="164"/>
      <c r="AQ226" s="163"/>
      <c r="AR226" s="129"/>
      <c r="AS226" s="112" t="s">
        <v>912</v>
      </c>
      <c r="AT226" s="164"/>
      <c r="AU226" s="163"/>
      <c r="AV226" s="129"/>
      <c r="AW226" s="112" t="s">
        <v>912</v>
      </c>
      <c r="AX226" s="164"/>
      <c r="AY226" s="165"/>
    </row>
    <row r="227" spans="1:51" ht="64.5" customHeight="1">
      <c r="A227" s="108" t="s">
        <v>1810</v>
      </c>
      <c r="B227" s="162"/>
      <c r="C227" s="110" t="s">
        <v>902</v>
      </c>
      <c r="D227" s="155" t="s">
        <v>1811</v>
      </c>
      <c r="E227" s="112" t="s">
        <v>904</v>
      </c>
      <c r="F227" s="144" t="s">
        <v>1812</v>
      </c>
      <c r="G227" s="112" t="s">
        <v>906</v>
      </c>
      <c r="H227" s="114" t="s">
        <v>907</v>
      </c>
      <c r="I227" s="115" t="s">
        <v>908</v>
      </c>
      <c r="J227" s="116"/>
      <c r="K227" s="117" t="s">
        <v>17</v>
      </c>
      <c r="L227" s="118" t="s">
        <v>1813</v>
      </c>
      <c r="M227" s="119" t="s">
        <v>910</v>
      </c>
      <c r="N227" s="120"/>
      <c r="O227" s="141"/>
      <c r="P227" s="122"/>
      <c r="Q227" s="122"/>
      <c r="R227" s="123"/>
      <c r="S227" s="163"/>
      <c r="T227" s="125"/>
      <c r="U227" s="112"/>
      <c r="V227" s="164"/>
      <c r="W227" s="163"/>
      <c r="X227" s="129"/>
      <c r="Y227" s="112"/>
      <c r="Z227" s="164"/>
      <c r="AA227" s="163"/>
      <c r="AB227" s="129"/>
      <c r="AC227" s="112"/>
      <c r="AD227" s="164"/>
      <c r="AE227" s="163"/>
      <c r="AF227" s="129"/>
      <c r="AG227" s="112"/>
      <c r="AH227" s="164"/>
      <c r="AI227" s="163"/>
      <c r="AJ227" s="129"/>
      <c r="AK227" s="112" t="s">
        <v>912</v>
      </c>
      <c r="AL227" s="164"/>
      <c r="AM227" s="163"/>
      <c r="AN227" s="129"/>
      <c r="AO227" s="112" t="s">
        <v>912</v>
      </c>
      <c r="AP227" s="164"/>
      <c r="AQ227" s="163"/>
      <c r="AR227" s="129"/>
      <c r="AS227" s="112" t="s">
        <v>912</v>
      </c>
      <c r="AT227" s="164"/>
      <c r="AU227" s="163"/>
      <c r="AV227" s="129"/>
      <c r="AW227" s="112" t="s">
        <v>912</v>
      </c>
      <c r="AX227" s="164"/>
      <c r="AY227" s="165"/>
    </row>
    <row r="228" spans="1:51" ht="64.5" customHeight="1">
      <c r="A228" s="108" t="s">
        <v>1814</v>
      </c>
      <c r="B228" s="162"/>
      <c r="C228" s="110" t="s">
        <v>902</v>
      </c>
      <c r="D228" s="155" t="s">
        <v>1815</v>
      </c>
      <c r="E228" s="112" t="s">
        <v>904</v>
      </c>
      <c r="F228" s="144" t="s">
        <v>1816</v>
      </c>
      <c r="G228" s="112" t="s">
        <v>906</v>
      </c>
      <c r="H228" s="114" t="s">
        <v>907</v>
      </c>
      <c r="I228" s="115" t="s">
        <v>908</v>
      </c>
      <c r="J228" s="116"/>
      <c r="K228" s="117" t="s">
        <v>17</v>
      </c>
      <c r="L228" s="118" t="s">
        <v>1817</v>
      </c>
      <c r="M228" s="119" t="s">
        <v>910</v>
      </c>
      <c r="N228" s="120"/>
      <c r="O228" s="141"/>
      <c r="P228" s="122"/>
      <c r="Q228" s="122"/>
      <c r="R228" s="123"/>
      <c r="S228" s="163"/>
      <c r="T228" s="125"/>
      <c r="U228" s="112"/>
      <c r="V228" s="164"/>
      <c r="W228" s="163"/>
      <c r="X228" s="129"/>
      <c r="Y228" s="112"/>
      <c r="Z228" s="164"/>
      <c r="AA228" s="163"/>
      <c r="AB228" s="129"/>
      <c r="AC228" s="112"/>
      <c r="AD228" s="164"/>
      <c r="AE228" s="163"/>
      <c r="AF228" s="129"/>
      <c r="AG228" s="112"/>
      <c r="AH228" s="164"/>
      <c r="AI228" s="163"/>
      <c r="AJ228" s="129"/>
      <c r="AK228" s="112" t="s">
        <v>912</v>
      </c>
      <c r="AL228" s="164"/>
      <c r="AM228" s="163"/>
      <c r="AN228" s="129"/>
      <c r="AO228" s="112" t="s">
        <v>912</v>
      </c>
      <c r="AP228" s="164"/>
      <c r="AQ228" s="163"/>
      <c r="AR228" s="129"/>
      <c r="AS228" s="112" t="s">
        <v>912</v>
      </c>
      <c r="AT228" s="164"/>
      <c r="AU228" s="163"/>
      <c r="AV228" s="129"/>
      <c r="AW228" s="112" t="s">
        <v>912</v>
      </c>
      <c r="AX228" s="164"/>
      <c r="AY228" s="165"/>
    </row>
    <row r="229" spans="1:51" ht="64.5" customHeight="1">
      <c r="A229" s="108" t="s">
        <v>1818</v>
      </c>
      <c r="B229" s="162"/>
      <c r="C229" s="110" t="s">
        <v>902</v>
      </c>
      <c r="D229" s="155" t="s">
        <v>1819</v>
      </c>
      <c r="E229" s="112" t="s">
        <v>904</v>
      </c>
      <c r="F229" s="144" t="s">
        <v>1820</v>
      </c>
      <c r="G229" s="112" t="s">
        <v>906</v>
      </c>
      <c r="H229" s="114" t="s">
        <v>907</v>
      </c>
      <c r="I229" s="115" t="s">
        <v>908</v>
      </c>
      <c r="J229" s="116"/>
      <c r="K229" s="117" t="s">
        <v>17</v>
      </c>
      <c r="L229" s="118" t="s">
        <v>1821</v>
      </c>
      <c r="M229" s="119" t="s">
        <v>910</v>
      </c>
      <c r="N229" s="120"/>
      <c r="O229" s="141"/>
      <c r="P229" s="122"/>
      <c r="Q229" s="122"/>
      <c r="R229" s="123"/>
      <c r="S229" s="163"/>
      <c r="T229" s="125"/>
      <c r="U229" s="112"/>
      <c r="V229" s="164"/>
      <c r="W229" s="163"/>
      <c r="X229" s="129"/>
      <c r="Y229" s="112"/>
      <c r="Z229" s="164"/>
      <c r="AA229" s="163"/>
      <c r="AB229" s="129"/>
      <c r="AC229" s="112"/>
      <c r="AD229" s="164"/>
      <c r="AE229" s="163"/>
      <c r="AF229" s="129"/>
      <c r="AG229" s="112"/>
      <c r="AH229" s="164"/>
      <c r="AI229" s="163"/>
      <c r="AJ229" s="129"/>
      <c r="AK229" s="112" t="s">
        <v>912</v>
      </c>
      <c r="AL229" s="164"/>
      <c r="AM229" s="163"/>
      <c r="AN229" s="129"/>
      <c r="AO229" s="112" t="s">
        <v>912</v>
      </c>
      <c r="AP229" s="164"/>
      <c r="AQ229" s="163"/>
      <c r="AR229" s="129"/>
      <c r="AS229" s="112" t="s">
        <v>912</v>
      </c>
      <c r="AT229" s="164"/>
      <c r="AU229" s="163"/>
      <c r="AV229" s="129"/>
      <c r="AW229" s="112" t="s">
        <v>912</v>
      </c>
      <c r="AX229" s="164"/>
      <c r="AY229" s="165"/>
    </row>
    <row r="230" spans="1:51" ht="64.5" customHeight="1">
      <c r="A230" s="108" t="s">
        <v>1822</v>
      </c>
      <c r="B230" s="162"/>
      <c r="C230" s="110" t="s">
        <v>902</v>
      </c>
      <c r="D230" s="155" t="s">
        <v>1823</v>
      </c>
      <c r="E230" s="112" t="s">
        <v>904</v>
      </c>
      <c r="F230" s="144" t="s">
        <v>1824</v>
      </c>
      <c r="G230" s="112" t="s">
        <v>906</v>
      </c>
      <c r="H230" s="114" t="s">
        <v>907</v>
      </c>
      <c r="I230" s="115" t="s">
        <v>908</v>
      </c>
      <c r="J230" s="116"/>
      <c r="K230" s="117" t="s">
        <v>17</v>
      </c>
      <c r="L230" s="118" t="s">
        <v>1825</v>
      </c>
      <c r="M230" s="119" t="s">
        <v>910</v>
      </c>
      <c r="N230" s="120"/>
      <c r="O230" s="141"/>
      <c r="P230" s="122"/>
      <c r="Q230" s="122"/>
      <c r="R230" s="123"/>
      <c r="S230" s="163"/>
      <c r="T230" s="125"/>
      <c r="U230" s="112"/>
      <c r="V230" s="164"/>
      <c r="W230" s="163"/>
      <c r="X230" s="129"/>
      <c r="Y230" s="112"/>
      <c r="Z230" s="164"/>
      <c r="AA230" s="163"/>
      <c r="AB230" s="129"/>
      <c r="AC230" s="112"/>
      <c r="AD230" s="164"/>
      <c r="AE230" s="163"/>
      <c r="AF230" s="129"/>
      <c r="AG230" s="112"/>
      <c r="AH230" s="164"/>
      <c r="AI230" s="163"/>
      <c r="AJ230" s="129"/>
      <c r="AK230" s="112" t="s">
        <v>912</v>
      </c>
      <c r="AL230" s="164"/>
      <c r="AM230" s="163"/>
      <c r="AN230" s="129"/>
      <c r="AO230" s="112" t="s">
        <v>912</v>
      </c>
      <c r="AP230" s="164"/>
      <c r="AQ230" s="163"/>
      <c r="AR230" s="129"/>
      <c r="AS230" s="112" t="s">
        <v>912</v>
      </c>
      <c r="AT230" s="164"/>
      <c r="AU230" s="163"/>
      <c r="AV230" s="129"/>
      <c r="AW230" s="112" t="s">
        <v>912</v>
      </c>
      <c r="AX230" s="164"/>
      <c r="AY230" s="165"/>
    </row>
    <row r="231" spans="1:51" ht="64.5" customHeight="1">
      <c r="A231" s="108" t="s">
        <v>1826</v>
      </c>
      <c r="B231" s="162"/>
      <c r="C231" s="110" t="s">
        <v>902</v>
      </c>
      <c r="D231" s="155" t="s">
        <v>1827</v>
      </c>
      <c r="E231" s="112" t="s">
        <v>904</v>
      </c>
      <c r="F231" s="144" t="s">
        <v>1828</v>
      </c>
      <c r="G231" s="112" t="s">
        <v>906</v>
      </c>
      <c r="H231" s="114" t="s">
        <v>907</v>
      </c>
      <c r="I231" s="115" t="s">
        <v>908</v>
      </c>
      <c r="J231" s="116"/>
      <c r="K231" s="117" t="s">
        <v>17</v>
      </c>
      <c r="L231" s="118" t="s">
        <v>1829</v>
      </c>
      <c r="M231" s="119" t="s">
        <v>910</v>
      </c>
      <c r="N231" s="120"/>
      <c r="O231" s="141"/>
      <c r="P231" s="122"/>
      <c r="Q231" s="122"/>
      <c r="R231" s="123"/>
      <c r="S231" s="163"/>
      <c r="T231" s="125"/>
      <c r="U231" s="112"/>
      <c r="V231" s="164"/>
      <c r="W231" s="163"/>
      <c r="X231" s="129"/>
      <c r="Y231" s="112"/>
      <c r="Z231" s="164"/>
      <c r="AA231" s="163"/>
      <c r="AB231" s="129"/>
      <c r="AC231" s="112"/>
      <c r="AD231" s="164"/>
      <c r="AE231" s="163"/>
      <c r="AF231" s="129"/>
      <c r="AG231" s="112"/>
      <c r="AH231" s="164"/>
      <c r="AI231" s="163"/>
      <c r="AJ231" s="129"/>
      <c r="AK231" s="112" t="s">
        <v>912</v>
      </c>
      <c r="AL231" s="164"/>
      <c r="AM231" s="163"/>
      <c r="AN231" s="129"/>
      <c r="AO231" s="112" t="s">
        <v>912</v>
      </c>
      <c r="AP231" s="164"/>
      <c r="AQ231" s="163"/>
      <c r="AR231" s="129"/>
      <c r="AS231" s="112" t="s">
        <v>912</v>
      </c>
      <c r="AT231" s="164"/>
      <c r="AU231" s="163"/>
      <c r="AV231" s="129"/>
      <c r="AW231" s="112" t="s">
        <v>912</v>
      </c>
      <c r="AX231" s="164"/>
      <c r="AY231" s="165"/>
    </row>
    <row r="232" spans="1:51" ht="64.5" customHeight="1">
      <c r="A232" s="108" t="s">
        <v>1830</v>
      </c>
      <c r="B232" s="162"/>
      <c r="C232" s="110" t="s">
        <v>902</v>
      </c>
      <c r="D232" s="155" t="s">
        <v>1831</v>
      </c>
      <c r="E232" s="112" t="s">
        <v>904</v>
      </c>
      <c r="F232" s="144" t="s">
        <v>1832</v>
      </c>
      <c r="G232" s="112" t="s">
        <v>906</v>
      </c>
      <c r="H232" s="114" t="s">
        <v>907</v>
      </c>
      <c r="I232" s="115" t="s">
        <v>908</v>
      </c>
      <c r="J232" s="116"/>
      <c r="K232" s="117" t="s">
        <v>17</v>
      </c>
      <c r="L232" s="118" t="s">
        <v>1833</v>
      </c>
      <c r="M232" s="119" t="s">
        <v>910</v>
      </c>
      <c r="N232" s="120"/>
      <c r="O232" s="141"/>
      <c r="P232" s="122"/>
      <c r="Q232" s="122"/>
      <c r="R232" s="123"/>
      <c r="S232" s="163"/>
      <c r="T232" s="125"/>
      <c r="U232" s="112"/>
      <c r="V232" s="164"/>
      <c r="W232" s="163"/>
      <c r="X232" s="129"/>
      <c r="Y232" s="112"/>
      <c r="Z232" s="164"/>
      <c r="AA232" s="163"/>
      <c r="AB232" s="129"/>
      <c r="AC232" s="112"/>
      <c r="AD232" s="164"/>
      <c r="AE232" s="163"/>
      <c r="AF232" s="129"/>
      <c r="AG232" s="112"/>
      <c r="AH232" s="164"/>
      <c r="AI232" s="163"/>
      <c r="AJ232" s="129"/>
      <c r="AK232" s="112" t="s">
        <v>912</v>
      </c>
      <c r="AL232" s="164"/>
      <c r="AM232" s="163"/>
      <c r="AN232" s="129"/>
      <c r="AO232" s="112" t="s">
        <v>912</v>
      </c>
      <c r="AP232" s="164"/>
      <c r="AQ232" s="163"/>
      <c r="AR232" s="129"/>
      <c r="AS232" s="112" t="s">
        <v>912</v>
      </c>
      <c r="AT232" s="164"/>
      <c r="AU232" s="163"/>
      <c r="AV232" s="129"/>
      <c r="AW232" s="112" t="s">
        <v>912</v>
      </c>
      <c r="AX232" s="164"/>
      <c r="AY232" s="165"/>
    </row>
    <row r="233" spans="1:51" ht="64.5" customHeight="1">
      <c r="A233" s="108" t="s">
        <v>1834</v>
      </c>
      <c r="B233" s="162"/>
      <c r="C233" s="110" t="s">
        <v>902</v>
      </c>
      <c r="D233" s="155" t="s">
        <v>1835</v>
      </c>
      <c r="E233" s="112" t="s">
        <v>904</v>
      </c>
      <c r="F233" s="144" t="s">
        <v>1836</v>
      </c>
      <c r="G233" s="112" t="s">
        <v>906</v>
      </c>
      <c r="H233" s="114" t="s">
        <v>907</v>
      </c>
      <c r="I233" s="115" t="s">
        <v>908</v>
      </c>
      <c r="J233" s="116"/>
      <c r="K233" s="117" t="s">
        <v>17</v>
      </c>
      <c r="L233" s="118" t="s">
        <v>1837</v>
      </c>
      <c r="M233" s="119" t="s">
        <v>910</v>
      </c>
      <c r="N233" s="120"/>
      <c r="O233" s="141"/>
      <c r="P233" s="122"/>
      <c r="Q233" s="122"/>
      <c r="R233" s="123"/>
      <c r="S233" s="163"/>
      <c r="T233" s="125"/>
      <c r="U233" s="112"/>
      <c r="V233" s="164"/>
      <c r="W233" s="163"/>
      <c r="X233" s="129"/>
      <c r="Y233" s="112"/>
      <c r="Z233" s="164"/>
      <c r="AA233" s="163"/>
      <c r="AB233" s="129"/>
      <c r="AC233" s="112"/>
      <c r="AD233" s="164"/>
      <c r="AE233" s="163"/>
      <c r="AF233" s="129"/>
      <c r="AG233" s="112"/>
      <c r="AH233" s="164"/>
      <c r="AI233" s="163"/>
      <c r="AJ233" s="129"/>
      <c r="AK233" s="112" t="s">
        <v>912</v>
      </c>
      <c r="AL233" s="164"/>
      <c r="AM233" s="163"/>
      <c r="AN233" s="129"/>
      <c r="AO233" s="112" t="s">
        <v>912</v>
      </c>
      <c r="AP233" s="164"/>
      <c r="AQ233" s="163"/>
      <c r="AR233" s="129"/>
      <c r="AS233" s="112" t="s">
        <v>912</v>
      </c>
      <c r="AT233" s="164"/>
      <c r="AU233" s="163"/>
      <c r="AV233" s="129"/>
      <c r="AW233" s="112" t="s">
        <v>912</v>
      </c>
      <c r="AX233" s="164"/>
      <c r="AY233" s="165"/>
    </row>
    <row r="234" spans="1:51" ht="64.5" customHeight="1">
      <c r="A234" s="108" t="s">
        <v>1838</v>
      </c>
      <c r="B234" s="162"/>
      <c r="C234" s="110" t="s">
        <v>902</v>
      </c>
      <c r="D234" s="155" t="s">
        <v>1839</v>
      </c>
      <c r="E234" s="112" t="s">
        <v>904</v>
      </c>
      <c r="F234" s="144" t="s">
        <v>1840</v>
      </c>
      <c r="G234" s="112" t="s">
        <v>906</v>
      </c>
      <c r="H234" s="114" t="s">
        <v>907</v>
      </c>
      <c r="I234" s="115" t="s">
        <v>908</v>
      </c>
      <c r="J234" s="116"/>
      <c r="K234" s="117" t="s">
        <v>17</v>
      </c>
      <c r="L234" s="118" t="s">
        <v>1841</v>
      </c>
      <c r="M234" s="119" t="s">
        <v>910</v>
      </c>
      <c r="N234" s="120"/>
      <c r="O234" s="141"/>
      <c r="P234" s="122"/>
      <c r="Q234" s="122"/>
      <c r="R234" s="123"/>
      <c r="S234" s="163"/>
      <c r="T234" s="125"/>
      <c r="U234" s="112"/>
      <c r="V234" s="164"/>
      <c r="W234" s="163"/>
      <c r="X234" s="129"/>
      <c r="Y234" s="112"/>
      <c r="Z234" s="164"/>
      <c r="AA234" s="163"/>
      <c r="AB234" s="129"/>
      <c r="AC234" s="112"/>
      <c r="AD234" s="164"/>
      <c r="AE234" s="163"/>
      <c r="AF234" s="129"/>
      <c r="AG234" s="112"/>
      <c r="AH234" s="164"/>
      <c r="AI234" s="163"/>
      <c r="AJ234" s="129"/>
      <c r="AK234" s="112" t="s">
        <v>912</v>
      </c>
      <c r="AL234" s="164"/>
      <c r="AM234" s="163"/>
      <c r="AN234" s="129"/>
      <c r="AO234" s="112" t="s">
        <v>912</v>
      </c>
      <c r="AP234" s="164"/>
      <c r="AQ234" s="163"/>
      <c r="AR234" s="129"/>
      <c r="AS234" s="112" t="s">
        <v>912</v>
      </c>
      <c r="AT234" s="164"/>
      <c r="AU234" s="163"/>
      <c r="AV234" s="129"/>
      <c r="AW234" s="112" t="s">
        <v>912</v>
      </c>
      <c r="AX234" s="164"/>
      <c r="AY234" s="165"/>
    </row>
    <row r="235" spans="1:51" ht="64.5" customHeight="1">
      <c r="A235" s="108" t="s">
        <v>1842</v>
      </c>
      <c r="B235" s="162"/>
      <c r="C235" s="110" t="s">
        <v>902</v>
      </c>
      <c r="D235" s="155" t="s">
        <v>1843</v>
      </c>
      <c r="E235" s="112" t="s">
        <v>904</v>
      </c>
      <c r="F235" s="144" t="s">
        <v>1844</v>
      </c>
      <c r="G235" s="112" t="s">
        <v>906</v>
      </c>
      <c r="H235" s="114" t="s">
        <v>907</v>
      </c>
      <c r="I235" s="115" t="s">
        <v>908</v>
      </c>
      <c r="J235" s="116"/>
      <c r="K235" s="117" t="s">
        <v>17</v>
      </c>
      <c r="L235" s="118" t="s">
        <v>1845</v>
      </c>
      <c r="M235" s="119" t="s">
        <v>910</v>
      </c>
      <c r="N235" s="120"/>
      <c r="O235" s="141"/>
      <c r="P235" s="122"/>
      <c r="Q235" s="122"/>
      <c r="R235" s="123"/>
      <c r="S235" s="163"/>
      <c r="T235" s="125"/>
      <c r="U235" s="112"/>
      <c r="V235" s="164"/>
      <c r="W235" s="163"/>
      <c r="X235" s="129"/>
      <c r="Y235" s="112"/>
      <c r="Z235" s="164"/>
      <c r="AA235" s="163"/>
      <c r="AB235" s="129"/>
      <c r="AC235" s="112"/>
      <c r="AD235" s="164"/>
      <c r="AE235" s="163"/>
      <c r="AF235" s="129"/>
      <c r="AG235" s="112"/>
      <c r="AH235" s="164"/>
      <c r="AI235" s="163"/>
      <c r="AJ235" s="129"/>
      <c r="AK235" s="112" t="s">
        <v>912</v>
      </c>
      <c r="AL235" s="164"/>
      <c r="AM235" s="163"/>
      <c r="AN235" s="129"/>
      <c r="AO235" s="112" t="s">
        <v>912</v>
      </c>
      <c r="AP235" s="164"/>
      <c r="AQ235" s="163"/>
      <c r="AR235" s="129"/>
      <c r="AS235" s="112" t="s">
        <v>912</v>
      </c>
      <c r="AT235" s="164"/>
      <c r="AU235" s="163"/>
      <c r="AV235" s="129"/>
      <c r="AW235" s="112" t="s">
        <v>912</v>
      </c>
      <c r="AX235" s="164"/>
      <c r="AY235" s="165"/>
    </row>
    <row r="236" spans="1:51" ht="64.5" customHeight="1">
      <c r="A236" s="108" t="s">
        <v>1846</v>
      </c>
      <c r="B236" s="162"/>
      <c r="C236" s="110" t="s">
        <v>902</v>
      </c>
      <c r="D236" s="155" t="s">
        <v>1847</v>
      </c>
      <c r="E236" s="112" t="s">
        <v>904</v>
      </c>
      <c r="F236" s="144" t="s">
        <v>1848</v>
      </c>
      <c r="G236" s="112" t="s">
        <v>906</v>
      </c>
      <c r="H236" s="114" t="s">
        <v>907</v>
      </c>
      <c r="I236" s="115" t="s">
        <v>908</v>
      </c>
      <c r="J236" s="116"/>
      <c r="K236" s="117" t="s">
        <v>17</v>
      </c>
      <c r="L236" s="118" t="s">
        <v>1849</v>
      </c>
      <c r="M236" s="119" t="s">
        <v>910</v>
      </c>
      <c r="N236" s="120"/>
      <c r="O236" s="141"/>
      <c r="P236" s="122"/>
      <c r="Q236" s="122"/>
      <c r="R236" s="123"/>
      <c r="S236" s="163"/>
      <c r="T236" s="125"/>
      <c r="U236" s="112"/>
      <c r="V236" s="164"/>
      <c r="W236" s="163"/>
      <c r="X236" s="129"/>
      <c r="Y236" s="112"/>
      <c r="Z236" s="164"/>
      <c r="AA236" s="163"/>
      <c r="AB236" s="129"/>
      <c r="AC236" s="112"/>
      <c r="AD236" s="164"/>
      <c r="AE236" s="163"/>
      <c r="AF236" s="129"/>
      <c r="AG236" s="112"/>
      <c r="AH236" s="164"/>
      <c r="AI236" s="163"/>
      <c r="AJ236" s="129"/>
      <c r="AK236" s="112" t="s">
        <v>912</v>
      </c>
      <c r="AL236" s="164"/>
      <c r="AM236" s="163"/>
      <c r="AN236" s="129"/>
      <c r="AO236" s="112" t="s">
        <v>912</v>
      </c>
      <c r="AP236" s="164"/>
      <c r="AQ236" s="163"/>
      <c r="AR236" s="129"/>
      <c r="AS236" s="112" t="s">
        <v>912</v>
      </c>
      <c r="AT236" s="164"/>
      <c r="AU236" s="163"/>
      <c r="AV236" s="129"/>
      <c r="AW236" s="112" t="s">
        <v>912</v>
      </c>
      <c r="AX236" s="164"/>
      <c r="AY236" s="165"/>
    </row>
    <row r="237" spans="1:51" ht="64.5" customHeight="1">
      <c r="A237" s="108" t="s">
        <v>1850</v>
      </c>
      <c r="B237" s="162"/>
      <c r="C237" s="110" t="s">
        <v>902</v>
      </c>
      <c r="D237" s="155" t="s">
        <v>1851</v>
      </c>
      <c r="E237" s="112" t="s">
        <v>904</v>
      </c>
      <c r="F237" s="144" t="s">
        <v>1852</v>
      </c>
      <c r="G237" s="112" t="s">
        <v>906</v>
      </c>
      <c r="H237" s="114" t="s">
        <v>907</v>
      </c>
      <c r="I237" s="115" t="s">
        <v>908</v>
      </c>
      <c r="J237" s="116"/>
      <c r="K237" s="117" t="s">
        <v>17</v>
      </c>
      <c r="L237" s="118" t="s">
        <v>1853</v>
      </c>
      <c r="M237" s="119" t="s">
        <v>910</v>
      </c>
      <c r="N237" s="120"/>
      <c r="O237" s="141"/>
      <c r="P237" s="122"/>
      <c r="Q237" s="122"/>
      <c r="R237" s="123"/>
      <c r="S237" s="163"/>
      <c r="T237" s="125"/>
      <c r="U237" s="112"/>
      <c r="V237" s="164"/>
      <c r="W237" s="163"/>
      <c r="X237" s="129"/>
      <c r="Y237" s="112"/>
      <c r="Z237" s="164"/>
      <c r="AA237" s="163"/>
      <c r="AB237" s="129"/>
      <c r="AC237" s="112"/>
      <c r="AD237" s="164"/>
      <c r="AE237" s="163"/>
      <c r="AF237" s="129"/>
      <c r="AG237" s="112"/>
      <c r="AH237" s="164"/>
      <c r="AI237" s="163"/>
      <c r="AJ237" s="129"/>
      <c r="AK237" s="112" t="s">
        <v>912</v>
      </c>
      <c r="AL237" s="164"/>
      <c r="AM237" s="163"/>
      <c r="AN237" s="129"/>
      <c r="AO237" s="112" t="s">
        <v>912</v>
      </c>
      <c r="AP237" s="164"/>
      <c r="AQ237" s="163"/>
      <c r="AR237" s="129"/>
      <c r="AS237" s="112" t="s">
        <v>912</v>
      </c>
      <c r="AT237" s="164"/>
      <c r="AU237" s="163"/>
      <c r="AV237" s="129"/>
      <c r="AW237" s="112" t="s">
        <v>912</v>
      </c>
      <c r="AX237" s="164"/>
      <c r="AY237" s="165"/>
    </row>
    <row r="238" spans="1:51" ht="64.5" customHeight="1">
      <c r="A238" s="108" t="s">
        <v>1854</v>
      </c>
      <c r="B238" s="162"/>
      <c r="C238" s="110" t="s">
        <v>902</v>
      </c>
      <c r="D238" s="155" t="s">
        <v>1855</v>
      </c>
      <c r="E238" s="112" t="s">
        <v>904</v>
      </c>
      <c r="F238" s="144" t="s">
        <v>1856</v>
      </c>
      <c r="G238" s="112" t="s">
        <v>906</v>
      </c>
      <c r="H238" s="114" t="s">
        <v>907</v>
      </c>
      <c r="I238" s="115" t="s">
        <v>908</v>
      </c>
      <c r="J238" s="116"/>
      <c r="K238" s="117" t="s">
        <v>17</v>
      </c>
      <c r="L238" s="118" t="s">
        <v>1857</v>
      </c>
      <c r="M238" s="119" t="s">
        <v>910</v>
      </c>
      <c r="N238" s="120"/>
      <c r="O238" s="141"/>
      <c r="P238" s="122"/>
      <c r="Q238" s="122"/>
      <c r="R238" s="123"/>
      <c r="S238" s="163"/>
      <c r="T238" s="125"/>
      <c r="U238" s="112"/>
      <c r="V238" s="164"/>
      <c r="W238" s="163"/>
      <c r="X238" s="129"/>
      <c r="Y238" s="112"/>
      <c r="Z238" s="164"/>
      <c r="AA238" s="163"/>
      <c r="AB238" s="129"/>
      <c r="AC238" s="112"/>
      <c r="AD238" s="164"/>
      <c r="AE238" s="163"/>
      <c r="AF238" s="129"/>
      <c r="AG238" s="112"/>
      <c r="AH238" s="164"/>
      <c r="AI238" s="163"/>
      <c r="AJ238" s="129"/>
      <c r="AK238" s="112" t="s">
        <v>912</v>
      </c>
      <c r="AL238" s="164"/>
      <c r="AM238" s="163"/>
      <c r="AN238" s="129"/>
      <c r="AO238" s="112" t="s">
        <v>912</v>
      </c>
      <c r="AP238" s="164"/>
      <c r="AQ238" s="163"/>
      <c r="AR238" s="129"/>
      <c r="AS238" s="112" t="s">
        <v>912</v>
      </c>
      <c r="AT238" s="164"/>
      <c r="AU238" s="163"/>
      <c r="AV238" s="129"/>
      <c r="AW238" s="112" t="s">
        <v>912</v>
      </c>
      <c r="AX238" s="164"/>
      <c r="AY238" s="165"/>
    </row>
    <row r="239" spans="1:51" ht="64.5" customHeight="1">
      <c r="A239" s="108" t="s">
        <v>1858</v>
      </c>
      <c r="B239" s="162"/>
      <c r="C239" s="110" t="s">
        <v>902</v>
      </c>
      <c r="D239" s="155" t="s">
        <v>1859</v>
      </c>
      <c r="E239" s="112" t="s">
        <v>904</v>
      </c>
      <c r="F239" s="144" t="s">
        <v>1860</v>
      </c>
      <c r="G239" s="112" t="s">
        <v>906</v>
      </c>
      <c r="H239" s="114" t="s">
        <v>907</v>
      </c>
      <c r="I239" s="115" t="s">
        <v>908</v>
      </c>
      <c r="J239" s="116"/>
      <c r="K239" s="117" t="s">
        <v>17</v>
      </c>
      <c r="L239" s="118" t="s">
        <v>1861</v>
      </c>
      <c r="M239" s="119" t="s">
        <v>910</v>
      </c>
      <c r="N239" s="120"/>
      <c r="O239" s="141"/>
      <c r="P239" s="122"/>
      <c r="Q239" s="122"/>
      <c r="R239" s="123"/>
      <c r="S239" s="163"/>
      <c r="T239" s="125"/>
      <c r="U239" s="112"/>
      <c r="V239" s="164"/>
      <c r="W239" s="163"/>
      <c r="X239" s="129"/>
      <c r="Y239" s="112"/>
      <c r="Z239" s="164"/>
      <c r="AA239" s="163"/>
      <c r="AB239" s="129"/>
      <c r="AC239" s="112"/>
      <c r="AD239" s="164"/>
      <c r="AE239" s="163"/>
      <c r="AF239" s="129"/>
      <c r="AG239" s="112"/>
      <c r="AH239" s="164"/>
      <c r="AI239" s="163"/>
      <c r="AJ239" s="129"/>
      <c r="AK239" s="112" t="s">
        <v>912</v>
      </c>
      <c r="AL239" s="164"/>
      <c r="AM239" s="163"/>
      <c r="AN239" s="129"/>
      <c r="AO239" s="112" t="s">
        <v>912</v>
      </c>
      <c r="AP239" s="164"/>
      <c r="AQ239" s="163"/>
      <c r="AR239" s="129"/>
      <c r="AS239" s="112" t="s">
        <v>912</v>
      </c>
      <c r="AT239" s="164"/>
      <c r="AU239" s="163"/>
      <c r="AV239" s="129"/>
      <c r="AW239" s="112" t="s">
        <v>912</v>
      </c>
      <c r="AX239" s="164"/>
      <c r="AY239" s="165"/>
    </row>
    <row r="240" spans="1:51" ht="64.5" customHeight="1">
      <c r="A240" s="108" t="s">
        <v>1862</v>
      </c>
      <c r="B240" s="162"/>
      <c r="C240" s="110" t="s">
        <v>902</v>
      </c>
      <c r="D240" s="155" t="s">
        <v>1863</v>
      </c>
      <c r="E240" s="112" t="s">
        <v>904</v>
      </c>
      <c r="F240" s="144" t="s">
        <v>1864</v>
      </c>
      <c r="G240" s="112" t="s">
        <v>906</v>
      </c>
      <c r="H240" s="114" t="s">
        <v>907</v>
      </c>
      <c r="I240" s="115" t="s">
        <v>908</v>
      </c>
      <c r="J240" s="116"/>
      <c r="K240" s="117" t="s">
        <v>17</v>
      </c>
      <c r="L240" s="118" t="s">
        <v>1865</v>
      </c>
      <c r="M240" s="119" t="s">
        <v>910</v>
      </c>
      <c r="N240" s="120"/>
      <c r="O240" s="141"/>
      <c r="P240" s="122"/>
      <c r="Q240" s="122"/>
      <c r="R240" s="123"/>
      <c r="S240" s="163"/>
      <c r="T240" s="125"/>
      <c r="U240" s="112"/>
      <c r="V240" s="164"/>
      <c r="W240" s="163"/>
      <c r="X240" s="129"/>
      <c r="Y240" s="112"/>
      <c r="Z240" s="164"/>
      <c r="AA240" s="163"/>
      <c r="AB240" s="129"/>
      <c r="AC240" s="112"/>
      <c r="AD240" s="164"/>
      <c r="AE240" s="163"/>
      <c r="AF240" s="129"/>
      <c r="AG240" s="112"/>
      <c r="AH240" s="164"/>
      <c r="AI240" s="163"/>
      <c r="AJ240" s="129"/>
      <c r="AK240" s="112" t="s">
        <v>912</v>
      </c>
      <c r="AL240" s="164"/>
      <c r="AM240" s="163"/>
      <c r="AN240" s="129"/>
      <c r="AO240" s="112" t="s">
        <v>912</v>
      </c>
      <c r="AP240" s="164"/>
      <c r="AQ240" s="163"/>
      <c r="AR240" s="129"/>
      <c r="AS240" s="112" t="s">
        <v>912</v>
      </c>
      <c r="AT240" s="164"/>
      <c r="AU240" s="163"/>
      <c r="AV240" s="129"/>
      <c r="AW240" s="112" t="s">
        <v>912</v>
      </c>
      <c r="AX240" s="164"/>
      <c r="AY240" s="165"/>
    </row>
    <row r="241" spans="1:51" ht="64.5" customHeight="1">
      <c r="A241" s="108" t="s">
        <v>1866</v>
      </c>
      <c r="B241" s="162"/>
      <c r="C241" s="110" t="s">
        <v>902</v>
      </c>
      <c r="D241" s="155" t="s">
        <v>1867</v>
      </c>
      <c r="E241" s="112" t="s">
        <v>904</v>
      </c>
      <c r="F241" s="144" t="s">
        <v>1868</v>
      </c>
      <c r="G241" s="112" t="s">
        <v>906</v>
      </c>
      <c r="H241" s="114" t="s">
        <v>907</v>
      </c>
      <c r="I241" s="115" t="s">
        <v>908</v>
      </c>
      <c r="J241" s="116"/>
      <c r="K241" s="117" t="s">
        <v>17</v>
      </c>
      <c r="L241" s="118" t="s">
        <v>1869</v>
      </c>
      <c r="M241" s="119" t="s">
        <v>910</v>
      </c>
      <c r="N241" s="120"/>
      <c r="O241" s="141"/>
      <c r="P241" s="122"/>
      <c r="Q241" s="122"/>
      <c r="R241" s="123"/>
      <c r="S241" s="163"/>
      <c r="T241" s="125"/>
      <c r="U241" s="112"/>
      <c r="V241" s="164"/>
      <c r="W241" s="163"/>
      <c r="X241" s="129"/>
      <c r="Y241" s="112"/>
      <c r="Z241" s="164"/>
      <c r="AA241" s="163"/>
      <c r="AB241" s="129"/>
      <c r="AC241" s="112"/>
      <c r="AD241" s="164"/>
      <c r="AE241" s="163"/>
      <c r="AF241" s="129"/>
      <c r="AG241" s="112"/>
      <c r="AH241" s="164"/>
      <c r="AI241" s="163"/>
      <c r="AJ241" s="129"/>
      <c r="AK241" s="112" t="s">
        <v>912</v>
      </c>
      <c r="AL241" s="164"/>
      <c r="AM241" s="163"/>
      <c r="AN241" s="129"/>
      <c r="AO241" s="112" t="s">
        <v>912</v>
      </c>
      <c r="AP241" s="164"/>
      <c r="AQ241" s="163"/>
      <c r="AR241" s="129"/>
      <c r="AS241" s="112" t="s">
        <v>912</v>
      </c>
      <c r="AT241" s="164"/>
      <c r="AU241" s="163"/>
      <c r="AV241" s="129"/>
      <c r="AW241" s="112" t="s">
        <v>912</v>
      </c>
      <c r="AX241" s="164"/>
      <c r="AY241" s="165"/>
    </row>
    <row r="242" spans="1:51" ht="64.5" customHeight="1">
      <c r="A242" s="108" t="s">
        <v>1870</v>
      </c>
      <c r="B242" s="162"/>
      <c r="C242" s="110" t="s">
        <v>902</v>
      </c>
      <c r="D242" s="155" t="s">
        <v>1871</v>
      </c>
      <c r="E242" s="112" t="s">
        <v>904</v>
      </c>
      <c r="F242" s="144" t="s">
        <v>1872</v>
      </c>
      <c r="G242" s="112" t="s">
        <v>906</v>
      </c>
      <c r="H242" s="114" t="s">
        <v>907</v>
      </c>
      <c r="I242" s="115" t="s">
        <v>908</v>
      </c>
      <c r="J242" s="116"/>
      <c r="K242" s="117" t="s">
        <v>17</v>
      </c>
      <c r="L242" s="118" t="s">
        <v>1873</v>
      </c>
      <c r="M242" s="119" t="s">
        <v>910</v>
      </c>
      <c r="N242" s="120"/>
      <c r="O242" s="141"/>
      <c r="P242" s="122"/>
      <c r="Q242" s="122"/>
      <c r="R242" s="123"/>
      <c r="S242" s="163"/>
      <c r="T242" s="125"/>
      <c r="U242" s="112"/>
      <c r="V242" s="164"/>
      <c r="W242" s="163"/>
      <c r="X242" s="129"/>
      <c r="Y242" s="112"/>
      <c r="Z242" s="164"/>
      <c r="AA242" s="163"/>
      <c r="AB242" s="129"/>
      <c r="AC242" s="112"/>
      <c r="AD242" s="164"/>
      <c r="AE242" s="163"/>
      <c r="AF242" s="129"/>
      <c r="AG242" s="112"/>
      <c r="AH242" s="164"/>
      <c r="AI242" s="163"/>
      <c r="AJ242" s="129"/>
      <c r="AK242" s="112" t="s">
        <v>912</v>
      </c>
      <c r="AL242" s="164"/>
      <c r="AM242" s="163"/>
      <c r="AN242" s="129"/>
      <c r="AO242" s="112" t="s">
        <v>912</v>
      </c>
      <c r="AP242" s="164"/>
      <c r="AQ242" s="163"/>
      <c r="AR242" s="129"/>
      <c r="AS242" s="112" t="s">
        <v>912</v>
      </c>
      <c r="AT242" s="164"/>
      <c r="AU242" s="163"/>
      <c r="AV242" s="129"/>
      <c r="AW242" s="112" t="s">
        <v>912</v>
      </c>
      <c r="AX242" s="164"/>
      <c r="AY242" s="165"/>
    </row>
    <row r="243" spans="1:51" ht="64.5" customHeight="1">
      <c r="A243" s="108" t="s">
        <v>1874</v>
      </c>
      <c r="B243" s="162"/>
      <c r="C243" s="110" t="s">
        <v>902</v>
      </c>
      <c r="D243" s="155" t="s">
        <v>1875</v>
      </c>
      <c r="E243" s="112" t="s">
        <v>904</v>
      </c>
      <c r="F243" s="144" t="s">
        <v>1876</v>
      </c>
      <c r="G243" s="112" t="s">
        <v>906</v>
      </c>
      <c r="H243" s="114" t="s">
        <v>907</v>
      </c>
      <c r="I243" s="115" t="s">
        <v>908</v>
      </c>
      <c r="J243" s="116"/>
      <c r="K243" s="117" t="s">
        <v>17</v>
      </c>
      <c r="L243" s="118" t="s">
        <v>1877</v>
      </c>
      <c r="M243" s="119" t="s">
        <v>910</v>
      </c>
      <c r="N243" s="120"/>
      <c r="O243" s="141"/>
      <c r="P243" s="122"/>
      <c r="Q243" s="122"/>
      <c r="R243" s="123"/>
      <c r="S243" s="163"/>
      <c r="T243" s="125"/>
      <c r="U243" s="112"/>
      <c r="V243" s="164"/>
      <c r="W243" s="163"/>
      <c r="X243" s="129"/>
      <c r="Y243" s="112"/>
      <c r="Z243" s="164"/>
      <c r="AA243" s="163"/>
      <c r="AB243" s="129"/>
      <c r="AC243" s="112"/>
      <c r="AD243" s="164"/>
      <c r="AE243" s="163"/>
      <c r="AF243" s="129"/>
      <c r="AG243" s="112"/>
      <c r="AH243" s="164"/>
      <c r="AI243" s="163"/>
      <c r="AJ243" s="129"/>
      <c r="AK243" s="112" t="s">
        <v>912</v>
      </c>
      <c r="AL243" s="164"/>
      <c r="AM243" s="163"/>
      <c r="AN243" s="129"/>
      <c r="AO243" s="112" t="s">
        <v>912</v>
      </c>
      <c r="AP243" s="164"/>
      <c r="AQ243" s="163"/>
      <c r="AR243" s="129"/>
      <c r="AS243" s="112" t="s">
        <v>912</v>
      </c>
      <c r="AT243" s="164"/>
      <c r="AU243" s="163"/>
      <c r="AV243" s="129"/>
      <c r="AW243" s="112" t="s">
        <v>912</v>
      </c>
      <c r="AX243" s="164"/>
      <c r="AY243" s="165"/>
    </row>
    <row r="244" spans="1:51" ht="64.5" customHeight="1">
      <c r="A244" s="108" t="s">
        <v>1878</v>
      </c>
      <c r="B244" s="162"/>
      <c r="C244" s="110" t="s">
        <v>902</v>
      </c>
      <c r="D244" s="155" t="s">
        <v>1879</v>
      </c>
      <c r="E244" s="112" t="s">
        <v>904</v>
      </c>
      <c r="F244" s="144" t="s">
        <v>1880</v>
      </c>
      <c r="G244" s="112" t="s">
        <v>906</v>
      </c>
      <c r="H244" s="114" t="s">
        <v>907</v>
      </c>
      <c r="I244" s="115" t="s">
        <v>908</v>
      </c>
      <c r="J244" s="116"/>
      <c r="K244" s="117" t="s">
        <v>17</v>
      </c>
      <c r="L244" s="118" t="s">
        <v>1881</v>
      </c>
      <c r="M244" s="119" t="s">
        <v>910</v>
      </c>
      <c r="N244" s="120"/>
      <c r="O244" s="141"/>
      <c r="P244" s="122"/>
      <c r="Q244" s="122"/>
      <c r="R244" s="123"/>
      <c r="S244" s="163"/>
      <c r="T244" s="125"/>
      <c r="U244" s="112"/>
      <c r="V244" s="164"/>
      <c r="W244" s="163"/>
      <c r="X244" s="129"/>
      <c r="Y244" s="112"/>
      <c r="Z244" s="164"/>
      <c r="AA244" s="163"/>
      <c r="AB244" s="129"/>
      <c r="AC244" s="112"/>
      <c r="AD244" s="164"/>
      <c r="AE244" s="163"/>
      <c r="AF244" s="129"/>
      <c r="AG244" s="112"/>
      <c r="AH244" s="164"/>
      <c r="AI244" s="163"/>
      <c r="AJ244" s="129"/>
      <c r="AK244" s="112" t="s">
        <v>912</v>
      </c>
      <c r="AL244" s="164"/>
      <c r="AM244" s="163"/>
      <c r="AN244" s="129"/>
      <c r="AO244" s="112" t="s">
        <v>912</v>
      </c>
      <c r="AP244" s="164"/>
      <c r="AQ244" s="163"/>
      <c r="AR244" s="129"/>
      <c r="AS244" s="112" t="s">
        <v>912</v>
      </c>
      <c r="AT244" s="164"/>
      <c r="AU244" s="163"/>
      <c r="AV244" s="129"/>
      <c r="AW244" s="112" t="s">
        <v>912</v>
      </c>
      <c r="AX244" s="164"/>
      <c r="AY244" s="165"/>
    </row>
    <row r="245" spans="1:51" ht="64.5" customHeight="1">
      <c r="A245" s="108" t="s">
        <v>1882</v>
      </c>
      <c r="B245" s="162"/>
      <c r="C245" s="110" t="s">
        <v>902</v>
      </c>
      <c r="D245" s="155" t="s">
        <v>1883</v>
      </c>
      <c r="E245" s="112" t="s">
        <v>904</v>
      </c>
      <c r="F245" s="144" t="s">
        <v>1884</v>
      </c>
      <c r="G245" s="112" t="s">
        <v>906</v>
      </c>
      <c r="H245" s="114" t="s">
        <v>907</v>
      </c>
      <c r="I245" s="115" t="s">
        <v>908</v>
      </c>
      <c r="J245" s="116"/>
      <c r="K245" s="117" t="s">
        <v>17</v>
      </c>
      <c r="L245" s="118" t="s">
        <v>1885</v>
      </c>
      <c r="M245" s="119" t="s">
        <v>910</v>
      </c>
      <c r="N245" s="120"/>
      <c r="O245" s="141"/>
      <c r="P245" s="122"/>
      <c r="Q245" s="122"/>
      <c r="R245" s="123"/>
      <c r="S245" s="163"/>
      <c r="T245" s="125"/>
      <c r="U245" s="112"/>
      <c r="V245" s="164"/>
      <c r="W245" s="163"/>
      <c r="X245" s="129"/>
      <c r="Y245" s="112"/>
      <c r="Z245" s="164"/>
      <c r="AA245" s="163"/>
      <c r="AB245" s="129"/>
      <c r="AC245" s="112"/>
      <c r="AD245" s="164"/>
      <c r="AE245" s="163"/>
      <c r="AF245" s="129"/>
      <c r="AG245" s="112"/>
      <c r="AH245" s="164"/>
      <c r="AI245" s="163"/>
      <c r="AJ245" s="129"/>
      <c r="AK245" s="112" t="s">
        <v>912</v>
      </c>
      <c r="AL245" s="164"/>
      <c r="AM245" s="163"/>
      <c r="AN245" s="129"/>
      <c r="AO245" s="112" t="s">
        <v>912</v>
      </c>
      <c r="AP245" s="164"/>
      <c r="AQ245" s="163"/>
      <c r="AR245" s="129"/>
      <c r="AS245" s="112" t="s">
        <v>912</v>
      </c>
      <c r="AT245" s="164"/>
      <c r="AU245" s="163"/>
      <c r="AV245" s="129"/>
      <c r="AW245" s="112" t="s">
        <v>912</v>
      </c>
      <c r="AX245" s="164"/>
      <c r="AY245" s="165"/>
    </row>
    <row r="246" spans="1:51" ht="64.5" customHeight="1">
      <c r="A246" s="108" t="s">
        <v>1886</v>
      </c>
      <c r="B246" s="162"/>
      <c r="C246" s="110" t="s">
        <v>902</v>
      </c>
      <c r="D246" s="155" t="s">
        <v>1887</v>
      </c>
      <c r="E246" s="112" t="s">
        <v>904</v>
      </c>
      <c r="F246" s="144" t="s">
        <v>1888</v>
      </c>
      <c r="G246" s="112" t="s">
        <v>906</v>
      </c>
      <c r="H246" s="114" t="s">
        <v>907</v>
      </c>
      <c r="I246" s="115" t="s">
        <v>908</v>
      </c>
      <c r="J246" s="116"/>
      <c r="K246" s="117" t="s">
        <v>17</v>
      </c>
      <c r="L246" s="118" t="s">
        <v>1889</v>
      </c>
      <c r="M246" s="119" t="s">
        <v>910</v>
      </c>
      <c r="N246" s="120"/>
      <c r="O246" s="141"/>
      <c r="P246" s="122"/>
      <c r="Q246" s="122"/>
      <c r="R246" s="123"/>
      <c r="S246" s="163"/>
      <c r="T246" s="125"/>
      <c r="U246" s="112"/>
      <c r="V246" s="164"/>
      <c r="W246" s="163"/>
      <c r="X246" s="129"/>
      <c r="Y246" s="112"/>
      <c r="Z246" s="164"/>
      <c r="AA246" s="163"/>
      <c r="AB246" s="129"/>
      <c r="AC246" s="112"/>
      <c r="AD246" s="164"/>
      <c r="AE246" s="163"/>
      <c r="AF246" s="129"/>
      <c r="AG246" s="112"/>
      <c r="AH246" s="164"/>
      <c r="AI246" s="163"/>
      <c r="AJ246" s="129"/>
      <c r="AK246" s="112" t="s">
        <v>912</v>
      </c>
      <c r="AL246" s="164"/>
      <c r="AM246" s="163"/>
      <c r="AN246" s="129"/>
      <c r="AO246" s="112" t="s">
        <v>912</v>
      </c>
      <c r="AP246" s="164"/>
      <c r="AQ246" s="163"/>
      <c r="AR246" s="129"/>
      <c r="AS246" s="112" t="s">
        <v>912</v>
      </c>
      <c r="AT246" s="164"/>
      <c r="AU246" s="163"/>
      <c r="AV246" s="129"/>
      <c r="AW246" s="112" t="s">
        <v>912</v>
      </c>
      <c r="AX246" s="164"/>
      <c r="AY246" s="165"/>
    </row>
    <row r="247" spans="1:51" ht="64.5" customHeight="1">
      <c r="A247" s="108" t="s">
        <v>1890</v>
      </c>
      <c r="B247" s="162"/>
      <c r="C247" s="110" t="s">
        <v>902</v>
      </c>
      <c r="D247" s="155" t="s">
        <v>1891</v>
      </c>
      <c r="E247" s="112" t="s">
        <v>904</v>
      </c>
      <c r="F247" s="144" t="s">
        <v>1892</v>
      </c>
      <c r="G247" s="112" t="s">
        <v>906</v>
      </c>
      <c r="H247" s="114" t="s">
        <v>907</v>
      </c>
      <c r="I247" s="115" t="s">
        <v>908</v>
      </c>
      <c r="J247" s="116"/>
      <c r="K247" s="117" t="s">
        <v>17</v>
      </c>
      <c r="L247" s="118" t="s">
        <v>1893</v>
      </c>
      <c r="M247" s="119" t="s">
        <v>910</v>
      </c>
      <c r="N247" s="120"/>
      <c r="O247" s="141"/>
      <c r="P247" s="122"/>
      <c r="Q247" s="122"/>
      <c r="R247" s="123"/>
      <c r="S247" s="163"/>
      <c r="T247" s="125"/>
      <c r="U247" s="112"/>
      <c r="V247" s="164"/>
      <c r="W247" s="163"/>
      <c r="X247" s="129"/>
      <c r="Y247" s="112"/>
      <c r="Z247" s="164"/>
      <c r="AA247" s="163"/>
      <c r="AB247" s="129"/>
      <c r="AC247" s="112"/>
      <c r="AD247" s="164"/>
      <c r="AE247" s="163"/>
      <c r="AF247" s="129"/>
      <c r="AG247" s="112"/>
      <c r="AH247" s="164"/>
      <c r="AI247" s="163"/>
      <c r="AJ247" s="129"/>
      <c r="AK247" s="112" t="s">
        <v>912</v>
      </c>
      <c r="AL247" s="164"/>
      <c r="AM247" s="163"/>
      <c r="AN247" s="129"/>
      <c r="AO247" s="112" t="s">
        <v>912</v>
      </c>
      <c r="AP247" s="164"/>
      <c r="AQ247" s="163"/>
      <c r="AR247" s="129"/>
      <c r="AS247" s="112" t="s">
        <v>912</v>
      </c>
      <c r="AT247" s="164"/>
      <c r="AU247" s="163"/>
      <c r="AV247" s="129"/>
      <c r="AW247" s="112" t="s">
        <v>912</v>
      </c>
      <c r="AX247" s="164"/>
      <c r="AY247" s="165"/>
    </row>
    <row r="248" spans="1:51" ht="64.5" customHeight="1">
      <c r="A248" s="108" t="s">
        <v>1894</v>
      </c>
      <c r="B248" s="162"/>
      <c r="C248" s="110" t="s">
        <v>902</v>
      </c>
      <c r="D248" s="155" t="s">
        <v>1895</v>
      </c>
      <c r="E248" s="112" t="s">
        <v>904</v>
      </c>
      <c r="F248" s="144" t="s">
        <v>1896</v>
      </c>
      <c r="G248" s="112" t="s">
        <v>906</v>
      </c>
      <c r="H248" s="114" t="s">
        <v>907</v>
      </c>
      <c r="I248" s="115" t="s">
        <v>908</v>
      </c>
      <c r="J248" s="116"/>
      <c r="K248" s="117" t="s">
        <v>17</v>
      </c>
      <c r="L248" s="118" t="s">
        <v>1897</v>
      </c>
      <c r="M248" s="119" t="s">
        <v>910</v>
      </c>
      <c r="N248" s="120"/>
      <c r="O248" s="141"/>
      <c r="P248" s="122"/>
      <c r="Q248" s="122"/>
      <c r="R248" s="123"/>
      <c r="S248" s="163"/>
      <c r="T248" s="125"/>
      <c r="U248" s="112"/>
      <c r="V248" s="164"/>
      <c r="W248" s="163"/>
      <c r="X248" s="129"/>
      <c r="Y248" s="112"/>
      <c r="Z248" s="164"/>
      <c r="AA248" s="163"/>
      <c r="AB248" s="129"/>
      <c r="AC248" s="112"/>
      <c r="AD248" s="164"/>
      <c r="AE248" s="163"/>
      <c r="AF248" s="129"/>
      <c r="AG248" s="112"/>
      <c r="AH248" s="164"/>
      <c r="AI248" s="163"/>
      <c r="AJ248" s="129"/>
      <c r="AK248" s="112" t="s">
        <v>912</v>
      </c>
      <c r="AL248" s="164"/>
      <c r="AM248" s="163"/>
      <c r="AN248" s="129"/>
      <c r="AO248" s="112" t="s">
        <v>912</v>
      </c>
      <c r="AP248" s="164"/>
      <c r="AQ248" s="163"/>
      <c r="AR248" s="129"/>
      <c r="AS248" s="112" t="s">
        <v>912</v>
      </c>
      <c r="AT248" s="164"/>
      <c r="AU248" s="163"/>
      <c r="AV248" s="129"/>
      <c r="AW248" s="112" t="s">
        <v>912</v>
      </c>
      <c r="AX248" s="164"/>
      <c r="AY248" s="165"/>
    </row>
    <row r="249" spans="1:51" ht="64.5" customHeight="1">
      <c r="A249" s="108" t="s">
        <v>1898</v>
      </c>
      <c r="B249" s="162"/>
      <c r="C249" s="110" t="s">
        <v>902</v>
      </c>
      <c r="D249" s="155" t="s">
        <v>1899</v>
      </c>
      <c r="E249" s="112" t="s">
        <v>904</v>
      </c>
      <c r="F249" s="144" t="s">
        <v>1900</v>
      </c>
      <c r="G249" s="112" t="s">
        <v>906</v>
      </c>
      <c r="H249" s="114" t="s">
        <v>907</v>
      </c>
      <c r="I249" s="115" t="s">
        <v>908</v>
      </c>
      <c r="J249" s="116"/>
      <c r="K249" s="117" t="s">
        <v>17</v>
      </c>
      <c r="L249" s="118" t="s">
        <v>1901</v>
      </c>
      <c r="M249" s="119" t="s">
        <v>910</v>
      </c>
      <c r="N249" s="120"/>
      <c r="O249" s="141"/>
      <c r="P249" s="122"/>
      <c r="Q249" s="122"/>
      <c r="R249" s="123"/>
      <c r="S249" s="163"/>
      <c r="T249" s="125"/>
      <c r="U249" s="112"/>
      <c r="V249" s="164"/>
      <c r="W249" s="163"/>
      <c r="X249" s="129"/>
      <c r="Y249" s="112"/>
      <c r="Z249" s="164"/>
      <c r="AA249" s="163"/>
      <c r="AB249" s="129"/>
      <c r="AC249" s="112"/>
      <c r="AD249" s="164"/>
      <c r="AE249" s="163"/>
      <c r="AF249" s="129"/>
      <c r="AG249" s="112"/>
      <c r="AH249" s="164"/>
      <c r="AI249" s="163"/>
      <c r="AJ249" s="129"/>
      <c r="AK249" s="112" t="s">
        <v>912</v>
      </c>
      <c r="AL249" s="164"/>
      <c r="AM249" s="163"/>
      <c r="AN249" s="129"/>
      <c r="AO249" s="112" t="s">
        <v>912</v>
      </c>
      <c r="AP249" s="164"/>
      <c r="AQ249" s="163"/>
      <c r="AR249" s="129"/>
      <c r="AS249" s="112" t="s">
        <v>912</v>
      </c>
      <c r="AT249" s="164"/>
      <c r="AU249" s="163"/>
      <c r="AV249" s="129"/>
      <c r="AW249" s="112" t="s">
        <v>912</v>
      </c>
      <c r="AX249" s="164"/>
      <c r="AY249" s="165"/>
    </row>
    <row r="250" spans="1:51" ht="64.5" customHeight="1">
      <c r="A250" s="108" t="s">
        <v>1902</v>
      </c>
      <c r="B250" s="162"/>
      <c r="C250" s="110" t="s">
        <v>902</v>
      </c>
      <c r="D250" s="155" t="s">
        <v>1903</v>
      </c>
      <c r="E250" s="112" t="s">
        <v>904</v>
      </c>
      <c r="F250" s="144" t="s">
        <v>1904</v>
      </c>
      <c r="G250" s="112" t="s">
        <v>906</v>
      </c>
      <c r="H250" s="114" t="s">
        <v>907</v>
      </c>
      <c r="I250" s="115" t="s">
        <v>908</v>
      </c>
      <c r="J250" s="116"/>
      <c r="K250" s="117" t="s">
        <v>17</v>
      </c>
      <c r="L250" s="118" t="s">
        <v>1905</v>
      </c>
      <c r="M250" s="119" t="s">
        <v>910</v>
      </c>
      <c r="N250" s="120"/>
      <c r="O250" s="141"/>
      <c r="P250" s="122"/>
      <c r="Q250" s="122"/>
      <c r="R250" s="123"/>
      <c r="S250" s="163"/>
      <c r="T250" s="125"/>
      <c r="U250" s="112"/>
      <c r="V250" s="164"/>
      <c r="W250" s="163"/>
      <c r="X250" s="129"/>
      <c r="Y250" s="112"/>
      <c r="Z250" s="164"/>
      <c r="AA250" s="163"/>
      <c r="AB250" s="129"/>
      <c r="AC250" s="112"/>
      <c r="AD250" s="164"/>
      <c r="AE250" s="163"/>
      <c r="AF250" s="129"/>
      <c r="AG250" s="112"/>
      <c r="AH250" s="164"/>
      <c r="AI250" s="163"/>
      <c r="AJ250" s="129"/>
      <c r="AK250" s="112" t="s">
        <v>912</v>
      </c>
      <c r="AL250" s="164"/>
      <c r="AM250" s="163"/>
      <c r="AN250" s="129"/>
      <c r="AO250" s="112" t="s">
        <v>912</v>
      </c>
      <c r="AP250" s="164"/>
      <c r="AQ250" s="163"/>
      <c r="AR250" s="129"/>
      <c r="AS250" s="112" t="s">
        <v>912</v>
      </c>
      <c r="AT250" s="164"/>
      <c r="AU250" s="163"/>
      <c r="AV250" s="129"/>
      <c r="AW250" s="112" t="s">
        <v>912</v>
      </c>
      <c r="AX250" s="164"/>
      <c r="AY250" s="165"/>
    </row>
    <row r="251" spans="1:51" ht="64.5" customHeight="1">
      <c r="A251" s="108" t="s">
        <v>1906</v>
      </c>
      <c r="B251" s="162"/>
      <c r="C251" s="110" t="s">
        <v>902</v>
      </c>
      <c r="D251" s="155" t="s">
        <v>1907</v>
      </c>
      <c r="E251" s="112" t="s">
        <v>904</v>
      </c>
      <c r="F251" s="144" t="s">
        <v>1908</v>
      </c>
      <c r="G251" s="112" t="s">
        <v>906</v>
      </c>
      <c r="H251" s="114" t="s">
        <v>907</v>
      </c>
      <c r="I251" s="115" t="s">
        <v>908</v>
      </c>
      <c r="J251" s="116"/>
      <c r="K251" s="117" t="s">
        <v>17</v>
      </c>
      <c r="L251" s="118" t="s">
        <v>1909</v>
      </c>
      <c r="M251" s="119" t="s">
        <v>910</v>
      </c>
      <c r="N251" s="120"/>
      <c r="O251" s="141"/>
      <c r="P251" s="122"/>
      <c r="Q251" s="122"/>
      <c r="R251" s="123"/>
      <c r="S251" s="163"/>
      <c r="T251" s="125"/>
      <c r="U251" s="112"/>
      <c r="V251" s="164"/>
      <c r="W251" s="163"/>
      <c r="X251" s="129"/>
      <c r="Y251" s="112"/>
      <c r="Z251" s="164"/>
      <c r="AA251" s="163"/>
      <c r="AB251" s="129"/>
      <c r="AC251" s="112"/>
      <c r="AD251" s="164"/>
      <c r="AE251" s="163"/>
      <c r="AF251" s="129"/>
      <c r="AG251" s="112"/>
      <c r="AH251" s="164"/>
      <c r="AI251" s="163"/>
      <c r="AJ251" s="129"/>
      <c r="AK251" s="112" t="s">
        <v>912</v>
      </c>
      <c r="AL251" s="164"/>
      <c r="AM251" s="163"/>
      <c r="AN251" s="129"/>
      <c r="AO251" s="112" t="s">
        <v>912</v>
      </c>
      <c r="AP251" s="164"/>
      <c r="AQ251" s="163"/>
      <c r="AR251" s="129"/>
      <c r="AS251" s="112" t="s">
        <v>912</v>
      </c>
      <c r="AT251" s="164"/>
      <c r="AU251" s="163"/>
      <c r="AV251" s="129"/>
      <c r="AW251" s="112" t="s">
        <v>912</v>
      </c>
      <c r="AX251" s="164"/>
      <c r="AY251" s="165"/>
    </row>
    <row r="252" spans="1:51" ht="64.5" customHeight="1">
      <c r="A252" s="108" t="s">
        <v>1910</v>
      </c>
      <c r="B252" s="162"/>
      <c r="C252" s="110" t="s">
        <v>902</v>
      </c>
      <c r="D252" s="155" t="s">
        <v>1911</v>
      </c>
      <c r="E252" s="112" t="s">
        <v>904</v>
      </c>
      <c r="F252" s="144" t="s">
        <v>1912</v>
      </c>
      <c r="G252" s="112" t="s">
        <v>906</v>
      </c>
      <c r="H252" s="114" t="s">
        <v>907</v>
      </c>
      <c r="I252" s="115" t="s">
        <v>908</v>
      </c>
      <c r="J252" s="116"/>
      <c r="K252" s="117" t="s">
        <v>17</v>
      </c>
      <c r="L252" s="118" t="s">
        <v>1913</v>
      </c>
      <c r="M252" s="119" t="s">
        <v>910</v>
      </c>
      <c r="N252" s="120"/>
      <c r="O252" s="141"/>
      <c r="P252" s="122"/>
      <c r="Q252" s="122"/>
      <c r="R252" s="123"/>
      <c r="S252" s="163"/>
      <c r="T252" s="125"/>
      <c r="U252" s="112"/>
      <c r="V252" s="164"/>
      <c r="W252" s="163"/>
      <c r="X252" s="129"/>
      <c r="Y252" s="112"/>
      <c r="Z252" s="164"/>
      <c r="AA252" s="163"/>
      <c r="AB252" s="129"/>
      <c r="AC252" s="112"/>
      <c r="AD252" s="164"/>
      <c r="AE252" s="163"/>
      <c r="AF252" s="129"/>
      <c r="AG252" s="112"/>
      <c r="AH252" s="164"/>
      <c r="AI252" s="163"/>
      <c r="AJ252" s="129"/>
      <c r="AK252" s="112" t="s">
        <v>912</v>
      </c>
      <c r="AL252" s="164"/>
      <c r="AM252" s="163"/>
      <c r="AN252" s="129"/>
      <c r="AO252" s="112" t="s">
        <v>912</v>
      </c>
      <c r="AP252" s="164"/>
      <c r="AQ252" s="163"/>
      <c r="AR252" s="129"/>
      <c r="AS252" s="112" t="s">
        <v>912</v>
      </c>
      <c r="AT252" s="164"/>
      <c r="AU252" s="163"/>
      <c r="AV252" s="129"/>
      <c r="AW252" s="112" t="s">
        <v>912</v>
      </c>
      <c r="AX252" s="164"/>
      <c r="AY252" s="165"/>
    </row>
    <row r="253" spans="1:51" ht="64.5" customHeight="1">
      <c r="A253" s="108" t="s">
        <v>1914</v>
      </c>
      <c r="B253" s="162"/>
      <c r="C253" s="110" t="s">
        <v>902</v>
      </c>
      <c r="D253" s="155" t="s">
        <v>1915</v>
      </c>
      <c r="E253" s="112" t="s">
        <v>904</v>
      </c>
      <c r="F253" s="144" t="s">
        <v>1916</v>
      </c>
      <c r="G253" s="112" t="s">
        <v>906</v>
      </c>
      <c r="H253" s="114" t="s">
        <v>907</v>
      </c>
      <c r="I253" s="115" t="s">
        <v>908</v>
      </c>
      <c r="J253" s="116"/>
      <c r="K253" s="117" t="s">
        <v>17</v>
      </c>
      <c r="L253" s="118" t="s">
        <v>1917</v>
      </c>
      <c r="M253" s="119" t="s">
        <v>910</v>
      </c>
      <c r="N253" s="120"/>
      <c r="O253" s="141"/>
      <c r="P253" s="122"/>
      <c r="Q253" s="122"/>
      <c r="R253" s="123"/>
      <c r="S253" s="163"/>
      <c r="T253" s="125"/>
      <c r="U253" s="112"/>
      <c r="V253" s="164"/>
      <c r="W253" s="163"/>
      <c r="X253" s="129"/>
      <c r="Y253" s="112"/>
      <c r="Z253" s="164"/>
      <c r="AA253" s="163"/>
      <c r="AB253" s="129"/>
      <c r="AC253" s="112"/>
      <c r="AD253" s="164"/>
      <c r="AE253" s="163"/>
      <c r="AF253" s="129"/>
      <c r="AG253" s="112"/>
      <c r="AH253" s="164"/>
      <c r="AI253" s="163"/>
      <c r="AJ253" s="129"/>
      <c r="AK253" s="112" t="s">
        <v>912</v>
      </c>
      <c r="AL253" s="164"/>
      <c r="AM253" s="163"/>
      <c r="AN253" s="129"/>
      <c r="AO253" s="112" t="s">
        <v>912</v>
      </c>
      <c r="AP253" s="164"/>
      <c r="AQ253" s="163"/>
      <c r="AR253" s="129"/>
      <c r="AS253" s="112" t="s">
        <v>912</v>
      </c>
      <c r="AT253" s="164"/>
      <c r="AU253" s="163"/>
      <c r="AV253" s="129"/>
      <c r="AW253" s="112" t="s">
        <v>912</v>
      </c>
      <c r="AX253" s="164"/>
      <c r="AY253" s="165"/>
    </row>
    <row r="254" spans="1:51" ht="64.5" customHeight="1">
      <c r="A254" s="108" t="s">
        <v>1918</v>
      </c>
      <c r="B254" s="162"/>
      <c r="C254" s="110" t="s">
        <v>902</v>
      </c>
      <c r="D254" s="155" t="s">
        <v>1919</v>
      </c>
      <c r="E254" s="112" t="s">
        <v>904</v>
      </c>
      <c r="F254" s="144" t="s">
        <v>1920</v>
      </c>
      <c r="G254" s="112" t="s">
        <v>906</v>
      </c>
      <c r="H254" s="114" t="s">
        <v>907</v>
      </c>
      <c r="I254" s="115" t="s">
        <v>908</v>
      </c>
      <c r="J254" s="116"/>
      <c r="K254" s="117" t="s">
        <v>17</v>
      </c>
      <c r="L254" s="118" t="s">
        <v>1921</v>
      </c>
      <c r="M254" s="119" t="s">
        <v>910</v>
      </c>
      <c r="N254" s="120"/>
      <c r="O254" s="141"/>
      <c r="P254" s="122"/>
      <c r="Q254" s="122"/>
      <c r="R254" s="123"/>
      <c r="S254" s="163"/>
      <c r="T254" s="125"/>
      <c r="U254" s="112"/>
      <c r="V254" s="164"/>
      <c r="W254" s="163"/>
      <c r="X254" s="129"/>
      <c r="Y254" s="112"/>
      <c r="Z254" s="164"/>
      <c r="AA254" s="163"/>
      <c r="AB254" s="129"/>
      <c r="AC254" s="112"/>
      <c r="AD254" s="164"/>
      <c r="AE254" s="163"/>
      <c r="AF254" s="129"/>
      <c r="AG254" s="112"/>
      <c r="AH254" s="164"/>
      <c r="AI254" s="163"/>
      <c r="AJ254" s="129"/>
      <c r="AK254" s="112" t="s">
        <v>912</v>
      </c>
      <c r="AL254" s="164"/>
      <c r="AM254" s="163"/>
      <c r="AN254" s="129"/>
      <c r="AO254" s="112" t="s">
        <v>912</v>
      </c>
      <c r="AP254" s="164"/>
      <c r="AQ254" s="163"/>
      <c r="AR254" s="129"/>
      <c r="AS254" s="112" t="s">
        <v>912</v>
      </c>
      <c r="AT254" s="164"/>
      <c r="AU254" s="163"/>
      <c r="AV254" s="129"/>
      <c r="AW254" s="112" t="s">
        <v>912</v>
      </c>
      <c r="AX254" s="164"/>
      <c r="AY254" s="165"/>
    </row>
    <row r="255" spans="1:51" ht="64.5" customHeight="1">
      <c r="A255" s="108" t="s">
        <v>1922</v>
      </c>
      <c r="B255" s="162"/>
      <c r="C255" s="110" t="s">
        <v>902</v>
      </c>
      <c r="D255" s="155" t="s">
        <v>1923</v>
      </c>
      <c r="E255" s="112" t="s">
        <v>904</v>
      </c>
      <c r="F255" s="144" t="s">
        <v>1924</v>
      </c>
      <c r="G255" s="112" t="s">
        <v>906</v>
      </c>
      <c r="H255" s="114" t="s">
        <v>907</v>
      </c>
      <c r="I255" s="115" t="s">
        <v>908</v>
      </c>
      <c r="J255" s="116"/>
      <c r="K255" s="117" t="s">
        <v>17</v>
      </c>
      <c r="L255" s="118" t="s">
        <v>1925</v>
      </c>
      <c r="M255" s="119" t="s">
        <v>910</v>
      </c>
      <c r="N255" s="120"/>
      <c r="O255" s="141"/>
      <c r="P255" s="122"/>
      <c r="Q255" s="122"/>
      <c r="R255" s="123"/>
      <c r="S255" s="163"/>
      <c r="T255" s="125"/>
      <c r="U255" s="112"/>
      <c r="V255" s="164"/>
      <c r="W255" s="163"/>
      <c r="X255" s="129"/>
      <c r="Y255" s="112"/>
      <c r="Z255" s="164"/>
      <c r="AA255" s="163"/>
      <c r="AB255" s="129"/>
      <c r="AC255" s="112"/>
      <c r="AD255" s="164"/>
      <c r="AE255" s="163"/>
      <c r="AF255" s="129"/>
      <c r="AG255" s="112"/>
      <c r="AH255" s="164"/>
      <c r="AI255" s="163"/>
      <c r="AJ255" s="129"/>
      <c r="AK255" s="112" t="s">
        <v>912</v>
      </c>
      <c r="AL255" s="164"/>
      <c r="AM255" s="163"/>
      <c r="AN255" s="129"/>
      <c r="AO255" s="112" t="s">
        <v>912</v>
      </c>
      <c r="AP255" s="164"/>
      <c r="AQ255" s="163"/>
      <c r="AR255" s="129"/>
      <c r="AS255" s="112" t="s">
        <v>912</v>
      </c>
      <c r="AT255" s="164"/>
      <c r="AU255" s="163"/>
      <c r="AV255" s="129"/>
      <c r="AW255" s="112" t="s">
        <v>912</v>
      </c>
      <c r="AX255" s="164"/>
      <c r="AY255" s="165"/>
    </row>
    <row r="256" spans="1:51" ht="64.5" customHeight="1">
      <c r="A256" s="108" t="s">
        <v>1926</v>
      </c>
      <c r="B256" s="162"/>
      <c r="C256" s="110" t="s">
        <v>902</v>
      </c>
      <c r="D256" s="155" t="s">
        <v>1927</v>
      </c>
      <c r="E256" s="112" t="s">
        <v>904</v>
      </c>
      <c r="F256" s="144" t="s">
        <v>1928</v>
      </c>
      <c r="G256" s="112" t="s">
        <v>906</v>
      </c>
      <c r="H256" s="114" t="s">
        <v>907</v>
      </c>
      <c r="I256" s="115" t="s">
        <v>908</v>
      </c>
      <c r="J256" s="116"/>
      <c r="K256" s="117" t="s">
        <v>17</v>
      </c>
      <c r="L256" s="118" t="s">
        <v>1929</v>
      </c>
      <c r="M256" s="119" t="s">
        <v>910</v>
      </c>
      <c r="N256" s="120"/>
      <c r="O256" s="141"/>
      <c r="P256" s="122"/>
      <c r="Q256" s="122"/>
      <c r="R256" s="123"/>
      <c r="S256" s="163"/>
      <c r="T256" s="125"/>
      <c r="U256" s="112"/>
      <c r="V256" s="164"/>
      <c r="W256" s="163"/>
      <c r="X256" s="129"/>
      <c r="Y256" s="112"/>
      <c r="Z256" s="164"/>
      <c r="AA256" s="163"/>
      <c r="AB256" s="129"/>
      <c r="AC256" s="112"/>
      <c r="AD256" s="164"/>
      <c r="AE256" s="163"/>
      <c r="AF256" s="129"/>
      <c r="AG256" s="112"/>
      <c r="AH256" s="164"/>
      <c r="AI256" s="163"/>
      <c r="AJ256" s="129"/>
      <c r="AK256" s="112" t="s">
        <v>912</v>
      </c>
      <c r="AL256" s="164"/>
      <c r="AM256" s="163"/>
      <c r="AN256" s="129"/>
      <c r="AO256" s="112" t="s">
        <v>912</v>
      </c>
      <c r="AP256" s="164"/>
      <c r="AQ256" s="163"/>
      <c r="AR256" s="129"/>
      <c r="AS256" s="112" t="s">
        <v>912</v>
      </c>
      <c r="AT256" s="164"/>
      <c r="AU256" s="163"/>
      <c r="AV256" s="129"/>
      <c r="AW256" s="112" t="s">
        <v>912</v>
      </c>
      <c r="AX256" s="164"/>
      <c r="AY256" s="165"/>
    </row>
    <row r="257" spans="1:51" ht="64.5" customHeight="1">
      <c r="A257" s="108" t="s">
        <v>1930</v>
      </c>
      <c r="B257" s="162"/>
      <c r="C257" s="110" t="s">
        <v>902</v>
      </c>
      <c r="D257" s="155" t="s">
        <v>1931</v>
      </c>
      <c r="E257" s="112" t="s">
        <v>904</v>
      </c>
      <c r="F257" s="146" t="s">
        <v>1932</v>
      </c>
      <c r="G257" s="112" t="s">
        <v>906</v>
      </c>
      <c r="H257" s="114" t="s">
        <v>907</v>
      </c>
      <c r="I257" s="115" t="s">
        <v>908</v>
      </c>
      <c r="J257" s="116"/>
      <c r="K257" s="117" t="s">
        <v>17</v>
      </c>
      <c r="L257" s="118" t="s">
        <v>1933</v>
      </c>
      <c r="M257" s="119" t="s">
        <v>910</v>
      </c>
      <c r="N257" s="120"/>
      <c r="O257" s="141"/>
      <c r="P257" s="122"/>
      <c r="Q257" s="122"/>
      <c r="R257" s="123"/>
      <c r="S257" s="163"/>
      <c r="T257" s="125"/>
      <c r="U257" s="112"/>
      <c r="V257" s="164"/>
      <c r="W257" s="163"/>
      <c r="X257" s="129"/>
      <c r="Y257" s="112"/>
      <c r="Z257" s="164"/>
      <c r="AA257" s="163"/>
      <c r="AB257" s="129"/>
      <c r="AC257" s="112"/>
      <c r="AD257" s="164"/>
      <c r="AE257" s="163"/>
      <c r="AF257" s="129"/>
      <c r="AG257" s="112"/>
      <c r="AH257" s="164"/>
      <c r="AI257" s="163"/>
      <c r="AJ257" s="129"/>
      <c r="AK257" s="112" t="s">
        <v>912</v>
      </c>
      <c r="AL257" s="164"/>
      <c r="AM257" s="163"/>
      <c r="AN257" s="129"/>
      <c r="AO257" s="112" t="s">
        <v>912</v>
      </c>
      <c r="AP257" s="164"/>
      <c r="AQ257" s="163"/>
      <c r="AR257" s="129"/>
      <c r="AS257" s="112" t="s">
        <v>912</v>
      </c>
      <c r="AT257" s="164"/>
      <c r="AU257" s="163"/>
      <c r="AV257" s="129"/>
      <c r="AW257" s="112" t="s">
        <v>912</v>
      </c>
      <c r="AX257" s="164"/>
      <c r="AY257" s="165"/>
    </row>
    <row r="258" spans="1:51" ht="64.5" customHeight="1">
      <c r="A258" s="108" t="s">
        <v>1934</v>
      </c>
      <c r="B258" s="162"/>
      <c r="C258" s="110" t="s">
        <v>902</v>
      </c>
      <c r="D258" s="155" t="s">
        <v>1935</v>
      </c>
      <c r="E258" s="112" t="s">
        <v>904</v>
      </c>
      <c r="F258" s="168" t="s">
        <v>1936</v>
      </c>
      <c r="G258" s="112" t="s">
        <v>906</v>
      </c>
      <c r="H258" s="114" t="s">
        <v>907</v>
      </c>
      <c r="I258" s="115" t="s">
        <v>908</v>
      </c>
      <c r="J258" s="116"/>
      <c r="K258" s="117" t="s">
        <v>17</v>
      </c>
      <c r="L258" s="118" t="s">
        <v>1937</v>
      </c>
      <c r="M258" s="119" t="s">
        <v>910</v>
      </c>
      <c r="N258" s="120"/>
      <c r="O258" s="141"/>
      <c r="P258" s="122"/>
      <c r="Q258" s="122"/>
      <c r="R258" s="123"/>
      <c r="S258" s="163"/>
      <c r="T258" s="125"/>
      <c r="U258" s="112"/>
      <c r="V258" s="164"/>
      <c r="W258" s="163"/>
      <c r="X258" s="129"/>
      <c r="Y258" s="112"/>
      <c r="Z258" s="164"/>
      <c r="AA258" s="163"/>
      <c r="AB258" s="129"/>
      <c r="AC258" s="112"/>
      <c r="AD258" s="164"/>
      <c r="AE258" s="163"/>
      <c r="AF258" s="129"/>
      <c r="AG258" s="112"/>
      <c r="AH258" s="164"/>
      <c r="AI258" s="163"/>
      <c r="AJ258" s="129"/>
      <c r="AK258" s="112" t="s">
        <v>912</v>
      </c>
      <c r="AL258" s="164"/>
      <c r="AM258" s="163"/>
      <c r="AN258" s="129"/>
      <c r="AO258" s="112" t="s">
        <v>912</v>
      </c>
      <c r="AP258" s="164"/>
      <c r="AQ258" s="163"/>
      <c r="AR258" s="129"/>
      <c r="AS258" s="112" t="s">
        <v>912</v>
      </c>
      <c r="AT258" s="164"/>
      <c r="AU258" s="163"/>
      <c r="AV258" s="129"/>
      <c r="AW258" s="112" t="s">
        <v>912</v>
      </c>
      <c r="AX258" s="164"/>
      <c r="AY258" s="165"/>
    </row>
    <row r="259" spans="1:51" ht="64.5" customHeight="1">
      <c r="A259" s="108" t="s">
        <v>1938</v>
      </c>
      <c r="B259" s="162"/>
      <c r="C259" s="110" t="s">
        <v>902</v>
      </c>
      <c r="D259" s="155" t="s">
        <v>1939</v>
      </c>
      <c r="E259" s="112" t="s">
        <v>904</v>
      </c>
      <c r="F259" s="113" t="s">
        <v>1940</v>
      </c>
      <c r="G259" s="112" t="s">
        <v>906</v>
      </c>
      <c r="H259" s="114" t="s">
        <v>907</v>
      </c>
      <c r="I259" s="115" t="s">
        <v>908</v>
      </c>
      <c r="J259" s="116"/>
      <c r="K259" s="117" t="s">
        <v>17</v>
      </c>
      <c r="L259" s="118" t="s">
        <v>1941</v>
      </c>
      <c r="M259" s="119" t="s">
        <v>910</v>
      </c>
      <c r="N259" s="120"/>
      <c r="O259" s="141"/>
      <c r="P259" s="122"/>
      <c r="Q259" s="122"/>
      <c r="R259" s="123"/>
      <c r="S259" s="163"/>
      <c r="T259" s="125"/>
      <c r="U259" s="112"/>
      <c r="V259" s="164"/>
      <c r="W259" s="163"/>
      <c r="X259" s="129"/>
      <c r="Y259" s="112"/>
      <c r="Z259" s="164"/>
      <c r="AA259" s="163"/>
      <c r="AB259" s="129"/>
      <c r="AC259" s="112"/>
      <c r="AD259" s="164"/>
      <c r="AE259" s="163"/>
      <c r="AF259" s="129"/>
      <c r="AG259" s="112"/>
      <c r="AH259" s="164"/>
      <c r="AI259" s="163"/>
      <c r="AJ259" s="129"/>
      <c r="AK259" s="112" t="s">
        <v>912</v>
      </c>
      <c r="AL259" s="164"/>
      <c r="AM259" s="163"/>
      <c r="AN259" s="129"/>
      <c r="AO259" s="112" t="s">
        <v>912</v>
      </c>
      <c r="AP259" s="164"/>
      <c r="AQ259" s="163"/>
      <c r="AR259" s="129"/>
      <c r="AS259" s="112" t="s">
        <v>912</v>
      </c>
      <c r="AT259" s="164"/>
      <c r="AU259" s="163"/>
      <c r="AV259" s="129"/>
      <c r="AW259" s="112" t="s">
        <v>912</v>
      </c>
      <c r="AX259" s="164"/>
      <c r="AY259" s="165"/>
    </row>
    <row r="260" spans="1:51" ht="64.5" customHeight="1">
      <c r="A260" s="108" t="s">
        <v>1942</v>
      </c>
      <c r="B260" s="162"/>
      <c r="C260" s="110" t="s">
        <v>902</v>
      </c>
      <c r="D260" s="155" t="s">
        <v>1943</v>
      </c>
      <c r="E260" s="112" t="s">
        <v>904</v>
      </c>
      <c r="F260" s="113" t="s">
        <v>1944</v>
      </c>
      <c r="G260" s="112" t="s">
        <v>906</v>
      </c>
      <c r="H260" s="114" t="s">
        <v>907</v>
      </c>
      <c r="I260" s="115" t="s">
        <v>908</v>
      </c>
      <c r="J260" s="116"/>
      <c r="K260" s="117" t="s">
        <v>17</v>
      </c>
      <c r="L260" s="118" t="s">
        <v>1945</v>
      </c>
      <c r="M260" s="119" t="s">
        <v>910</v>
      </c>
      <c r="N260" s="120"/>
      <c r="O260" s="141"/>
      <c r="P260" s="122"/>
      <c r="Q260" s="122"/>
      <c r="R260" s="123"/>
      <c r="S260" s="163"/>
      <c r="T260" s="125"/>
      <c r="U260" s="112"/>
      <c r="V260" s="164"/>
      <c r="W260" s="163"/>
      <c r="X260" s="129"/>
      <c r="Y260" s="112"/>
      <c r="Z260" s="164"/>
      <c r="AA260" s="163"/>
      <c r="AB260" s="129"/>
      <c r="AC260" s="112"/>
      <c r="AD260" s="164"/>
      <c r="AE260" s="163"/>
      <c r="AF260" s="129"/>
      <c r="AG260" s="112"/>
      <c r="AH260" s="164"/>
      <c r="AI260" s="163"/>
      <c r="AJ260" s="129"/>
      <c r="AK260" s="112" t="s">
        <v>912</v>
      </c>
      <c r="AL260" s="164"/>
      <c r="AM260" s="163"/>
      <c r="AN260" s="129"/>
      <c r="AO260" s="112" t="s">
        <v>912</v>
      </c>
      <c r="AP260" s="164"/>
      <c r="AQ260" s="163"/>
      <c r="AR260" s="129"/>
      <c r="AS260" s="112" t="s">
        <v>912</v>
      </c>
      <c r="AT260" s="164"/>
      <c r="AU260" s="163"/>
      <c r="AV260" s="129"/>
      <c r="AW260" s="112" t="s">
        <v>912</v>
      </c>
      <c r="AX260" s="164"/>
      <c r="AY260" s="165"/>
    </row>
    <row r="261" spans="1:51" ht="64.5" customHeight="1">
      <c r="A261" s="108" t="s">
        <v>1946</v>
      </c>
      <c r="B261" s="162"/>
      <c r="C261" s="110" t="s">
        <v>902</v>
      </c>
      <c r="D261" s="155" t="s">
        <v>1947</v>
      </c>
      <c r="E261" s="112" t="s">
        <v>904</v>
      </c>
      <c r="F261" s="113" t="s">
        <v>1948</v>
      </c>
      <c r="G261" s="112" t="s">
        <v>906</v>
      </c>
      <c r="H261" s="114" t="s">
        <v>907</v>
      </c>
      <c r="I261" s="115" t="s">
        <v>908</v>
      </c>
      <c r="J261" s="116"/>
      <c r="K261" s="117" t="s">
        <v>17</v>
      </c>
      <c r="L261" s="118" t="s">
        <v>1949</v>
      </c>
      <c r="M261" s="119" t="s">
        <v>910</v>
      </c>
      <c r="N261" s="120"/>
      <c r="O261" s="141"/>
      <c r="P261" s="122"/>
      <c r="Q261" s="122"/>
      <c r="R261" s="123"/>
      <c r="S261" s="163"/>
      <c r="T261" s="125"/>
      <c r="U261" s="112"/>
      <c r="V261" s="164"/>
      <c r="W261" s="163"/>
      <c r="X261" s="129"/>
      <c r="Y261" s="112"/>
      <c r="Z261" s="164"/>
      <c r="AA261" s="163"/>
      <c r="AB261" s="129"/>
      <c r="AC261" s="112"/>
      <c r="AD261" s="164"/>
      <c r="AE261" s="163"/>
      <c r="AF261" s="129"/>
      <c r="AG261" s="112"/>
      <c r="AH261" s="164"/>
      <c r="AI261" s="163"/>
      <c r="AJ261" s="129"/>
      <c r="AK261" s="112" t="s">
        <v>912</v>
      </c>
      <c r="AL261" s="164"/>
      <c r="AM261" s="163"/>
      <c r="AN261" s="129"/>
      <c r="AO261" s="112" t="s">
        <v>912</v>
      </c>
      <c r="AP261" s="164"/>
      <c r="AQ261" s="163"/>
      <c r="AR261" s="129"/>
      <c r="AS261" s="112" t="s">
        <v>912</v>
      </c>
      <c r="AT261" s="164"/>
      <c r="AU261" s="163"/>
      <c r="AV261" s="129"/>
      <c r="AW261" s="112" t="s">
        <v>912</v>
      </c>
      <c r="AX261" s="164"/>
      <c r="AY261" s="165"/>
    </row>
    <row r="262" spans="1:51" ht="64.5" customHeight="1">
      <c r="A262" s="108" t="s">
        <v>1950</v>
      </c>
      <c r="B262" s="162"/>
      <c r="C262" s="110" t="s">
        <v>902</v>
      </c>
      <c r="D262" s="155" t="s">
        <v>1951</v>
      </c>
      <c r="E262" s="112" t="s">
        <v>904</v>
      </c>
      <c r="F262" s="113" t="s">
        <v>1952</v>
      </c>
      <c r="G262" s="112" t="s">
        <v>906</v>
      </c>
      <c r="H262" s="114" t="s">
        <v>907</v>
      </c>
      <c r="I262" s="115" t="s">
        <v>908</v>
      </c>
      <c r="J262" s="116"/>
      <c r="K262" s="117" t="s">
        <v>17</v>
      </c>
      <c r="L262" s="118" t="s">
        <v>1953</v>
      </c>
      <c r="M262" s="119" t="s">
        <v>910</v>
      </c>
      <c r="N262" s="120"/>
      <c r="O262" s="141"/>
      <c r="P262" s="122"/>
      <c r="Q262" s="122"/>
      <c r="R262" s="123"/>
      <c r="S262" s="163"/>
      <c r="T262" s="125"/>
      <c r="U262" s="112"/>
      <c r="V262" s="164"/>
      <c r="W262" s="163"/>
      <c r="X262" s="129"/>
      <c r="Y262" s="112"/>
      <c r="Z262" s="164"/>
      <c r="AA262" s="163"/>
      <c r="AB262" s="129"/>
      <c r="AC262" s="112"/>
      <c r="AD262" s="164"/>
      <c r="AE262" s="163"/>
      <c r="AF262" s="129"/>
      <c r="AG262" s="112"/>
      <c r="AH262" s="164"/>
      <c r="AI262" s="163"/>
      <c r="AJ262" s="129"/>
      <c r="AK262" s="112" t="s">
        <v>912</v>
      </c>
      <c r="AL262" s="164"/>
      <c r="AM262" s="163"/>
      <c r="AN262" s="129"/>
      <c r="AO262" s="112" t="s">
        <v>912</v>
      </c>
      <c r="AP262" s="164"/>
      <c r="AQ262" s="163"/>
      <c r="AR262" s="129"/>
      <c r="AS262" s="112" t="s">
        <v>912</v>
      </c>
      <c r="AT262" s="164"/>
      <c r="AU262" s="163"/>
      <c r="AV262" s="129"/>
      <c r="AW262" s="112" t="s">
        <v>912</v>
      </c>
      <c r="AX262" s="164"/>
      <c r="AY262" s="165"/>
    </row>
    <row r="263" spans="1:51" ht="64.5" customHeight="1">
      <c r="A263" s="108" t="s">
        <v>1954</v>
      </c>
      <c r="B263" s="162"/>
      <c r="C263" s="110" t="s">
        <v>902</v>
      </c>
      <c r="D263" s="155" t="s">
        <v>1955</v>
      </c>
      <c r="E263" s="112" t="s">
        <v>904</v>
      </c>
      <c r="F263" s="113" t="s">
        <v>1956</v>
      </c>
      <c r="G263" s="112" t="s">
        <v>906</v>
      </c>
      <c r="H263" s="114" t="s">
        <v>907</v>
      </c>
      <c r="I263" s="115" t="s">
        <v>908</v>
      </c>
      <c r="J263" s="116"/>
      <c r="K263" s="117" t="s">
        <v>17</v>
      </c>
      <c r="L263" s="118" t="s">
        <v>1957</v>
      </c>
      <c r="M263" s="119" t="s">
        <v>910</v>
      </c>
      <c r="N263" s="120"/>
      <c r="O263" s="141"/>
      <c r="P263" s="122"/>
      <c r="Q263" s="122"/>
      <c r="R263" s="123"/>
      <c r="S263" s="163"/>
      <c r="T263" s="125"/>
      <c r="U263" s="112"/>
      <c r="V263" s="164"/>
      <c r="W263" s="163"/>
      <c r="X263" s="129"/>
      <c r="Y263" s="112"/>
      <c r="Z263" s="164"/>
      <c r="AA263" s="163"/>
      <c r="AB263" s="129"/>
      <c r="AC263" s="112"/>
      <c r="AD263" s="164"/>
      <c r="AE263" s="163"/>
      <c r="AF263" s="129"/>
      <c r="AG263" s="112"/>
      <c r="AH263" s="164"/>
      <c r="AI263" s="163"/>
      <c r="AJ263" s="129"/>
      <c r="AK263" s="112" t="s">
        <v>912</v>
      </c>
      <c r="AL263" s="164"/>
      <c r="AM263" s="163"/>
      <c r="AN263" s="129"/>
      <c r="AO263" s="112" t="s">
        <v>912</v>
      </c>
      <c r="AP263" s="164"/>
      <c r="AQ263" s="163"/>
      <c r="AR263" s="129"/>
      <c r="AS263" s="112" t="s">
        <v>912</v>
      </c>
      <c r="AT263" s="164"/>
      <c r="AU263" s="163"/>
      <c r="AV263" s="129"/>
      <c r="AW263" s="112" t="s">
        <v>912</v>
      </c>
      <c r="AX263" s="164"/>
      <c r="AY263" s="165"/>
    </row>
    <row r="264" spans="1:51" ht="64.5" customHeight="1">
      <c r="A264" s="108" t="s">
        <v>1958</v>
      </c>
      <c r="B264" s="162"/>
      <c r="C264" s="110" t="s">
        <v>902</v>
      </c>
      <c r="D264" s="155" t="s">
        <v>1959</v>
      </c>
      <c r="E264" s="112" t="s">
        <v>904</v>
      </c>
      <c r="F264" s="113" t="s">
        <v>1960</v>
      </c>
      <c r="G264" s="112" t="s">
        <v>906</v>
      </c>
      <c r="H264" s="114" t="s">
        <v>907</v>
      </c>
      <c r="I264" s="115" t="s">
        <v>908</v>
      </c>
      <c r="J264" s="116"/>
      <c r="K264" s="117" t="s">
        <v>17</v>
      </c>
      <c r="L264" s="118" t="s">
        <v>1961</v>
      </c>
      <c r="M264" s="119" t="s">
        <v>910</v>
      </c>
      <c r="N264" s="120"/>
      <c r="O264" s="141"/>
      <c r="P264" s="122"/>
      <c r="Q264" s="122"/>
      <c r="R264" s="123"/>
      <c r="S264" s="163"/>
      <c r="T264" s="125"/>
      <c r="U264" s="112"/>
      <c r="V264" s="164"/>
      <c r="W264" s="163"/>
      <c r="X264" s="129"/>
      <c r="Y264" s="112"/>
      <c r="Z264" s="164"/>
      <c r="AA264" s="163"/>
      <c r="AB264" s="129"/>
      <c r="AC264" s="112"/>
      <c r="AD264" s="164"/>
      <c r="AE264" s="163"/>
      <c r="AF264" s="129"/>
      <c r="AG264" s="112"/>
      <c r="AH264" s="164"/>
      <c r="AI264" s="163"/>
      <c r="AJ264" s="129"/>
      <c r="AK264" s="112" t="s">
        <v>912</v>
      </c>
      <c r="AL264" s="164"/>
      <c r="AM264" s="163"/>
      <c r="AN264" s="129"/>
      <c r="AO264" s="112" t="s">
        <v>912</v>
      </c>
      <c r="AP264" s="164"/>
      <c r="AQ264" s="163"/>
      <c r="AR264" s="129"/>
      <c r="AS264" s="112" t="s">
        <v>912</v>
      </c>
      <c r="AT264" s="164"/>
      <c r="AU264" s="163"/>
      <c r="AV264" s="129"/>
      <c r="AW264" s="112" t="s">
        <v>912</v>
      </c>
      <c r="AX264" s="164"/>
      <c r="AY264" s="165"/>
    </row>
    <row r="265" spans="1:51" ht="64.5" customHeight="1">
      <c r="A265" s="108" t="s">
        <v>1962</v>
      </c>
      <c r="B265" s="162"/>
      <c r="C265" s="110" t="s">
        <v>902</v>
      </c>
      <c r="D265" s="155" t="s">
        <v>1963</v>
      </c>
      <c r="E265" s="112" t="s">
        <v>904</v>
      </c>
      <c r="F265" s="113" t="s">
        <v>1964</v>
      </c>
      <c r="G265" s="112" t="s">
        <v>906</v>
      </c>
      <c r="H265" s="114" t="s">
        <v>907</v>
      </c>
      <c r="I265" s="115" t="s">
        <v>908</v>
      </c>
      <c r="J265" s="116"/>
      <c r="K265" s="117" t="s">
        <v>17</v>
      </c>
      <c r="L265" s="118" t="s">
        <v>1965</v>
      </c>
      <c r="M265" s="119" t="s">
        <v>910</v>
      </c>
      <c r="N265" s="120"/>
      <c r="O265" s="141"/>
      <c r="P265" s="122"/>
      <c r="Q265" s="122"/>
      <c r="R265" s="123"/>
      <c r="S265" s="163"/>
      <c r="T265" s="125"/>
      <c r="U265" s="112"/>
      <c r="V265" s="164"/>
      <c r="W265" s="163"/>
      <c r="X265" s="129"/>
      <c r="Y265" s="112"/>
      <c r="Z265" s="164"/>
      <c r="AA265" s="163"/>
      <c r="AB265" s="129"/>
      <c r="AC265" s="112"/>
      <c r="AD265" s="164"/>
      <c r="AE265" s="163"/>
      <c r="AF265" s="129"/>
      <c r="AG265" s="112"/>
      <c r="AH265" s="164"/>
      <c r="AI265" s="163"/>
      <c r="AJ265" s="129"/>
      <c r="AK265" s="112" t="s">
        <v>912</v>
      </c>
      <c r="AL265" s="164"/>
      <c r="AM265" s="163"/>
      <c r="AN265" s="129"/>
      <c r="AO265" s="112" t="s">
        <v>912</v>
      </c>
      <c r="AP265" s="164"/>
      <c r="AQ265" s="163"/>
      <c r="AR265" s="129"/>
      <c r="AS265" s="112" t="s">
        <v>912</v>
      </c>
      <c r="AT265" s="164"/>
      <c r="AU265" s="163"/>
      <c r="AV265" s="129"/>
      <c r="AW265" s="112" t="s">
        <v>912</v>
      </c>
      <c r="AX265" s="164"/>
      <c r="AY265" s="165"/>
    </row>
    <row r="266" spans="1:51" ht="64.5" customHeight="1">
      <c r="A266" s="108" t="s">
        <v>1966</v>
      </c>
      <c r="B266" s="162"/>
      <c r="C266" s="110" t="s">
        <v>902</v>
      </c>
      <c r="D266" s="155" t="s">
        <v>1967</v>
      </c>
      <c r="E266" s="112" t="s">
        <v>904</v>
      </c>
      <c r="F266" s="113" t="s">
        <v>1968</v>
      </c>
      <c r="G266" s="112" t="s">
        <v>906</v>
      </c>
      <c r="H266" s="114" t="s">
        <v>907</v>
      </c>
      <c r="I266" s="115" t="s">
        <v>908</v>
      </c>
      <c r="J266" s="116"/>
      <c r="K266" s="117" t="s">
        <v>17</v>
      </c>
      <c r="L266" s="118" t="s">
        <v>1969</v>
      </c>
      <c r="M266" s="119" t="s">
        <v>910</v>
      </c>
      <c r="N266" s="120"/>
      <c r="O266" s="141"/>
      <c r="P266" s="122"/>
      <c r="Q266" s="122"/>
      <c r="R266" s="123"/>
      <c r="S266" s="163"/>
      <c r="T266" s="125"/>
      <c r="U266" s="112"/>
      <c r="V266" s="164"/>
      <c r="W266" s="163"/>
      <c r="X266" s="129"/>
      <c r="Y266" s="112"/>
      <c r="Z266" s="164"/>
      <c r="AA266" s="163"/>
      <c r="AB266" s="129"/>
      <c r="AC266" s="112"/>
      <c r="AD266" s="164"/>
      <c r="AE266" s="163"/>
      <c r="AF266" s="129"/>
      <c r="AG266" s="112"/>
      <c r="AH266" s="164"/>
      <c r="AI266" s="163"/>
      <c r="AJ266" s="129"/>
      <c r="AK266" s="112" t="s">
        <v>912</v>
      </c>
      <c r="AL266" s="164"/>
      <c r="AM266" s="163"/>
      <c r="AN266" s="129"/>
      <c r="AO266" s="112" t="s">
        <v>912</v>
      </c>
      <c r="AP266" s="164"/>
      <c r="AQ266" s="163"/>
      <c r="AR266" s="129"/>
      <c r="AS266" s="112" t="s">
        <v>912</v>
      </c>
      <c r="AT266" s="164"/>
      <c r="AU266" s="163"/>
      <c r="AV266" s="129"/>
      <c r="AW266" s="112" t="s">
        <v>912</v>
      </c>
      <c r="AX266" s="164"/>
      <c r="AY266" s="165"/>
    </row>
    <row r="267" spans="1:51" ht="64.5" customHeight="1">
      <c r="A267" s="108" t="s">
        <v>1970</v>
      </c>
      <c r="B267" s="162"/>
      <c r="C267" s="110" t="s">
        <v>902</v>
      </c>
      <c r="D267" s="155" t="s">
        <v>1971</v>
      </c>
      <c r="E267" s="112" t="s">
        <v>904</v>
      </c>
      <c r="F267" s="113" t="s">
        <v>1972</v>
      </c>
      <c r="G267" s="112" t="s">
        <v>906</v>
      </c>
      <c r="H267" s="114" t="s">
        <v>907</v>
      </c>
      <c r="I267" s="115" t="s">
        <v>908</v>
      </c>
      <c r="J267" s="116"/>
      <c r="K267" s="117" t="s">
        <v>17</v>
      </c>
      <c r="L267" s="118" t="s">
        <v>1973</v>
      </c>
      <c r="M267" s="119" t="s">
        <v>910</v>
      </c>
      <c r="N267" s="120"/>
      <c r="O267" s="141"/>
      <c r="P267" s="122"/>
      <c r="Q267" s="122"/>
      <c r="R267" s="123"/>
      <c r="S267" s="163"/>
      <c r="T267" s="125"/>
      <c r="U267" s="112"/>
      <c r="V267" s="164"/>
      <c r="W267" s="163"/>
      <c r="X267" s="129"/>
      <c r="Y267" s="112"/>
      <c r="Z267" s="164"/>
      <c r="AA267" s="163"/>
      <c r="AB267" s="129"/>
      <c r="AC267" s="112"/>
      <c r="AD267" s="164"/>
      <c r="AE267" s="163"/>
      <c r="AF267" s="129"/>
      <c r="AG267" s="112"/>
      <c r="AH267" s="164"/>
      <c r="AI267" s="163"/>
      <c r="AJ267" s="129"/>
      <c r="AK267" s="112" t="s">
        <v>912</v>
      </c>
      <c r="AL267" s="164"/>
      <c r="AM267" s="163"/>
      <c r="AN267" s="129"/>
      <c r="AO267" s="112" t="s">
        <v>912</v>
      </c>
      <c r="AP267" s="164"/>
      <c r="AQ267" s="163"/>
      <c r="AR267" s="129"/>
      <c r="AS267" s="112" t="s">
        <v>912</v>
      </c>
      <c r="AT267" s="164"/>
      <c r="AU267" s="163"/>
      <c r="AV267" s="129"/>
      <c r="AW267" s="112" t="s">
        <v>912</v>
      </c>
      <c r="AX267" s="164"/>
      <c r="AY267" s="165"/>
    </row>
    <row r="268" spans="1:51" ht="64.5" customHeight="1">
      <c r="A268" s="108" t="s">
        <v>1974</v>
      </c>
      <c r="B268" s="162"/>
      <c r="C268" s="110" t="s">
        <v>902</v>
      </c>
      <c r="D268" s="155" t="s">
        <v>1975</v>
      </c>
      <c r="E268" s="112" t="s">
        <v>904</v>
      </c>
      <c r="F268" s="113" t="s">
        <v>1976</v>
      </c>
      <c r="G268" s="112" t="s">
        <v>906</v>
      </c>
      <c r="H268" s="114" t="s">
        <v>907</v>
      </c>
      <c r="I268" s="115" t="s">
        <v>908</v>
      </c>
      <c r="J268" s="116"/>
      <c r="K268" s="117" t="s">
        <v>17</v>
      </c>
      <c r="L268" s="118" t="s">
        <v>1977</v>
      </c>
      <c r="M268" s="119" t="s">
        <v>910</v>
      </c>
      <c r="N268" s="120"/>
      <c r="O268" s="141"/>
      <c r="P268" s="122"/>
      <c r="Q268" s="122"/>
      <c r="R268" s="123"/>
      <c r="S268" s="163"/>
      <c r="T268" s="125"/>
      <c r="U268" s="112"/>
      <c r="V268" s="164"/>
      <c r="W268" s="163"/>
      <c r="X268" s="129"/>
      <c r="Y268" s="112"/>
      <c r="Z268" s="164"/>
      <c r="AA268" s="163"/>
      <c r="AB268" s="129"/>
      <c r="AC268" s="112"/>
      <c r="AD268" s="164"/>
      <c r="AE268" s="163"/>
      <c r="AF268" s="129"/>
      <c r="AG268" s="112"/>
      <c r="AH268" s="164"/>
      <c r="AI268" s="163"/>
      <c r="AJ268" s="129"/>
      <c r="AK268" s="112" t="s">
        <v>912</v>
      </c>
      <c r="AL268" s="164"/>
      <c r="AM268" s="163"/>
      <c r="AN268" s="129"/>
      <c r="AO268" s="112" t="s">
        <v>912</v>
      </c>
      <c r="AP268" s="164"/>
      <c r="AQ268" s="163"/>
      <c r="AR268" s="129"/>
      <c r="AS268" s="112" t="s">
        <v>912</v>
      </c>
      <c r="AT268" s="164"/>
      <c r="AU268" s="163"/>
      <c r="AV268" s="129"/>
      <c r="AW268" s="112" t="s">
        <v>912</v>
      </c>
      <c r="AX268" s="164"/>
      <c r="AY268" s="165"/>
    </row>
    <row r="269" spans="1:51" ht="64.5" customHeight="1">
      <c r="A269" s="108" t="s">
        <v>1978</v>
      </c>
      <c r="B269" s="162"/>
      <c r="C269" s="110" t="s">
        <v>902</v>
      </c>
      <c r="D269" s="155" t="s">
        <v>1979</v>
      </c>
      <c r="E269" s="112" t="s">
        <v>904</v>
      </c>
      <c r="F269" s="113" t="s">
        <v>1980</v>
      </c>
      <c r="G269" s="112" t="s">
        <v>906</v>
      </c>
      <c r="H269" s="114" t="s">
        <v>907</v>
      </c>
      <c r="I269" s="115" t="s">
        <v>908</v>
      </c>
      <c r="J269" s="116"/>
      <c r="K269" s="117" t="s">
        <v>17</v>
      </c>
      <c r="L269" s="118" t="s">
        <v>1981</v>
      </c>
      <c r="M269" s="119" t="s">
        <v>910</v>
      </c>
      <c r="N269" s="120"/>
      <c r="O269" s="141"/>
      <c r="P269" s="122"/>
      <c r="Q269" s="122"/>
      <c r="R269" s="123"/>
      <c r="S269" s="163"/>
      <c r="T269" s="125"/>
      <c r="U269" s="112"/>
      <c r="V269" s="164"/>
      <c r="W269" s="163"/>
      <c r="X269" s="129"/>
      <c r="Y269" s="112"/>
      <c r="Z269" s="164"/>
      <c r="AA269" s="163"/>
      <c r="AB269" s="129"/>
      <c r="AC269" s="112"/>
      <c r="AD269" s="164"/>
      <c r="AE269" s="163"/>
      <c r="AF269" s="129"/>
      <c r="AG269" s="112"/>
      <c r="AH269" s="164"/>
      <c r="AI269" s="163"/>
      <c r="AJ269" s="129"/>
      <c r="AK269" s="112" t="s">
        <v>912</v>
      </c>
      <c r="AL269" s="164"/>
      <c r="AM269" s="163"/>
      <c r="AN269" s="129"/>
      <c r="AO269" s="112" t="s">
        <v>912</v>
      </c>
      <c r="AP269" s="164"/>
      <c r="AQ269" s="163"/>
      <c r="AR269" s="129"/>
      <c r="AS269" s="112" t="s">
        <v>912</v>
      </c>
      <c r="AT269" s="164"/>
      <c r="AU269" s="163"/>
      <c r="AV269" s="129"/>
      <c r="AW269" s="112" t="s">
        <v>912</v>
      </c>
      <c r="AX269" s="164"/>
      <c r="AY269" s="165"/>
    </row>
    <row r="270" spans="1:51" ht="64.5" customHeight="1">
      <c r="A270" s="108" t="s">
        <v>1982</v>
      </c>
      <c r="B270" s="162"/>
      <c r="C270" s="110" t="s">
        <v>902</v>
      </c>
      <c r="D270" s="155" t="s">
        <v>1983</v>
      </c>
      <c r="E270" s="112" t="s">
        <v>904</v>
      </c>
      <c r="F270" s="113" t="s">
        <v>1984</v>
      </c>
      <c r="G270" s="112" t="s">
        <v>906</v>
      </c>
      <c r="H270" s="114" t="s">
        <v>907</v>
      </c>
      <c r="I270" s="115" t="s">
        <v>908</v>
      </c>
      <c r="J270" s="116"/>
      <c r="K270" s="117" t="s">
        <v>17</v>
      </c>
      <c r="L270" s="118" t="s">
        <v>1985</v>
      </c>
      <c r="M270" s="119" t="s">
        <v>910</v>
      </c>
      <c r="N270" s="120"/>
      <c r="O270" s="141"/>
      <c r="P270" s="122"/>
      <c r="Q270" s="122"/>
      <c r="R270" s="123"/>
      <c r="S270" s="163"/>
      <c r="T270" s="125"/>
      <c r="U270" s="112"/>
      <c r="V270" s="164"/>
      <c r="W270" s="163"/>
      <c r="X270" s="129"/>
      <c r="Y270" s="112"/>
      <c r="Z270" s="164"/>
      <c r="AA270" s="163"/>
      <c r="AB270" s="129"/>
      <c r="AC270" s="112"/>
      <c r="AD270" s="164"/>
      <c r="AE270" s="163"/>
      <c r="AF270" s="129"/>
      <c r="AG270" s="112"/>
      <c r="AH270" s="164"/>
      <c r="AI270" s="163"/>
      <c r="AJ270" s="129"/>
      <c r="AK270" s="112" t="s">
        <v>912</v>
      </c>
      <c r="AL270" s="164"/>
      <c r="AM270" s="163"/>
      <c r="AN270" s="129"/>
      <c r="AO270" s="112" t="s">
        <v>912</v>
      </c>
      <c r="AP270" s="164"/>
      <c r="AQ270" s="163"/>
      <c r="AR270" s="129"/>
      <c r="AS270" s="112" t="s">
        <v>912</v>
      </c>
      <c r="AT270" s="164"/>
      <c r="AU270" s="163"/>
      <c r="AV270" s="129"/>
      <c r="AW270" s="112" t="s">
        <v>912</v>
      </c>
      <c r="AX270" s="164"/>
      <c r="AY270" s="165"/>
    </row>
    <row r="271" spans="1:51" ht="64.5" customHeight="1">
      <c r="A271" s="108" t="s">
        <v>1986</v>
      </c>
      <c r="B271" s="162"/>
      <c r="C271" s="110" t="s">
        <v>902</v>
      </c>
      <c r="D271" s="155" t="s">
        <v>1987</v>
      </c>
      <c r="E271" s="112" t="s">
        <v>904</v>
      </c>
      <c r="F271" s="113" t="s">
        <v>1988</v>
      </c>
      <c r="G271" s="112" t="s">
        <v>906</v>
      </c>
      <c r="H271" s="114" t="s">
        <v>907</v>
      </c>
      <c r="I271" s="115" t="s">
        <v>908</v>
      </c>
      <c r="J271" s="116"/>
      <c r="K271" s="117" t="s">
        <v>17</v>
      </c>
      <c r="L271" s="118" t="s">
        <v>1989</v>
      </c>
      <c r="M271" s="119" t="s">
        <v>910</v>
      </c>
      <c r="N271" s="120"/>
      <c r="O271" s="141"/>
      <c r="P271" s="122"/>
      <c r="Q271" s="122"/>
      <c r="R271" s="123"/>
      <c r="S271" s="163"/>
      <c r="T271" s="125"/>
      <c r="U271" s="112"/>
      <c r="V271" s="164"/>
      <c r="W271" s="163"/>
      <c r="X271" s="129"/>
      <c r="Y271" s="112"/>
      <c r="Z271" s="164"/>
      <c r="AA271" s="163"/>
      <c r="AB271" s="129"/>
      <c r="AC271" s="112"/>
      <c r="AD271" s="164"/>
      <c r="AE271" s="163"/>
      <c r="AF271" s="129"/>
      <c r="AG271" s="112"/>
      <c r="AH271" s="164"/>
      <c r="AI271" s="163"/>
      <c r="AJ271" s="129"/>
      <c r="AK271" s="112" t="s">
        <v>912</v>
      </c>
      <c r="AL271" s="164"/>
      <c r="AM271" s="163"/>
      <c r="AN271" s="129"/>
      <c r="AO271" s="112" t="s">
        <v>912</v>
      </c>
      <c r="AP271" s="164"/>
      <c r="AQ271" s="163"/>
      <c r="AR271" s="129"/>
      <c r="AS271" s="112" t="s">
        <v>912</v>
      </c>
      <c r="AT271" s="164"/>
      <c r="AU271" s="163"/>
      <c r="AV271" s="129"/>
      <c r="AW271" s="112" t="s">
        <v>912</v>
      </c>
      <c r="AX271" s="164"/>
      <c r="AY271" s="165"/>
    </row>
    <row r="272" spans="1:51" ht="64.5" customHeight="1">
      <c r="A272" s="108" t="s">
        <v>1990</v>
      </c>
      <c r="B272" s="162"/>
      <c r="C272" s="110" t="s">
        <v>902</v>
      </c>
      <c r="D272" s="155" t="s">
        <v>1991</v>
      </c>
      <c r="E272" s="112" t="s">
        <v>904</v>
      </c>
      <c r="F272" s="113" t="s">
        <v>1992</v>
      </c>
      <c r="G272" s="112" t="s">
        <v>906</v>
      </c>
      <c r="H272" s="114" t="s">
        <v>907</v>
      </c>
      <c r="I272" s="115" t="s">
        <v>908</v>
      </c>
      <c r="J272" s="116"/>
      <c r="K272" s="117" t="s">
        <v>17</v>
      </c>
      <c r="L272" s="118" t="s">
        <v>1993</v>
      </c>
      <c r="M272" s="119" t="s">
        <v>910</v>
      </c>
      <c r="N272" s="120"/>
      <c r="O272" s="141"/>
      <c r="P272" s="122"/>
      <c r="Q272" s="122"/>
      <c r="R272" s="123"/>
      <c r="S272" s="163"/>
      <c r="T272" s="125"/>
      <c r="U272" s="112"/>
      <c r="V272" s="164"/>
      <c r="W272" s="163"/>
      <c r="X272" s="129"/>
      <c r="Y272" s="112"/>
      <c r="Z272" s="164"/>
      <c r="AA272" s="163"/>
      <c r="AB272" s="129"/>
      <c r="AC272" s="112"/>
      <c r="AD272" s="164"/>
      <c r="AE272" s="163"/>
      <c r="AF272" s="129"/>
      <c r="AG272" s="112"/>
      <c r="AH272" s="164"/>
      <c r="AI272" s="163"/>
      <c r="AJ272" s="129"/>
      <c r="AK272" s="112" t="s">
        <v>912</v>
      </c>
      <c r="AL272" s="164"/>
      <c r="AM272" s="163"/>
      <c r="AN272" s="129"/>
      <c r="AO272" s="112" t="s">
        <v>912</v>
      </c>
      <c r="AP272" s="164"/>
      <c r="AQ272" s="163"/>
      <c r="AR272" s="129"/>
      <c r="AS272" s="112" t="s">
        <v>912</v>
      </c>
      <c r="AT272" s="164"/>
      <c r="AU272" s="163"/>
      <c r="AV272" s="129"/>
      <c r="AW272" s="112" t="s">
        <v>912</v>
      </c>
      <c r="AX272" s="164"/>
      <c r="AY272" s="165"/>
    </row>
    <row r="273" spans="1:101" ht="64.5" customHeight="1">
      <c r="A273" s="108" t="s">
        <v>1994</v>
      </c>
      <c r="B273" s="162"/>
      <c r="C273" s="110" t="s">
        <v>902</v>
      </c>
      <c r="D273" s="155" t="s">
        <v>1995</v>
      </c>
      <c r="E273" s="112" t="s">
        <v>904</v>
      </c>
      <c r="F273" s="113" t="s">
        <v>1996</v>
      </c>
      <c r="G273" s="112" t="s">
        <v>906</v>
      </c>
      <c r="H273" s="114" t="s">
        <v>907</v>
      </c>
      <c r="I273" s="115" t="s">
        <v>908</v>
      </c>
      <c r="J273" s="116"/>
      <c r="K273" s="117" t="s">
        <v>17</v>
      </c>
      <c r="L273" s="118" t="s">
        <v>1997</v>
      </c>
      <c r="M273" s="119" t="s">
        <v>910</v>
      </c>
      <c r="N273" s="120"/>
      <c r="O273" s="141"/>
      <c r="P273" s="122"/>
      <c r="Q273" s="122"/>
      <c r="R273" s="123"/>
      <c r="S273" s="163"/>
      <c r="T273" s="125"/>
      <c r="U273" s="112"/>
      <c r="V273" s="164"/>
      <c r="W273" s="163"/>
      <c r="X273" s="129"/>
      <c r="Y273" s="112"/>
      <c r="Z273" s="164"/>
      <c r="AA273" s="163"/>
      <c r="AB273" s="129"/>
      <c r="AC273" s="112"/>
      <c r="AD273" s="164"/>
      <c r="AE273" s="163"/>
      <c r="AF273" s="129"/>
      <c r="AG273" s="112"/>
      <c r="AH273" s="164"/>
      <c r="AI273" s="163"/>
      <c r="AJ273" s="129"/>
      <c r="AK273" s="112" t="s">
        <v>912</v>
      </c>
      <c r="AL273" s="164"/>
      <c r="AM273" s="163"/>
      <c r="AN273" s="129"/>
      <c r="AO273" s="112" t="s">
        <v>912</v>
      </c>
      <c r="AP273" s="164"/>
      <c r="AQ273" s="163"/>
      <c r="AR273" s="129"/>
      <c r="AS273" s="112" t="s">
        <v>912</v>
      </c>
      <c r="AT273" s="164"/>
      <c r="AU273" s="163"/>
      <c r="AV273" s="129"/>
      <c r="AW273" s="112" t="s">
        <v>912</v>
      </c>
      <c r="AX273" s="164"/>
      <c r="AY273" s="165"/>
    </row>
    <row r="274" spans="1:101" ht="64.5" customHeight="1">
      <c r="A274" s="108" t="s">
        <v>1998</v>
      </c>
      <c r="B274" s="162"/>
      <c r="C274" s="110" t="s">
        <v>902</v>
      </c>
      <c r="D274" s="155" t="s">
        <v>1999</v>
      </c>
      <c r="E274" s="112" t="s">
        <v>904</v>
      </c>
      <c r="F274" s="113" t="s">
        <v>2000</v>
      </c>
      <c r="G274" s="112" t="s">
        <v>906</v>
      </c>
      <c r="H274" s="114" t="s">
        <v>907</v>
      </c>
      <c r="I274" s="115" t="s">
        <v>908</v>
      </c>
      <c r="J274" s="116"/>
      <c r="K274" s="117" t="s">
        <v>17</v>
      </c>
      <c r="L274" s="118" t="s">
        <v>2001</v>
      </c>
      <c r="M274" s="119" t="s">
        <v>910</v>
      </c>
      <c r="N274" s="120"/>
      <c r="O274" s="141"/>
      <c r="P274" s="122"/>
      <c r="Q274" s="122"/>
      <c r="R274" s="123"/>
      <c r="S274" s="163"/>
      <c r="T274" s="125"/>
      <c r="U274" s="112"/>
      <c r="V274" s="164"/>
      <c r="W274" s="163"/>
      <c r="X274" s="129"/>
      <c r="Y274" s="112"/>
      <c r="Z274" s="164"/>
      <c r="AA274" s="163"/>
      <c r="AB274" s="129"/>
      <c r="AC274" s="112"/>
      <c r="AD274" s="164"/>
      <c r="AE274" s="163"/>
      <c r="AF274" s="129"/>
      <c r="AG274" s="112"/>
      <c r="AH274" s="164"/>
      <c r="AI274" s="163"/>
      <c r="AJ274" s="129"/>
      <c r="AK274" s="112" t="s">
        <v>912</v>
      </c>
      <c r="AL274" s="164"/>
      <c r="AM274" s="163"/>
      <c r="AN274" s="129"/>
      <c r="AO274" s="112" t="s">
        <v>912</v>
      </c>
      <c r="AP274" s="164"/>
      <c r="AQ274" s="163"/>
      <c r="AR274" s="129"/>
      <c r="AS274" s="112" t="s">
        <v>912</v>
      </c>
      <c r="AT274" s="164"/>
      <c r="AU274" s="163"/>
      <c r="AV274" s="129"/>
      <c r="AW274" s="112" t="s">
        <v>912</v>
      </c>
      <c r="AX274" s="164"/>
      <c r="AY274" s="165"/>
    </row>
    <row r="275" spans="1:101" ht="64.5" customHeight="1">
      <c r="A275" s="108" t="s">
        <v>2002</v>
      </c>
      <c r="B275" s="162"/>
      <c r="C275" s="110" t="s">
        <v>902</v>
      </c>
      <c r="D275" s="155" t="s">
        <v>2003</v>
      </c>
      <c r="E275" s="112" t="s">
        <v>904</v>
      </c>
      <c r="F275" s="113" t="s">
        <v>2004</v>
      </c>
      <c r="G275" s="112" t="s">
        <v>906</v>
      </c>
      <c r="H275" s="114" t="s">
        <v>907</v>
      </c>
      <c r="I275" s="115" t="s">
        <v>908</v>
      </c>
      <c r="J275" s="116"/>
      <c r="K275" s="117" t="s">
        <v>17</v>
      </c>
      <c r="L275" s="118" t="s">
        <v>2005</v>
      </c>
      <c r="M275" s="119" t="s">
        <v>910</v>
      </c>
      <c r="N275" s="120"/>
      <c r="O275" s="141"/>
      <c r="P275" s="122"/>
      <c r="Q275" s="122"/>
      <c r="R275" s="123"/>
      <c r="S275" s="163"/>
      <c r="T275" s="125"/>
      <c r="U275" s="112"/>
      <c r="V275" s="164"/>
      <c r="W275" s="163"/>
      <c r="X275" s="129"/>
      <c r="Y275" s="112"/>
      <c r="Z275" s="164"/>
      <c r="AA275" s="163"/>
      <c r="AB275" s="129"/>
      <c r="AC275" s="112"/>
      <c r="AD275" s="164"/>
      <c r="AE275" s="163"/>
      <c r="AF275" s="129"/>
      <c r="AG275" s="112"/>
      <c r="AH275" s="164"/>
      <c r="AI275" s="163"/>
      <c r="AJ275" s="129"/>
      <c r="AK275" s="112" t="s">
        <v>912</v>
      </c>
      <c r="AL275" s="164"/>
      <c r="AM275" s="163"/>
      <c r="AN275" s="129"/>
      <c r="AO275" s="112" t="s">
        <v>912</v>
      </c>
      <c r="AP275" s="164"/>
      <c r="AQ275" s="163"/>
      <c r="AR275" s="129"/>
      <c r="AS275" s="112" t="s">
        <v>912</v>
      </c>
      <c r="AT275" s="164"/>
      <c r="AU275" s="163"/>
      <c r="AV275" s="129"/>
      <c r="AW275" s="112" t="s">
        <v>912</v>
      </c>
      <c r="AX275" s="164"/>
      <c r="AY275" s="165"/>
    </row>
    <row r="276" spans="1:101" ht="64.5" customHeight="1">
      <c r="A276" s="108" t="s">
        <v>2006</v>
      </c>
      <c r="B276" s="162"/>
      <c r="C276" s="110" t="s">
        <v>902</v>
      </c>
      <c r="D276" s="155" t="s">
        <v>2007</v>
      </c>
      <c r="E276" s="112" t="s">
        <v>904</v>
      </c>
      <c r="F276" s="113" t="s">
        <v>2008</v>
      </c>
      <c r="G276" s="112" t="s">
        <v>906</v>
      </c>
      <c r="H276" s="114" t="s">
        <v>907</v>
      </c>
      <c r="I276" s="115" t="s">
        <v>908</v>
      </c>
      <c r="J276" s="116"/>
      <c r="K276" s="117" t="s">
        <v>17</v>
      </c>
      <c r="L276" s="118" t="s">
        <v>2009</v>
      </c>
      <c r="M276" s="119" t="s">
        <v>910</v>
      </c>
      <c r="N276" s="120"/>
      <c r="O276" s="141"/>
      <c r="P276" s="122"/>
      <c r="Q276" s="122"/>
      <c r="R276" s="123"/>
      <c r="S276" s="163"/>
      <c r="T276" s="125"/>
      <c r="U276" s="112"/>
      <c r="V276" s="164"/>
      <c r="W276" s="163"/>
      <c r="X276" s="129"/>
      <c r="Y276" s="112"/>
      <c r="Z276" s="164"/>
      <c r="AA276" s="163"/>
      <c r="AB276" s="129"/>
      <c r="AC276" s="112"/>
      <c r="AD276" s="164"/>
      <c r="AE276" s="163"/>
      <c r="AF276" s="129"/>
      <c r="AG276" s="112"/>
      <c r="AH276" s="164"/>
      <c r="AI276" s="163"/>
      <c r="AJ276" s="129"/>
      <c r="AK276" s="112" t="s">
        <v>912</v>
      </c>
      <c r="AL276" s="164"/>
      <c r="AM276" s="163"/>
      <c r="AN276" s="129"/>
      <c r="AO276" s="112" t="s">
        <v>912</v>
      </c>
      <c r="AP276" s="164"/>
      <c r="AQ276" s="163"/>
      <c r="AR276" s="129"/>
      <c r="AS276" s="112" t="s">
        <v>912</v>
      </c>
      <c r="AT276" s="164"/>
      <c r="AU276" s="163"/>
      <c r="AV276" s="129"/>
      <c r="AW276" s="112" t="s">
        <v>912</v>
      </c>
      <c r="AX276" s="164"/>
      <c r="AY276" s="165"/>
    </row>
    <row r="277" spans="1:101" ht="64.5" customHeight="1">
      <c r="A277" s="108" t="s">
        <v>2010</v>
      </c>
      <c r="B277" s="162"/>
      <c r="C277" s="110" t="s">
        <v>902</v>
      </c>
      <c r="D277" s="155" t="s">
        <v>2011</v>
      </c>
      <c r="E277" s="112" t="s">
        <v>904</v>
      </c>
      <c r="F277" s="113" t="s">
        <v>2012</v>
      </c>
      <c r="G277" s="112" t="s">
        <v>906</v>
      </c>
      <c r="H277" s="114" t="s">
        <v>907</v>
      </c>
      <c r="I277" s="115" t="s">
        <v>908</v>
      </c>
      <c r="J277" s="116"/>
      <c r="K277" s="117" t="s">
        <v>17</v>
      </c>
      <c r="L277" s="118" t="s">
        <v>2013</v>
      </c>
      <c r="M277" s="119" t="s">
        <v>910</v>
      </c>
      <c r="N277" s="120"/>
      <c r="O277" s="141"/>
      <c r="P277" s="122"/>
      <c r="Q277" s="122"/>
      <c r="R277" s="123"/>
      <c r="S277" s="163"/>
      <c r="T277" s="125"/>
      <c r="U277" s="112"/>
      <c r="V277" s="164"/>
      <c r="W277" s="163"/>
      <c r="X277" s="129"/>
      <c r="Y277" s="112"/>
      <c r="Z277" s="164"/>
      <c r="AA277" s="163"/>
      <c r="AB277" s="129"/>
      <c r="AC277" s="112"/>
      <c r="AD277" s="164"/>
      <c r="AE277" s="163"/>
      <c r="AF277" s="129"/>
      <c r="AG277" s="112"/>
      <c r="AH277" s="164"/>
      <c r="AI277" s="163"/>
      <c r="AJ277" s="129"/>
      <c r="AK277" s="112" t="s">
        <v>912</v>
      </c>
      <c r="AL277" s="164"/>
      <c r="AM277" s="163"/>
      <c r="AN277" s="129"/>
      <c r="AO277" s="112" t="s">
        <v>912</v>
      </c>
      <c r="AP277" s="164"/>
      <c r="AQ277" s="163"/>
      <c r="AR277" s="129"/>
      <c r="AS277" s="112" t="s">
        <v>912</v>
      </c>
      <c r="AT277" s="164"/>
      <c r="AU277" s="163"/>
      <c r="AV277" s="129"/>
      <c r="AW277" s="112" t="s">
        <v>912</v>
      </c>
      <c r="AX277" s="164"/>
      <c r="AY277" s="165"/>
    </row>
    <row r="278" spans="1:101" ht="64.5" customHeight="1">
      <c r="A278" s="108" t="s">
        <v>2014</v>
      </c>
      <c r="B278" s="162"/>
      <c r="C278" s="110" t="s">
        <v>902</v>
      </c>
      <c r="D278" s="155" t="s">
        <v>2015</v>
      </c>
      <c r="E278" s="112" t="s">
        <v>904</v>
      </c>
      <c r="F278" s="113" t="s">
        <v>2016</v>
      </c>
      <c r="G278" s="112" t="s">
        <v>906</v>
      </c>
      <c r="H278" s="114" t="s">
        <v>907</v>
      </c>
      <c r="I278" s="115" t="s">
        <v>908</v>
      </c>
      <c r="J278" s="116"/>
      <c r="K278" s="117" t="s">
        <v>17</v>
      </c>
      <c r="L278" s="118" t="s">
        <v>2017</v>
      </c>
      <c r="M278" s="119" t="s">
        <v>910</v>
      </c>
      <c r="N278" s="120"/>
      <c r="O278" s="141"/>
      <c r="P278" s="122"/>
      <c r="Q278" s="122"/>
      <c r="R278" s="123"/>
      <c r="S278" s="163"/>
      <c r="T278" s="125"/>
      <c r="U278" s="112"/>
      <c r="V278" s="164"/>
      <c r="W278" s="163"/>
      <c r="X278" s="129"/>
      <c r="Y278" s="112"/>
      <c r="Z278" s="164"/>
      <c r="AA278" s="163"/>
      <c r="AB278" s="129"/>
      <c r="AC278" s="112"/>
      <c r="AD278" s="164"/>
      <c r="AE278" s="163"/>
      <c r="AF278" s="129"/>
      <c r="AG278" s="112"/>
      <c r="AH278" s="164"/>
      <c r="AI278" s="163"/>
      <c r="AJ278" s="129"/>
      <c r="AK278" s="112" t="s">
        <v>912</v>
      </c>
      <c r="AL278" s="164"/>
      <c r="AM278" s="163"/>
      <c r="AN278" s="129"/>
      <c r="AO278" s="112" t="s">
        <v>912</v>
      </c>
      <c r="AP278" s="164"/>
      <c r="AQ278" s="163"/>
      <c r="AR278" s="129"/>
      <c r="AS278" s="112" t="s">
        <v>912</v>
      </c>
      <c r="AT278" s="164"/>
      <c r="AU278" s="163"/>
      <c r="AV278" s="129"/>
      <c r="AW278" s="112" t="s">
        <v>912</v>
      </c>
      <c r="AX278" s="164"/>
      <c r="AY278" s="165"/>
    </row>
    <row r="279" spans="1:101" ht="64.5" customHeight="1">
      <c r="A279" s="108" t="s">
        <v>2018</v>
      </c>
      <c r="B279" s="162"/>
      <c r="C279" s="110" t="s">
        <v>902</v>
      </c>
      <c r="D279" s="155" t="s">
        <v>2019</v>
      </c>
      <c r="E279" s="112" t="s">
        <v>904</v>
      </c>
      <c r="F279" s="113" t="s">
        <v>2020</v>
      </c>
      <c r="G279" s="112" t="s">
        <v>906</v>
      </c>
      <c r="H279" s="114" t="s">
        <v>907</v>
      </c>
      <c r="I279" s="115" t="s">
        <v>908</v>
      </c>
      <c r="J279" s="116"/>
      <c r="K279" s="117" t="s">
        <v>17</v>
      </c>
      <c r="L279" s="118" t="s">
        <v>2021</v>
      </c>
      <c r="M279" s="119" t="s">
        <v>910</v>
      </c>
      <c r="N279" s="120"/>
      <c r="O279" s="141"/>
      <c r="P279" s="122"/>
      <c r="Q279" s="122"/>
      <c r="R279" s="123"/>
      <c r="S279" s="163"/>
      <c r="T279" s="125"/>
      <c r="U279" s="112"/>
      <c r="V279" s="164"/>
      <c r="W279" s="163"/>
      <c r="X279" s="129"/>
      <c r="Y279" s="112"/>
      <c r="Z279" s="164"/>
      <c r="AA279" s="163"/>
      <c r="AB279" s="129"/>
      <c r="AC279" s="112"/>
      <c r="AD279" s="164"/>
      <c r="AE279" s="163"/>
      <c r="AF279" s="129"/>
      <c r="AG279" s="112"/>
      <c r="AH279" s="164"/>
      <c r="AI279" s="163"/>
      <c r="AJ279" s="129"/>
      <c r="AK279" s="112" t="s">
        <v>912</v>
      </c>
      <c r="AL279" s="164"/>
      <c r="AM279" s="163"/>
      <c r="AN279" s="129"/>
      <c r="AO279" s="112" t="s">
        <v>912</v>
      </c>
      <c r="AP279" s="164"/>
      <c r="AQ279" s="163"/>
      <c r="AR279" s="129"/>
      <c r="AS279" s="112" t="s">
        <v>912</v>
      </c>
      <c r="AT279" s="164"/>
      <c r="AU279" s="163"/>
      <c r="AV279" s="129"/>
      <c r="AW279" s="112" t="s">
        <v>912</v>
      </c>
      <c r="AX279" s="164"/>
      <c r="AY279" s="165"/>
    </row>
    <row r="280" spans="1:101" ht="64.5" customHeight="1">
      <c r="A280" s="108" t="s">
        <v>2022</v>
      </c>
      <c r="B280" s="162"/>
      <c r="C280" s="110" t="s">
        <v>902</v>
      </c>
      <c r="D280" s="155" t="s">
        <v>2023</v>
      </c>
      <c r="E280" s="112" t="s">
        <v>904</v>
      </c>
      <c r="F280" s="113" t="s">
        <v>2024</v>
      </c>
      <c r="G280" s="112" t="s">
        <v>906</v>
      </c>
      <c r="H280" s="114" t="s">
        <v>907</v>
      </c>
      <c r="I280" s="115" t="s">
        <v>908</v>
      </c>
      <c r="J280" s="116"/>
      <c r="K280" s="117" t="s">
        <v>17</v>
      </c>
      <c r="L280" s="118" t="s">
        <v>2025</v>
      </c>
      <c r="M280" s="119" t="s">
        <v>910</v>
      </c>
      <c r="N280" s="120"/>
      <c r="O280" s="141"/>
      <c r="P280" s="122"/>
      <c r="Q280" s="122"/>
      <c r="R280" s="123"/>
      <c r="S280" s="163"/>
      <c r="T280" s="125"/>
      <c r="U280" s="112"/>
      <c r="V280" s="164"/>
      <c r="W280" s="163"/>
      <c r="X280" s="129"/>
      <c r="Y280" s="112"/>
      <c r="Z280" s="164"/>
      <c r="AA280" s="163"/>
      <c r="AB280" s="129"/>
      <c r="AC280" s="112"/>
      <c r="AD280" s="164"/>
      <c r="AE280" s="163"/>
      <c r="AF280" s="129"/>
      <c r="AG280" s="112"/>
      <c r="AH280" s="164"/>
      <c r="AI280" s="163"/>
      <c r="AJ280" s="129"/>
      <c r="AK280" s="112" t="s">
        <v>912</v>
      </c>
      <c r="AL280" s="164"/>
      <c r="AM280" s="163"/>
      <c r="AN280" s="129"/>
      <c r="AO280" s="112" t="s">
        <v>912</v>
      </c>
      <c r="AP280" s="164"/>
      <c r="AQ280" s="163"/>
      <c r="AR280" s="129"/>
      <c r="AS280" s="112" t="s">
        <v>912</v>
      </c>
      <c r="AT280" s="164"/>
      <c r="AU280" s="163"/>
      <c r="AV280" s="129"/>
      <c r="AW280" s="112" t="s">
        <v>912</v>
      </c>
      <c r="AX280" s="164"/>
      <c r="AY280" s="165"/>
    </row>
    <row r="281" spans="1:101" ht="64.5" customHeight="1">
      <c r="A281" s="108" t="s">
        <v>2026</v>
      </c>
      <c r="B281" s="162"/>
      <c r="C281" s="110" t="s">
        <v>902</v>
      </c>
      <c r="D281" s="155" t="s">
        <v>2027</v>
      </c>
      <c r="E281" s="112" t="s">
        <v>904</v>
      </c>
      <c r="F281" s="113" t="s">
        <v>2028</v>
      </c>
      <c r="G281" s="112" t="s">
        <v>906</v>
      </c>
      <c r="H281" s="114" t="s">
        <v>907</v>
      </c>
      <c r="I281" s="115" t="s">
        <v>908</v>
      </c>
      <c r="J281" s="116"/>
      <c r="K281" s="117" t="s">
        <v>17</v>
      </c>
      <c r="L281" s="118" t="s">
        <v>2029</v>
      </c>
      <c r="M281" s="119" t="s">
        <v>910</v>
      </c>
      <c r="N281" s="120"/>
      <c r="O281" s="141"/>
      <c r="P281" s="122"/>
      <c r="Q281" s="122"/>
      <c r="R281" s="123"/>
      <c r="S281" s="163"/>
      <c r="T281" s="125"/>
      <c r="U281" s="112"/>
      <c r="V281" s="164"/>
      <c r="W281" s="163"/>
      <c r="X281" s="129"/>
      <c r="Y281" s="112"/>
      <c r="Z281" s="164"/>
      <c r="AA281" s="163"/>
      <c r="AB281" s="129"/>
      <c r="AC281" s="112"/>
      <c r="AD281" s="164"/>
      <c r="AE281" s="163"/>
      <c r="AF281" s="129"/>
      <c r="AG281" s="112"/>
      <c r="AH281" s="164"/>
      <c r="AI281" s="163"/>
      <c r="AJ281" s="129"/>
      <c r="AK281" s="112" t="s">
        <v>912</v>
      </c>
      <c r="AL281" s="164"/>
      <c r="AM281" s="163"/>
      <c r="AN281" s="129"/>
      <c r="AO281" s="112" t="s">
        <v>912</v>
      </c>
      <c r="AP281" s="164"/>
      <c r="AQ281" s="163"/>
      <c r="AR281" s="129"/>
      <c r="AS281" s="112" t="s">
        <v>912</v>
      </c>
      <c r="AT281" s="164"/>
      <c r="AU281" s="163"/>
      <c r="AV281" s="129"/>
      <c r="AW281" s="112" t="s">
        <v>912</v>
      </c>
      <c r="AX281" s="164"/>
      <c r="AY281" s="165"/>
    </row>
    <row r="282" spans="1:101" ht="64.5" customHeight="1">
      <c r="A282" s="108" t="s">
        <v>2030</v>
      </c>
      <c r="B282" s="162"/>
      <c r="C282" s="110" t="s">
        <v>902</v>
      </c>
      <c r="D282" s="155" t="s">
        <v>2031</v>
      </c>
      <c r="E282" s="112" t="s">
        <v>904</v>
      </c>
      <c r="F282" s="113" t="s">
        <v>2032</v>
      </c>
      <c r="G282" s="112" t="s">
        <v>906</v>
      </c>
      <c r="H282" s="114" t="s">
        <v>907</v>
      </c>
      <c r="I282" s="115" t="s">
        <v>908</v>
      </c>
      <c r="J282" s="116"/>
      <c r="K282" s="117" t="s">
        <v>17</v>
      </c>
      <c r="L282" s="118" t="s">
        <v>2033</v>
      </c>
      <c r="M282" s="119" t="s">
        <v>910</v>
      </c>
      <c r="N282" s="120"/>
      <c r="O282" s="141"/>
      <c r="P282" s="122"/>
      <c r="Q282" s="122"/>
      <c r="R282" s="123"/>
      <c r="S282" s="163"/>
      <c r="T282" s="125"/>
      <c r="U282" s="112"/>
      <c r="V282" s="164"/>
      <c r="W282" s="163"/>
      <c r="X282" s="129"/>
      <c r="Y282" s="112"/>
      <c r="Z282" s="164"/>
      <c r="AA282" s="163"/>
      <c r="AB282" s="129"/>
      <c r="AC282" s="112"/>
      <c r="AD282" s="164"/>
      <c r="AE282" s="163"/>
      <c r="AF282" s="129"/>
      <c r="AG282" s="112"/>
      <c r="AH282" s="164"/>
      <c r="AI282" s="163"/>
      <c r="AJ282" s="129"/>
      <c r="AK282" s="112" t="s">
        <v>912</v>
      </c>
      <c r="AL282" s="164"/>
      <c r="AM282" s="163"/>
      <c r="AN282" s="129"/>
      <c r="AO282" s="112" t="s">
        <v>912</v>
      </c>
      <c r="AP282" s="164"/>
      <c r="AQ282" s="163"/>
      <c r="AR282" s="129"/>
      <c r="AS282" s="112" t="s">
        <v>912</v>
      </c>
      <c r="AT282" s="164"/>
      <c r="AU282" s="163"/>
      <c r="AV282" s="129"/>
      <c r="AW282" s="112" t="s">
        <v>912</v>
      </c>
      <c r="AX282" s="164"/>
      <c r="AY282" s="165"/>
    </row>
    <row r="283" spans="1:101" ht="64.5" customHeight="1">
      <c r="A283" s="108" t="s">
        <v>2034</v>
      </c>
      <c r="B283" s="162"/>
      <c r="C283" s="110" t="s">
        <v>902</v>
      </c>
      <c r="D283" s="155" t="s">
        <v>2035</v>
      </c>
      <c r="E283" s="112" t="s">
        <v>904</v>
      </c>
      <c r="F283" s="113" t="s">
        <v>2036</v>
      </c>
      <c r="G283" s="112" t="s">
        <v>906</v>
      </c>
      <c r="H283" s="114" t="s">
        <v>907</v>
      </c>
      <c r="I283" s="115" t="s">
        <v>908</v>
      </c>
      <c r="J283" s="116"/>
      <c r="K283" s="117" t="s">
        <v>17</v>
      </c>
      <c r="L283" s="118" t="s">
        <v>2037</v>
      </c>
      <c r="M283" s="119" t="s">
        <v>910</v>
      </c>
      <c r="N283" s="120"/>
      <c r="O283" s="141"/>
      <c r="P283" s="122"/>
      <c r="Q283" s="122"/>
      <c r="R283" s="123"/>
      <c r="S283" s="163"/>
      <c r="T283" s="125"/>
      <c r="U283" s="112"/>
      <c r="V283" s="164"/>
      <c r="W283" s="163"/>
      <c r="X283" s="129"/>
      <c r="Y283" s="112"/>
      <c r="Z283" s="164"/>
      <c r="AA283" s="163"/>
      <c r="AB283" s="129"/>
      <c r="AC283" s="112"/>
      <c r="AD283" s="164"/>
      <c r="AE283" s="163"/>
      <c r="AF283" s="129"/>
      <c r="AG283" s="112"/>
      <c r="AH283" s="164"/>
      <c r="AI283" s="163"/>
      <c r="AJ283" s="129"/>
      <c r="AK283" s="112" t="s">
        <v>912</v>
      </c>
      <c r="AL283" s="164"/>
      <c r="AM283" s="163"/>
      <c r="AN283" s="129"/>
      <c r="AO283" s="112" t="s">
        <v>912</v>
      </c>
      <c r="AP283" s="164"/>
      <c r="AQ283" s="163"/>
      <c r="AR283" s="129"/>
      <c r="AS283" s="112" t="s">
        <v>912</v>
      </c>
      <c r="AT283" s="164"/>
      <c r="AU283" s="163"/>
      <c r="AV283" s="129"/>
      <c r="AW283" s="112" t="s">
        <v>912</v>
      </c>
      <c r="AX283" s="164"/>
      <c r="AY283" s="165"/>
    </row>
    <row r="284" spans="1:101" ht="38.450000000000003" customHeight="1">
      <c r="A284" s="53" t="s">
        <v>71</v>
      </c>
      <c r="B284" s="21" t="s">
        <v>72</v>
      </c>
      <c r="C284" s="51" t="s">
        <v>73</v>
      </c>
      <c r="D284" s="21">
        <v>1007337390</v>
      </c>
      <c r="E284" s="38">
        <v>44578</v>
      </c>
      <c r="F284" s="2" t="s">
        <v>9</v>
      </c>
      <c r="G284" s="2" t="s">
        <v>10</v>
      </c>
      <c r="H284" s="2" t="s">
        <v>11</v>
      </c>
      <c r="I284" s="59" t="s">
        <v>3</v>
      </c>
      <c r="J284" s="40" t="s">
        <v>43</v>
      </c>
      <c r="K284" s="16" t="s">
        <v>66</v>
      </c>
      <c r="L284" s="48">
        <v>3145023704</v>
      </c>
      <c r="M284" s="21" t="s">
        <v>56</v>
      </c>
      <c r="N284" s="4" t="str">
        <f>IFERROR(VLOOKUP(D284,[1]Clientes!A:D,4,0),"Por Actualizar")</f>
        <v>Yesid Hernandez</v>
      </c>
      <c r="O284" s="21" t="s">
        <v>14</v>
      </c>
      <c r="P284" s="44" t="s">
        <v>15</v>
      </c>
      <c r="Q284" s="20" t="str">
        <f>IFERROR(VLOOKUP(D284,[1]Clientes!A:C,3,0),"Por Actualizar")</f>
        <v>keralty</v>
      </c>
      <c r="R284" s="26">
        <v>0.67</v>
      </c>
      <c r="S284" s="26">
        <v>0</v>
      </c>
      <c r="T284" s="32">
        <v>0.14000000000000001</v>
      </c>
      <c r="U284" s="32">
        <v>0.05</v>
      </c>
      <c r="V284" s="32">
        <v>0</v>
      </c>
      <c r="W284" s="32">
        <v>0</v>
      </c>
      <c r="X284" s="32">
        <v>0</v>
      </c>
      <c r="Y284" s="32"/>
      <c r="Z284" s="32"/>
      <c r="AA284" s="32"/>
      <c r="AB284" s="32"/>
      <c r="AC284" s="32"/>
      <c r="AD284" s="7">
        <f t="shared" ref="AD284:AD297" si="0">IFERROR(AVERAGE(R284:AC284),"Pendiente actualizar")</f>
        <v>0.12285714285714287</v>
      </c>
      <c r="AE284" s="18" t="s">
        <v>7</v>
      </c>
      <c r="AF284" s="18" t="s">
        <v>27</v>
      </c>
      <c r="AG284" s="18" t="s">
        <v>27</v>
      </c>
      <c r="AH284" s="18" t="s">
        <v>27</v>
      </c>
      <c r="AI284" s="18"/>
      <c r="AJ284" s="18" t="s">
        <v>27</v>
      </c>
      <c r="AK284" s="18" t="s">
        <v>27</v>
      </c>
      <c r="AL284" s="18" t="s">
        <v>27</v>
      </c>
      <c r="AM284" s="18" t="s">
        <v>27</v>
      </c>
      <c r="AN284" s="18" t="s">
        <v>27</v>
      </c>
      <c r="AO284" s="18" t="s">
        <v>27</v>
      </c>
      <c r="AP284" s="18" t="s">
        <v>27</v>
      </c>
      <c r="AQ284" s="18"/>
      <c r="AR284" s="18" t="s">
        <v>27</v>
      </c>
      <c r="AS284" s="18" t="s">
        <v>27</v>
      </c>
      <c r="AT284" s="18" t="s">
        <v>27</v>
      </c>
      <c r="AU284" s="18" t="s">
        <v>27</v>
      </c>
      <c r="AV284" s="18" t="s">
        <v>27</v>
      </c>
      <c r="AW284" s="18" t="s">
        <v>27</v>
      </c>
      <c r="AX284" s="18" t="s">
        <v>27</v>
      </c>
      <c r="AY284" s="18" t="s">
        <v>27</v>
      </c>
      <c r="AZ284" s="18" t="s">
        <v>27</v>
      </c>
      <c r="BA284" s="18" t="s">
        <v>27</v>
      </c>
      <c r="BB284" s="18" t="s">
        <v>27</v>
      </c>
      <c r="BC284" s="18" t="s">
        <v>27</v>
      </c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 t="s">
        <v>27</v>
      </c>
      <c r="BO284" s="18"/>
      <c r="BP284" s="18"/>
      <c r="BQ284" s="18" t="s">
        <v>27</v>
      </c>
      <c r="BR284" s="18" t="s">
        <v>27</v>
      </c>
      <c r="BS284" s="18" t="s">
        <v>27</v>
      </c>
      <c r="BT284" s="18"/>
      <c r="BU284" s="18"/>
      <c r="BV284" s="18"/>
      <c r="BW284" s="18"/>
      <c r="BX284" s="18"/>
      <c r="BY284" s="18" t="s">
        <v>27</v>
      </c>
      <c r="BZ284" s="18" t="s">
        <v>27</v>
      </c>
      <c r="CA284" s="18" t="s">
        <v>27</v>
      </c>
      <c r="CB284" s="18" t="s">
        <v>27</v>
      </c>
      <c r="CC284" s="18" t="s">
        <v>27</v>
      </c>
      <c r="CD284" s="18" t="s">
        <v>27</v>
      </c>
      <c r="CE284" s="18"/>
      <c r="CF284" s="18" t="s">
        <v>27</v>
      </c>
      <c r="CG284" s="18" t="s">
        <v>27</v>
      </c>
      <c r="CH284" s="18" t="s">
        <v>27</v>
      </c>
      <c r="CI284" s="18" t="s">
        <v>27</v>
      </c>
      <c r="CJ284" s="23" t="s">
        <v>18</v>
      </c>
      <c r="CK284" s="18"/>
      <c r="CL284" s="9">
        <v>3</v>
      </c>
      <c r="CM284" s="18"/>
      <c r="CN284" s="10">
        <v>1</v>
      </c>
      <c r="CO284" s="11">
        <f t="shared" ref="CO284:CO329" si="1">COUNTIF(AE284:CI284,"Curso ya está completo")</f>
        <v>1</v>
      </c>
      <c r="CP284" s="11" t="str">
        <f t="shared" ref="CP284:CP335" si="2">IF(CO284&gt;CN284,"Realizar seguimiento","No seguimiento")</f>
        <v>No seguimiento</v>
      </c>
      <c r="CQ284" s="11">
        <f t="shared" ref="CQ284:CQ335" si="3">CO284-CN284</f>
        <v>0</v>
      </c>
      <c r="CR284" s="12">
        <f>VLOOKUP(B284,[1]Conexión!A:B,2,0)</f>
        <v>44839</v>
      </c>
      <c r="CS284" s="10"/>
      <c r="CT284" s="14"/>
      <c r="CU284" s="14"/>
      <c r="CV284" s="14">
        <f t="shared" ref="CV284:CV325" si="4">CS284+CT284+CU284</f>
        <v>0</v>
      </c>
      <c r="CW284" s="6">
        <v>0.60833333333333328</v>
      </c>
    </row>
    <row r="285" spans="1:101" ht="38.450000000000003" customHeight="1">
      <c r="A285" s="19" t="s">
        <v>74</v>
      </c>
      <c r="B285" s="2" t="s">
        <v>75</v>
      </c>
      <c r="C285" s="51" t="s">
        <v>76</v>
      </c>
      <c r="D285" s="2">
        <v>79127608</v>
      </c>
      <c r="E285" s="65">
        <v>43481</v>
      </c>
      <c r="F285" s="2" t="s">
        <v>10</v>
      </c>
      <c r="G285" s="2" t="s">
        <v>5</v>
      </c>
      <c r="H285" s="2" t="s">
        <v>11</v>
      </c>
      <c r="I285" s="54" t="s">
        <v>23</v>
      </c>
      <c r="J285" s="40" t="s">
        <v>43</v>
      </c>
      <c r="K285" s="16" t="s">
        <v>66</v>
      </c>
      <c r="L285" s="55">
        <v>3124424577</v>
      </c>
      <c r="M285" s="21" t="s">
        <v>55</v>
      </c>
      <c r="N285" s="4" t="str">
        <f>IFERROR(VLOOKUP(D285,[1]Clientes!A:D,4,0),"Por Actualizar")</f>
        <v>Omaida Quintero</v>
      </c>
      <c r="O285" s="21" t="s">
        <v>6</v>
      </c>
      <c r="P285" s="44" t="s">
        <v>15</v>
      </c>
      <c r="Q285" s="20" t="str">
        <f>IFERROR(VLOOKUP(D285,[1]Clientes!A:C,3,0),"Por Actualizar")</f>
        <v>Av Villas</v>
      </c>
      <c r="R285" s="66" t="s">
        <v>16</v>
      </c>
      <c r="S285" s="32" t="s">
        <v>16</v>
      </c>
      <c r="T285" s="22">
        <v>0</v>
      </c>
      <c r="U285" s="22">
        <v>0</v>
      </c>
      <c r="V285" s="32">
        <v>0.28000000000000003</v>
      </c>
      <c r="W285" s="32">
        <v>0</v>
      </c>
      <c r="X285" s="32">
        <v>0</v>
      </c>
      <c r="Y285" s="32"/>
      <c r="Z285" s="32"/>
      <c r="AA285" s="32"/>
      <c r="AB285" s="32"/>
      <c r="AC285" s="32"/>
      <c r="AD285" s="7">
        <f t="shared" si="0"/>
        <v>5.6000000000000008E-2</v>
      </c>
      <c r="AE285" s="2" t="s">
        <v>69</v>
      </c>
      <c r="AF285" s="2"/>
      <c r="AG285" s="2"/>
      <c r="AH285" s="2"/>
      <c r="AI285" s="2"/>
      <c r="AJ285" s="18" t="s">
        <v>7</v>
      </c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18" t="s">
        <v>7</v>
      </c>
      <c r="BO285" s="18" t="s">
        <v>7</v>
      </c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66"/>
      <c r="CK285" s="2"/>
      <c r="CL285" s="9">
        <v>6</v>
      </c>
      <c r="CM285" s="2"/>
      <c r="CN285" s="10">
        <v>1</v>
      </c>
      <c r="CO285" s="11">
        <f t="shared" si="1"/>
        <v>3</v>
      </c>
      <c r="CP285" s="11" t="str">
        <f t="shared" si="2"/>
        <v>Realizar seguimiento</v>
      </c>
      <c r="CQ285" s="11">
        <f t="shared" si="3"/>
        <v>2</v>
      </c>
      <c r="CR285" s="12">
        <v>44943</v>
      </c>
      <c r="CS285" s="3"/>
      <c r="CT285" s="2"/>
      <c r="CU285" s="2"/>
      <c r="CV285" s="14">
        <f t="shared" si="4"/>
        <v>0</v>
      </c>
      <c r="CW285" s="6">
        <v>0.36116666666666669</v>
      </c>
    </row>
    <row r="286" spans="1:101" ht="38.450000000000003" customHeight="1">
      <c r="A286" s="46" t="s">
        <v>77</v>
      </c>
      <c r="B286" s="21" t="s">
        <v>78</v>
      </c>
      <c r="C286" s="36" t="s">
        <v>79</v>
      </c>
      <c r="D286" s="21">
        <v>1049632598</v>
      </c>
      <c r="E286" s="38">
        <v>44574</v>
      </c>
      <c r="F286" s="2" t="s">
        <v>9</v>
      </c>
      <c r="G286" s="2" t="s">
        <v>5</v>
      </c>
      <c r="H286" s="2" t="s">
        <v>11</v>
      </c>
      <c r="I286" s="59" t="s">
        <v>3</v>
      </c>
      <c r="J286" s="40" t="s">
        <v>46</v>
      </c>
      <c r="K286" s="16" t="s">
        <v>66</v>
      </c>
      <c r="L286" s="48">
        <v>3106288279</v>
      </c>
      <c r="M286" s="21" t="s">
        <v>54</v>
      </c>
      <c r="N286" s="4" t="str">
        <f>IFERROR(VLOOKUP(D286,[1]Clientes!A:D,4,0),"Por Actualizar")</f>
        <v>Luis Guillermo Cadavid</v>
      </c>
      <c r="O286" s="21" t="s">
        <v>14</v>
      </c>
      <c r="P286" s="21" t="s">
        <v>15</v>
      </c>
      <c r="Q286" s="20" t="str">
        <f>IFERROR(VLOOKUP(D286,[1]Clientes!A:C,3,0),"Por Actualizar")</f>
        <v>Tuya</v>
      </c>
      <c r="R286" s="26">
        <v>1</v>
      </c>
      <c r="S286" s="32">
        <v>0.06</v>
      </c>
      <c r="T286" s="32">
        <v>0</v>
      </c>
      <c r="U286" s="32">
        <v>0</v>
      </c>
      <c r="V286" s="32">
        <v>0.25</v>
      </c>
      <c r="W286" s="32">
        <v>0</v>
      </c>
      <c r="X286" s="32"/>
      <c r="Y286" s="32"/>
      <c r="Z286" s="32"/>
      <c r="AA286" s="32"/>
      <c r="AB286" s="32"/>
      <c r="AC286" s="32"/>
      <c r="AD286" s="7">
        <f t="shared" si="0"/>
        <v>0.21833333333333335</v>
      </c>
      <c r="AE286" s="18" t="s">
        <v>7</v>
      </c>
      <c r="AF286" s="18" t="s">
        <v>7</v>
      </c>
      <c r="AG286" s="18" t="s">
        <v>27</v>
      </c>
      <c r="AH286" s="18" t="s">
        <v>27</v>
      </c>
      <c r="AI286" s="18"/>
      <c r="AJ286" s="18" t="s">
        <v>7</v>
      </c>
      <c r="AK286" s="18" t="s">
        <v>7</v>
      </c>
      <c r="AL286" s="18" t="s">
        <v>27</v>
      </c>
      <c r="AM286" s="18" t="s">
        <v>27</v>
      </c>
      <c r="AN286" s="18" t="s">
        <v>27</v>
      </c>
      <c r="AO286" s="18" t="s">
        <v>27</v>
      </c>
      <c r="AP286" s="18" t="s">
        <v>27</v>
      </c>
      <c r="AQ286" s="18"/>
      <c r="AR286" s="18" t="s">
        <v>27</v>
      </c>
      <c r="AS286" s="18" t="s">
        <v>27</v>
      </c>
      <c r="AT286" s="18" t="s">
        <v>27</v>
      </c>
      <c r="AU286" s="18" t="s">
        <v>27</v>
      </c>
      <c r="AV286" s="18" t="s">
        <v>27</v>
      </c>
      <c r="AW286" s="18" t="s">
        <v>27</v>
      </c>
      <c r="AX286" s="18" t="s">
        <v>27</v>
      </c>
      <c r="AY286" s="18" t="s">
        <v>27</v>
      </c>
      <c r="AZ286" s="18" t="s">
        <v>27</v>
      </c>
      <c r="BA286" s="18" t="s">
        <v>27</v>
      </c>
      <c r="BB286" s="18" t="s">
        <v>27</v>
      </c>
      <c r="BC286" s="18" t="s">
        <v>27</v>
      </c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 t="s">
        <v>27</v>
      </c>
      <c r="BO286" s="18"/>
      <c r="BP286" s="18"/>
      <c r="BQ286" s="18" t="s">
        <v>7</v>
      </c>
      <c r="BR286" s="18" t="s">
        <v>27</v>
      </c>
      <c r="BS286" s="18" t="s">
        <v>27</v>
      </c>
      <c r="BT286" s="18"/>
      <c r="BU286" s="18"/>
      <c r="BV286" s="18"/>
      <c r="BW286" s="18"/>
      <c r="BX286" s="18"/>
      <c r="BY286" s="18" t="s">
        <v>27</v>
      </c>
      <c r="BZ286" s="18" t="s">
        <v>27</v>
      </c>
      <c r="CA286" s="18" t="s">
        <v>27</v>
      </c>
      <c r="CB286" s="18" t="s">
        <v>27</v>
      </c>
      <c r="CC286" s="18" t="s">
        <v>27</v>
      </c>
      <c r="CD286" s="18" t="s">
        <v>27</v>
      </c>
      <c r="CE286" s="18"/>
      <c r="CF286" s="18" t="s">
        <v>27</v>
      </c>
      <c r="CG286" s="18" t="s">
        <v>27</v>
      </c>
      <c r="CH286" s="18" t="s">
        <v>27</v>
      </c>
      <c r="CI286" s="18" t="s">
        <v>27</v>
      </c>
      <c r="CJ286" s="23" t="s">
        <v>18</v>
      </c>
      <c r="CK286" s="18"/>
      <c r="CL286" s="9">
        <v>3</v>
      </c>
      <c r="CM286" s="18"/>
      <c r="CN286" s="10">
        <v>3</v>
      </c>
      <c r="CO286" s="11">
        <f t="shared" si="1"/>
        <v>5</v>
      </c>
      <c r="CP286" s="11" t="str">
        <f t="shared" si="2"/>
        <v>Realizar seguimiento</v>
      </c>
      <c r="CQ286" s="11">
        <f t="shared" si="3"/>
        <v>2</v>
      </c>
      <c r="CR286" s="12">
        <f>VLOOKUP(B286,[1]Conexión!A:B,2,0)</f>
        <v>44939</v>
      </c>
      <c r="CS286" s="10"/>
      <c r="CT286" s="14"/>
      <c r="CU286" s="14"/>
      <c r="CV286" s="14">
        <f t="shared" si="4"/>
        <v>0</v>
      </c>
      <c r="CW286" s="6">
        <v>0.38333333333333336</v>
      </c>
    </row>
    <row r="287" spans="1:101" ht="38.450000000000003" customHeight="1">
      <c r="A287" s="46" t="s">
        <v>80</v>
      </c>
      <c r="B287" s="1" t="s">
        <v>81</v>
      </c>
      <c r="C287" s="67" t="s">
        <v>82</v>
      </c>
      <c r="D287" s="21">
        <v>1012462905</v>
      </c>
      <c r="E287" s="38">
        <v>44573</v>
      </c>
      <c r="F287" s="2" t="s">
        <v>9</v>
      </c>
      <c r="G287" s="2" t="s">
        <v>5</v>
      </c>
      <c r="H287" s="2" t="s">
        <v>11</v>
      </c>
      <c r="I287" s="59" t="s">
        <v>3</v>
      </c>
      <c r="J287" s="68" t="s">
        <v>21</v>
      </c>
      <c r="K287" s="16" t="s">
        <v>66</v>
      </c>
      <c r="L287" s="48">
        <v>3214092303</v>
      </c>
      <c r="M287" s="21" t="s">
        <v>54</v>
      </c>
      <c r="N287" s="4" t="str">
        <f>IFERROR(VLOOKUP(D287,[1]Clientes!A:D,4,0),"Por Actualizar")</f>
        <v>Omaida Quintero</v>
      </c>
      <c r="O287" s="21" t="s">
        <v>6</v>
      </c>
      <c r="P287" s="44" t="s">
        <v>15</v>
      </c>
      <c r="Q287" s="20" t="str">
        <f>IFERROR(VLOOKUP(D287,[1]Clientes!A:C,3,0),"Por Actualizar")</f>
        <v>Alkosto</v>
      </c>
      <c r="R287" s="26">
        <v>0.59</v>
      </c>
      <c r="S287" s="32">
        <v>0.9</v>
      </c>
      <c r="T287" s="32">
        <v>0</v>
      </c>
      <c r="U287" s="32">
        <v>0.5</v>
      </c>
      <c r="V287" s="32">
        <v>0</v>
      </c>
      <c r="W287" s="32">
        <v>0</v>
      </c>
      <c r="X287" s="32">
        <v>0</v>
      </c>
      <c r="Y287" s="32" t="s">
        <v>16</v>
      </c>
      <c r="Z287" s="32" t="s">
        <v>16</v>
      </c>
      <c r="AA287" s="32" t="s">
        <v>16</v>
      </c>
      <c r="AB287" s="32" t="s">
        <v>16</v>
      </c>
      <c r="AC287" s="32" t="s">
        <v>16</v>
      </c>
      <c r="AD287" s="7">
        <f t="shared" si="0"/>
        <v>0.28428571428571431</v>
      </c>
      <c r="AE287" s="18" t="s">
        <v>7</v>
      </c>
      <c r="AF287" s="18" t="s">
        <v>7</v>
      </c>
      <c r="AG287" s="18" t="s">
        <v>7</v>
      </c>
      <c r="AH287" s="18" t="s">
        <v>7</v>
      </c>
      <c r="AI287" s="18"/>
      <c r="AJ287" s="18" t="s">
        <v>27</v>
      </c>
      <c r="AK287" s="18" t="s">
        <v>27</v>
      </c>
      <c r="AL287" s="18" t="s">
        <v>27</v>
      </c>
      <c r="AM287" s="18" t="s">
        <v>27</v>
      </c>
      <c r="AN287" s="18" t="s">
        <v>27</v>
      </c>
      <c r="AO287" s="18" t="s">
        <v>27</v>
      </c>
      <c r="AP287" s="18" t="s">
        <v>27</v>
      </c>
      <c r="AQ287" s="18"/>
      <c r="AR287" s="18" t="s">
        <v>27</v>
      </c>
      <c r="AS287" s="18" t="s">
        <v>27</v>
      </c>
      <c r="AT287" s="18" t="s">
        <v>27</v>
      </c>
      <c r="AU287" s="18" t="s">
        <v>27</v>
      </c>
      <c r="AV287" s="18" t="s">
        <v>27</v>
      </c>
      <c r="AW287" s="18" t="s">
        <v>27</v>
      </c>
      <c r="AX287" s="18" t="s">
        <v>27</v>
      </c>
      <c r="AY287" s="18" t="s">
        <v>27</v>
      </c>
      <c r="AZ287" s="18" t="s">
        <v>27</v>
      </c>
      <c r="BA287" s="18" t="s">
        <v>27</v>
      </c>
      <c r="BB287" s="18" t="s">
        <v>27</v>
      </c>
      <c r="BC287" s="18" t="s">
        <v>27</v>
      </c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 t="s">
        <v>27</v>
      </c>
      <c r="BO287" s="18"/>
      <c r="BP287" s="18"/>
      <c r="BQ287" s="18" t="s">
        <v>27</v>
      </c>
      <c r="BR287" s="18" t="s">
        <v>7</v>
      </c>
      <c r="BS287" s="18" t="s">
        <v>7</v>
      </c>
      <c r="BT287" s="18"/>
      <c r="BU287" s="18"/>
      <c r="BV287" s="18"/>
      <c r="BW287" s="18"/>
      <c r="BX287" s="18"/>
      <c r="BY287" s="18" t="s">
        <v>27</v>
      </c>
      <c r="BZ287" s="18" t="s">
        <v>27</v>
      </c>
      <c r="CA287" s="18" t="s">
        <v>27</v>
      </c>
      <c r="CB287" s="18" t="s">
        <v>27</v>
      </c>
      <c r="CC287" s="18" t="s">
        <v>27</v>
      </c>
      <c r="CD287" s="18" t="s">
        <v>27</v>
      </c>
      <c r="CE287" s="18"/>
      <c r="CF287" s="18" t="s">
        <v>27</v>
      </c>
      <c r="CG287" s="18" t="s">
        <v>27</v>
      </c>
      <c r="CH287" s="18" t="s">
        <v>27</v>
      </c>
      <c r="CI287" s="18" t="s">
        <v>27</v>
      </c>
      <c r="CJ287" s="23" t="s">
        <v>18</v>
      </c>
      <c r="CK287" s="18"/>
      <c r="CL287" s="9">
        <v>3</v>
      </c>
      <c r="CM287" s="18"/>
      <c r="CN287" s="10">
        <v>5</v>
      </c>
      <c r="CO287" s="11">
        <f t="shared" si="1"/>
        <v>6</v>
      </c>
      <c r="CP287" s="11" t="str">
        <f t="shared" si="2"/>
        <v>Realizar seguimiento</v>
      </c>
      <c r="CQ287" s="11">
        <f t="shared" si="3"/>
        <v>1</v>
      </c>
      <c r="CR287" s="12">
        <f>VLOOKUP(B287,[1]Conexión!A:B,2,0)</f>
        <v>44941</v>
      </c>
      <c r="CS287" s="10"/>
      <c r="CT287" s="14"/>
      <c r="CU287" s="14"/>
      <c r="CV287" s="14">
        <f t="shared" si="4"/>
        <v>0</v>
      </c>
      <c r="CW287" s="6">
        <v>0.53049999999999997</v>
      </c>
    </row>
    <row r="288" spans="1:101" ht="38.450000000000003" customHeight="1">
      <c r="A288" s="46" t="s">
        <v>83</v>
      </c>
      <c r="B288" s="21" t="s">
        <v>84</v>
      </c>
      <c r="C288" s="67" t="s">
        <v>85</v>
      </c>
      <c r="D288" s="21">
        <v>52082145</v>
      </c>
      <c r="E288" s="38">
        <v>44572</v>
      </c>
      <c r="F288" s="3" t="s">
        <v>59</v>
      </c>
      <c r="G288" s="2" t="s">
        <v>10</v>
      </c>
      <c r="H288" s="2" t="s">
        <v>11</v>
      </c>
      <c r="I288" s="69" t="s">
        <v>23</v>
      </c>
      <c r="J288" s="15" t="s">
        <v>33</v>
      </c>
      <c r="K288" s="70" t="s">
        <v>25</v>
      </c>
      <c r="L288" s="48">
        <v>3213434686</v>
      </c>
      <c r="M288" s="21" t="s">
        <v>45</v>
      </c>
      <c r="N288" s="4" t="str">
        <f>IFERROR(VLOOKUP(D288,[1]Clientes!A:D,4,0),"Por Actualizar")</f>
        <v>Sara Cardenas</v>
      </c>
      <c r="O288" s="21" t="s">
        <v>6</v>
      </c>
      <c r="P288" s="21" t="s">
        <v>1</v>
      </c>
      <c r="Q288" s="16" t="s">
        <v>45</v>
      </c>
      <c r="R288" s="26">
        <v>1</v>
      </c>
      <c r="S288" s="26">
        <v>0.68</v>
      </c>
      <c r="T288" s="32">
        <v>1</v>
      </c>
      <c r="U288" s="32">
        <v>0.67</v>
      </c>
      <c r="V288" s="32">
        <v>0.67</v>
      </c>
      <c r="W288" s="32">
        <v>0.5</v>
      </c>
      <c r="X288" s="32" t="s">
        <v>30</v>
      </c>
      <c r="Y288" s="32" t="s">
        <v>30</v>
      </c>
      <c r="Z288" s="32" t="s">
        <v>30</v>
      </c>
      <c r="AA288" s="32" t="s">
        <v>30</v>
      </c>
      <c r="AB288" s="32" t="s">
        <v>30</v>
      </c>
      <c r="AC288" s="32">
        <v>1</v>
      </c>
      <c r="AD288" s="7">
        <f t="shared" si="0"/>
        <v>0.78857142857142859</v>
      </c>
      <c r="AE288" s="18" t="s">
        <v>7</v>
      </c>
      <c r="AF288" s="18" t="s">
        <v>7</v>
      </c>
      <c r="AG288" s="18" t="s">
        <v>7</v>
      </c>
      <c r="AH288" s="18">
        <v>44613</v>
      </c>
      <c r="AI288" s="18"/>
      <c r="AJ288" s="18" t="s">
        <v>7</v>
      </c>
      <c r="AK288" s="18"/>
      <c r="AL288" s="18"/>
      <c r="AM288" s="18"/>
      <c r="AN288" s="18"/>
      <c r="AO288" s="18"/>
      <c r="AP288" s="18"/>
      <c r="AQ288" s="18"/>
      <c r="AR288" s="18">
        <v>44641</v>
      </c>
      <c r="AS288" s="18"/>
      <c r="AT288" s="18"/>
      <c r="AU288" s="28" t="s">
        <v>7</v>
      </c>
      <c r="AV288" s="18"/>
      <c r="AW288" s="18" t="s">
        <v>7</v>
      </c>
      <c r="AX288" s="18" t="s">
        <v>7</v>
      </c>
      <c r="AY288" s="18"/>
      <c r="AZ288" s="18"/>
      <c r="BA288" s="18" t="s">
        <v>7</v>
      </c>
      <c r="BB288" s="18" t="s">
        <v>7</v>
      </c>
      <c r="BC288" s="18">
        <v>44582</v>
      </c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 t="s">
        <v>7</v>
      </c>
      <c r="CB288" s="18"/>
      <c r="CC288" s="18"/>
      <c r="CD288" s="18"/>
      <c r="CE288" s="18"/>
      <c r="CF288" s="18"/>
      <c r="CG288" s="18"/>
      <c r="CH288" s="18"/>
      <c r="CI288" s="18"/>
      <c r="CJ288" s="23" t="s">
        <v>18</v>
      </c>
      <c r="CK288" s="18"/>
      <c r="CL288" s="9">
        <v>0</v>
      </c>
      <c r="CM288" s="18"/>
      <c r="CN288" s="10">
        <v>9</v>
      </c>
      <c r="CO288" s="11">
        <f t="shared" si="1"/>
        <v>10</v>
      </c>
      <c r="CP288" s="11" t="str">
        <f t="shared" si="2"/>
        <v>Realizar seguimiento</v>
      </c>
      <c r="CQ288" s="11">
        <f t="shared" si="3"/>
        <v>1</v>
      </c>
      <c r="CR288" s="12">
        <f>VLOOKUP(B288,[1]Conexión!A:B,2,0)</f>
        <v>44938</v>
      </c>
      <c r="CS288" s="10"/>
      <c r="CT288" s="14"/>
      <c r="CU288" s="14"/>
      <c r="CV288" s="14">
        <f t="shared" si="4"/>
        <v>0</v>
      </c>
      <c r="CW288" s="6" t="s">
        <v>51</v>
      </c>
    </row>
    <row r="289" spans="1:101" ht="38.450000000000003" customHeight="1">
      <c r="A289" s="46" t="s">
        <v>86</v>
      </c>
      <c r="B289" s="21" t="s">
        <v>87</v>
      </c>
      <c r="C289" s="51" t="s">
        <v>88</v>
      </c>
      <c r="D289" s="21">
        <v>1193292466</v>
      </c>
      <c r="E289" s="38">
        <v>44740</v>
      </c>
      <c r="F289" s="3" t="s">
        <v>59</v>
      </c>
      <c r="G289" s="2" t="s">
        <v>5</v>
      </c>
      <c r="H289" s="2" t="s">
        <v>11</v>
      </c>
      <c r="I289" s="54" t="s">
        <v>23</v>
      </c>
      <c r="J289" s="71" t="s">
        <v>35</v>
      </c>
      <c r="K289" s="16" t="s">
        <v>70</v>
      </c>
      <c r="L289" s="48">
        <v>3178360046</v>
      </c>
      <c r="M289" s="21" t="s">
        <v>89</v>
      </c>
      <c r="N289" s="4" t="s">
        <v>20</v>
      </c>
      <c r="O289" s="21" t="s">
        <v>14</v>
      </c>
      <c r="P289" s="21" t="s">
        <v>1</v>
      </c>
      <c r="Q289" s="20" t="s">
        <v>90</v>
      </c>
      <c r="R289" s="26">
        <v>1</v>
      </c>
      <c r="S289" s="26">
        <v>1</v>
      </c>
      <c r="T289" s="32">
        <v>0.59</v>
      </c>
      <c r="U289" s="32" t="s">
        <v>16</v>
      </c>
      <c r="V289" s="32">
        <v>0.44</v>
      </c>
      <c r="W289" s="32">
        <v>0</v>
      </c>
      <c r="X289" s="32">
        <v>0.33</v>
      </c>
      <c r="Y289" s="32" t="s">
        <v>16</v>
      </c>
      <c r="Z289" s="32" t="s">
        <v>16</v>
      </c>
      <c r="AA289" s="32" t="s">
        <v>16</v>
      </c>
      <c r="AB289" s="32" t="s">
        <v>16</v>
      </c>
      <c r="AC289" s="32">
        <v>0</v>
      </c>
      <c r="AD289" s="7">
        <f t="shared" si="0"/>
        <v>0.48</v>
      </c>
      <c r="AE289" s="18" t="s">
        <v>7</v>
      </c>
      <c r="AF289" s="18" t="s">
        <v>7</v>
      </c>
      <c r="AG289" s="18" t="s">
        <v>7</v>
      </c>
      <c r="AH289" s="18">
        <v>44582</v>
      </c>
      <c r="AI289" s="18"/>
      <c r="AJ289" s="18">
        <v>44582</v>
      </c>
      <c r="AK289" s="18">
        <v>44582</v>
      </c>
      <c r="AL289" s="18">
        <v>44582</v>
      </c>
      <c r="AM289" s="18">
        <v>44593</v>
      </c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 t="s">
        <v>7</v>
      </c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23" t="s">
        <v>18</v>
      </c>
      <c r="CK289" s="18"/>
      <c r="CL289" s="9">
        <v>0</v>
      </c>
      <c r="CM289" s="18"/>
      <c r="CN289" s="10">
        <v>4</v>
      </c>
      <c r="CO289" s="11">
        <f t="shared" si="1"/>
        <v>4</v>
      </c>
      <c r="CP289" s="11" t="str">
        <f t="shared" si="2"/>
        <v>No seguimiento</v>
      </c>
      <c r="CQ289" s="11">
        <f t="shared" si="3"/>
        <v>0</v>
      </c>
      <c r="CR289" s="12">
        <f>VLOOKUP(B289,[1]Conexión!A:B,2,0)</f>
        <v>44929</v>
      </c>
      <c r="CS289" s="72"/>
      <c r="CT289" s="14"/>
      <c r="CU289" s="14"/>
      <c r="CV289" s="14">
        <f t="shared" si="4"/>
        <v>0</v>
      </c>
      <c r="CW289" s="6" t="s">
        <v>51</v>
      </c>
    </row>
    <row r="290" spans="1:101" ht="38.450000000000003" customHeight="1">
      <c r="A290" s="46" t="s">
        <v>91</v>
      </c>
      <c r="B290" s="21" t="s">
        <v>92</v>
      </c>
      <c r="C290" s="51" t="s">
        <v>93</v>
      </c>
      <c r="D290" s="21">
        <v>1110479370</v>
      </c>
      <c r="E290" s="38">
        <v>44540</v>
      </c>
      <c r="F290" s="3" t="s">
        <v>59</v>
      </c>
      <c r="G290" s="2" t="s">
        <v>10</v>
      </c>
      <c r="H290" s="2" t="s">
        <v>11</v>
      </c>
      <c r="I290" s="59" t="s">
        <v>23</v>
      </c>
      <c r="J290" s="40" t="s">
        <v>62</v>
      </c>
      <c r="K290" s="16" t="s">
        <v>70</v>
      </c>
      <c r="L290" s="48">
        <v>3003276120</v>
      </c>
      <c r="M290" s="21" t="s">
        <v>52</v>
      </c>
      <c r="N290" s="4" t="str">
        <f>IFERROR(VLOOKUP(D290,[1]Clientes!A:D,4,0),"Por Actualizar")</f>
        <v>Mario Martinez</v>
      </c>
      <c r="O290" s="21" t="s">
        <v>6</v>
      </c>
      <c r="P290" s="21" t="s">
        <v>15</v>
      </c>
      <c r="Q290" s="20" t="str">
        <f>IFERROR(VLOOKUP(D290,[1]Clientes!A:C,3,0),"Por Actualizar")</f>
        <v>Servientrega</v>
      </c>
      <c r="R290" s="26" t="s">
        <v>30</v>
      </c>
      <c r="S290" s="26" t="s">
        <v>30</v>
      </c>
      <c r="T290" s="26" t="s">
        <v>30</v>
      </c>
      <c r="U290" s="32">
        <v>0</v>
      </c>
      <c r="V290" s="32">
        <v>0</v>
      </c>
      <c r="W290" s="32">
        <v>0</v>
      </c>
      <c r="X290" s="32">
        <v>0</v>
      </c>
      <c r="Y290" s="26" t="s">
        <v>30</v>
      </c>
      <c r="Z290" s="26" t="s">
        <v>30</v>
      </c>
      <c r="AA290" s="26" t="s">
        <v>30</v>
      </c>
      <c r="AB290" s="26" t="s">
        <v>30</v>
      </c>
      <c r="AC290" s="26" t="s">
        <v>30</v>
      </c>
      <c r="AD290" s="7">
        <f t="shared" si="0"/>
        <v>0</v>
      </c>
      <c r="AE290" s="18" t="s">
        <v>7</v>
      </c>
      <c r="AF290" s="18" t="s">
        <v>7</v>
      </c>
      <c r="AG290" s="18"/>
      <c r="AH290" s="18" t="s">
        <v>7</v>
      </c>
      <c r="AI290" s="18"/>
      <c r="AJ290" s="18" t="s">
        <v>27</v>
      </c>
      <c r="AK290" s="18" t="s">
        <v>27</v>
      </c>
      <c r="AL290" s="18" t="s">
        <v>27</v>
      </c>
      <c r="AM290" s="18" t="s">
        <v>27</v>
      </c>
      <c r="AN290" s="18" t="s">
        <v>27</v>
      </c>
      <c r="AO290" s="18" t="s">
        <v>27</v>
      </c>
      <c r="AP290" s="18" t="s">
        <v>27</v>
      </c>
      <c r="AQ290" s="18"/>
      <c r="AR290" s="18" t="s">
        <v>27</v>
      </c>
      <c r="AS290" s="18" t="s">
        <v>27</v>
      </c>
      <c r="AT290" s="18" t="s">
        <v>27</v>
      </c>
      <c r="AU290" s="18" t="s">
        <v>27</v>
      </c>
      <c r="AV290" s="18" t="s">
        <v>27</v>
      </c>
      <c r="AW290" s="18" t="s">
        <v>27</v>
      </c>
      <c r="AX290" s="18" t="s">
        <v>27</v>
      </c>
      <c r="AY290" s="18" t="s">
        <v>27</v>
      </c>
      <c r="AZ290" s="18" t="s">
        <v>27</v>
      </c>
      <c r="BA290" s="18" t="s">
        <v>27</v>
      </c>
      <c r="BB290" s="18" t="s">
        <v>27</v>
      </c>
      <c r="BC290" s="18" t="s">
        <v>27</v>
      </c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 t="s">
        <v>7</v>
      </c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 t="s">
        <v>7</v>
      </c>
      <c r="CC290" s="18" t="s">
        <v>7</v>
      </c>
      <c r="CD290" s="18" t="s">
        <v>7</v>
      </c>
      <c r="CE290" s="18"/>
      <c r="CF290" s="18">
        <v>44531</v>
      </c>
      <c r="CG290" s="18">
        <v>44562</v>
      </c>
      <c r="CH290" s="18">
        <v>44531</v>
      </c>
      <c r="CI290" s="18" t="s">
        <v>7</v>
      </c>
      <c r="CJ290" s="23" t="s">
        <v>18</v>
      </c>
      <c r="CK290" s="18"/>
      <c r="CL290" s="9">
        <v>4</v>
      </c>
      <c r="CM290" s="18"/>
      <c r="CN290" s="10">
        <v>8</v>
      </c>
      <c r="CO290" s="11">
        <f t="shared" si="1"/>
        <v>8</v>
      </c>
      <c r="CP290" s="11" t="str">
        <f t="shared" si="2"/>
        <v>No seguimiento</v>
      </c>
      <c r="CQ290" s="11">
        <f t="shared" si="3"/>
        <v>0</v>
      </c>
      <c r="CR290" s="12">
        <f>VLOOKUP(B290,[1]Conexión!A:B,2,0)</f>
        <v>44831</v>
      </c>
      <c r="CS290" s="72"/>
      <c r="CT290" s="14"/>
      <c r="CU290" s="14"/>
      <c r="CV290" s="14">
        <f t="shared" si="4"/>
        <v>0</v>
      </c>
      <c r="CW290" s="6" t="s">
        <v>51</v>
      </c>
    </row>
    <row r="291" spans="1:101" ht="38.450000000000003" customHeight="1">
      <c r="A291" s="46" t="s">
        <v>94</v>
      </c>
      <c r="B291" s="21" t="s">
        <v>95</v>
      </c>
      <c r="C291" s="51" t="s">
        <v>96</v>
      </c>
      <c r="D291" s="21">
        <v>1017232296</v>
      </c>
      <c r="E291" s="38">
        <v>44540</v>
      </c>
      <c r="F291" s="2" t="s">
        <v>5</v>
      </c>
      <c r="G291" s="2" t="s">
        <v>5</v>
      </c>
      <c r="H291" s="2" t="s">
        <v>11</v>
      </c>
      <c r="I291" s="59" t="s">
        <v>3</v>
      </c>
      <c r="J291" s="40" t="s">
        <v>60</v>
      </c>
      <c r="K291" s="16" t="s">
        <v>70</v>
      </c>
      <c r="L291" s="48">
        <v>1017232296</v>
      </c>
      <c r="M291" s="21" t="s">
        <v>54</v>
      </c>
      <c r="N291" s="4" t="str">
        <f>IFERROR(VLOOKUP(D291,[1]Clientes!A:D,4,0),"Por Actualizar")</f>
        <v>Luis Guillermo Cadavid</v>
      </c>
      <c r="O291" s="21" t="s">
        <v>14</v>
      </c>
      <c r="P291" s="21" t="s">
        <v>15</v>
      </c>
      <c r="Q291" s="20" t="str">
        <f>IFERROR(VLOOKUP(D291,[1]Clientes!A:C,3,0),"Por Actualizar")</f>
        <v>Todo 1</v>
      </c>
      <c r="R291" s="26" t="s">
        <v>16</v>
      </c>
      <c r="S291" s="32" t="s">
        <v>16</v>
      </c>
      <c r="T291" s="32">
        <v>0</v>
      </c>
      <c r="U291" s="32">
        <v>0</v>
      </c>
      <c r="V291" s="32"/>
      <c r="W291" s="32"/>
      <c r="X291" s="32"/>
      <c r="Y291" s="32"/>
      <c r="Z291" s="32"/>
      <c r="AA291" s="32"/>
      <c r="AB291" s="32"/>
      <c r="AC291" s="32"/>
      <c r="AD291" s="7">
        <f t="shared" si="0"/>
        <v>0</v>
      </c>
      <c r="AE291" s="18">
        <v>44551</v>
      </c>
      <c r="AF291" s="18">
        <v>44552</v>
      </c>
      <c r="AG291" s="18">
        <v>44553</v>
      </c>
      <c r="AH291" s="18">
        <v>44582</v>
      </c>
      <c r="AI291" s="18"/>
      <c r="AJ291" s="18">
        <v>44582</v>
      </c>
      <c r="AK291" s="18">
        <v>44582</v>
      </c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23" t="s">
        <v>17</v>
      </c>
      <c r="CK291" s="18"/>
      <c r="CL291" s="9">
        <v>3</v>
      </c>
      <c r="CM291" s="18"/>
      <c r="CN291" s="10">
        <v>0</v>
      </c>
      <c r="CO291" s="11">
        <f t="shared" si="1"/>
        <v>0</v>
      </c>
      <c r="CP291" s="11" t="str">
        <f t="shared" si="2"/>
        <v>No seguimiento</v>
      </c>
      <c r="CQ291" s="11">
        <f t="shared" si="3"/>
        <v>0</v>
      </c>
      <c r="CR291" s="12">
        <f>VLOOKUP(B291,[1]Conexión!A:B,2,0)</f>
        <v>44894</v>
      </c>
      <c r="CS291" s="10"/>
      <c r="CT291" s="14"/>
      <c r="CU291" s="14"/>
      <c r="CV291" s="14">
        <f t="shared" si="4"/>
        <v>0</v>
      </c>
      <c r="CW291" s="6">
        <v>0.47216666666666662</v>
      </c>
    </row>
    <row r="292" spans="1:101" ht="38.450000000000003" customHeight="1">
      <c r="A292" s="73" t="s">
        <v>97</v>
      </c>
      <c r="B292" s="21" t="s">
        <v>98</v>
      </c>
      <c r="C292" s="51" t="s">
        <v>99</v>
      </c>
      <c r="D292" s="21">
        <v>80215726</v>
      </c>
      <c r="E292" s="38">
        <v>44719</v>
      </c>
      <c r="F292" s="2" t="s">
        <v>5</v>
      </c>
      <c r="G292" s="2" t="s">
        <v>10</v>
      </c>
      <c r="H292" s="2" t="s">
        <v>11</v>
      </c>
      <c r="I292" s="59" t="s">
        <v>3</v>
      </c>
      <c r="J292" s="40" t="s">
        <v>13</v>
      </c>
      <c r="K292" s="16" t="s">
        <v>70</v>
      </c>
      <c r="L292" s="48">
        <v>3506761580</v>
      </c>
      <c r="M292" s="21" t="s">
        <v>58</v>
      </c>
      <c r="N292" s="4" t="str">
        <f>IFERROR(VLOOKUP(D292,[1]Clientes!A:D,4,0),"Por Actualizar")</f>
        <v>Angela Parra</v>
      </c>
      <c r="O292" s="21" t="s">
        <v>6</v>
      </c>
      <c r="P292" s="4" t="s">
        <v>15</v>
      </c>
      <c r="Q292" s="20" t="str">
        <f>IFERROR(VLOOKUP(D292,[1]Clientes!A:C,3,0),"Por Actualizar")</f>
        <v>ATH</v>
      </c>
      <c r="R292" s="26" t="s">
        <v>16</v>
      </c>
      <c r="S292" s="32">
        <v>0.5</v>
      </c>
      <c r="T292" s="32">
        <v>0.11</v>
      </c>
      <c r="U292" s="32">
        <v>0</v>
      </c>
      <c r="V292" s="32"/>
      <c r="W292" s="32"/>
      <c r="X292" s="32"/>
      <c r="Y292" s="32"/>
      <c r="Z292" s="32"/>
      <c r="AA292" s="32"/>
      <c r="AB292" s="32"/>
      <c r="AC292" s="32"/>
      <c r="AD292" s="7">
        <f t="shared" si="0"/>
        <v>0.20333333333333334</v>
      </c>
      <c r="AE292" s="18">
        <v>44551</v>
      </c>
      <c r="AF292" s="18" t="s">
        <v>7</v>
      </c>
      <c r="AG292" s="18">
        <v>44553</v>
      </c>
      <c r="AH292" s="18">
        <v>44582</v>
      </c>
      <c r="AI292" s="18"/>
      <c r="AJ292" s="18">
        <v>44582</v>
      </c>
      <c r="AK292" s="18">
        <v>44582</v>
      </c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23" t="s">
        <v>18</v>
      </c>
      <c r="CK292" s="18"/>
      <c r="CL292" s="9">
        <v>3</v>
      </c>
      <c r="CM292" s="18"/>
      <c r="CN292" s="10">
        <v>1</v>
      </c>
      <c r="CO292" s="11">
        <f t="shared" si="1"/>
        <v>1</v>
      </c>
      <c r="CP292" s="11" t="str">
        <f t="shared" si="2"/>
        <v>No seguimiento</v>
      </c>
      <c r="CQ292" s="11">
        <f t="shared" si="3"/>
        <v>0</v>
      </c>
      <c r="CR292" s="12">
        <f>VLOOKUP(B292,[1]Conexión!A:B,2,0)</f>
        <v>44894</v>
      </c>
      <c r="CS292" s="10"/>
      <c r="CT292" s="14"/>
      <c r="CU292" s="14"/>
      <c r="CV292" s="14">
        <f t="shared" si="4"/>
        <v>0</v>
      </c>
      <c r="CW292" s="6">
        <v>0.5083333333333333</v>
      </c>
    </row>
    <row r="293" spans="1:101" ht="38.450000000000003" customHeight="1">
      <c r="A293" s="73" t="s">
        <v>100</v>
      </c>
      <c r="B293" s="21" t="s">
        <v>101</v>
      </c>
      <c r="C293" s="67" t="s">
        <v>102</v>
      </c>
      <c r="D293" s="21">
        <v>1098826047</v>
      </c>
      <c r="E293" s="38">
        <v>44714</v>
      </c>
      <c r="F293" s="2" t="s">
        <v>10</v>
      </c>
      <c r="G293" s="2" t="s">
        <v>10</v>
      </c>
      <c r="H293" s="2" t="s">
        <v>11</v>
      </c>
      <c r="I293" s="54" t="s">
        <v>23</v>
      </c>
      <c r="J293" s="40" t="s">
        <v>12</v>
      </c>
      <c r="K293" s="16" t="s">
        <v>70</v>
      </c>
      <c r="L293" s="48" t="s">
        <v>103</v>
      </c>
      <c r="M293" s="21" t="s">
        <v>47</v>
      </c>
      <c r="N293" s="4" t="str">
        <f>IFERROR(VLOOKUP(D293,[1]Clientes!A:D,4,0),"Por Actualizar")</f>
        <v>Angela Parra</v>
      </c>
      <c r="O293" s="21" t="s">
        <v>6</v>
      </c>
      <c r="P293" s="21" t="s">
        <v>15</v>
      </c>
      <c r="Q293" s="20" t="str">
        <f>IFERROR(VLOOKUP(D293,[1]Clientes!A:C,3,0),"Por Actualizar")</f>
        <v>ATH</v>
      </c>
      <c r="R293" s="27" t="s">
        <v>16</v>
      </c>
      <c r="S293" s="32">
        <v>0.13</v>
      </c>
      <c r="T293" s="32">
        <v>0.33</v>
      </c>
      <c r="U293" s="32">
        <v>0.02</v>
      </c>
      <c r="V293" s="32"/>
      <c r="W293" s="32"/>
      <c r="X293" s="32">
        <v>0.08</v>
      </c>
      <c r="Y293" s="32"/>
      <c r="Z293" s="32"/>
      <c r="AA293" s="32"/>
      <c r="AB293" s="32"/>
      <c r="AC293" s="32"/>
      <c r="AD293" s="7">
        <f t="shared" si="0"/>
        <v>0.14000000000000001</v>
      </c>
      <c r="AE293" s="18" t="s">
        <v>7</v>
      </c>
      <c r="AF293" s="18" t="s">
        <v>7</v>
      </c>
      <c r="AG293" s="18" t="s">
        <v>7</v>
      </c>
      <c r="AH293" s="18" t="s">
        <v>7</v>
      </c>
      <c r="AI293" s="18"/>
      <c r="AJ293" s="18" t="s">
        <v>7</v>
      </c>
      <c r="AK293" s="18" t="s">
        <v>7</v>
      </c>
      <c r="AL293" s="18"/>
      <c r="AM293" s="18"/>
      <c r="AN293" s="18"/>
      <c r="AO293" s="18"/>
      <c r="AP293" s="18"/>
      <c r="AQ293" s="18"/>
      <c r="AR293" s="18" t="s">
        <v>7</v>
      </c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23" t="s">
        <v>18</v>
      </c>
      <c r="CK293" s="18"/>
      <c r="CL293" s="9">
        <v>7</v>
      </c>
      <c r="CM293" s="18"/>
      <c r="CN293" s="10">
        <v>7</v>
      </c>
      <c r="CO293" s="11">
        <f t="shared" si="1"/>
        <v>7</v>
      </c>
      <c r="CP293" s="11" t="str">
        <f t="shared" si="2"/>
        <v>No seguimiento</v>
      </c>
      <c r="CQ293" s="11">
        <f t="shared" si="3"/>
        <v>0</v>
      </c>
      <c r="CR293" s="12">
        <f>VLOOKUP(B293,[1]Conexión!A:B,2,0)</f>
        <v>44939</v>
      </c>
      <c r="CS293" s="10"/>
      <c r="CT293" s="14"/>
      <c r="CU293" s="14"/>
      <c r="CV293" s="14">
        <f t="shared" si="4"/>
        <v>0</v>
      </c>
      <c r="CW293" s="6">
        <v>0.48049999999999998</v>
      </c>
    </row>
    <row r="294" spans="1:101" ht="38.450000000000003" customHeight="1">
      <c r="A294" s="74" t="s">
        <v>104</v>
      </c>
      <c r="B294" s="21" t="s">
        <v>105</v>
      </c>
      <c r="C294" s="51" t="s">
        <v>106</v>
      </c>
      <c r="D294" s="21">
        <v>1085265002</v>
      </c>
      <c r="E294" s="38">
        <v>44531</v>
      </c>
      <c r="F294" s="2" t="s">
        <v>5</v>
      </c>
      <c r="G294" s="2" t="s">
        <v>5</v>
      </c>
      <c r="H294" s="2" t="s">
        <v>11</v>
      </c>
      <c r="I294" s="59" t="s">
        <v>3</v>
      </c>
      <c r="J294" s="40" t="s">
        <v>39</v>
      </c>
      <c r="K294" s="16" t="s">
        <v>70</v>
      </c>
      <c r="L294" s="4">
        <v>3186506373</v>
      </c>
      <c r="M294" s="21" t="s">
        <v>54</v>
      </c>
      <c r="N294" s="4" t="str">
        <f>IFERROR(VLOOKUP(D294,[1]Clientes!A:D,4,0),"Por Actualizar")</f>
        <v>Mayra Arias</v>
      </c>
      <c r="O294" s="21" t="s">
        <v>6</v>
      </c>
      <c r="P294" s="21" t="s">
        <v>15</v>
      </c>
      <c r="Q294" s="30" t="str">
        <f>IFERROR(VLOOKUP(D294,[1]Clientes!A:C,3,0),"Por Actualizar")</f>
        <v>Seguros Alfa S.A.</v>
      </c>
      <c r="R294" s="26" t="s">
        <v>16</v>
      </c>
      <c r="S294" s="32" t="s">
        <v>16</v>
      </c>
      <c r="T294" s="32">
        <v>0.73</v>
      </c>
      <c r="U294" s="32">
        <v>0.1</v>
      </c>
      <c r="V294" s="32">
        <v>0</v>
      </c>
      <c r="W294" s="32">
        <v>0</v>
      </c>
      <c r="X294" s="32">
        <v>0</v>
      </c>
      <c r="Y294" s="32">
        <v>0</v>
      </c>
      <c r="Z294" s="32"/>
      <c r="AA294" s="32"/>
      <c r="AB294" s="32"/>
      <c r="AC294" s="32"/>
      <c r="AD294" s="7">
        <f t="shared" si="0"/>
        <v>0.13833333333333334</v>
      </c>
      <c r="AE294" s="18" t="s">
        <v>7</v>
      </c>
      <c r="AF294" s="18">
        <v>44552</v>
      </c>
      <c r="AG294" s="18" t="s">
        <v>7</v>
      </c>
      <c r="AH294" s="18">
        <v>44582</v>
      </c>
      <c r="AI294" s="18"/>
      <c r="AJ294" s="18">
        <v>44582</v>
      </c>
      <c r="AK294" s="18">
        <v>44582</v>
      </c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23" t="s">
        <v>18</v>
      </c>
      <c r="CK294" s="18"/>
      <c r="CL294" s="9">
        <v>7</v>
      </c>
      <c r="CM294" s="18"/>
      <c r="CN294" s="10">
        <v>2</v>
      </c>
      <c r="CO294" s="11">
        <f t="shared" si="1"/>
        <v>2</v>
      </c>
      <c r="CP294" s="11" t="str">
        <f t="shared" si="2"/>
        <v>No seguimiento</v>
      </c>
      <c r="CQ294" s="11">
        <f t="shared" si="3"/>
        <v>0</v>
      </c>
      <c r="CR294" s="12">
        <f>VLOOKUP(B294,[1]Conexión!A:B,2,0)</f>
        <v>44572</v>
      </c>
      <c r="CS294" s="10"/>
      <c r="CT294" s="14"/>
      <c r="CU294" s="14"/>
      <c r="CV294" s="14">
        <f t="shared" si="4"/>
        <v>0</v>
      </c>
      <c r="CW294" s="6" t="s">
        <v>51</v>
      </c>
    </row>
    <row r="295" spans="1:101" ht="38.450000000000003" customHeight="1">
      <c r="A295" s="56" t="s">
        <v>107</v>
      </c>
      <c r="B295" s="21" t="s">
        <v>108</v>
      </c>
      <c r="C295" s="51" t="s">
        <v>109</v>
      </c>
      <c r="D295" s="21">
        <v>80220020</v>
      </c>
      <c r="E295" s="38">
        <v>44526</v>
      </c>
      <c r="F295" s="2" t="s">
        <v>5</v>
      </c>
      <c r="G295" s="2" t="s">
        <v>10</v>
      </c>
      <c r="H295" s="2" t="s">
        <v>11</v>
      </c>
      <c r="I295" s="59" t="s">
        <v>3</v>
      </c>
      <c r="J295" s="40" t="s">
        <v>110</v>
      </c>
      <c r="K295" s="16" t="s">
        <v>70</v>
      </c>
      <c r="L295" s="48">
        <v>3192192871</v>
      </c>
      <c r="M295" s="21" t="s">
        <v>55</v>
      </c>
      <c r="N295" s="4" t="str">
        <f>IFERROR(VLOOKUP(D295,[1]Clientes!A:D,4,0),"Por Actualizar")</f>
        <v>Juan Manuel Villarraga</v>
      </c>
      <c r="O295" s="21" t="s">
        <v>6</v>
      </c>
      <c r="P295" s="21" t="s">
        <v>15</v>
      </c>
      <c r="Q295" s="20" t="str">
        <f>IFERROR(VLOOKUP(D295,[1]Clientes!A:C,3,0),"Por Actualizar")</f>
        <v>Colmena</v>
      </c>
      <c r="R295" s="26" t="s">
        <v>16</v>
      </c>
      <c r="S295" s="32" t="s">
        <v>16</v>
      </c>
      <c r="T295" s="32">
        <v>0.9</v>
      </c>
      <c r="U295" s="32"/>
      <c r="V295" s="32"/>
      <c r="W295" s="32"/>
      <c r="X295" s="32"/>
      <c r="Y295" s="32"/>
      <c r="Z295" s="32"/>
      <c r="AA295" s="32"/>
      <c r="AB295" s="32"/>
      <c r="AC295" s="32"/>
      <c r="AD295" s="7">
        <f t="shared" si="0"/>
        <v>0.9</v>
      </c>
      <c r="AE295" s="18" t="s">
        <v>7</v>
      </c>
      <c r="AF295" s="18">
        <v>44551</v>
      </c>
      <c r="AG295" s="8" t="s">
        <v>7</v>
      </c>
      <c r="AH295" s="18">
        <v>44553</v>
      </c>
      <c r="AI295" s="18"/>
      <c r="AJ295" s="18">
        <v>44554</v>
      </c>
      <c r="AK295" s="18">
        <v>44555</v>
      </c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23" t="s">
        <v>18</v>
      </c>
      <c r="CK295" s="18"/>
      <c r="CL295" s="9">
        <v>5</v>
      </c>
      <c r="CM295" s="18"/>
      <c r="CN295" s="10">
        <v>1</v>
      </c>
      <c r="CO295" s="11">
        <f t="shared" si="1"/>
        <v>2</v>
      </c>
      <c r="CP295" s="11" t="str">
        <f t="shared" si="2"/>
        <v>Realizar seguimiento</v>
      </c>
      <c r="CQ295" s="11">
        <f t="shared" si="3"/>
        <v>1</v>
      </c>
      <c r="CR295" s="12">
        <f>VLOOKUP(B295,[1]Conexión!A:B,2,0)</f>
        <v>44937</v>
      </c>
      <c r="CS295" s="10"/>
      <c r="CT295" s="14"/>
      <c r="CU295" s="14"/>
      <c r="CV295" s="14">
        <f t="shared" si="4"/>
        <v>0</v>
      </c>
      <c r="CW295" s="6" t="s">
        <v>51</v>
      </c>
    </row>
    <row r="296" spans="1:101" ht="38.450000000000003" customHeight="1">
      <c r="A296" s="56" t="s">
        <v>111</v>
      </c>
      <c r="B296" s="21" t="s">
        <v>112</v>
      </c>
      <c r="C296" s="51" t="s">
        <v>113</v>
      </c>
      <c r="D296" s="21">
        <v>1019015159</v>
      </c>
      <c r="E296" s="38">
        <v>44526</v>
      </c>
      <c r="F296" s="2" t="s">
        <v>5</v>
      </c>
      <c r="G296" s="2" t="s">
        <v>5</v>
      </c>
      <c r="H296" s="2" t="s">
        <v>11</v>
      </c>
      <c r="I296" s="59" t="s">
        <v>3</v>
      </c>
      <c r="J296" s="40" t="s">
        <v>46</v>
      </c>
      <c r="K296" s="30" t="s">
        <v>25</v>
      </c>
      <c r="L296" s="48">
        <v>3123390407</v>
      </c>
      <c r="M296" s="21" t="s">
        <v>55</v>
      </c>
      <c r="N296" s="4" t="str">
        <f>IFERROR(VLOOKUP(D296,[1]Clientes!A:D,4,0),"Por Actualizar")</f>
        <v>Juan Manuel Villarraga</v>
      </c>
      <c r="O296" s="21" t="s">
        <v>6</v>
      </c>
      <c r="P296" s="21" t="s">
        <v>15</v>
      </c>
      <c r="Q296" s="20" t="str">
        <f>IFERROR(VLOOKUP(D296,[1]Clientes!A:C,3,0),"Por Actualizar")</f>
        <v>Colmena</v>
      </c>
      <c r="R296" s="26" t="s">
        <v>16</v>
      </c>
      <c r="S296" s="32">
        <v>1</v>
      </c>
      <c r="T296" s="32">
        <v>0.96</v>
      </c>
      <c r="U296" s="32">
        <v>0.88</v>
      </c>
      <c r="V296" s="32">
        <v>0.53</v>
      </c>
      <c r="W296" s="32">
        <v>0</v>
      </c>
      <c r="X296" s="32"/>
      <c r="Y296" s="32"/>
      <c r="Z296" s="32"/>
      <c r="AA296" s="32"/>
      <c r="AB296" s="32"/>
      <c r="AC296" s="32"/>
      <c r="AD296" s="7">
        <f t="shared" si="0"/>
        <v>0.67400000000000004</v>
      </c>
      <c r="AE296" s="18" t="s">
        <v>7</v>
      </c>
      <c r="AF296" s="18" t="s">
        <v>7</v>
      </c>
      <c r="AG296" s="18" t="s">
        <v>7</v>
      </c>
      <c r="AH296" s="18" t="s">
        <v>7</v>
      </c>
      <c r="AI296" s="18"/>
      <c r="AJ296" s="18">
        <v>44582</v>
      </c>
      <c r="AK296" s="18" t="s">
        <v>7</v>
      </c>
      <c r="AL296" s="18" t="s">
        <v>7</v>
      </c>
      <c r="AM296" s="18"/>
      <c r="AN296" s="18"/>
      <c r="AO296" s="18" t="s">
        <v>7</v>
      </c>
      <c r="AP296" s="18"/>
      <c r="AQ296" s="18"/>
      <c r="AR296" s="8" t="s">
        <v>7</v>
      </c>
      <c r="AS296" s="18"/>
      <c r="AT296" s="8" t="s">
        <v>7</v>
      </c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 t="s">
        <v>7</v>
      </c>
      <c r="CJ296" s="23" t="s">
        <v>18</v>
      </c>
      <c r="CK296" s="18"/>
      <c r="CL296" s="9">
        <v>2</v>
      </c>
      <c r="CM296" s="18"/>
      <c r="CN296" s="10">
        <v>10</v>
      </c>
      <c r="CO296" s="11">
        <f t="shared" si="1"/>
        <v>10</v>
      </c>
      <c r="CP296" s="11" t="str">
        <f t="shared" si="2"/>
        <v>No seguimiento</v>
      </c>
      <c r="CQ296" s="11">
        <f t="shared" si="3"/>
        <v>0</v>
      </c>
      <c r="CR296" s="12">
        <v>44939</v>
      </c>
      <c r="CS296" s="10"/>
      <c r="CT296" s="14"/>
      <c r="CU296" s="14"/>
      <c r="CV296" s="14">
        <f t="shared" si="4"/>
        <v>0</v>
      </c>
      <c r="CW296" s="6">
        <v>0.46950000000000003</v>
      </c>
    </row>
    <row r="297" spans="1:101" ht="38.450000000000003" customHeight="1">
      <c r="A297" s="56" t="s">
        <v>114</v>
      </c>
      <c r="B297" s="21" t="s">
        <v>115</v>
      </c>
      <c r="C297" s="51" t="s">
        <v>116</v>
      </c>
      <c r="D297" s="21">
        <v>1023000506</v>
      </c>
      <c r="E297" s="38">
        <v>44525</v>
      </c>
      <c r="F297" s="2" t="s">
        <v>5</v>
      </c>
      <c r="G297" s="2" t="s">
        <v>5</v>
      </c>
      <c r="H297" s="2" t="s">
        <v>11</v>
      </c>
      <c r="I297" s="59" t="s">
        <v>23</v>
      </c>
      <c r="J297" s="40" t="s">
        <v>40</v>
      </c>
      <c r="K297" s="16" t="s">
        <v>70</v>
      </c>
      <c r="L297" s="48">
        <v>3182483640</v>
      </c>
      <c r="M297" s="21" t="s">
        <v>55</v>
      </c>
      <c r="N297" s="4" t="str">
        <f>IFERROR(VLOOKUP(D297,[1]Clientes!A:D,4,0),"Por Actualizar")</f>
        <v>Juan Manuel Villarraga</v>
      </c>
      <c r="O297" s="21" t="s">
        <v>6</v>
      </c>
      <c r="P297" s="21" t="s">
        <v>15</v>
      </c>
      <c r="Q297" s="20" t="str">
        <f>IFERROR(VLOOKUP(D297,[1]Clientes!A:C,3,0),"Por Actualizar")</f>
        <v>Fiduciaria Bogotá</v>
      </c>
      <c r="R297" s="26" t="s">
        <v>16</v>
      </c>
      <c r="S297" s="32">
        <f ca="1">IFERROR(__xludf.DUMMYFUNCTION("IMPORTRANGE(I125,""Plan de Desarrollo!C104:C104"")"),0)</f>
        <v>0</v>
      </c>
      <c r="T297" s="32">
        <v>7.0000000000000007E-2</v>
      </c>
      <c r="U297" s="32">
        <v>0</v>
      </c>
      <c r="V297" s="32">
        <v>0</v>
      </c>
      <c r="W297" s="32">
        <v>0</v>
      </c>
      <c r="X297" s="32"/>
      <c r="Y297" s="32"/>
      <c r="Z297" s="32"/>
      <c r="AA297" s="32"/>
      <c r="AB297" s="32"/>
      <c r="AC297" s="32"/>
      <c r="AD297" s="7">
        <f t="shared" ca="1" si="0"/>
        <v>1.4000000000000002E-2</v>
      </c>
      <c r="AE297" s="18" t="s">
        <v>7</v>
      </c>
      <c r="AF297" s="18">
        <v>44551</v>
      </c>
      <c r="AG297" s="18">
        <v>44551</v>
      </c>
      <c r="AH297" s="18">
        <v>44582</v>
      </c>
      <c r="AI297" s="18"/>
      <c r="AJ297" s="18">
        <v>44582</v>
      </c>
      <c r="AK297" s="18">
        <v>44574</v>
      </c>
      <c r="AL297" s="18"/>
      <c r="AM297" s="18"/>
      <c r="AN297" s="18"/>
      <c r="AO297" s="18"/>
      <c r="AP297" s="18"/>
      <c r="AQ297" s="18"/>
      <c r="AR297" s="18"/>
      <c r="AS297" s="18" t="s">
        <v>7</v>
      </c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23" t="s">
        <v>17</v>
      </c>
      <c r="CK297" s="18"/>
      <c r="CL297" s="9">
        <v>2</v>
      </c>
      <c r="CM297" s="18"/>
      <c r="CN297" s="10">
        <v>2</v>
      </c>
      <c r="CO297" s="11">
        <f t="shared" si="1"/>
        <v>2</v>
      </c>
      <c r="CP297" s="11" t="str">
        <f t="shared" si="2"/>
        <v>No seguimiento</v>
      </c>
      <c r="CQ297" s="11">
        <f t="shared" si="3"/>
        <v>0</v>
      </c>
      <c r="CR297" s="12">
        <f>VLOOKUP(B297,[1]Conexión!A:B,2,0)</f>
        <v>44924</v>
      </c>
      <c r="CS297" s="10"/>
      <c r="CT297" s="14"/>
      <c r="CU297" s="14"/>
      <c r="CV297" s="14">
        <f t="shared" si="4"/>
        <v>0</v>
      </c>
      <c r="CW297" s="6">
        <v>0.54716666666666669</v>
      </c>
    </row>
    <row r="298" spans="1:101" ht="38.450000000000003" customHeight="1">
      <c r="A298" s="56" t="s">
        <v>117</v>
      </c>
      <c r="B298" s="21" t="s">
        <v>118</v>
      </c>
      <c r="C298" s="51" t="s">
        <v>119</v>
      </c>
      <c r="D298" s="21">
        <v>1049631867</v>
      </c>
      <c r="E298" s="38">
        <v>44523</v>
      </c>
      <c r="F298" s="2" t="s">
        <v>10</v>
      </c>
      <c r="G298" s="2" t="s">
        <v>10</v>
      </c>
      <c r="H298" s="2" t="s">
        <v>11</v>
      </c>
      <c r="I298" s="54" t="s">
        <v>23</v>
      </c>
      <c r="J298" s="16" t="s">
        <v>24</v>
      </c>
      <c r="K298" s="16" t="s">
        <v>70</v>
      </c>
      <c r="L298" s="48">
        <v>3212939830</v>
      </c>
      <c r="M298" s="21" t="s">
        <v>54</v>
      </c>
      <c r="N298" s="4" t="str">
        <f>IFERROR(VLOOKUP(D298,[1]Clientes!A:D,4,0),"Por Actualizar")</f>
        <v>Luis Guillermo Cadavid</v>
      </c>
      <c r="O298" s="21" t="s">
        <v>6</v>
      </c>
      <c r="P298" s="21" t="s">
        <v>15</v>
      </c>
      <c r="Q298" s="20" t="str">
        <f>IFERROR(VLOOKUP(D298,[1]Clientes!A:C,3,0),"Por Actualizar")</f>
        <v>Tuya</v>
      </c>
      <c r="R298" s="27" t="s">
        <v>16</v>
      </c>
      <c r="S298" s="32">
        <v>0</v>
      </c>
      <c r="T298" s="32">
        <v>0</v>
      </c>
      <c r="U298" s="32">
        <v>0</v>
      </c>
      <c r="V298" s="32">
        <v>0</v>
      </c>
      <c r="W298" s="32">
        <v>0</v>
      </c>
      <c r="X298" s="32"/>
      <c r="Y298" s="32"/>
      <c r="Z298" s="32"/>
      <c r="AA298" s="32"/>
      <c r="AB298" s="32"/>
      <c r="AC298" s="32"/>
      <c r="AD298" s="7">
        <f t="shared" ref="AD298:AD361" si="5">IFERROR(AVERAGE(R298:AC298),"Pendiente actualizar")</f>
        <v>0</v>
      </c>
      <c r="AE298" s="18" t="s">
        <v>7</v>
      </c>
      <c r="AF298" s="18" t="s">
        <v>7</v>
      </c>
      <c r="AG298" s="18">
        <v>44551</v>
      </c>
      <c r="AH298" s="18">
        <v>44582</v>
      </c>
      <c r="AI298" s="18"/>
      <c r="AJ298" s="18">
        <v>44582</v>
      </c>
      <c r="AK298" s="18">
        <v>44574</v>
      </c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 t="s">
        <v>7</v>
      </c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23" t="s">
        <v>18</v>
      </c>
      <c r="CK298" s="18"/>
      <c r="CL298" s="9">
        <v>6</v>
      </c>
      <c r="CM298" s="18"/>
      <c r="CN298" s="10">
        <v>3</v>
      </c>
      <c r="CO298" s="11">
        <f t="shared" si="1"/>
        <v>3</v>
      </c>
      <c r="CP298" s="11" t="str">
        <f t="shared" si="2"/>
        <v>No seguimiento</v>
      </c>
      <c r="CQ298" s="11">
        <f t="shared" si="3"/>
        <v>0</v>
      </c>
      <c r="CR298" s="12">
        <f>VLOOKUP(B298,[1]Conexión!A:B,2,0)</f>
        <v>44522</v>
      </c>
      <c r="CS298" s="10"/>
      <c r="CT298" s="14"/>
      <c r="CU298" s="14"/>
      <c r="CV298" s="14">
        <f t="shared" si="4"/>
        <v>0</v>
      </c>
      <c r="CW298" s="6">
        <v>0.4361666666666667</v>
      </c>
    </row>
    <row r="299" spans="1:101" ht="38.450000000000003" customHeight="1">
      <c r="A299" s="56" t="s">
        <v>120</v>
      </c>
      <c r="B299" s="21" t="s">
        <v>121</v>
      </c>
      <c r="C299" s="51" t="s">
        <v>122</v>
      </c>
      <c r="D299" s="21">
        <v>1082884786</v>
      </c>
      <c r="E299" s="38">
        <v>44517</v>
      </c>
      <c r="F299" s="2" t="s">
        <v>10</v>
      </c>
      <c r="G299" s="2" t="s">
        <v>10</v>
      </c>
      <c r="H299" s="2" t="s">
        <v>11</v>
      </c>
      <c r="I299" s="54" t="s">
        <v>23</v>
      </c>
      <c r="J299" s="40" t="s">
        <v>13</v>
      </c>
      <c r="K299" s="16" t="s">
        <v>70</v>
      </c>
      <c r="L299" s="48">
        <v>3022300571</v>
      </c>
      <c r="M299" s="21" t="s">
        <v>123</v>
      </c>
      <c r="N299" s="4" t="str">
        <f>IFERROR(VLOOKUP(D299,[1]Clientes!A:D,4,0),"Por Actualizar")</f>
        <v>Angela Parra</v>
      </c>
      <c r="O299" s="21" t="s">
        <v>6</v>
      </c>
      <c r="P299" s="21" t="s">
        <v>15</v>
      </c>
      <c r="Q299" s="20" t="str">
        <f>IFERROR(VLOOKUP(D299,[1]Clientes!A:C,3,0),"Por Actualizar")</f>
        <v>ATH</v>
      </c>
      <c r="R299" s="27" t="s">
        <v>16</v>
      </c>
      <c r="S299" s="32">
        <v>0.25</v>
      </c>
      <c r="T299" s="32">
        <v>0.44</v>
      </c>
      <c r="U299" s="32">
        <v>0.08</v>
      </c>
      <c r="V299" s="32"/>
      <c r="W299" s="32"/>
      <c r="X299" s="32"/>
      <c r="Y299" s="32"/>
      <c r="Z299" s="32"/>
      <c r="AA299" s="32"/>
      <c r="AB299" s="32"/>
      <c r="AC299" s="32"/>
      <c r="AD299" s="7">
        <f t="shared" si="5"/>
        <v>0.25666666666666665</v>
      </c>
      <c r="AE299" s="18">
        <v>44521</v>
      </c>
      <c r="AF299" s="18">
        <v>44521</v>
      </c>
      <c r="AG299" s="18">
        <v>44555</v>
      </c>
      <c r="AH299" s="18">
        <v>44557</v>
      </c>
      <c r="AI299" s="18"/>
      <c r="AJ299" s="18">
        <v>44582</v>
      </c>
      <c r="AK299" s="18">
        <v>44580</v>
      </c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23" t="s">
        <v>18</v>
      </c>
      <c r="CK299" s="18"/>
      <c r="CL299" s="9">
        <v>2</v>
      </c>
      <c r="CM299" s="18"/>
      <c r="CN299" s="10">
        <v>0</v>
      </c>
      <c r="CO299" s="11">
        <f t="shared" si="1"/>
        <v>0</v>
      </c>
      <c r="CP299" s="11" t="str">
        <f t="shared" si="2"/>
        <v>No seguimiento</v>
      </c>
      <c r="CQ299" s="11">
        <f t="shared" si="3"/>
        <v>0</v>
      </c>
      <c r="CR299" s="12">
        <f>VLOOKUP(B299,[1]Conexión!A:B,2,0)</f>
        <v>44939</v>
      </c>
      <c r="CS299" s="10"/>
      <c r="CT299" s="14"/>
      <c r="CU299" s="14"/>
      <c r="CV299" s="14">
        <f t="shared" si="4"/>
        <v>0</v>
      </c>
      <c r="CW299" s="6">
        <v>0.55683333333333329</v>
      </c>
    </row>
    <row r="300" spans="1:101" ht="38.450000000000003" customHeight="1">
      <c r="A300" s="56" t="s">
        <v>124</v>
      </c>
      <c r="B300" s="21" t="s">
        <v>125</v>
      </c>
      <c r="C300" s="51" t="s">
        <v>126</v>
      </c>
      <c r="D300" s="21">
        <v>1073710856</v>
      </c>
      <c r="E300" s="38">
        <v>44519</v>
      </c>
      <c r="F300" s="2" t="s">
        <v>5</v>
      </c>
      <c r="G300" s="2" t="s">
        <v>5</v>
      </c>
      <c r="H300" s="2" t="s">
        <v>11</v>
      </c>
      <c r="I300" s="33" t="s">
        <v>3</v>
      </c>
      <c r="J300" s="40" t="s">
        <v>33</v>
      </c>
      <c r="K300" s="16" t="s">
        <v>70</v>
      </c>
      <c r="L300" s="48">
        <v>3506618106</v>
      </c>
      <c r="M300" s="21" t="s">
        <v>54</v>
      </c>
      <c r="N300" s="4" t="str">
        <f>IFERROR(VLOOKUP(D300,[1]Clientes!A:D,4,0),"Por Actualizar")</f>
        <v>Mayra Arias</v>
      </c>
      <c r="O300" s="21" t="s">
        <v>6</v>
      </c>
      <c r="P300" s="44" t="s">
        <v>15</v>
      </c>
      <c r="Q300" s="20" t="str">
        <f>IFERROR(VLOOKUP(D300,[1]Clientes!A:C,3,0),"Por Actualizar")</f>
        <v>Aportes en linea</v>
      </c>
      <c r="R300" s="26" t="s">
        <v>16</v>
      </c>
      <c r="S300" s="32">
        <v>1</v>
      </c>
      <c r="T300" s="32">
        <v>0.9</v>
      </c>
      <c r="U300" s="32">
        <v>1</v>
      </c>
      <c r="V300" s="32">
        <v>1</v>
      </c>
      <c r="W300" s="32">
        <v>0.44</v>
      </c>
      <c r="X300" s="32">
        <v>0.77</v>
      </c>
      <c r="Y300" s="32">
        <v>0.6</v>
      </c>
      <c r="Z300" s="32">
        <v>0.63</v>
      </c>
      <c r="AA300" s="32">
        <v>0.67</v>
      </c>
      <c r="AB300" s="32">
        <v>0</v>
      </c>
      <c r="AC300" s="32"/>
      <c r="AD300" s="7">
        <f t="shared" si="5"/>
        <v>0.70099999999999985</v>
      </c>
      <c r="AE300" s="18" t="s">
        <v>7</v>
      </c>
      <c r="AF300" s="18" t="s">
        <v>7</v>
      </c>
      <c r="AG300" s="18" t="s">
        <v>7</v>
      </c>
      <c r="AH300" s="18" t="s">
        <v>7</v>
      </c>
      <c r="AI300" s="18"/>
      <c r="AJ300" s="18" t="s">
        <v>7</v>
      </c>
      <c r="AK300" s="18" t="s">
        <v>7</v>
      </c>
      <c r="AL300" s="18" t="s">
        <v>7</v>
      </c>
      <c r="AM300" s="18"/>
      <c r="AN300" s="18"/>
      <c r="AO300" s="18" t="s">
        <v>7</v>
      </c>
      <c r="AP300" s="18"/>
      <c r="AQ300" s="18"/>
      <c r="AR300" s="18" t="s">
        <v>7</v>
      </c>
      <c r="AS300" s="18" t="s">
        <v>7</v>
      </c>
      <c r="AT300" s="18" t="s">
        <v>7</v>
      </c>
      <c r="AU300" s="28" t="s">
        <v>7</v>
      </c>
      <c r="AV300" s="18"/>
      <c r="AW300" s="18"/>
      <c r="AX300" s="18"/>
      <c r="AY300" s="18"/>
      <c r="AZ300" s="18"/>
      <c r="BA300" s="18"/>
      <c r="BB300" s="18"/>
      <c r="BC300" s="28" t="s">
        <v>7</v>
      </c>
      <c r="BD300" s="18"/>
      <c r="BE300" s="18"/>
      <c r="BF300" s="18"/>
      <c r="BG300" s="18"/>
      <c r="BH300" s="8" t="s">
        <v>7</v>
      </c>
      <c r="BI300" s="18"/>
      <c r="BJ300" s="18"/>
      <c r="BK300" s="18"/>
      <c r="BL300" s="18"/>
      <c r="BM300" s="18"/>
      <c r="BN300" s="18"/>
      <c r="BO300" s="18" t="s">
        <v>7</v>
      </c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 t="s">
        <v>7</v>
      </c>
      <c r="CJ300" s="23" t="s">
        <v>18</v>
      </c>
      <c r="CK300" s="18"/>
      <c r="CL300" s="9">
        <v>7</v>
      </c>
      <c r="CM300" s="18"/>
      <c r="CN300" s="10">
        <v>16</v>
      </c>
      <c r="CO300" s="11">
        <f t="shared" si="1"/>
        <v>16</v>
      </c>
      <c r="CP300" s="11" t="str">
        <f t="shared" si="2"/>
        <v>No seguimiento</v>
      </c>
      <c r="CQ300" s="11">
        <f t="shared" si="3"/>
        <v>0</v>
      </c>
      <c r="CR300" s="12">
        <f>VLOOKUP(B300,[1]Conexión!A:B,2,0)</f>
        <v>44938</v>
      </c>
      <c r="CS300" s="10"/>
      <c r="CT300" s="14"/>
      <c r="CU300" s="14"/>
      <c r="CV300" s="14">
        <f t="shared" si="4"/>
        <v>0</v>
      </c>
      <c r="CW300" s="6">
        <v>0.66949999999999998</v>
      </c>
    </row>
    <row r="301" spans="1:101" ht="38.450000000000003" customHeight="1">
      <c r="A301" s="56" t="s">
        <v>127</v>
      </c>
      <c r="B301" s="21" t="s">
        <v>128</v>
      </c>
      <c r="C301" s="51" t="s">
        <v>129</v>
      </c>
      <c r="D301" s="21">
        <v>1026300136</v>
      </c>
      <c r="E301" s="38">
        <v>44519</v>
      </c>
      <c r="F301" s="2" t="s">
        <v>5</v>
      </c>
      <c r="G301" s="2" t="s">
        <v>5</v>
      </c>
      <c r="H301" s="2" t="s">
        <v>11</v>
      </c>
      <c r="I301" s="59" t="s">
        <v>23</v>
      </c>
      <c r="J301" s="25" t="s">
        <v>21</v>
      </c>
      <c r="K301" s="16" t="s">
        <v>70</v>
      </c>
      <c r="L301" s="48">
        <v>3193922824</v>
      </c>
      <c r="M301" s="21" t="s">
        <v>130</v>
      </c>
      <c r="N301" s="4" t="str">
        <f>IFERROR(VLOOKUP(D301,[1]Clientes!A:D,4,0),"Por Actualizar")</f>
        <v>Omaida Quintero</v>
      </c>
      <c r="O301" s="21" t="s">
        <v>6</v>
      </c>
      <c r="P301" s="44" t="s">
        <v>15</v>
      </c>
      <c r="Q301" s="20" t="str">
        <f>IFERROR(VLOOKUP(D301,[1]Clientes!A:C,3,0),"Por Actualizar")</f>
        <v>Alkosto</v>
      </c>
      <c r="R301" s="26" t="s">
        <v>16</v>
      </c>
      <c r="S301" s="32" t="s">
        <v>16</v>
      </c>
      <c r="T301" s="32">
        <v>1</v>
      </c>
      <c r="U301" s="32">
        <v>0.4</v>
      </c>
      <c r="V301" s="32">
        <v>0.8</v>
      </c>
      <c r="W301" s="32">
        <v>0</v>
      </c>
      <c r="X301" s="32">
        <v>0.5</v>
      </c>
      <c r="Y301" s="32" t="s">
        <v>30</v>
      </c>
      <c r="Z301" s="32" t="s">
        <v>30</v>
      </c>
      <c r="AA301" s="32" t="s">
        <v>30</v>
      </c>
      <c r="AB301" s="32" t="s">
        <v>30</v>
      </c>
      <c r="AC301" s="32" t="s">
        <v>30</v>
      </c>
      <c r="AD301" s="7">
        <f t="shared" si="5"/>
        <v>0.54</v>
      </c>
      <c r="AE301" s="18" t="s">
        <v>7</v>
      </c>
      <c r="AF301" s="18" t="s">
        <v>7</v>
      </c>
      <c r="AG301" s="18" t="s">
        <v>7</v>
      </c>
      <c r="AH301" s="18" t="s">
        <v>7</v>
      </c>
      <c r="AI301" s="18"/>
      <c r="AJ301" s="18" t="s">
        <v>7</v>
      </c>
      <c r="AK301" s="18" t="s">
        <v>7</v>
      </c>
      <c r="AL301" s="18" t="s">
        <v>7</v>
      </c>
      <c r="AM301" s="18"/>
      <c r="AN301" s="18"/>
      <c r="AO301" s="18"/>
      <c r="AP301" s="18"/>
      <c r="AQ301" s="18"/>
      <c r="AR301" s="18"/>
      <c r="AS301" s="28" t="s">
        <v>7</v>
      </c>
      <c r="AT301" s="18" t="s">
        <v>7</v>
      </c>
      <c r="AU301" s="28" t="s">
        <v>7</v>
      </c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 t="s">
        <v>7</v>
      </c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 t="s">
        <v>7</v>
      </c>
      <c r="CC301" s="18"/>
      <c r="CD301" s="18"/>
      <c r="CE301" s="18"/>
      <c r="CF301" s="18"/>
      <c r="CG301" s="18"/>
      <c r="CH301" s="18"/>
      <c r="CI301" s="18"/>
      <c r="CJ301" s="23" t="s">
        <v>18</v>
      </c>
      <c r="CK301" s="18"/>
      <c r="CL301" s="9">
        <v>2</v>
      </c>
      <c r="CM301" s="18"/>
      <c r="CN301" s="10">
        <v>11</v>
      </c>
      <c r="CO301" s="11">
        <f t="shared" si="1"/>
        <v>12</v>
      </c>
      <c r="CP301" s="11" t="str">
        <f t="shared" si="2"/>
        <v>Realizar seguimiento</v>
      </c>
      <c r="CQ301" s="11">
        <f t="shared" si="3"/>
        <v>1</v>
      </c>
      <c r="CR301" s="12">
        <f>VLOOKUP(B301,[1]Conexión!A:B,2,0)</f>
        <v>44901</v>
      </c>
      <c r="CS301" s="10"/>
      <c r="CT301" s="14"/>
      <c r="CU301" s="14"/>
      <c r="CV301" s="14">
        <f t="shared" si="4"/>
        <v>0</v>
      </c>
      <c r="CW301" s="6">
        <v>0.57233333333333336</v>
      </c>
    </row>
    <row r="302" spans="1:101" ht="38.450000000000003" customHeight="1">
      <c r="A302" s="74" t="s">
        <v>131</v>
      </c>
      <c r="B302" s="21" t="s">
        <v>132</v>
      </c>
      <c r="C302" s="51" t="s">
        <v>133</v>
      </c>
      <c r="D302" s="21">
        <v>1031134717</v>
      </c>
      <c r="E302" s="38">
        <v>44519</v>
      </c>
      <c r="F302" s="2" t="s">
        <v>5</v>
      </c>
      <c r="G302" s="2" t="s">
        <v>5</v>
      </c>
      <c r="H302" s="2" t="s">
        <v>11</v>
      </c>
      <c r="I302" s="59" t="s">
        <v>23</v>
      </c>
      <c r="J302" s="40" t="s">
        <v>39</v>
      </c>
      <c r="K302" s="16" t="s">
        <v>70</v>
      </c>
      <c r="L302" s="48">
        <v>3214994215</v>
      </c>
      <c r="M302" s="21" t="s">
        <v>54</v>
      </c>
      <c r="N302" s="4" t="str">
        <f>IFERROR(VLOOKUP(D302,[1]Clientes!A:D,4,0),"Por Actualizar")</f>
        <v>Mario Martinez</v>
      </c>
      <c r="O302" s="21" t="s">
        <v>6</v>
      </c>
      <c r="P302" s="44" t="s">
        <v>15</v>
      </c>
      <c r="Q302" s="20" t="str">
        <f>IFERROR(VLOOKUP(D302,[1]Clientes!A:C,3,0),"Por Actualizar")</f>
        <v>Banco Santander</v>
      </c>
      <c r="R302" s="26" t="s">
        <v>16</v>
      </c>
      <c r="S302" s="32">
        <v>0.83</v>
      </c>
      <c r="T302" s="6">
        <v>0.42</v>
      </c>
      <c r="U302" s="6">
        <v>0</v>
      </c>
      <c r="V302" s="32">
        <v>0</v>
      </c>
      <c r="W302" s="32">
        <v>0</v>
      </c>
      <c r="X302" s="32">
        <v>0</v>
      </c>
      <c r="Y302" s="32" t="s">
        <v>16</v>
      </c>
      <c r="Z302" s="32">
        <v>1</v>
      </c>
      <c r="AA302" s="32">
        <v>0.86</v>
      </c>
      <c r="AB302" s="32">
        <v>0.5</v>
      </c>
      <c r="AC302" s="32"/>
      <c r="AD302" s="7">
        <f t="shared" si="5"/>
        <v>0.40111111111111108</v>
      </c>
      <c r="AE302" s="18" t="s">
        <v>7</v>
      </c>
      <c r="AF302" s="18" t="s">
        <v>7</v>
      </c>
      <c r="AG302" s="18">
        <v>44552</v>
      </c>
      <c r="AH302" s="18">
        <v>44554</v>
      </c>
      <c r="AI302" s="18"/>
      <c r="AJ302" s="18">
        <v>44582</v>
      </c>
      <c r="AK302" s="18">
        <v>44577</v>
      </c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 t="s">
        <v>7</v>
      </c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 t="s">
        <v>7</v>
      </c>
      <c r="CC302" s="18"/>
      <c r="CD302" s="18"/>
      <c r="CE302" s="18"/>
      <c r="CF302" s="18"/>
      <c r="CG302" s="18"/>
      <c r="CH302" s="18"/>
      <c r="CI302" s="18"/>
      <c r="CJ302" s="23" t="s">
        <v>18</v>
      </c>
      <c r="CK302" s="18"/>
      <c r="CL302" s="9">
        <v>7</v>
      </c>
      <c r="CM302" s="18"/>
      <c r="CN302" s="10">
        <v>3</v>
      </c>
      <c r="CO302" s="11">
        <f t="shared" si="1"/>
        <v>4</v>
      </c>
      <c r="CP302" s="11" t="str">
        <f t="shared" si="2"/>
        <v>Realizar seguimiento</v>
      </c>
      <c r="CQ302" s="11">
        <f t="shared" si="3"/>
        <v>1</v>
      </c>
      <c r="CR302" s="12">
        <f>VLOOKUP(B302,[1]Conexión!A:B,2,0)</f>
        <v>44896</v>
      </c>
      <c r="CS302" s="10"/>
      <c r="CT302" s="14"/>
      <c r="CU302" s="14"/>
      <c r="CV302" s="14">
        <f t="shared" si="4"/>
        <v>0</v>
      </c>
      <c r="CW302" s="6">
        <v>0.54166666666666663</v>
      </c>
    </row>
    <row r="303" spans="1:101" ht="38.450000000000003" customHeight="1">
      <c r="A303" s="56" t="s">
        <v>134</v>
      </c>
      <c r="B303" s="21" t="s">
        <v>135</v>
      </c>
      <c r="C303" s="51" t="s">
        <v>136</v>
      </c>
      <c r="D303" s="21">
        <v>1144177155</v>
      </c>
      <c r="E303" s="38">
        <v>44518</v>
      </c>
      <c r="F303" s="2" t="s">
        <v>9</v>
      </c>
      <c r="G303" s="2" t="s">
        <v>10</v>
      </c>
      <c r="H303" s="2" t="s">
        <v>11</v>
      </c>
      <c r="I303" s="59" t="s">
        <v>23</v>
      </c>
      <c r="J303" s="40" t="s">
        <v>137</v>
      </c>
      <c r="K303" s="16" t="s">
        <v>70</v>
      </c>
      <c r="L303" s="48">
        <v>3225006986</v>
      </c>
      <c r="M303" s="21" t="s">
        <v>54</v>
      </c>
      <c r="N303" s="4" t="str">
        <f>IFERROR(VLOOKUP(D303,[1]Clientes!A:D,4,0),"Por Actualizar")</f>
        <v>Juan Manuel Villarraga</v>
      </c>
      <c r="O303" s="21" t="s">
        <v>68</v>
      </c>
      <c r="P303" s="44" t="s">
        <v>15</v>
      </c>
      <c r="Q303" s="20" t="str">
        <f>IFERROR(VLOOKUP(D303,[1]Clientes!A:C,3,0),"Por Actualizar")</f>
        <v>Fiduciaria Bogotá</v>
      </c>
      <c r="R303" s="17" t="s">
        <v>16</v>
      </c>
      <c r="S303" s="17" t="s">
        <v>16</v>
      </c>
      <c r="T303" s="6">
        <v>0.36</v>
      </c>
      <c r="U303" s="6">
        <v>0</v>
      </c>
      <c r="V303" s="32"/>
      <c r="W303" s="32"/>
      <c r="X303" s="32"/>
      <c r="Y303" s="32"/>
      <c r="Z303" s="32"/>
      <c r="AA303" s="32"/>
      <c r="AB303" s="32"/>
      <c r="AC303" s="32"/>
      <c r="AD303" s="7">
        <f t="shared" si="5"/>
        <v>0.18</v>
      </c>
      <c r="AE303" s="18" t="s">
        <v>7</v>
      </c>
      <c r="AF303" s="18" t="s">
        <v>7</v>
      </c>
      <c r="AG303" s="18">
        <v>44553</v>
      </c>
      <c r="AH303" s="18" t="s">
        <v>7</v>
      </c>
      <c r="AI303" s="18"/>
      <c r="AJ303" s="18">
        <v>44582</v>
      </c>
      <c r="AK303" s="18">
        <v>44578</v>
      </c>
      <c r="AL303" s="18"/>
      <c r="AM303" s="18"/>
      <c r="AN303" s="18"/>
      <c r="AO303" s="18"/>
      <c r="AP303" s="18"/>
      <c r="AQ303" s="18"/>
      <c r="AR303" s="18" t="s">
        <v>7</v>
      </c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23" t="s">
        <v>18</v>
      </c>
      <c r="CK303" s="18"/>
      <c r="CL303" s="9">
        <v>3</v>
      </c>
      <c r="CM303" s="18"/>
      <c r="CN303" s="10">
        <v>4</v>
      </c>
      <c r="CO303" s="11">
        <f t="shared" si="1"/>
        <v>4</v>
      </c>
      <c r="CP303" s="11" t="str">
        <f t="shared" si="2"/>
        <v>No seguimiento</v>
      </c>
      <c r="CQ303" s="11">
        <f t="shared" si="3"/>
        <v>0</v>
      </c>
      <c r="CR303" s="12">
        <f>VLOOKUP(B303,[1]Conexión!A:B,2,0)</f>
        <v>44851</v>
      </c>
      <c r="CS303" s="10"/>
      <c r="CT303" s="14"/>
      <c r="CU303" s="14"/>
      <c r="CV303" s="14">
        <f t="shared" si="4"/>
        <v>0</v>
      </c>
      <c r="CW303" s="6">
        <v>0.41816666666666669</v>
      </c>
    </row>
    <row r="304" spans="1:101" ht="38.450000000000003" customHeight="1">
      <c r="A304" s="56" t="s">
        <v>138</v>
      </c>
      <c r="B304" s="21" t="s">
        <v>139</v>
      </c>
      <c r="C304" s="67" t="s">
        <v>140</v>
      </c>
      <c r="D304" s="21">
        <v>1024586283</v>
      </c>
      <c r="E304" s="38">
        <v>44517</v>
      </c>
      <c r="F304" s="2" t="s">
        <v>10</v>
      </c>
      <c r="G304" s="2" t="s">
        <v>10</v>
      </c>
      <c r="H304" s="2" t="s">
        <v>11</v>
      </c>
      <c r="I304" s="54" t="s">
        <v>23</v>
      </c>
      <c r="J304" s="40" t="s">
        <v>137</v>
      </c>
      <c r="K304" s="16" t="s">
        <v>66</v>
      </c>
      <c r="L304" s="48">
        <v>3224591279</v>
      </c>
      <c r="M304" s="21" t="s">
        <v>54</v>
      </c>
      <c r="N304" s="4" t="str">
        <f>IFERROR(VLOOKUP(D304,[1]Clientes!A:D,4,0),"Por Actualizar")</f>
        <v>Angela Parra</v>
      </c>
      <c r="O304" s="21" t="s">
        <v>6</v>
      </c>
      <c r="P304" s="44" t="s">
        <v>15</v>
      </c>
      <c r="Q304" s="20" t="str">
        <f>IFERROR(VLOOKUP(D304,[1]Clientes!A:C,3,0),"Por Actualizar")</f>
        <v>ATH</v>
      </c>
      <c r="R304" s="27" t="s">
        <v>16</v>
      </c>
      <c r="S304" s="32">
        <v>0.25</v>
      </c>
      <c r="T304" s="6">
        <v>0</v>
      </c>
      <c r="U304" s="6">
        <v>0</v>
      </c>
      <c r="V304" s="32"/>
      <c r="W304" s="32"/>
      <c r="X304" s="32"/>
      <c r="Y304" s="32"/>
      <c r="Z304" s="32"/>
      <c r="AA304" s="32"/>
      <c r="AB304" s="32"/>
      <c r="AC304" s="32"/>
      <c r="AD304" s="7">
        <f t="shared" si="5"/>
        <v>8.3333333333333329E-2</v>
      </c>
      <c r="AE304" s="18" t="s">
        <v>7</v>
      </c>
      <c r="AF304" s="18" t="s">
        <v>7</v>
      </c>
      <c r="AG304" s="18" t="s">
        <v>7</v>
      </c>
      <c r="AH304" s="18" t="s">
        <v>7</v>
      </c>
      <c r="AI304" s="18"/>
      <c r="AJ304" s="18" t="s">
        <v>7</v>
      </c>
      <c r="AK304" s="18">
        <v>44582</v>
      </c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23" t="s">
        <v>18</v>
      </c>
      <c r="CK304" s="18"/>
      <c r="CL304" s="9">
        <v>3</v>
      </c>
      <c r="CM304" s="18"/>
      <c r="CN304" s="10">
        <v>5</v>
      </c>
      <c r="CO304" s="11">
        <f t="shared" si="1"/>
        <v>5</v>
      </c>
      <c r="CP304" s="11" t="str">
        <f t="shared" si="2"/>
        <v>No seguimiento</v>
      </c>
      <c r="CQ304" s="11">
        <f t="shared" si="3"/>
        <v>0</v>
      </c>
      <c r="CR304" s="12">
        <f>VLOOKUP(B304,[1]Conexión!A:B,2,0)</f>
        <v>44890</v>
      </c>
      <c r="CS304" s="10"/>
      <c r="CT304" s="14"/>
      <c r="CU304" s="14"/>
      <c r="CV304" s="14">
        <f t="shared" si="4"/>
        <v>0</v>
      </c>
      <c r="CW304" s="6">
        <v>0.43333333333333335</v>
      </c>
    </row>
    <row r="305" spans="1:101" ht="38.450000000000003" customHeight="1">
      <c r="A305" s="56" t="s">
        <v>141</v>
      </c>
      <c r="B305" s="21" t="s">
        <v>142</v>
      </c>
      <c r="C305" s="51" t="s">
        <v>143</v>
      </c>
      <c r="D305" s="21">
        <v>1019079910</v>
      </c>
      <c r="E305" s="38">
        <v>44517</v>
      </c>
      <c r="F305" s="2" t="s">
        <v>5</v>
      </c>
      <c r="G305" s="2" t="s">
        <v>10</v>
      </c>
      <c r="H305" s="2" t="s">
        <v>11</v>
      </c>
      <c r="I305" s="59" t="s">
        <v>23</v>
      </c>
      <c r="J305" s="40" t="s">
        <v>40</v>
      </c>
      <c r="K305" s="16" t="s">
        <v>66</v>
      </c>
      <c r="L305" s="48">
        <v>1019079910</v>
      </c>
      <c r="M305" s="21" t="s">
        <v>54</v>
      </c>
      <c r="N305" s="4" t="str">
        <f>IFERROR(VLOOKUP(D305,[1]Clientes!A:D,4,0),"Por Actualizar")</f>
        <v>Yesid Hernandez</v>
      </c>
      <c r="O305" s="21" t="s">
        <v>6</v>
      </c>
      <c r="P305" s="21" t="s">
        <v>15</v>
      </c>
      <c r="Q305" s="20" t="str">
        <f>IFERROR(VLOOKUP(D305,[1]Clientes!A:C,3,0),"Por Actualizar")</f>
        <v>Banco Popular</v>
      </c>
      <c r="R305" s="26" t="s">
        <v>16</v>
      </c>
      <c r="S305" s="32">
        <v>0.28999999999999998</v>
      </c>
      <c r="T305" s="32">
        <v>0.33</v>
      </c>
      <c r="U305" s="32">
        <v>0</v>
      </c>
      <c r="V305" s="32">
        <v>0.2</v>
      </c>
      <c r="W305" s="32">
        <v>0</v>
      </c>
      <c r="X305" s="32"/>
      <c r="Y305" s="32"/>
      <c r="Z305" s="32"/>
      <c r="AA305" s="32"/>
      <c r="AB305" s="32"/>
      <c r="AC305" s="32"/>
      <c r="AD305" s="7">
        <f t="shared" si="5"/>
        <v>0.16400000000000001</v>
      </c>
      <c r="AE305" s="18" t="s">
        <v>7</v>
      </c>
      <c r="AF305" s="18" t="s">
        <v>7</v>
      </c>
      <c r="AG305" s="18" t="s">
        <v>7</v>
      </c>
      <c r="AH305" s="18" t="s">
        <v>7</v>
      </c>
      <c r="AI305" s="18"/>
      <c r="AJ305" s="18" t="s">
        <v>7</v>
      </c>
      <c r="AK305" s="18" t="s">
        <v>7</v>
      </c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 t="s">
        <v>7</v>
      </c>
      <c r="CA305" s="18"/>
      <c r="CB305" s="18"/>
      <c r="CC305" s="18"/>
      <c r="CD305" s="18"/>
      <c r="CE305" s="18"/>
      <c r="CF305" s="18"/>
      <c r="CG305" s="18"/>
      <c r="CH305" s="18"/>
      <c r="CI305" s="18"/>
      <c r="CJ305" s="23" t="s">
        <v>18</v>
      </c>
      <c r="CK305" s="18"/>
      <c r="CL305" s="9">
        <v>2</v>
      </c>
      <c r="CM305" s="18"/>
      <c r="CN305" s="10">
        <v>7</v>
      </c>
      <c r="CO305" s="11">
        <f t="shared" si="1"/>
        <v>7</v>
      </c>
      <c r="CP305" s="11" t="str">
        <f t="shared" si="2"/>
        <v>No seguimiento</v>
      </c>
      <c r="CQ305" s="11">
        <f t="shared" si="3"/>
        <v>0</v>
      </c>
      <c r="CR305" s="12">
        <f>VLOOKUP(B305,[1]Conexión!A:B,2,0)</f>
        <v>44888</v>
      </c>
      <c r="CS305" s="10"/>
      <c r="CT305" s="14"/>
      <c r="CU305" s="14"/>
      <c r="CV305" s="14">
        <f t="shared" si="4"/>
        <v>0</v>
      </c>
      <c r="CW305" s="6">
        <v>0.44316666666666665</v>
      </c>
    </row>
    <row r="306" spans="1:101" ht="38.450000000000003" customHeight="1">
      <c r="A306" s="56" t="s">
        <v>144</v>
      </c>
      <c r="B306" s="21" t="s">
        <v>145</v>
      </c>
      <c r="C306" s="51" t="s">
        <v>146</v>
      </c>
      <c r="D306" s="21">
        <v>1143927676</v>
      </c>
      <c r="E306" s="38">
        <v>44511</v>
      </c>
      <c r="F306" s="2" t="s">
        <v>10</v>
      </c>
      <c r="G306" s="2" t="s">
        <v>5</v>
      </c>
      <c r="H306" s="2" t="s">
        <v>11</v>
      </c>
      <c r="I306" s="54" t="s">
        <v>23</v>
      </c>
      <c r="J306" s="40" t="s">
        <v>40</v>
      </c>
      <c r="K306" s="16" t="s">
        <v>66</v>
      </c>
      <c r="L306" s="48">
        <v>3234787021</v>
      </c>
      <c r="M306" s="21" t="s">
        <v>54</v>
      </c>
      <c r="N306" s="4" t="str">
        <f>IFERROR(VLOOKUP(D306,[1]Clientes!A:D,4,0),"Por Actualizar")</f>
        <v>Yesid Hernandez</v>
      </c>
      <c r="O306" s="21" t="s">
        <v>68</v>
      </c>
      <c r="P306" s="44" t="s">
        <v>15</v>
      </c>
      <c r="Q306" s="20" t="str">
        <f>IFERROR(VLOOKUP(D306,[1]Clientes!A:C,3,0),"Por Actualizar")</f>
        <v>keralty</v>
      </c>
      <c r="R306" s="27" t="s">
        <v>16</v>
      </c>
      <c r="S306" s="34" t="s">
        <v>16</v>
      </c>
      <c r="T306" s="6">
        <v>0</v>
      </c>
      <c r="U306" s="6">
        <v>0.73</v>
      </c>
      <c r="V306" s="32">
        <v>0.3</v>
      </c>
      <c r="W306" s="32">
        <v>0.13</v>
      </c>
      <c r="X306" s="32">
        <v>0</v>
      </c>
      <c r="Y306" s="32"/>
      <c r="Z306" s="32"/>
      <c r="AA306" s="32"/>
      <c r="AB306" s="32"/>
      <c r="AC306" s="32"/>
      <c r="AD306" s="7">
        <f t="shared" si="5"/>
        <v>0.23200000000000004</v>
      </c>
      <c r="AE306" s="18" t="s">
        <v>7</v>
      </c>
      <c r="AF306" s="18" t="s">
        <v>7</v>
      </c>
      <c r="AG306" s="18" t="s">
        <v>7</v>
      </c>
      <c r="AH306" s="18" t="s">
        <v>7</v>
      </c>
      <c r="AI306" s="18"/>
      <c r="AJ306" s="18" t="s">
        <v>7</v>
      </c>
      <c r="AK306" s="18" t="s">
        <v>7</v>
      </c>
      <c r="AL306" s="18" t="s">
        <v>7</v>
      </c>
      <c r="AM306" s="18">
        <v>44582</v>
      </c>
      <c r="AN306" s="18">
        <v>44582</v>
      </c>
      <c r="AO306" s="18">
        <v>44593</v>
      </c>
      <c r="AP306" s="18">
        <v>44593</v>
      </c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23" t="s">
        <v>18</v>
      </c>
      <c r="CK306" s="18"/>
      <c r="CL306" s="9">
        <v>2</v>
      </c>
      <c r="CM306" s="18"/>
      <c r="CN306" s="10">
        <v>7</v>
      </c>
      <c r="CO306" s="11">
        <f t="shared" si="1"/>
        <v>7</v>
      </c>
      <c r="CP306" s="11" t="str">
        <f t="shared" si="2"/>
        <v>No seguimiento</v>
      </c>
      <c r="CQ306" s="11">
        <f t="shared" si="3"/>
        <v>0</v>
      </c>
      <c r="CR306" s="12">
        <f>VLOOKUP(B306,[1]Conexión!A:B,2,0)</f>
        <v>44894</v>
      </c>
      <c r="CS306" s="10"/>
      <c r="CT306" s="14"/>
      <c r="CU306" s="14"/>
      <c r="CV306" s="14">
        <f t="shared" si="4"/>
        <v>0</v>
      </c>
      <c r="CW306" s="6">
        <v>0.42216666666666663</v>
      </c>
    </row>
    <row r="307" spans="1:101" ht="38.450000000000003" customHeight="1">
      <c r="A307" s="62" t="s">
        <v>147</v>
      </c>
      <c r="B307" s="21" t="s">
        <v>148</v>
      </c>
      <c r="C307" s="51" t="s">
        <v>149</v>
      </c>
      <c r="D307" s="21">
        <v>1192921994</v>
      </c>
      <c r="E307" s="38">
        <v>44516</v>
      </c>
      <c r="F307" s="2" t="s">
        <v>9</v>
      </c>
      <c r="G307" s="2" t="s">
        <v>5</v>
      </c>
      <c r="H307" s="2" t="s">
        <v>11</v>
      </c>
      <c r="I307" s="59" t="s">
        <v>23</v>
      </c>
      <c r="J307" s="40" t="s">
        <v>42</v>
      </c>
      <c r="K307" s="16" t="s">
        <v>150</v>
      </c>
      <c r="L307" s="48">
        <v>3227441995</v>
      </c>
      <c r="M307" s="21" t="s">
        <v>29</v>
      </c>
      <c r="N307" s="4" t="str">
        <f>IFERROR(VLOOKUP(D307,[1]Clientes!A:D,4,0),"Por Actualizar")</f>
        <v>Patricia Sanchez</v>
      </c>
      <c r="O307" s="21" t="s">
        <v>6</v>
      </c>
      <c r="P307" s="44" t="s">
        <v>15</v>
      </c>
      <c r="Q307" s="20" t="str">
        <f>IFERROR(VLOOKUP(D307,[1]Clientes!A:C,3,0),"Por Actualizar")</f>
        <v>Telefónica</v>
      </c>
      <c r="R307" s="17" t="s">
        <v>16</v>
      </c>
      <c r="S307" s="17" t="s">
        <v>16</v>
      </c>
      <c r="T307" s="32">
        <v>0</v>
      </c>
      <c r="U307" s="32">
        <v>0</v>
      </c>
      <c r="V307" s="32">
        <v>0</v>
      </c>
      <c r="W307" s="32">
        <v>0</v>
      </c>
      <c r="X307" s="32">
        <v>0</v>
      </c>
      <c r="Y307" s="32">
        <v>0</v>
      </c>
      <c r="Z307" s="32">
        <v>0</v>
      </c>
      <c r="AA307" s="32">
        <v>0</v>
      </c>
      <c r="AB307" s="32">
        <v>0</v>
      </c>
      <c r="AC307" s="32"/>
      <c r="AD307" s="7">
        <f t="shared" si="5"/>
        <v>0</v>
      </c>
      <c r="AE307" s="18">
        <v>44521</v>
      </c>
      <c r="AF307" s="18">
        <v>44558</v>
      </c>
      <c r="AG307" s="18">
        <v>44558</v>
      </c>
      <c r="AH307" s="18">
        <v>44560</v>
      </c>
      <c r="AI307" s="18"/>
      <c r="AJ307" s="18">
        <v>44582</v>
      </c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>
        <v>44501</v>
      </c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23" t="s">
        <v>18</v>
      </c>
      <c r="CK307" s="18"/>
      <c r="CL307" s="9">
        <v>7</v>
      </c>
      <c r="CM307" s="18"/>
      <c r="CN307" s="10">
        <v>0</v>
      </c>
      <c r="CO307" s="11">
        <f t="shared" si="1"/>
        <v>0</v>
      </c>
      <c r="CP307" s="11" t="str">
        <f t="shared" si="2"/>
        <v>No seguimiento</v>
      </c>
      <c r="CQ307" s="11">
        <f t="shared" si="3"/>
        <v>0</v>
      </c>
      <c r="CR307" s="12">
        <f>VLOOKUP(B307,[1]Conexión!A:B,2,0)</f>
        <v>44915</v>
      </c>
      <c r="CS307" s="13">
        <v>1</v>
      </c>
      <c r="CT307" s="14"/>
      <c r="CU307" s="14"/>
      <c r="CV307" s="14">
        <f t="shared" si="4"/>
        <v>1</v>
      </c>
      <c r="CW307" s="6">
        <v>0.47916666666666669</v>
      </c>
    </row>
    <row r="308" spans="1:101" ht="38.450000000000003" customHeight="1">
      <c r="A308" s="49" t="s">
        <v>151</v>
      </c>
      <c r="B308" s="75" t="s">
        <v>152</v>
      </c>
      <c r="C308" s="51" t="s">
        <v>153</v>
      </c>
      <c r="D308" s="21">
        <v>43586441</v>
      </c>
      <c r="E308" s="38">
        <v>44511</v>
      </c>
      <c r="F308" s="2" t="s">
        <v>5</v>
      </c>
      <c r="G308" s="2" t="s">
        <v>5</v>
      </c>
      <c r="H308" s="2" t="s">
        <v>11</v>
      </c>
      <c r="I308" s="59" t="s">
        <v>23</v>
      </c>
      <c r="J308" s="16" t="s">
        <v>36</v>
      </c>
      <c r="K308" s="16" t="s">
        <v>66</v>
      </c>
      <c r="L308" s="48">
        <v>3217080552</v>
      </c>
      <c r="M308" s="21" t="s">
        <v>29</v>
      </c>
      <c r="N308" s="4" t="str">
        <f>IFERROR(VLOOKUP(D308,[1]Clientes!A:D,4,0),"Por Actualizar")</f>
        <v>Patricia Sanchez</v>
      </c>
      <c r="O308" s="21" t="s">
        <v>14</v>
      </c>
      <c r="P308" s="21" t="s">
        <v>15</v>
      </c>
      <c r="Q308" s="20" t="str">
        <f>IFERROR(VLOOKUP(D308,[1]Clientes!A:C,3,0),"Por Actualizar")</f>
        <v>Telefónica</v>
      </c>
      <c r="R308" s="26" t="s">
        <v>154</v>
      </c>
      <c r="S308" s="32">
        <v>1</v>
      </c>
      <c r="T308" s="32">
        <v>1</v>
      </c>
      <c r="U308" s="32">
        <v>1</v>
      </c>
      <c r="V308" s="32">
        <v>1</v>
      </c>
      <c r="W308" s="32">
        <v>0.4</v>
      </c>
      <c r="X308" s="32">
        <v>0.8</v>
      </c>
      <c r="Y308" s="32" t="s">
        <v>154</v>
      </c>
      <c r="Z308" s="32" t="s">
        <v>154</v>
      </c>
      <c r="AA308" s="32" t="s">
        <v>154</v>
      </c>
      <c r="AB308" s="32" t="s">
        <v>154</v>
      </c>
      <c r="AC308" s="32">
        <v>0</v>
      </c>
      <c r="AD308" s="7">
        <f t="shared" si="5"/>
        <v>0.74285714285714288</v>
      </c>
      <c r="AE308" s="18" t="s">
        <v>7</v>
      </c>
      <c r="AF308" s="18" t="s">
        <v>7</v>
      </c>
      <c r="AG308" s="18" t="s">
        <v>7</v>
      </c>
      <c r="AH308" s="18" t="s">
        <v>7</v>
      </c>
      <c r="AI308" s="18"/>
      <c r="AJ308" s="18" t="s">
        <v>7</v>
      </c>
      <c r="AK308" s="8" t="s">
        <v>7</v>
      </c>
      <c r="AL308" s="8" t="s">
        <v>7</v>
      </c>
      <c r="AM308" s="8" t="s">
        <v>7</v>
      </c>
      <c r="AN308" s="8" t="s">
        <v>7</v>
      </c>
      <c r="AO308" s="8" t="s">
        <v>7</v>
      </c>
      <c r="AP308" s="18">
        <v>44582</v>
      </c>
      <c r="AQ308" s="18"/>
      <c r="AR308" s="18">
        <v>44613</v>
      </c>
      <c r="AS308" s="18" t="s">
        <v>7</v>
      </c>
      <c r="AT308" s="18">
        <v>44613</v>
      </c>
      <c r="AU308" s="18" t="s">
        <v>7</v>
      </c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 t="s">
        <v>7</v>
      </c>
      <c r="BM308" s="18"/>
      <c r="BN308" s="18"/>
      <c r="BO308" s="18"/>
      <c r="BP308" s="18" t="s">
        <v>7</v>
      </c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 t="s">
        <v>7</v>
      </c>
      <c r="CC308" s="18"/>
      <c r="CD308" s="18"/>
      <c r="CE308" s="18"/>
      <c r="CF308" s="18"/>
      <c r="CG308" s="18"/>
      <c r="CH308" s="18"/>
      <c r="CI308" s="18"/>
      <c r="CJ308" s="23" t="s">
        <v>18</v>
      </c>
      <c r="CK308" s="18"/>
      <c r="CL308" s="9">
        <v>2</v>
      </c>
      <c r="CM308" s="18" t="s">
        <v>44</v>
      </c>
      <c r="CN308" s="10">
        <v>15</v>
      </c>
      <c r="CO308" s="11">
        <f t="shared" si="1"/>
        <v>15</v>
      </c>
      <c r="CP308" s="11" t="str">
        <f t="shared" si="2"/>
        <v>No seguimiento</v>
      </c>
      <c r="CQ308" s="11">
        <f t="shared" si="3"/>
        <v>0</v>
      </c>
      <c r="CR308" s="12">
        <f>VLOOKUP(B308,[1]Conexión!A:B,2,0)</f>
        <v>44938</v>
      </c>
      <c r="CS308" s="13">
        <v>1</v>
      </c>
      <c r="CT308" s="14"/>
      <c r="CU308" s="14"/>
      <c r="CV308" s="14">
        <f t="shared" si="4"/>
        <v>1</v>
      </c>
      <c r="CW308" s="6">
        <v>0.45549999999999996</v>
      </c>
    </row>
    <row r="309" spans="1:101" ht="38.450000000000003" customHeight="1">
      <c r="A309" s="52" t="s">
        <v>155</v>
      </c>
      <c r="B309" s="21" t="s">
        <v>156</v>
      </c>
      <c r="C309" s="51" t="s">
        <v>157</v>
      </c>
      <c r="D309" s="21">
        <v>1116245170</v>
      </c>
      <c r="E309" s="38">
        <v>44511</v>
      </c>
      <c r="F309" s="3" t="s">
        <v>59</v>
      </c>
      <c r="G309" s="2" t="s">
        <v>5</v>
      </c>
      <c r="H309" s="2" t="s">
        <v>11</v>
      </c>
      <c r="I309" s="59" t="s">
        <v>23</v>
      </c>
      <c r="J309" s="16" t="s">
        <v>158</v>
      </c>
      <c r="K309" s="16" t="s">
        <v>66</v>
      </c>
      <c r="L309" s="48">
        <v>3168732345</v>
      </c>
      <c r="M309" s="21" t="s">
        <v>52</v>
      </c>
      <c r="N309" s="4" t="str">
        <f>IFERROR(VLOOKUP(D309,[1]Clientes!A:D,4,0),"Por Actualizar")</f>
        <v>Mario Martinez</v>
      </c>
      <c r="O309" s="21" t="s">
        <v>68</v>
      </c>
      <c r="P309" s="21" t="s">
        <v>15</v>
      </c>
      <c r="Q309" s="20" t="str">
        <f>IFERROR(VLOOKUP(D309,[1]Clientes!A:C,3,0),"Por Actualizar")</f>
        <v>Servientrega</v>
      </c>
      <c r="R309" s="26" t="s">
        <v>30</v>
      </c>
      <c r="S309" s="26" t="s">
        <v>30</v>
      </c>
      <c r="T309" s="26" t="s">
        <v>30</v>
      </c>
      <c r="U309" s="32">
        <v>0</v>
      </c>
      <c r="V309" s="32">
        <v>0.28999999999999998</v>
      </c>
      <c r="W309" s="32">
        <v>1</v>
      </c>
      <c r="X309" s="26" t="s">
        <v>30</v>
      </c>
      <c r="Y309" s="26" t="s">
        <v>30</v>
      </c>
      <c r="Z309" s="26" t="s">
        <v>30</v>
      </c>
      <c r="AA309" s="26" t="s">
        <v>30</v>
      </c>
      <c r="AB309" s="26" t="s">
        <v>30</v>
      </c>
      <c r="AC309" s="26" t="s">
        <v>30</v>
      </c>
      <c r="AD309" s="7">
        <f t="shared" si="5"/>
        <v>0.43</v>
      </c>
      <c r="AE309" s="18" t="s">
        <v>7</v>
      </c>
      <c r="AF309" s="18" t="s">
        <v>7</v>
      </c>
      <c r="AG309" s="18"/>
      <c r="AH309" s="18" t="s">
        <v>7</v>
      </c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 t="s">
        <v>7</v>
      </c>
      <c r="CD309" s="18" t="s">
        <v>7</v>
      </c>
      <c r="CE309" s="18"/>
      <c r="CF309" s="18">
        <v>44551</v>
      </c>
      <c r="CG309" s="18">
        <v>44551</v>
      </c>
      <c r="CH309" s="18">
        <v>44562</v>
      </c>
      <c r="CI309" s="18"/>
      <c r="CJ309" s="23" t="s">
        <v>18</v>
      </c>
      <c r="CK309" s="18"/>
      <c r="CL309" s="9">
        <v>2</v>
      </c>
      <c r="CM309" s="18"/>
      <c r="CN309" s="10">
        <v>5</v>
      </c>
      <c r="CO309" s="11">
        <f t="shared" si="1"/>
        <v>5</v>
      </c>
      <c r="CP309" s="11" t="str">
        <f t="shared" si="2"/>
        <v>No seguimiento</v>
      </c>
      <c r="CQ309" s="11">
        <f t="shared" si="3"/>
        <v>0</v>
      </c>
      <c r="CR309" s="12">
        <f>VLOOKUP(B309,[1]Conexión!A:B,2,0)</f>
        <v>44894</v>
      </c>
      <c r="CS309" s="10"/>
      <c r="CT309" s="14"/>
      <c r="CU309" s="14"/>
      <c r="CV309" s="14">
        <f t="shared" si="4"/>
        <v>0</v>
      </c>
      <c r="CW309" s="6" t="s">
        <v>51</v>
      </c>
    </row>
    <row r="310" spans="1:101" ht="38.450000000000003" customHeight="1">
      <c r="A310" s="46" t="s">
        <v>159</v>
      </c>
      <c r="B310" s="21" t="s">
        <v>160</v>
      </c>
      <c r="C310" s="51" t="s">
        <v>161</v>
      </c>
      <c r="D310" s="21">
        <v>1041611184</v>
      </c>
      <c r="E310" s="38">
        <v>44510</v>
      </c>
      <c r="F310" s="2" t="s">
        <v>10</v>
      </c>
      <c r="G310" s="2" t="s">
        <v>5</v>
      </c>
      <c r="H310" s="2" t="s">
        <v>11</v>
      </c>
      <c r="I310" s="58" t="s">
        <v>3</v>
      </c>
      <c r="J310" s="43" t="s">
        <v>42</v>
      </c>
      <c r="K310" s="16" t="s">
        <v>66</v>
      </c>
      <c r="L310" s="48">
        <v>3016296563</v>
      </c>
      <c r="M310" s="21" t="s">
        <v>29</v>
      </c>
      <c r="N310" s="4" t="str">
        <f>IFERROR(VLOOKUP(D310,[1]Clientes!A:D,4,0),"Por Actualizar")</f>
        <v>Mayra Arias</v>
      </c>
      <c r="O310" s="21" t="s">
        <v>14</v>
      </c>
      <c r="P310" s="21" t="s">
        <v>15</v>
      </c>
      <c r="Q310" s="20" t="str">
        <f>IFERROR(VLOOKUP(D310,[1]Clientes!A:C,3,0),"Por Actualizar")</f>
        <v>Aportes en linea</v>
      </c>
      <c r="R310" s="27" t="s">
        <v>16</v>
      </c>
      <c r="S310" s="34" t="s">
        <v>16</v>
      </c>
      <c r="T310" s="32">
        <v>0.65</v>
      </c>
      <c r="U310" s="32">
        <v>0.2</v>
      </c>
      <c r="V310" s="7">
        <v>0.3</v>
      </c>
      <c r="W310" s="32">
        <v>0</v>
      </c>
      <c r="X310" s="32">
        <v>0</v>
      </c>
      <c r="Y310" s="32">
        <v>0.56999999999999995</v>
      </c>
      <c r="Z310" s="32">
        <v>0.64</v>
      </c>
      <c r="AA310" s="32">
        <v>0.53</v>
      </c>
      <c r="AB310" s="32">
        <v>0.88</v>
      </c>
      <c r="AC310" s="32"/>
      <c r="AD310" s="7">
        <f t="shared" si="5"/>
        <v>0.41888888888888892</v>
      </c>
      <c r="AE310" s="18" t="s">
        <v>7</v>
      </c>
      <c r="AF310" s="18" t="s">
        <v>7</v>
      </c>
      <c r="AG310" s="18" t="s">
        <v>7</v>
      </c>
      <c r="AH310" s="18">
        <v>44521</v>
      </c>
      <c r="AI310" s="18"/>
      <c r="AJ310" s="8" t="s">
        <v>7</v>
      </c>
      <c r="AK310" s="18" t="s">
        <v>7</v>
      </c>
      <c r="AL310" s="8" t="s">
        <v>7</v>
      </c>
      <c r="AM310" s="18">
        <v>44582</v>
      </c>
      <c r="AN310" s="18">
        <v>44582</v>
      </c>
      <c r="AO310" s="18">
        <v>44593</v>
      </c>
      <c r="AP310" s="18">
        <v>44593</v>
      </c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23" t="s">
        <v>18</v>
      </c>
      <c r="CK310" s="18"/>
      <c r="CL310" s="9">
        <v>7</v>
      </c>
      <c r="CM310" s="18"/>
      <c r="CN310" s="10">
        <v>6</v>
      </c>
      <c r="CO310" s="11">
        <f t="shared" si="1"/>
        <v>6</v>
      </c>
      <c r="CP310" s="11" t="str">
        <f t="shared" si="2"/>
        <v>No seguimiento</v>
      </c>
      <c r="CQ310" s="11">
        <f t="shared" si="3"/>
        <v>0</v>
      </c>
      <c r="CR310" s="12">
        <f>VLOOKUP(B310,[1]Conexión!A:B,2,0)</f>
        <v>44892</v>
      </c>
      <c r="CS310" s="13">
        <v>1</v>
      </c>
      <c r="CT310" s="14"/>
      <c r="CU310" s="14"/>
      <c r="CV310" s="14">
        <f t="shared" si="4"/>
        <v>1</v>
      </c>
      <c r="CW310" s="6">
        <v>0.58616666666666672</v>
      </c>
    </row>
    <row r="311" spans="1:101" ht="38.450000000000003" customHeight="1">
      <c r="A311" s="76" t="s">
        <v>162</v>
      </c>
      <c r="B311" s="21" t="s">
        <v>163</v>
      </c>
      <c r="C311" s="51" t="s">
        <v>164</v>
      </c>
      <c r="D311" s="21">
        <v>1049640724</v>
      </c>
      <c r="E311" s="38">
        <v>44505</v>
      </c>
      <c r="F311" s="2" t="s">
        <v>10</v>
      </c>
      <c r="G311" s="2" t="s">
        <v>5</v>
      </c>
      <c r="H311" s="2" t="s">
        <v>11</v>
      </c>
      <c r="I311" s="69" t="s">
        <v>23</v>
      </c>
      <c r="J311" s="15" t="s">
        <v>33</v>
      </c>
      <c r="K311" s="24" t="s">
        <v>66</v>
      </c>
      <c r="L311" s="48">
        <v>3174999591</v>
      </c>
      <c r="M311" s="21" t="s">
        <v>55</v>
      </c>
      <c r="N311" s="4" t="str">
        <f>IFERROR(VLOOKUP(D311,[1]Clientes!A:D,4,0),"Por Actualizar")</f>
        <v>Angela Parra</v>
      </c>
      <c r="O311" s="21" t="s">
        <v>6</v>
      </c>
      <c r="P311" s="21" t="s">
        <v>15</v>
      </c>
      <c r="Q311" s="20" t="str">
        <f>IFERROR(VLOOKUP(D311,[1]Clientes!A:C,3,0),"Por Actualizar")</f>
        <v>ATH</v>
      </c>
      <c r="R311" s="27" t="s">
        <v>16</v>
      </c>
      <c r="S311" s="32">
        <v>0.67</v>
      </c>
      <c r="T311" s="32">
        <v>0.3</v>
      </c>
      <c r="U311" s="32">
        <v>0.27</v>
      </c>
      <c r="V311" s="32">
        <v>0.22</v>
      </c>
      <c r="W311" s="32">
        <v>0.14000000000000001</v>
      </c>
      <c r="X311" s="32">
        <v>0.5</v>
      </c>
      <c r="Y311" s="32" t="s">
        <v>16</v>
      </c>
      <c r="Z311" s="32" t="s">
        <v>16</v>
      </c>
      <c r="AA311" s="32" t="s">
        <v>16</v>
      </c>
      <c r="AB311" s="32" t="s">
        <v>16</v>
      </c>
      <c r="AC311" s="32"/>
      <c r="AD311" s="7">
        <f t="shared" si="5"/>
        <v>0.35000000000000003</v>
      </c>
      <c r="AE311" s="18" t="s">
        <v>7</v>
      </c>
      <c r="AF311" s="18" t="s">
        <v>7</v>
      </c>
      <c r="AG311" s="18">
        <v>44521</v>
      </c>
      <c r="AH311" s="18" t="s">
        <v>7</v>
      </c>
      <c r="AI311" s="18"/>
      <c r="AJ311" s="18">
        <v>44551</v>
      </c>
      <c r="AK311" s="18">
        <v>44551</v>
      </c>
      <c r="AL311" s="18">
        <v>44551</v>
      </c>
      <c r="AM311" s="18">
        <v>44582</v>
      </c>
      <c r="AN311" s="18">
        <v>44582</v>
      </c>
      <c r="AO311" s="18">
        <v>44593</v>
      </c>
      <c r="AP311" s="18">
        <v>44593</v>
      </c>
      <c r="AQ311" s="18"/>
      <c r="AR311" s="18"/>
      <c r="AS311" s="18" t="s">
        <v>7</v>
      </c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 t="s">
        <v>7</v>
      </c>
      <c r="BO311" s="28" t="s">
        <v>7</v>
      </c>
      <c r="BP311" s="18" t="s">
        <v>7</v>
      </c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23" t="s">
        <v>18</v>
      </c>
      <c r="CK311" s="18"/>
      <c r="CL311" s="9">
        <v>2</v>
      </c>
      <c r="CM311" s="18"/>
      <c r="CN311" s="10">
        <v>5</v>
      </c>
      <c r="CO311" s="11">
        <f t="shared" si="1"/>
        <v>7</v>
      </c>
      <c r="CP311" s="11" t="str">
        <f t="shared" si="2"/>
        <v>Realizar seguimiento</v>
      </c>
      <c r="CQ311" s="11">
        <f t="shared" si="3"/>
        <v>2</v>
      </c>
      <c r="CR311" s="12">
        <f>VLOOKUP(B311,[1]Conexión!A:B,2,0)</f>
        <v>44940</v>
      </c>
      <c r="CS311" s="10"/>
      <c r="CT311" s="14"/>
      <c r="CU311" s="14"/>
      <c r="CV311" s="14">
        <f t="shared" si="4"/>
        <v>0</v>
      </c>
      <c r="CW311" s="6">
        <v>0.2195</v>
      </c>
    </row>
    <row r="312" spans="1:101" ht="38.450000000000003" customHeight="1">
      <c r="A312" s="49" t="s">
        <v>165</v>
      </c>
      <c r="B312" s="75" t="s">
        <v>166</v>
      </c>
      <c r="C312" s="51" t="s">
        <v>167</v>
      </c>
      <c r="D312" s="21">
        <v>1049646365</v>
      </c>
      <c r="E312" s="38">
        <v>44508</v>
      </c>
      <c r="F312" s="2" t="s">
        <v>5</v>
      </c>
      <c r="G312" s="42" t="s">
        <v>10</v>
      </c>
      <c r="H312" s="2" t="s">
        <v>11</v>
      </c>
      <c r="I312" s="59" t="s">
        <v>23</v>
      </c>
      <c r="J312" s="39" t="s">
        <v>35</v>
      </c>
      <c r="K312" s="16" t="s">
        <v>66</v>
      </c>
      <c r="L312" s="48">
        <v>3158921346</v>
      </c>
      <c r="M312" s="21" t="s">
        <v>26</v>
      </c>
      <c r="N312" s="4" t="str">
        <f>IFERROR(VLOOKUP(D312,[1]Clientes!A:D,4,0),"Por Actualizar")</f>
        <v>Patricia Sanchez</v>
      </c>
      <c r="O312" s="21" t="s">
        <v>6</v>
      </c>
      <c r="P312" s="21" t="s">
        <v>15</v>
      </c>
      <c r="Q312" s="20" t="str">
        <f>IFERROR(VLOOKUP(D312,[1]Clientes!A:C,3,0),"Por Actualizar")</f>
        <v>Telefónica</v>
      </c>
      <c r="R312" s="26" t="s">
        <v>16</v>
      </c>
      <c r="S312" s="32">
        <v>1</v>
      </c>
      <c r="T312" s="32">
        <v>0.5</v>
      </c>
      <c r="U312" s="32">
        <v>0.33</v>
      </c>
      <c r="V312" s="32">
        <v>0.13</v>
      </c>
      <c r="W312" s="32">
        <v>0</v>
      </c>
      <c r="X312" s="32">
        <v>0</v>
      </c>
      <c r="Y312" s="32">
        <v>0</v>
      </c>
      <c r="Z312" s="32" t="s">
        <v>16</v>
      </c>
      <c r="AA312" s="32">
        <v>1</v>
      </c>
      <c r="AB312" s="32">
        <v>0.67</v>
      </c>
      <c r="AC312" s="32">
        <v>0.68</v>
      </c>
      <c r="AD312" s="7">
        <f t="shared" si="5"/>
        <v>0.43099999999999994</v>
      </c>
      <c r="AE312" s="18" t="s">
        <v>7</v>
      </c>
      <c r="AF312" s="18" t="s">
        <v>7</v>
      </c>
      <c r="AG312" s="18" t="s">
        <v>7</v>
      </c>
      <c r="AH312" s="18" t="s">
        <v>7</v>
      </c>
      <c r="AI312" s="18"/>
      <c r="AJ312" s="18" t="s">
        <v>7</v>
      </c>
      <c r="AK312" s="8" t="s">
        <v>7</v>
      </c>
      <c r="AL312" s="8" t="s">
        <v>7</v>
      </c>
      <c r="AM312" s="8" t="s">
        <v>7</v>
      </c>
      <c r="AN312" s="8" t="s">
        <v>7</v>
      </c>
      <c r="AO312" s="8" t="s">
        <v>7</v>
      </c>
      <c r="AP312" s="18">
        <v>44582</v>
      </c>
      <c r="AQ312" s="21"/>
      <c r="AR312" s="8" t="s">
        <v>7</v>
      </c>
      <c r="AS312" s="18">
        <v>44613</v>
      </c>
      <c r="AT312" s="18" t="s">
        <v>7</v>
      </c>
      <c r="AU312" s="18" t="s">
        <v>7</v>
      </c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 t="s">
        <v>7</v>
      </c>
      <c r="BI312" s="18"/>
      <c r="BJ312" s="18"/>
      <c r="BK312" s="18"/>
      <c r="BL312" s="18" t="s">
        <v>7</v>
      </c>
      <c r="BM312" s="18"/>
      <c r="BN312" s="18"/>
      <c r="BO312" s="18"/>
      <c r="BP312" s="18" t="s">
        <v>7</v>
      </c>
      <c r="BQ312" s="18"/>
      <c r="BR312" s="18" t="s">
        <v>7</v>
      </c>
      <c r="BS312" s="18"/>
      <c r="BT312" s="18"/>
      <c r="BU312" s="18"/>
      <c r="BV312" s="18"/>
      <c r="BW312" s="18"/>
      <c r="BX312" s="18"/>
      <c r="BY312" s="18"/>
      <c r="BZ312" s="18"/>
      <c r="CA312" s="18"/>
      <c r="CB312" s="18" t="s">
        <v>7</v>
      </c>
      <c r="CC312" s="18"/>
      <c r="CD312" s="18"/>
      <c r="CE312" s="18"/>
      <c r="CF312" s="18"/>
      <c r="CG312" s="18"/>
      <c r="CH312" s="18"/>
      <c r="CI312" s="18"/>
      <c r="CJ312" s="23" t="s">
        <v>18</v>
      </c>
      <c r="CK312" s="18"/>
      <c r="CL312" s="9">
        <v>7</v>
      </c>
      <c r="CM312" s="18"/>
      <c r="CN312" s="10">
        <v>15</v>
      </c>
      <c r="CO312" s="11">
        <f t="shared" si="1"/>
        <v>18</v>
      </c>
      <c r="CP312" s="11" t="str">
        <f t="shared" si="2"/>
        <v>Realizar seguimiento</v>
      </c>
      <c r="CQ312" s="11">
        <f t="shared" si="3"/>
        <v>3</v>
      </c>
      <c r="CR312" s="12">
        <f>VLOOKUP(B312,[1]Conexión!A:B,2,0)</f>
        <v>44939</v>
      </c>
      <c r="CS312" s="13"/>
      <c r="CT312" s="14">
        <v>1</v>
      </c>
      <c r="CU312" s="14"/>
      <c r="CV312" s="14">
        <f t="shared" si="4"/>
        <v>1</v>
      </c>
      <c r="CW312" s="6">
        <v>0.83883333333333332</v>
      </c>
    </row>
    <row r="313" spans="1:101" ht="38.450000000000003" customHeight="1">
      <c r="A313" s="52" t="s">
        <v>168</v>
      </c>
      <c r="B313" s="21" t="s">
        <v>169</v>
      </c>
      <c r="C313" s="51" t="s">
        <v>170</v>
      </c>
      <c r="D313" s="21">
        <v>1082958741</v>
      </c>
      <c r="E313" s="38">
        <v>44508</v>
      </c>
      <c r="F313" s="2" t="s">
        <v>5</v>
      </c>
      <c r="G313" s="2" t="s">
        <v>5</v>
      </c>
      <c r="H313" s="2" t="s">
        <v>11</v>
      </c>
      <c r="I313" s="59" t="s">
        <v>23</v>
      </c>
      <c r="J313" s="40" t="s">
        <v>35</v>
      </c>
      <c r="K313" s="16" t="s">
        <v>66</v>
      </c>
      <c r="L313" s="48">
        <v>3004163311</v>
      </c>
      <c r="M313" s="21" t="s">
        <v>29</v>
      </c>
      <c r="N313" s="4" t="str">
        <f>IFERROR(VLOOKUP(D313,[1]Clientes!A:D,4,0),"Por Actualizar")</f>
        <v>Patricia Sanchez</v>
      </c>
      <c r="O313" s="21" t="s">
        <v>6</v>
      </c>
      <c r="P313" s="21" t="s">
        <v>15</v>
      </c>
      <c r="Q313" s="20" t="str">
        <f>IFERROR(VLOOKUP(D313,[1]Clientes!A:C,3,0),"Por Actualizar")</f>
        <v>Telefónica</v>
      </c>
      <c r="R313" s="26" t="s">
        <v>16</v>
      </c>
      <c r="S313" s="26">
        <v>1</v>
      </c>
      <c r="T313" s="32">
        <v>1</v>
      </c>
      <c r="U313" s="32">
        <v>1</v>
      </c>
      <c r="V313" s="32">
        <v>1</v>
      </c>
      <c r="W313" s="32">
        <v>0.5</v>
      </c>
      <c r="X313" s="32">
        <v>0</v>
      </c>
      <c r="Y313" s="32" t="s">
        <v>30</v>
      </c>
      <c r="Z313" s="32" t="s">
        <v>30</v>
      </c>
      <c r="AA313" s="32" t="s">
        <v>30</v>
      </c>
      <c r="AB313" s="32" t="s">
        <v>30</v>
      </c>
      <c r="AC313" s="32" t="s">
        <v>30</v>
      </c>
      <c r="AD313" s="7">
        <f t="shared" si="5"/>
        <v>0.75</v>
      </c>
      <c r="AE313" s="18" t="s">
        <v>7</v>
      </c>
      <c r="AF313" s="18" t="s">
        <v>7</v>
      </c>
      <c r="AG313" s="18" t="s">
        <v>7</v>
      </c>
      <c r="AH313" s="18" t="s">
        <v>7</v>
      </c>
      <c r="AI313" s="18"/>
      <c r="AJ313" s="18" t="s">
        <v>7</v>
      </c>
      <c r="AK313" s="18" t="s">
        <v>7</v>
      </c>
      <c r="AL313" s="18" t="s">
        <v>7</v>
      </c>
      <c r="AM313" s="8" t="s">
        <v>7</v>
      </c>
      <c r="AN313" s="18">
        <v>44582</v>
      </c>
      <c r="AO313" s="18">
        <v>44593</v>
      </c>
      <c r="AP313" s="18">
        <v>44593</v>
      </c>
      <c r="AQ313" s="8" t="s">
        <v>53</v>
      </c>
      <c r="AR313" s="18" t="s">
        <v>7</v>
      </c>
      <c r="AS313" s="18" t="s">
        <v>7</v>
      </c>
      <c r="AT313" s="18" t="s">
        <v>7</v>
      </c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 t="s">
        <v>7</v>
      </c>
      <c r="BP313" s="18" t="s">
        <v>7</v>
      </c>
      <c r="BQ313" s="18"/>
      <c r="BR313" s="18"/>
      <c r="BS313" s="18" t="s">
        <v>7</v>
      </c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23" t="s">
        <v>17</v>
      </c>
      <c r="CK313" s="18"/>
      <c r="CL313" s="9">
        <v>1</v>
      </c>
      <c r="CM313" s="18"/>
      <c r="CN313" s="10">
        <v>14</v>
      </c>
      <c r="CO313" s="11">
        <f t="shared" si="1"/>
        <v>14</v>
      </c>
      <c r="CP313" s="11" t="str">
        <f t="shared" si="2"/>
        <v>No seguimiento</v>
      </c>
      <c r="CQ313" s="11">
        <f t="shared" si="3"/>
        <v>0</v>
      </c>
      <c r="CR313" s="12">
        <f>VLOOKUP(B313,[1]Conexión!A:B,2,0)</f>
        <v>44936</v>
      </c>
      <c r="CS313" s="13">
        <v>1</v>
      </c>
      <c r="CT313" s="14"/>
      <c r="CU313" s="14"/>
      <c r="CV313" s="14">
        <f t="shared" si="4"/>
        <v>1</v>
      </c>
      <c r="CW313" s="6">
        <v>0.47783333333333339</v>
      </c>
    </row>
    <row r="314" spans="1:101" ht="38.450000000000003" customHeight="1">
      <c r="A314" s="46" t="s">
        <v>171</v>
      </c>
      <c r="B314" s="21" t="s">
        <v>172</v>
      </c>
      <c r="C314" s="51" t="s">
        <v>173</v>
      </c>
      <c r="D314" s="21">
        <v>1036677021</v>
      </c>
      <c r="E314" s="38">
        <v>44503</v>
      </c>
      <c r="F314" s="2" t="s">
        <v>5</v>
      </c>
      <c r="G314" s="2" t="s">
        <v>5</v>
      </c>
      <c r="H314" s="2" t="s">
        <v>11</v>
      </c>
      <c r="I314" s="58" t="s">
        <v>3</v>
      </c>
      <c r="J314" s="40" t="s">
        <v>42</v>
      </c>
      <c r="K314" s="16" t="s">
        <v>66</v>
      </c>
      <c r="L314" s="48">
        <v>3106300265</v>
      </c>
      <c r="M314" s="21" t="s">
        <v>54</v>
      </c>
      <c r="N314" s="4" t="str">
        <f>IFERROR(VLOOKUP(D314,[1]Clientes!A:D,4,0),"Por Actualizar")</f>
        <v>Angela Parra</v>
      </c>
      <c r="O314" s="21" t="s">
        <v>6</v>
      </c>
      <c r="P314" s="21" t="s">
        <v>15</v>
      </c>
      <c r="Q314" s="20" t="str">
        <f>IFERROR(VLOOKUP(D314,[1]Clientes!A:C,3,0),"Por Actualizar")</f>
        <v>ATH</v>
      </c>
      <c r="R314" s="27" t="s">
        <v>16</v>
      </c>
      <c r="S314" s="32">
        <v>0.28000000000000003</v>
      </c>
      <c r="T314" s="32">
        <v>0.1</v>
      </c>
      <c r="U314" s="32">
        <v>0.22</v>
      </c>
      <c r="V314" s="32">
        <v>0.33</v>
      </c>
      <c r="W314" s="32">
        <v>0.23</v>
      </c>
      <c r="X314" s="32">
        <v>0</v>
      </c>
      <c r="Y314" s="32" t="s">
        <v>16</v>
      </c>
      <c r="Z314" s="32">
        <v>0.41</v>
      </c>
      <c r="AA314" s="32">
        <v>0</v>
      </c>
      <c r="AB314" s="32">
        <v>0.53</v>
      </c>
      <c r="AC314" s="32">
        <v>0.38</v>
      </c>
      <c r="AD314" s="7">
        <f t="shared" si="5"/>
        <v>0.24799999999999994</v>
      </c>
      <c r="AE314" s="18" t="s">
        <v>7</v>
      </c>
      <c r="AF314" s="18">
        <v>44521</v>
      </c>
      <c r="AG314" s="18">
        <v>44521</v>
      </c>
      <c r="AH314" s="18">
        <v>44521</v>
      </c>
      <c r="AI314" s="18"/>
      <c r="AJ314" s="18">
        <v>44551</v>
      </c>
      <c r="AK314" s="18" t="s">
        <v>7</v>
      </c>
      <c r="AL314" s="18">
        <v>44551</v>
      </c>
      <c r="AM314" s="18">
        <v>44582</v>
      </c>
      <c r="AN314" s="18">
        <v>44582</v>
      </c>
      <c r="AO314" s="18">
        <v>44593</v>
      </c>
      <c r="AP314" s="18">
        <v>44593</v>
      </c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23" t="s">
        <v>18</v>
      </c>
      <c r="CK314" s="18"/>
      <c r="CL314" s="9">
        <v>7</v>
      </c>
      <c r="CM314" s="18"/>
      <c r="CN314" s="10">
        <v>2</v>
      </c>
      <c r="CO314" s="11">
        <f t="shared" si="1"/>
        <v>2</v>
      </c>
      <c r="CP314" s="11" t="str">
        <f t="shared" si="2"/>
        <v>No seguimiento</v>
      </c>
      <c r="CQ314" s="11">
        <f t="shared" si="3"/>
        <v>0</v>
      </c>
      <c r="CR314" s="12">
        <f>VLOOKUP(B314,[1]Conexión!A:B,2,0)</f>
        <v>44907</v>
      </c>
      <c r="CS314" s="10"/>
      <c r="CT314" s="14"/>
      <c r="CU314" s="14"/>
      <c r="CV314" s="14">
        <f t="shared" si="4"/>
        <v>0</v>
      </c>
      <c r="CW314" s="6">
        <v>0.45700000000000002</v>
      </c>
    </row>
    <row r="315" spans="1:101" ht="38.450000000000003" customHeight="1">
      <c r="A315" s="56" t="s">
        <v>174</v>
      </c>
      <c r="B315" s="21" t="s">
        <v>175</v>
      </c>
      <c r="C315" s="51" t="s">
        <v>176</v>
      </c>
      <c r="D315" s="21">
        <v>1022426859</v>
      </c>
      <c r="E315" s="38">
        <v>44498</v>
      </c>
      <c r="F315" s="2" t="s">
        <v>5</v>
      </c>
      <c r="G315" s="2" t="s">
        <v>10</v>
      </c>
      <c r="H315" s="2" t="s">
        <v>11</v>
      </c>
      <c r="I315" s="58" t="s">
        <v>3</v>
      </c>
      <c r="J315" s="40" t="s">
        <v>33</v>
      </c>
      <c r="K315" s="16" t="s">
        <v>66</v>
      </c>
      <c r="L315" s="48">
        <v>3228495235</v>
      </c>
      <c r="M315" s="21" t="s">
        <v>29</v>
      </c>
      <c r="N315" s="4" t="str">
        <f>IFERROR(VLOOKUP(D315,[1]Clientes!A:D,4,0),"Por Actualizar")</f>
        <v>Omaida Quintero</v>
      </c>
      <c r="O315" s="21" t="s">
        <v>6</v>
      </c>
      <c r="P315" s="21" t="s">
        <v>15</v>
      </c>
      <c r="Q315" s="20" t="str">
        <f>IFERROR(VLOOKUP(D315,[1]Clientes!A:C,3,0),"Por Actualizar")</f>
        <v>Corredores Davivienda</v>
      </c>
      <c r="R315" s="27" t="s">
        <v>16</v>
      </c>
      <c r="S315" s="32">
        <v>0</v>
      </c>
      <c r="T315" s="32">
        <v>1</v>
      </c>
      <c r="U315" s="32">
        <v>1</v>
      </c>
      <c r="V315" s="32">
        <v>1</v>
      </c>
      <c r="W315" s="32">
        <v>1</v>
      </c>
      <c r="X315" s="32">
        <v>0</v>
      </c>
      <c r="Y315" s="32">
        <v>0</v>
      </c>
      <c r="Z315" s="32" t="s">
        <v>30</v>
      </c>
      <c r="AA315" s="32" t="s">
        <v>30</v>
      </c>
      <c r="AB315" s="32">
        <v>1</v>
      </c>
      <c r="AC315" s="32"/>
      <c r="AD315" s="7">
        <f t="shared" si="5"/>
        <v>0.625</v>
      </c>
      <c r="AE315" s="18" t="s">
        <v>7</v>
      </c>
      <c r="AF315" s="18" t="s">
        <v>7</v>
      </c>
      <c r="AG315" s="18"/>
      <c r="AH315" s="18" t="s">
        <v>7</v>
      </c>
      <c r="AI315" s="18"/>
      <c r="AJ315" s="8" t="s">
        <v>7</v>
      </c>
      <c r="AK315" s="18" t="s">
        <v>7</v>
      </c>
      <c r="AL315" s="8" t="s">
        <v>7</v>
      </c>
      <c r="AM315" s="77" t="s">
        <v>7</v>
      </c>
      <c r="AN315" s="8" t="s">
        <v>7</v>
      </c>
      <c r="AO315" s="8" t="s">
        <v>7</v>
      </c>
      <c r="AP315" s="8" t="s">
        <v>7</v>
      </c>
      <c r="AQ315" s="18"/>
      <c r="AR315" s="18"/>
      <c r="AS315" s="18" t="s">
        <v>7</v>
      </c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 t="s">
        <v>7</v>
      </c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23" t="s">
        <v>18</v>
      </c>
      <c r="CK315" s="18"/>
      <c r="CL315" s="9">
        <v>1</v>
      </c>
      <c r="CM315" s="18"/>
      <c r="CN315" s="10">
        <v>10</v>
      </c>
      <c r="CO315" s="11">
        <f t="shared" si="1"/>
        <v>12</v>
      </c>
      <c r="CP315" s="11" t="str">
        <f t="shared" si="2"/>
        <v>Realizar seguimiento</v>
      </c>
      <c r="CQ315" s="11">
        <f t="shared" si="3"/>
        <v>2</v>
      </c>
      <c r="CR315" s="12">
        <f>VLOOKUP(B315,[1]Conexión!A:B,2,0)</f>
        <v>44924</v>
      </c>
      <c r="CS315" s="13">
        <v>1</v>
      </c>
      <c r="CT315" s="14"/>
      <c r="CU315" s="14"/>
      <c r="CV315" s="14">
        <f t="shared" si="4"/>
        <v>1</v>
      </c>
      <c r="CW315" s="6">
        <v>0.49166666666666664</v>
      </c>
    </row>
    <row r="316" spans="1:101" ht="38.450000000000003" customHeight="1">
      <c r="A316" s="56" t="s">
        <v>177</v>
      </c>
      <c r="B316" s="21" t="s">
        <v>178</v>
      </c>
      <c r="C316" s="51" t="s">
        <v>179</v>
      </c>
      <c r="D316" s="21">
        <v>1018473711</v>
      </c>
      <c r="E316" s="38">
        <v>44498</v>
      </c>
      <c r="F316" s="2" t="s">
        <v>5</v>
      </c>
      <c r="G316" s="2" t="s">
        <v>5</v>
      </c>
      <c r="H316" s="2" t="s">
        <v>11</v>
      </c>
      <c r="I316" s="58" t="s">
        <v>3</v>
      </c>
      <c r="J316" s="40" t="s">
        <v>43</v>
      </c>
      <c r="K316" s="16" t="s">
        <v>66</v>
      </c>
      <c r="L316" s="48">
        <v>3017014184</v>
      </c>
      <c r="M316" s="21" t="s">
        <v>54</v>
      </c>
      <c r="N316" s="4" t="str">
        <f>IFERROR(VLOOKUP(D316,[1]Clientes!A:D,4,0),"Por Actualizar")</f>
        <v>Carlos Jimenez</v>
      </c>
      <c r="O316" s="21" t="s">
        <v>6</v>
      </c>
      <c r="P316" s="21" t="s">
        <v>15</v>
      </c>
      <c r="Q316" s="20" t="str">
        <f>IFERROR(VLOOKUP(D316,[1]Clientes!A:C,3,0),"Por Actualizar")</f>
        <v>Falabella Retail</v>
      </c>
      <c r="R316" s="27" t="s">
        <v>16</v>
      </c>
      <c r="S316" s="32">
        <v>0</v>
      </c>
      <c r="T316" s="32">
        <v>0</v>
      </c>
      <c r="U316" s="32">
        <v>0</v>
      </c>
      <c r="V316" s="32">
        <v>0</v>
      </c>
      <c r="W316" s="32">
        <v>0</v>
      </c>
      <c r="X316" s="32"/>
      <c r="Y316" s="32"/>
      <c r="Z316" s="32"/>
      <c r="AA316" s="32"/>
      <c r="AB316" s="32"/>
      <c r="AC316" s="32"/>
      <c r="AD316" s="7">
        <f t="shared" si="5"/>
        <v>0</v>
      </c>
      <c r="AE316" s="18" t="s">
        <v>7</v>
      </c>
      <c r="AF316" s="18">
        <v>44521</v>
      </c>
      <c r="AG316" s="18" t="s">
        <v>7</v>
      </c>
      <c r="AH316" s="18">
        <v>44551</v>
      </c>
      <c r="AI316" s="18"/>
      <c r="AJ316" s="18">
        <v>44551</v>
      </c>
      <c r="AK316" s="18">
        <v>44551</v>
      </c>
      <c r="AL316" s="18">
        <v>44551</v>
      </c>
      <c r="AM316" s="18">
        <v>44582</v>
      </c>
      <c r="AN316" s="18">
        <v>44562</v>
      </c>
      <c r="AO316" s="18">
        <v>44593</v>
      </c>
      <c r="AP316" s="18">
        <v>44593</v>
      </c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23" t="s">
        <v>17</v>
      </c>
      <c r="CK316" s="18"/>
      <c r="CL316" s="9">
        <v>6</v>
      </c>
      <c r="CM316" s="18"/>
      <c r="CN316" s="10">
        <v>2</v>
      </c>
      <c r="CO316" s="11">
        <f t="shared" si="1"/>
        <v>2</v>
      </c>
      <c r="CP316" s="11" t="str">
        <f t="shared" si="2"/>
        <v>No seguimiento</v>
      </c>
      <c r="CQ316" s="11">
        <f t="shared" si="3"/>
        <v>0</v>
      </c>
      <c r="CR316" s="12">
        <f>VLOOKUP(B316,[1]Conexión!A:B,2,0)</f>
        <v>44497</v>
      </c>
      <c r="CS316" s="10"/>
      <c r="CT316" s="14"/>
      <c r="CU316" s="14"/>
      <c r="CV316" s="14">
        <f t="shared" si="4"/>
        <v>0</v>
      </c>
      <c r="CW316" s="6" t="s">
        <v>51</v>
      </c>
    </row>
    <row r="317" spans="1:101" ht="38.450000000000003" customHeight="1">
      <c r="A317" s="78" t="s">
        <v>180</v>
      </c>
      <c r="B317" s="21" t="s">
        <v>181</v>
      </c>
      <c r="C317" s="51" t="s">
        <v>182</v>
      </c>
      <c r="D317" s="21">
        <v>79696128</v>
      </c>
      <c r="E317" s="38">
        <v>44497</v>
      </c>
      <c r="F317" s="3" t="s">
        <v>10</v>
      </c>
      <c r="G317" s="29" t="s">
        <v>5</v>
      </c>
      <c r="H317" s="2" t="s">
        <v>11</v>
      </c>
      <c r="I317" s="54" t="s">
        <v>23</v>
      </c>
      <c r="J317" s="40" t="s">
        <v>12</v>
      </c>
      <c r="K317" s="16" t="s">
        <v>70</v>
      </c>
      <c r="L317" s="48" t="s">
        <v>183</v>
      </c>
      <c r="M317" s="21" t="s">
        <v>56</v>
      </c>
      <c r="N317" s="4" t="str">
        <f>IFERROR(VLOOKUP(D317,[1]Clientes!A:D,4,0),"Por Actualizar")</f>
        <v>Patricia Sanchez</v>
      </c>
      <c r="O317" s="21" t="s">
        <v>6</v>
      </c>
      <c r="P317" s="21" t="s">
        <v>15</v>
      </c>
      <c r="Q317" s="20" t="str">
        <f>IFERROR(VLOOKUP(D317,[1]Clientes!A:C,3,0),"Por Actualizar")</f>
        <v>Telefónica</v>
      </c>
      <c r="R317" s="27" t="s">
        <v>16</v>
      </c>
      <c r="S317" s="32">
        <v>0.67</v>
      </c>
      <c r="T317" s="32">
        <v>0.25</v>
      </c>
      <c r="U317" s="32">
        <v>0</v>
      </c>
      <c r="V317" s="32">
        <v>0</v>
      </c>
      <c r="W317" s="32">
        <v>0</v>
      </c>
      <c r="X317" s="32">
        <v>0.35</v>
      </c>
      <c r="Y317" s="32" t="s">
        <v>16</v>
      </c>
      <c r="Z317" s="32">
        <v>0</v>
      </c>
      <c r="AA317" s="32">
        <v>0.25</v>
      </c>
      <c r="AB317" s="32"/>
      <c r="AC317" s="32"/>
      <c r="AD317" s="7">
        <f t="shared" si="5"/>
        <v>0.19</v>
      </c>
      <c r="AE317" s="18" t="s">
        <v>7</v>
      </c>
      <c r="AF317" s="18" t="s">
        <v>7</v>
      </c>
      <c r="AG317" s="18" t="s">
        <v>7</v>
      </c>
      <c r="AH317" s="18" t="s">
        <v>7</v>
      </c>
      <c r="AI317" s="18"/>
      <c r="AJ317" s="18" t="s">
        <v>7</v>
      </c>
      <c r="AK317" s="18" t="s">
        <v>7</v>
      </c>
      <c r="AL317" s="18" t="s">
        <v>7</v>
      </c>
      <c r="AM317" s="18" t="s">
        <v>7</v>
      </c>
      <c r="AN317" s="18" t="s">
        <v>7</v>
      </c>
      <c r="AO317" s="18" t="s">
        <v>7</v>
      </c>
      <c r="AP317" s="18" t="s">
        <v>7</v>
      </c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 t="s">
        <v>7</v>
      </c>
      <c r="BO317" s="18" t="s">
        <v>7</v>
      </c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23" t="s">
        <v>18</v>
      </c>
      <c r="CK317" s="18"/>
      <c r="CL317" s="9">
        <v>7</v>
      </c>
      <c r="CM317" s="18"/>
      <c r="CN317" s="10">
        <v>13</v>
      </c>
      <c r="CO317" s="11">
        <f t="shared" si="1"/>
        <v>13</v>
      </c>
      <c r="CP317" s="11" t="str">
        <f t="shared" si="2"/>
        <v>No seguimiento</v>
      </c>
      <c r="CQ317" s="11">
        <f t="shared" si="3"/>
        <v>0</v>
      </c>
      <c r="CR317" s="12">
        <f>VLOOKUP(B317,[1]Conexión!A:B,2,0)</f>
        <v>44922</v>
      </c>
      <c r="CS317" s="10"/>
      <c r="CT317" s="14"/>
      <c r="CU317" s="14"/>
      <c r="CV317" s="14">
        <f t="shared" si="4"/>
        <v>0</v>
      </c>
      <c r="CW317" s="6">
        <v>0.43333333333333335</v>
      </c>
    </row>
    <row r="318" spans="1:101" ht="38.450000000000003" customHeight="1">
      <c r="A318" s="78" t="s">
        <v>184</v>
      </c>
      <c r="B318" s="21" t="s">
        <v>185</v>
      </c>
      <c r="C318" s="51" t="s">
        <v>186</v>
      </c>
      <c r="D318" s="21">
        <v>1049645736</v>
      </c>
      <c r="E318" s="38">
        <v>44496</v>
      </c>
      <c r="F318" s="2" t="s">
        <v>10</v>
      </c>
      <c r="G318" s="2" t="s">
        <v>5</v>
      </c>
      <c r="H318" s="2" t="s">
        <v>11</v>
      </c>
      <c r="I318" s="54" t="s">
        <v>23</v>
      </c>
      <c r="J318" s="40" t="s">
        <v>43</v>
      </c>
      <c r="K318" s="16" t="s">
        <v>70</v>
      </c>
      <c r="L318" s="48">
        <v>3213397888</v>
      </c>
      <c r="M318" s="21" t="s">
        <v>54</v>
      </c>
      <c r="N318" s="4" t="str">
        <f>IFERROR(VLOOKUP(D318,[1]Clientes!A:D,4,0),"Por Actualizar")</f>
        <v>Carlos Jimenez</v>
      </c>
      <c r="O318" s="21" t="s">
        <v>6</v>
      </c>
      <c r="P318" s="21" t="s">
        <v>15</v>
      </c>
      <c r="Q318" s="20" t="str">
        <f>IFERROR(VLOOKUP(D318,[1]Clientes!A:C,3,0),"Por Actualizar")</f>
        <v>Interactuar</v>
      </c>
      <c r="R318" s="27" t="s">
        <v>16</v>
      </c>
      <c r="S318" s="32">
        <v>1</v>
      </c>
      <c r="T318" s="32">
        <v>1</v>
      </c>
      <c r="U318" s="32">
        <v>1</v>
      </c>
      <c r="V318" s="32">
        <v>0.73</v>
      </c>
      <c r="W318" s="32">
        <v>0</v>
      </c>
      <c r="X318" s="32"/>
      <c r="Y318" s="32"/>
      <c r="Z318" s="32"/>
      <c r="AA318" s="32"/>
      <c r="AB318" s="32"/>
      <c r="AC318" s="32"/>
      <c r="AD318" s="7">
        <f t="shared" si="5"/>
        <v>0.746</v>
      </c>
      <c r="AE318" s="18" t="s">
        <v>7</v>
      </c>
      <c r="AF318" s="18" t="s">
        <v>7</v>
      </c>
      <c r="AG318" s="18" t="s">
        <v>7</v>
      </c>
      <c r="AH318" s="18" t="s">
        <v>7</v>
      </c>
      <c r="AI318" s="18"/>
      <c r="AJ318" s="18" t="s">
        <v>7</v>
      </c>
      <c r="AK318" s="18" t="s">
        <v>7</v>
      </c>
      <c r="AL318" s="18" t="s">
        <v>7</v>
      </c>
      <c r="AM318" s="18" t="s">
        <v>7</v>
      </c>
      <c r="AN318" s="18" t="s">
        <v>7</v>
      </c>
      <c r="AO318" s="18" t="s">
        <v>7</v>
      </c>
      <c r="AP318" s="18" t="s">
        <v>7</v>
      </c>
      <c r="AQ318" s="18"/>
      <c r="AR318" s="18" t="s">
        <v>7</v>
      </c>
      <c r="AS318" s="18" t="s">
        <v>7</v>
      </c>
      <c r="AT318" s="18" t="s">
        <v>7</v>
      </c>
      <c r="AU318" s="18" t="s">
        <v>7</v>
      </c>
      <c r="AV318" s="18"/>
      <c r="AW318" s="18" t="s">
        <v>7</v>
      </c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 t="s">
        <v>7</v>
      </c>
      <c r="BI318" s="18"/>
      <c r="BJ318" s="18"/>
      <c r="BK318" s="18"/>
      <c r="BL318" s="18"/>
      <c r="BM318" s="18"/>
      <c r="BN318" s="18" t="s">
        <v>7</v>
      </c>
      <c r="BO318" s="18" t="s">
        <v>7</v>
      </c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 t="s">
        <v>7</v>
      </c>
      <c r="CC318" s="18"/>
      <c r="CD318" s="18"/>
      <c r="CE318" s="18"/>
      <c r="CF318" s="18"/>
      <c r="CG318" s="18"/>
      <c r="CH318" s="18"/>
      <c r="CI318" s="18"/>
      <c r="CJ318" s="23" t="s">
        <v>18</v>
      </c>
      <c r="CK318" s="18"/>
      <c r="CL318" s="9">
        <v>3</v>
      </c>
      <c r="CM318" s="18"/>
      <c r="CN318" s="10">
        <v>20</v>
      </c>
      <c r="CO318" s="11">
        <f t="shared" si="1"/>
        <v>20</v>
      </c>
      <c r="CP318" s="11" t="str">
        <f t="shared" si="2"/>
        <v>No seguimiento</v>
      </c>
      <c r="CQ318" s="11">
        <f t="shared" si="3"/>
        <v>0</v>
      </c>
      <c r="CR318" s="12">
        <f>VLOOKUP(B318,[1]Conexión!A:B,2,0)</f>
        <v>44932</v>
      </c>
      <c r="CS318" s="10"/>
      <c r="CT318" s="14"/>
      <c r="CU318" s="14">
        <v>1</v>
      </c>
      <c r="CV318" s="14">
        <f t="shared" si="4"/>
        <v>1</v>
      </c>
      <c r="CW318" s="6">
        <v>0.6333333333333333</v>
      </c>
    </row>
    <row r="319" spans="1:101" ht="38.450000000000003" customHeight="1">
      <c r="A319" s="78" t="s">
        <v>187</v>
      </c>
      <c r="B319" t="s">
        <v>188</v>
      </c>
      <c r="C319" s="51" t="s">
        <v>189</v>
      </c>
      <c r="D319" s="21">
        <v>1010012922</v>
      </c>
      <c r="E319" s="38">
        <v>44657</v>
      </c>
      <c r="F319" s="2" t="s">
        <v>5</v>
      </c>
      <c r="G319" s="2" t="s">
        <v>10</v>
      </c>
      <c r="H319" s="2" t="s">
        <v>11</v>
      </c>
      <c r="I319" s="79" t="s">
        <v>23</v>
      </c>
      <c r="J319" s="40" t="s">
        <v>12</v>
      </c>
      <c r="K319" s="16" t="s">
        <v>70</v>
      </c>
      <c r="L319" s="48" t="s">
        <v>190</v>
      </c>
      <c r="M319" s="21" t="s">
        <v>34</v>
      </c>
      <c r="N319" s="4" t="str">
        <f>IFERROR(VLOOKUP(D319,[1]Clientes!A:D,4,0),"Por Actualizar")</f>
        <v>Carlos Jimenez</v>
      </c>
      <c r="O319" s="21" t="s">
        <v>6</v>
      </c>
      <c r="P319" s="4" t="s">
        <v>15</v>
      </c>
      <c r="Q319" s="20" t="str">
        <f>IFERROR(VLOOKUP(D319,[1]Clientes!A:C,3,0),"Por Actualizar")</f>
        <v>Dale</v>
      </c>
      <c r="R319" s="26" t="s">
        <v>16</v>
      </c>
      <c r="S319" s="32">
        <v>1</v>
      </c>
      <c r="T319" s="32">
        <v>0</v>
      </c>
      <c r="U319" s="32">
        <v>0</v>
      </c>
      <c r="V319" s="32"/>
      <c r="W319" s="32"/>
      <c r="X319" s="32">
        <v>0.18</v>
      </c>
      <c r="Y319" s="32"/>
      <c r="Z319" s="32"/>
      <c r="AA319" s="32"/>
      <c r="AB319" s="32"/>
      <c r="AC319" s="32"/>
      <c r="AD319" s="7">
        <f t="shared" si="5"/>
        <v>0.29499999999999998</v>
      </c>
      <c r="AE319" s="18" t="s">
        <v>7</v>
      </c>
      <c r="AF319" s="18" t="s">
        <v>7</v>
      </c>
      <c r="AG319" s="18" t="s">
        <v>7</v>
      </c>
      <c r="AH319" s="18" t="s">
        <v>7</v>
      </c>
      <c r="AI319" s="18"/>
      <c r="AJ319" s="18" t="s">
        <v>7</v>
      </c>
      <c r="AK319" s="18" t="s">
        <v>7</v>
      </c>
      <c r="AL319" s="18" t="s">
        <v>7</v>
      </c>
      <c r="AM319" s="18" t="s">
        <v>7</v>
      </c>
      <c r="AN319" s="18" t="s">
        <v>7</v>
      </c>
      <c r="AO319" s="18" t="s">
        <v>7</v>
      </c>
      <c r="AP319" s="18" t="s">
        <v>7</v>
      </c>
      <c r="AQ319" s="18"/>
      <c r="AR319" s="18" t="s">
        <v>7</v>
      </c>
      <c r="AS319" s="18"/>
      <c r="AT319" s="18"/>
      <c r="AU319" s="18"/>
      <c r="AV319" s="18" t="s">
        <v>7</v>
      </c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 t="s">
        <v>7</v>
      </c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23" t="s">
        <v>18</v>
      </c>
      <c r="CK319" s="18"/>
      <c r="CL319" s="9">
        <v>7</v>
      </c>
      <c r="CM319" s="18"/>
      <c r="CN319" s="10">
        <v>14</v>
      </c>
      <c r="CO319" s="11">
        <f t="shared" si="1"/>
        <v>14</v>
      </c>
      <c r="CP319" s="11" t="str">
        <f t="shared" si="2"/>
        <v>No seguimiento</v>
      </c>
      <c r="CQ319" s="11">
        <f t="shared" si="3"/>
        <v>0</v>
      </c>
      <c r="CR319" s="12">
        <f>VLOOKUP(B319,[1]Conexión!A:B,2,0)</f>
        <v>44914</v>
      </c>
      <c r="CS319" s="10"/>
      <c r="CT319" s="14"/>
      <c r="CU319" s="14">
        <v>1</v>
      </c>
      <c r="CV319" s="14">
        <f t="shared" si="4"/>
        <v>1</v>
      </c>
      <c r="CW319" s="6">
        <v>0.73616666666666675</v>
      </c>
    </row>
    <row r="320" spans="1:101" ht="38.450000000000003" customHeight="1">
      <c r="A320" s="56" t="s">
        <v>191</v>
      </c>
      <c r="B320" s="21" t="s">
        <v>192</v>
      </c>
      <c r="C320" s="51" t="s">
        <v>193</v>
      </c>
      <c r="D320" s="21">
        <v>1000151101</v>
      </c>
      <c r="E320" s="38">
        <v>44489</v>
      </c>
      <c r="F320" s="2" t="s">
        <v>10</v>
      </c>
      <c r="G320" s="2" t="s">
        <v>10</v>
      </c>
      <c r="H320" s="2" t="s">
        <v>11</v>
      </c>
      <c r="I320" s="58" t="s">
        <v>23</v>
      </c>
      <c r="J320" s="40" t="s">
        <v>33</v>
      </c>
      <c r="K320" s="16" t="s">
        <v>70</v>
      </c>
      <c r="L320" s="48">
        <v>3136308250</v>
      </c>
      <c r="M320" s="21" t="s">
        <v>194</v>
      </c>
      <c r="N320" s="4" t="str">
        <f>IFERROR(VLOOKUP(D320,[1]Clientes!A:D,4,0),"Por Actualizar")</f>
        <v>Mayra Arias</v>
      </c>
      <c r="O320" s="21" t="s">
        <v>6</v>
      </c>
      <c r="P320" s="21" t="s">
        <v>15</v>
      </c>
      <c r="Q320" s="20" t="str">
        <f>IFERROR(VLOOKUP(D320,[1]Clientes!A:C,3,0),"Por Actualizar")</f>
        <v>Experian</v>
      </c>
      <c r="R320" s="27" t="s">
        <v>16</v>
      </c>
      <c r="S320" s="27" t="s">
        <v>16</v>
      </c>
      <c r="T320" s="32">
        <v>0.03</v>
      </c>
      <c r="U320" s="32">
        <v>0</v>
      </c>
      <c r="V320" s="32"/>
      <c r="W320" s="32"/>
      <c r="X320" s="32">
        <v>0.01</v>
      </c>
      <c r="Y320" s="32">
        <v>0.09</v>
      </c>
      <c r="Z320" s="32">
        <v>0</v>
      </c>
      <c r="AA320" s="32">
        <v>0</v>
      </c>
      <c r="AB320" s="32">
        <v>0</v>
      </c>
      <c r="AC320" s="32"/>
      <c r="AD320" s="7">
        <f t="shared" si="5"/>
        <v>1.8571428571428572E-2</v>
      </c>
      <c r="AE320" s="18" t="s">
        <v>7</v>
      </c>
      <c r="AF320" s="18" t="s">
        <v>7</v>
      </c>
      <c r="AG320" s="18" t="s">
        <v>7</v>
      </c>
      <c r="AH320" s="18" t="s">
        <v>7</v>
      </c>
      <c r="AI320" s="18"/>
      <c r="AJ320" s="18">
        <v>44521</v>
      </c>
      <c r="AK320" s="18">
        <v>44521</v>
      </c>
      <c r="AL320" s="18">
        <v>44551</v>
      </c>
      <c r="AM320" s="18">
        <v>44551</v>
      </c>
      <c r="AN320" s="18">
        <v>44562</v>
      </c>
      <c r="AO320" s="18">
        <v>44562</v>
      </c>
      <c r="AP320" s="18">
        <v>44593</v>
      </c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23" t="s">
        <v>18</v>
      </c>
      <c r="CK320" s="18"/>
      <c r="CL320" s="9">
        <v>7</v>
      </c>
      <c r="CM320" s="18"/>
      <c r="CN320" s="10">
        <v>3</v>
      </c>
      <c r="CO320" s="11">
        <f t="shared" si="1"/>
        <v>4</v>
      </c>
      <c r="CP320" s="11" t="str">
        <f t="shared" si="2"/>
        <v>Realizar seguimiento</v>
      </c>
      <c r="CQ320" s="11">
        <f t="shared" si="3"/>
        <v>1</v>
      </c>
      <c r="CR320" s="12">
        <f>VLOOKUP(B320,[1]Conexión!A:B,2,0)</f>
        <v>44939</v>
      </c>
      <c r="CS320" s="13"/>
      <c r="CT320" s="14">
        <v>1</v>
      </c>
      <c r="CU320" s="14"/>
      <c r="CV320" s="14">
        <f t="shared" si="4"/>
        <v>1</v>
      </c>
      <c r="CW320" s="6">
        <v>0.46799999999999997</v>
      </c>
    </row>
    <row r="321" spans="1:101" ht="38.450000000000003" customHeight="1">
      <c r="A321" s="56" t="s">
        <v>195</v>
      </c>
      <c r="B321" s="21" t="s">
        <v>196</v>
      </c>
      <c r="C321" s="51" t="s">
        <v>197</v>
      </c>
      <c r="D321" s="21">
        <v>1064994985</v>
      </c>
      <c r="E321" s="38">
        <v>44489</v>
      </c>
      <c r="F321" s="2" t="s">
        <v>5</v>
      </c>
      <c r="G321" s="2" t="s">
        <v>5</v>
      </c>
      <c r="H321" s="2" t="s">
        <v>11</v>
      </c>
      <c r="I321" s="59" t="s">
        <v>23</v>
      </c>
      <c r="J321" s="40" t="s">
        <v>35</v>
      </c>
      <c r="K321" s="16" t="s">
        <v>70</v>
      </c>
      <c r="L321" s="48">
        <v>3106911943</v>
      </c>
      <c r="M321" s="21" t="s">
        <v>198</v>
      </c>
      <c r="N321" s="4" t="str">
        <f>IFERROR(VLOOKUP(D321,[1]Clientes!A:D,4,0),"Por Actualizar")</f>
        <v>Angela Parra</v>
      </c>
      <c r="O321" s="21" t="s">
        <v>6</v>
      </c>
      <c r="P321" s="21" t="s">
        <v>15</v>
      </c>
      <c r="Q321" s="20" t="str">
        <f>IFERROR(VLOOKUP(D321,[1]Clientes!A:C,3,0),"Por Actualizar")</f>
        <v>ATH</v>
      </c>
      <c r="R321" s="26" t="s">
        <v>30</v>
      </c>
      <c r="S321" s="32">
        <v>0.33</v>
      </c>
      <c r="T321" s="32">
        <v>0</v>
      </c>
      <c r="U321" s="32">
        <v>0</v>
      </c>
      <c r="V321" s="32">
        <v>0</v>
      </c>
      <c r="W321" s="32">
        <v>0</v>
      </c>
      <c r="X321" s="32">
        <v>0</v>
      </c>
      <c r="Y321" s="32" t="s">
        <v>30</v>
      </c>
      <c r="Z321" s="32" t="s">
        <v>30</v>
      </c>
      <c r="AA321" s="32" t="s">
        <v>30</v>
      </c>
      <c r="AB321" s="32" t="s">
        <v>30</v>
      </c>
      <c r="AC321" s="32" t="s">
        <v>30</v>
      </c>
      <c r="AD321" s="7">
        <f t="shared" si="5"/>
        <v>5.5E-2</v>
      </c>
      <c r="AE321" s="18" t="s">
        <v>7</v>
      </c>
      <c r="AF321" s="18" t="s">
        <v>7</v>
      </c>
      <c r="AG321" s="18" t="s">
        <v>7</v>
      </c>
      <c r="AH321" s="18" t="s">
        <v>7</v>
      </c>
      <c r="AI321" s="18"/>
      <c r="AJ321" s="18" t="s">
        <v>7</v>
      </c>
      <c r="AK321" s="18" t="s">
        <v>7</v>
      </c>
      <c r="AL321" s="18">
        <v>44551</v>
      </c>
      <c r="AM321" s="18">
        <v>44551</v>
      </c>
      <c r="AN321" s="18">
        <v>44562</v>
      </c>
      <c r="AO321" s="18">
        <v>44562</v>
      </c>
      <c r="AP321" s="18">
        <v>44593</v>
      </c>
      <c r="AQ321" s="18"/>
      <c r="AR321" s="18" t="s">
        <v>7</v>
      </c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 t="s">
        <v>7</v>
      </c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23" t="s">
        <v>18</v>
      </c>
      <c r="CK321" s="18"/>
      <c r="CL321" s="9">
        <v>5</v>
      </c>
      <c r="CM321" s="18"/>
      <c r="CN321" s="10">
        <v>6</v>
      </c>
      <c r="CO321" s="11">
        <f t="shared" si="1"/>
        <v>8</v>
      </c>
      <c r="CP321" s="11" t="str">
        <f t="shared" si="2"/>
        <v>Realizar seguimiento</v>
      </c>
      <c r="CQ321" s="11">
        <f t="shared" si="3"/>
        <v>2</v>
      </c>
      <c r="CR321" s="12">
        <f>VLOOKUP(B321,[1]Conexión!A:B,2,0)</f>
        <v>44939</v>
      </c>
      <c r="CS321" s="13"/>
      <c r="CT321" s="14">
        <v>1</v>
      </c>
      <c r="CU321" s="14"/>
      <c r="CV321" s="14">
        <f t="shared" si="4"/>
        <v>1</v>
      </c>
      <c r="CW321" s="6">
        <v>0.65283333333333338</v>
      </c>
    </row>
    <row r="322" spans="1:101" ht="38.450000000000003" customHeight="1">
      <c r="A322" s="56" t="s">
        <v>199</v>
      </c>
      <c r="B322" s="21" t="s">
        <v>200</v>
      </c>
      <c r="C322" s="51" t="s">
        <v>201</v>
      </c>
      <c r="D322" s="21">
        <v>1032468439</v>
      </c>
      <c r="E322" s="38">
        <v>44488</v>
      </c>
      <c r="F322" s="2" t="s">
        <v>10</v>
      </c>
      <c r="G322" s="2" t="s">
        <v>10</v>
      </c>
      <c r="H322" s="2" t="s">
        <v>11</v>
      </c>
      <c r="I322" s="54" t="s">
        <v>23</v>
      </c>
      <c r="J322" s="40" t="s">
        <v>35</v>
      </c>
      <c r="K322" s="16" t="s">
        <v>70</v>
      </c>
      <c r="L322" s="48">
        <v>3222933226</v>
      </c>
      <c r="M322" s="21" t="s">
        <v>54</v>
      </c>
      <c r="N322" s="4" t="str">
        <f>IFERROR(VLOOKUP(D322,[1]Clientes!A:D,4,0),"Por Actualizar")</f>
        <v>Omaida Quintero</v>
      </c>
      <c r="O322" s="21" t="s">
        <v>6</v>
      </c>
      <c r="P322" s="21" t="s">
        <v>15</v>
      </c>
      <c r="Q322" s="20" t="str">
        <f>IFERROR(VLOOKUP(D322,[1]Clientes!A:C,3,0),"Por Actualizar")</f>
        <v>Corredores Davivienda</v>
      </c>
      <c r="R322" s="27" t="s">
        <v>16</v>
      </c>
      <c r="S322" s="34" t="s">
        <v>16</v>
      </c>
      <c r="T322" s="32">
        <v>0.81</v>
      </c>
      <c r="U322" s="32">
        <v>0.62</v>
      </c>
      <c r="V322" s="32">
        <v>0.4</v>
      </c>
      <c r="W322" s="32">
        <v>0.25</v>
      </c>
      <c r="X322" s="32">
        <v>0.64</v>
      </c>
      <c r="Y322" s="32" t="s">
        <v>30</v>
      </c>
      <c r="Z322" s="32" t="s">
        <v>30</v>
      </c>
      <c r="AA322" s="32" t="s">
        <v>30</v>
      </c>
      <c r="AB322" s="32" t="s">
        <v>30</v>
      </c>
      <c r="AC322" s="32" t="s">
        <v>30</v>
      </c>
      <c r="AD322" s="7">
        <f t="shared" si="5"/>
        <v>0.54400000000000004</v>
      </c>
      <c r="AE322" s="18">
        <v>44490</v>
      </c>
      <c r="AF322" s="18">
        <v>44490</v>
      </c>
      <c r="AG322" s="18">
        <v>44490</v>
      </c>
      <c r="AH322" s="18" t="s">
        <v>7</v>
      </c>
      <c r="AI322" s="18"/>
      <c r="AJ322" s="18">
        <v>44521</v>
      </c>
      <c r="AK322" s="18">
        <v>44521</v>
      </c>
      <c r="AL322" s="18">
        <v>44551</v>
      </c>
      <c r="AM322" s="18">
        <v>44551</v>
      </c>
      <c r="AN322" s="18">
        <v>44562</v>
      </c>
      <c r="AO322" s="18">
        <v>44562</v>
      </c>
      <c r="AP322" s="18">
        <v>44593</v>
      </c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23" t="s">
        <v>18</v>
      </c>
      <c r="CK322" s="18"/>
      <c r="CL322" s="9">
        <v>2</v>
      </c>
      <c r="CM322" s="18"/>
      <c r="CN322" s="10">
        <v>1</v>
      </c>
      <c r="CO322" s="11">
        <f t="shared" si="1"/>
        <v>1</v>
      </c>
      <c r="CP322" s="11" t="str">
        <f t="shared" si="2"/>
        <v>No seguimiento</v>
      </c>
      <c r="CQ322" s="11">
        <f t="shared" si="3"/>
        <v>0</v>
      </c>
      <c r="CR322" s="12">
        <f>VLOOKUP(B322,[1]Conexión!A:B,2,0)</f>
        <v>44897</v>
      </c>
      <c r="CS322" s="10"/>
      <c r="CT322" s="14"/>
      <c r="CU322" s="14"/>
      <c r="CV322" s="14">
        <f t="shared" si="4"/>
        <v>0</v>
      </c>
      <c r="CW322" s="6">
        <v>0.51116666666666666</v>
      </c>
    </row>
    <row r="323" spans="1:101" ht="38.450000000000003" customHeight="1">
      <c r="A323" s="56" t="s">
        <v>202</v>
      </c>
      <c r="B323" s="21" t="s">
        <v>203</v>
      </c>
      <c r="C323" s="51" t="s">
        <v>204</v>
      </c>
      <c r="D323" s="21">
        <v>43189569</v>
      </c>
      <c r="E323" s="38">
        <v>44489</v>
      </c>
      <c r="F323" s="2" t="s">
        <v>5</v>
      </c>
      <c r="G323" s="2" t="s">
        <v>5</v>
      </c>
      <c r="H323" s="2" t="s">
        <v>11</v>
      </c>
      <c r="I323" s="59" t="s">
        <v>23</v>
      </c>
      <c r="J323" s="25" t="s">
        <v>33</v>
      </c>
      <c r="K323" s="16" t="s">
        <v>70</v>
      </c>
      <c r="L323" s="48">
        <v>3192902277</v>
      </c>
      <c r="M323" s="21" t="s">
        <v>55</v>
      </c>
      <c r="N323" s="4" t="str">
        <f>IFERROR(VLOOKUP(D323,[1]Clientes!A:D,4,0),"Por Actualizar")</f>
        <v>Omaida Quintero</v>
      </c>
      <c r="O323" s="21" t="s">
        <v>14</v>
      </c>
      <c r="P323" s="44" t="s">
        <v>15</v>
      </c>
      <c r="Q323" s="20" t="str">
        <f>IFERROR(VLOOKUP(D323,[1]Clientes!A:C,3,0),"Por Actualizar")</f>
        <v>Alkosto</v>
      </c>
      <c r="R323" s="26" t="s">
        <v>16</v>
      </c>
      <c r="S323" s="32">
        <v>1</v>
      </c>
      <c r="T323" s="32">
        <v>1</v>
      </c>
      <c r="U323" s="32">
        <v>0.5</v>
      </c>
      <c r="V323" s="32">
        <v>0.71</v>
      </c>
      <c r="W323" s="32">
        <v>0</v>
      </c>
      <c r="X323" s="32">
        <v>0</v>
      </c>
      <c r="Y323" s="32" t="s">
        <v>16</v>
      </c>
      <c r="Z323" s="32" t="s">
        <v>16</v>
      </c>
      <c r="AA323" s="32" t="s">
        <v>16</v>
      </c>
      <c r="AB323" s="32" t="s">
        <v>16</v>
      </c>
      <c r="AC323" s="32" t="s">
        <v>16</v>
      </c>
      <c r="AD323" s="7">
        <f t="shared" si="5"/>
        <v>0.53500000000000003</v>
      </c>
      <c r="AE323" s="18" t="s">
        <v>7</v>
      </c>
      <c r="AF323" s="18" t="s">
        <v>7</v>
      </c>
      <c r="AG323" s="8" t="s">
        <v>7</v>
      </c>
      <c r="AH323" s="18" t="s">
        <v>7</v>
      </c>
      <c r="AI323" s="18"/>
      <c r="AJ323" s="18" t="s">
        <v>7</v>
      </c>
      <c r="AK323" s="18" t="s">
        <v>7</v>
      </c>
      <c r="AL323" s="18">
        <v>44551</v>
      </c>
      <c r="AM323" s="18">
        <v>44551</v>
      </c>
      <c r="AN323" s="18">
        <v>44562</v>
      </c>
      <c r="AO323" s="18">
        <v>44562</v>
      </c>
      <c r="AP323" s="18">
        <v>44593</v>
      </c>
      <c r="AQ323" s="18"/>
      <c r="AR323" s="18"/>
      <c r="AS323" s="18"/>
      <c r="AT323" s="18" t="s">
        <v>7</v>
      </c>
      <c r="AU323" s="18" t="s">
        <v>7</v>
      </c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23" t="s">
        <v>18</v>
      </c>
      <c r="CK323" s="18"/>
      <c r="CL323" s="9">
        <v>4</v>
      </c>
      <c r="CM323" s="18"/>
      <c r="CN323" s="10">
        <v>3</v>
      </c>
      <c r="CO323" s="11">
        <f t="shared" si="1"/>
        <v>8</v>
      </c>
      <c r="CP323" s="11" t="str">
        <f t="shared" si="2"/>
        <v>Realizar seguimiento</v>
      </c>
      <c r="CQ323" s="11">
        <f t="shared" si="3"/>
        <v>5</v>
      </c>
      <c r="CR323" s="12">
        <f>VLOOKUP(B323,[1]Conexión!A:B,2,0)</f>
        <v>44929</v>
      </c>
      <c r="CS323" s="10"/>
      <c r="CT323" s="14"/>
      <c r="CU323" s="14"/>
      <c r="CV323" s="14">
        <f t="shared" si="4"/>
        <v>0</v>
      </c>
      <c r="CW323" s="6">
        <v>0.42783333333333334</v>
      </c>
    </row>
    <row r="324" spans="1:101" ht="38.450000000000003" customHeight="1">
      <c r="A324" s="56" t="s">
        <v>205</v>
      </c>
      <c r="B324" s="21" t="s">
        <v>206</v>
      </c>
      <c r="C324" s="51" t="s">
        <v>207</v>
      </c>
      <c r="D324" s="21">
        <v>1013653323</v>
      </c>
      <c r="E324" s="38">
        <v>44488</v>
      </c>
      <c r="F324" s="2" t="s">
        <v>5</v>
      </c>
      <c r="G324" s="2" t="s">
        <v>5</v>
      </c>
      <c r="H324" s="2" t="s">
        <v>11</v>
      </c>
      <c r="I324" s="59" t="s">
        <v>23</v>
      </c>
      <c r="J324" s="40" t="s">
        <v>60</v>
      </c>
      <c r="K324" s="16" t="s">
        <v>70</v>
      </c>
      <c r="L324" s="48">
        <v>3213283363</v>
      </c>
      <c r="M324" s="21" t="s">
        <v>56</v>
      </c>
      <c r="N324" s="4" t="str">
        <f>IFERROR(VLOOKUP(D324,[1]Clientes!A:D,4,0),"Por Actualizar")</f>
        <v>Patricia Sanchez</v>
      </c>
      <c r="O324" s="21" t="s">
        <v>6</v>
      </c>
      <c r="P324" s="21" t="s">
        <v>15</v>
      </c>
      <c r="Q324" s="20" t="str">
        <f>IFERROR(VLOOKUP(D324,[1]Clientes!A:C,3,0),"Por Actualizar")</f>
        <v>Telefónica</v>
      </c>
      <c r="R324" s="26" t="s">
        <v>16</v>
      </c>
      <c r="S324" s="32" t="s">
        <v>16</v>
      </c>
      <c r="T324" s="32">
        <v>0.43</v>
      </c>
      <c r="U324" s="32">
        <v>0.25</v>
      </c>
      <c r="V324" s="32"/>
      <c r="W324" s="32"/>
      <c r="X324" s="32"/>
      <c r="Y324" s="32"/>
      <c r="Z324" s="32"/>
      <c r="AA324" s="32"/>
      <c r="AB324" s="32"/>
      <c r="AC324" s="32"/>
      <c r="AD324" s="7">
        <f t="shared" si="5"/>
        <v>0.33999999999999997</v>
      </c>
      <c r="AE324" s="18" t="s">
        <v>7</v>
      </c>
      <c r="AF324" s="18" t="s">
        <v>7</v>
      </c>
      <c r="AG324" s="18">
        <v>44490</v>
      </c>
      <c r="AH324" s="18">
        <v>44521</v>
      </c>
      <c r="AI324" s="18"/>
      <c r="AJ324" s="18" t="s">
        <v>7</v>
      </c>
      <c r="AK324" s="18" t="s">
        <v>7</v>
      </c>
      <c r="AL324" s="18" t="s">
        <v>7</v>
      </c>
      <c r="AM324" s="8" t="s">
        <v>7</v>
      </c>
      <c r="AN324" s="18">
        <v>44562</v>
      </c>
      <c r="AO324" s="18">
        <v>44562</v>
      </c>
      <c r="AP324" s="18">
        <v>44593</v>
      </c>
      <c r="AQ324" s="8" t="s">
        <v>53</v>
      </c>
      <c r="AR324" s="18"/>
      <c r="AS324" s="18"/>
      <c r="AT324" s="18"/>
      <c r="AU324" s="18"/>
      <c r="AV324" s="18"/>
      <c r="AW324" s="18" t="s">
        <v>7</v>
      </c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23" t="s">
        <v>18</v>
      </c>
      <c r="CK324" s="18"/>
      <c r="CL324" s="9">
        <v>2</v>
      </c>
      <c r="CM324" s="18"/>
      <c r="CN324" s="10">
        <v>7</v>
      </c>
      <c r="CO324" s="11">
        <f t="shared" si="1"/>
        <v>7</v>
      </c>
      <c r="CP324" s="11" t="str">
        <f t="shared" si="2"/>
        <v>No seguimiento</v>
      </c>
      <c r="CQ324" s="11">
        <f t="shared" si="3"/>
        <v>0</v>
      </c>
      <c r="CR324" s="12">
        <f>VLOOKUP(B324,[1]Conexión!A:B,2,0)</f>
        <v>44939</v>
      </c>
      <c r="CS324" s="10"/>
      <c r="CT324" s="14"/>
      <c r="CU324" s="14"/>
      <c r="CV324" s="14">
        <f t="shared" si="4"/>
        <v>0</v>
      </c>
      <c r="CW324" s="6">
        <v>0.44716666666666666</v>
      </c>
    </row>
    <row r="325" spans="1:101" ht="38.450000000000003" customHeight="1">
      <c r="A325" s="56" t="s">
        <v>208</v>
      </c>
      <c r="B325" s="21" t="s">
        <v>209</v>
      </c>
      <c r="C325" s="51" t="s">
        <v>210</v>
      </c>
      <c r="D325" s="21">
        <v>1018437912</v>
      </c>
      <c r="E325" s="38">
        <v>44488</v>
      </c>
      <c r="F325" s="2" t="s">
        <v>5</v>
      </c>
      <c r="G325" s="2" t="s">
        <v>10</v>
      </c>
      <c r="H325" s="2" t="s">
        <v>11</v>
      </c>
      <c r="I325" s="59" t="s">
        <v>23</v>
      </c>
      <c r="J325" s="40" t="s">
        <v>60</v>
      </c>
      <c r="K325" s="16" t="s">
        <v>70</v>
      </c>
      <c r="L325" s="48">
        <v>3166973762</v>
      </c>
      <c r="M325" s="21" t="s">
        <v>54</v>
      </c>
      <c r="N325" s="4" t="str">
        <f>IFERROR(VLOOKUP(D325,[1]Clientes!A:D,4,0),"Por Actualizar")</f>
        <v>Angela Parra</v>
      </c>
      <c r="O325" s="21" t="s">
        <v>6</v>
      </c>
      <c r="P325" s="21" t="s">
        <v>15</v>
      </c>
      <c r="Q325" s="20" t="str">
        <f>IFERROR(VLOOKUP(D325,[1]Clientes!A:C,3,0),"Por Actualizar")</f>
        <v>ATH</v>
      </c>
      <c r="R325" s="26" t="s">
        <v>16</v>
      </c>
      <c r="S325" s="32">
        <v>0.08</v>
      </c>
      <c r="T325" s="32">
        <v>0.26</v>
      </c>
      <c r="U325" s="32">
        <v>0</v>
      </c>
      <c r="V325" s="32"/>
      <c r="W325" s="32"/>
      <c r="X325" s="32"/>
      <c r="Y325" s="32"/>
      <c r="Z325" s="32"/>
      <c r="AA325" s="32"/>
      <c r="AB325" s="32"/>
      <c r="AC325" s="32"/>
      <c r="AD325" s="7">
        <f t="shared" si="5"/>
        <v>0.11333333333333334</v>
      </c>
      <c r="AE325" s="18" t="s">
        <v>7</v>
      </c>
      <c r="AF325" s="18">
        <v>44490</v>
      </c>
      <c r="AG325" s="18">
        <v>44490</v>
      </c>
      <c r="AH325" s="18">
        <v>44521</v>
      </c>
      <c r="AI325" s="18"/>
      <c r="AJ325" s="18">
        <v>44521</v>
      </c>
      <c r="AK325" s="18">
        <v>44521</v>
      </c>
      <c r="AL325" s="18">
        <v>44551</v>
      </c>
      <c r="AM325" s="18">
        <v>44551</v>
      </c>
      <c r="AN325" s="18">
        <v>44562</v>
      </c>
      <c r="AO325" s="18">
        <v>44562</v>
      </c>
      <c r="AP325" s="18">
        <v>44593</v>
      </c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23" t="s">
        <v>18</v>
      </c>
      <c r="CK325" s="18"/>
      <c r="CL325" s="9">
        <v>5</v>
      </c>
      <c r="CM325" s="18"/>
      <c r="CN325" s="10">
        <v>1</v>
      </c>
      <c r="CO325" s="11">
        <f t="shared" si="1"/>
        <v>1</v>
      </c>
      <c r="CP325" s="11" t="str">
        <f t="shared" si="2"/>
        <v>No seguimiento</v>
      </c>
      <c r="CQ325" s="11">
        <f t="shared" si="3"/>
        <v>0</v>
      </c>
      <c r="CR325" s="12">
        <f>VLOOKUP(B325,[1]Conexión!A:B,2,0)</f>
        <v>44579</v>
      </c>
      <c r="CS325" s="10"/>
      <c r="CT325" s="14"/>
      <c r="CU325" s="14"/>
      <c r="CV325" s="14">
        <f t="shared" si="4"/>
        <v>0</v>
      </c>
      <c r="CW325" s="6" t="s">
        <v>51</v>
      </c>
    </row>
    <row r="326" spans="1:101" ht="38.450000000000003" customHeight="1">
      <c r="A326" s="78" t="s">
        <v>211</v>
      </c>
      <c r="B326" s="21" t="s">
        <v>212</v>
      </c>
      <c r="C326" s="51" t="s">
        <v>213</v>
      </c>
      <c r="D326" s="21">
        <v>1032490008</v>
      </c>
      <c r="E326" s="38">
        <v>44481</v>
      </c>
      <c r="F326" s="2" t="s">
        <v>10</v>
      </c>
      <c r="G326" s="2" t="s">
        <v>10</v>
      </c>
      <c r="H326" s="2" t="s">
        <v>11</v>
      </c>
      <c r="I326" s="58" t="s">
        <v>23</v>
      </c>
      <c r="J326" s="40" t="s">
        <v>43</v>
      </c>
      <c r="K326" s="16" t="s">
        <v>70</v>
      </c>
      <c r="L326" s="48">
        <v>3167595319</v>
      </c>
      <c r="M326" s="21" t="s">
        <v>29</v>
      </c>
      <c r="N326" s="4" t="str">
        <f>IFERROR(VLOOKUP(D326,[1]Clientes!A:D,4,0),"Por Actualizar")</f>
        <v>Luis Guillermo Cadavid</v>
      </c>
      <c r="O326" s="21" t="s">
        <v>6</v>
      </c>
      <c r="P326" s="21" t="s">
        <v>15</v>
      </c>
      <c r="Q326" s="20" t="str">
        <f>IFERROR(VLOOKUP(D326,[1]Clientes!A:C,3,0),"Por Actualizar")</f>
        <v>Todo 1</v>
      </c>
      <c r="R326" s="27" t="s">
        <v>16</v>
      </c>
      <c r="S326" s="32">
        <v>1</v>
      </c>
      <c r="T326" s="32">
        <v>0</v>
      </c>
      <c r="U326" s="32">
        <v>0</v>
      </c>
      <c r="V326" s="32">
        <v>0</v>
      </c>
      <c r="W326" s="32">
        <v>0</v>
      </c>
      <c r="X326" s="32">
        <v>0</v>
      </c>
      <c r="Y326" s="32"/>
      <c r="Z326" s="32"/>
      <c r="AA326" s="32"/>
      <c r="AB326" s="32"/>
      <c r="AC326" s="32"/>
      <c r="AD326" s="7">
        <f t="shared" si="5"/>
        <v>0.16666666666666666</v>
      </c>
      <c r="AE326" s="18" t="s">
        <v>7</v>
      </c>
      <c r="AF326" s="18" t="s">
        <v>7</v>
      </c>
      <c r="AG326" s="18">
        <v>44490</v>
      </c>
      <c r="AH326" s="18" t="s">
        <v>7</v>
      </c>
      <c r="AI326" s="18"/>
      <c r="AJ326" s="18" t="s">
        <v>7</v>
      </c>
      <c r="AK326" s="18" t="s">
        <v>7</v>
      </c>
      <c r="AL326" s="18" t="s">
        <v>7</v>
      </c>
      <c r="AM326" s="18" t="s">
        <v>7</v>
      </c>
      <c r="AN326" s="18" t="s">
        <v>7</v>
      </c>
      <c r="AO326" s="18" t="s">
        <v>7</v>
      </c>
      <c r="AP326" s="18" t="s">
        <v>7</v>
      </c>
      <c r="AQ326" s="18"/>
      <c r="AR326" s="8" t="s">
        <v>7</v>
      </c>
      <c r="AS326" s="18" t="s">
        <v>7</v>
      </c>
      <c r="AT326" s="18" t="s">
        <v>7</v>
      </c>
      <c r="AU326" s="18" t="s">
        <v>7</v>
      </c>
      <c r="AV326" s="18"/>
      <c r="AW326" s="18" t="s">
        <v>7</v>
      </c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8" t="s">
        <v>7</v>
      </c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 t="s">
        <v>7</v>
      </c>
      <c r="CC326" s="18"/>
      <c r="CD326" s="18"/>
      <c r="CE326" s="18"/>
      <c r="CF326" s="18"/>
      <c r="CG326" s="18"/>
      <c r="CH326" s="18"/>
      <c r="CI326" s="18"/>
      <c r="CJ326" s="23" t="s">
        <v>18</v>
      </c>
      <c r="CK326" s="18"/>
      <c r="CL326" s="9">
        <v>2</v>
      </c>
      <c r="CM326" s="18"/>
      <c r="CN326" s="10">
        <v>17</v>
      </c>
      <c r="CO326" s="11">
        <f t="shared" si="1"/>
        <v>17</v>
      </c>
      <c r="CP326" s="11" t="str">
        <f t="shared" si="2"/>
        <v>No seguimiento</v>
      </c>
      <c r="CQ326" s="11">
        <f t="shared" si="3"/>
        <v>0</v>
      </c>
      <c r="CR326" s="12">
        <f>VLOOKUP(B326,[1]Conexión!A:B,2,0)</f>
        <v>44938</v>
      </c>
      <c r="CS326" s="13">
        <v>1</v>
      </c>
      <c r="CT326" s="14"/>
      <c r="CU326" s="14"/>
      <c r="CV326" s="14">
        <f t="shared" ref="CV326:CV389" si="6">CS326+CT326+CU326</f>
        <v>1</v>
      </c>
      <c r="CW326" s="6">
        <v>0.65700000000000003</v>
      </c>
    </row>
    <row r="327" spans="1:101" ht="38.450000000000003" customHeight="1">
      <c r="A327" s="56" t="s">
        <v>214</v>
      </c>
      <c r="B327" s="21" t="s">
        <v>215</v>
      </c>
      <c r="C327" s="51" t="s">
        <v>216</v>
      </c>
      <c r="D327" s="21">
        <v>1023945540</v>
      </c>
      <c r="E327" s="38">
        <v>44483</v>
      </c>
      <c r="F327" s="2" t="s">
        <v>5</v>
      </c>
      <c r="G327" s="2" t="s">
        <v>5</v>
      </c>
      <c r="H327" s="2" t="s">
        <v>11</v>
      </c>
      <c r="I327" s="59" t="s">
        <v>23</v>
      </c>
      <c r="J327" s="40" t="s">
        <v>60</v>
      </c>
      <c r="K327" s="16" t="s">
        <v>70</v>
      </c>
      <c r="L327" s="48">
        <v>3162320778</v>
      </c>
      <c r="M327" s="21" t="s">
        <v>194</v>
      </c>
      <c r="N327" s="4" t="str">
        <f>IFERROR(VLOOKUP(D327,[1]Clientes!A:D,4,0),"Por Actualizar")</f>
        <v>Omaida Quintero</v>
      </c>
      <c r="O327" s="21" t="s">
        <v>6</v>
      </c>
      <c r="P327" s="21" t="s">
        <v>15</v>
      </c>
      <c r="Q327" s="20" t="str">
        <f>IFERROR(VLOOKUP(D327,[1]Clientes!A:C,3,0),"Por Actualizar")</f>
        <v>ACH</v>
      </c>
      <c r="R327" s="26" t="s">
        <v>16</v>
      </c>
      <c r="S327" s="32">
        <v>0</v>
      </c>
      <c r="T327" s="32">
        <v>0</v>
      </c>
      <c r="U327" s="32">
        <v>0</v>
      </c>
      <c r="V327" s="32"/>
      <c r="W327" s="32"/>
      <c r="X327" s="32"/>
      <c r="Y327" s="32"/>
      <c r="Z327" s="32"/>
      <c r="AA327" s="32"/>
      <c r="AB327" s="32"/>
      <c r="AC327" s="32"/>
      <c r="AD327" s="7">
        <f t="shared" si="5"/>
        <v>0</v>
      </c>
      <c r="AE327" s="18" t="s">
        <v>7</v>
      </c>
      <c r="AF327" s="18" t="s">
        <v>7</v>
      </c>
      <c r="AG327" s="18" t="s">
        <v>7</v>
      </c>
      <c r="AH327" s="18" t="s">
        <v>7</v>
      </c>
      <c r="AI327" s="18"/>
      <c r="AJ327" s="18" t="s">
        <v>7</v>
      </c>
      <c r="AK327" s="18">
        <v>44521</v>
      </c>
      <c r="AL327" s="18">
        <v>44521</v>
      </c>
      <c r="AM327" s="18">
        <v>44551</v>
      </c>
      <c r="AN327" s="18">
        <v>44562</v>
      </c>
      <c r="AO327" s="18">
        <v>44593</v>
      </c>
      <c r="AP327" s="18">
        <v>44593</v>
      </c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23" t="s">
        <v>18</v>
      </c>
      <c r="CK327" s="18"/>
      <c r="CL327" s="9">
        <v>6</v>
      </c>
      <c r="CM327" s="18"/>
      <c r="CN327" s="10">
        <v>5</v>
      </c>
      <c r="CO327" s="11">
        <f t="shared" si="1"/>
        <v>5</v>
      </c>
      <c r="CP327" s="11" t="str">
        <f t="shared" si="2"/>
        <v>No seguimiento</v>
      </c>
      <c r="CQ327" s="11">
        <f t="shared" si="3"/>
        <v>0</v>
      </c>
      <c r="CR327" s="12">
        <f>VLOOKUP(B327,[1]Conexión!A:B,2,0)</f>
        <v>44888</v>
      </c>
      <c r="CS327" s="13"/>
      <c r="CT327" s="14">
        <v>1</v>
      </c>
      <c r="CU327" s="14"/>
      <c r="CV327" s="14">
        <f t="shared" si="6"/>
        <v>1</v>
      </c>
      <c r="CW327" s="6">
        <v>0.55566666666666675</v>
      </c>
    </row>
    <row r="328" spans="1:101" ht="38.450000000000003" customHeight="1">
      <c r="A328" s="56" t="s">
        <v>217</v>
      </c>
      <c r="B328" s="21" t="s">
        <v>218</v>
      </c>
      <c r="C328" s="51" t="s">
        <v>219</v>
      </c>
      <c r="D328" s="21">
        <v>1037269394</v>
      </c>
      <c r="E328" s="38">
        <v>44482</v>
      </c>
      <c r="F328" s="2" t="s">
        <v>5</v>
      </c>
      <c r="G328" s="2" t="s">
        <v>10</v>
      </c>
      <c r="H328" s="2" t="s">
        <v>11</v>
      </c>
      <c r="I328" s="59" t="s">
        <v>23</v>
      </c>
      <c r="J328" s="40" t="s">
        <v>43</v>
      </c>
      <c r="K328" s="16" t="s">
        <v>70</v>
      </c>
      <c r="L328" s="48">
        <v>3023661092</v>
      </c>
      <c r="M328" s="21" t="s">
        <v>29</v>
      </c>
      <c r="N328" s="4" t="str">
        <f>IFERROR(VLOOKUP(D328,[1]Clientes!A:D,4,0),"Por Actualizar")</f>
        <v>Luis Guillermo Cadavid</v>
      </c>
      <c r="O328" s="21" t="s">
        <v>14</v>
      </c>
      <c r="P328" s="21" t="s">
        <v>15</v>
      </c>
      <c r="Q328" s="20" t="str">
        <f>IFERROR(VLOOKUP(D328,[1]Clientes!A:C,3,0),"Por Actualizar")</f>
        <v>Todo 1</v>
      </c>
      <c r="R328" s="26" t="s">
        <v>16</v>
      </c>
      <c r="S328" s="26" t="s">
        <v>16</v>
      </c>
      <c r="T328" s="32">
        <v>0.33</v>
      </c>
      <c r="U328" s="32">
        <v>0</v>
      </c>
      <c r="V328" s="32">
        <v>0</v>
      </c>
      <c r="W328" s="32">
        <v>0</v>
      </c>
      <c r="X328" s="32"/>
      <c r="Y328" s="32"/>
      <c r="Z328" s="32"/>
      <c r="AA328" s="32"/>
      <c r="AB328" s="32"/>
      <c r="AC328" s="32"/>
      <c r="AD328" s="7">
        <f t="shared" si="5"/>
        <v>8.2500000000000004E-2</v>
      </c>
      <c r="AE328" s="18" t="s">
        <v>7</v>
      </c>
      <c r="AF328" s="18" t="s">
        <v>7</v>
      </c>
      <c r="AG328" s="18" t="s">
        <v>7</v>
      </c>
      <c r="AH328" s="18" t="s">
        <v>7</v>
      </c>
      <c r="AI328" s="18"/>
      <c r="AJ328" s="18">
        <v>44521</v>
      </c>
      <c r="AK328" s="18" t="s">
        <v>7</v>
      </c>
      <c r="AL328" s="18" t="s">
        <v>7</v>
      </c>
      <c r="AM328" s="18">
        <v>44551</v>
      </c>
      <c r="AN328" s="18">
        <v>44562</v>
      </c>
      <c r="AO328" s="18">
        <v>44593</v>
      </c>
      <c r="AP328" s="18">
        <v>44593</v>
      </c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 t="s">
        <v>7</v>
      </c>
      <c r="CC328" s="18"/>
      <c r="CD328" s="18"/>
      <c r="CE328" s="18"/>
      <c r="CF328" s="18"/>
      <c r="CG328" s="18"/>
      <c r="CH328" s="18"/>
      <c r="CI328" s="18"/>
      <c r="CJ328" s="23" t="s">
        <v>18</v>
      </c>
      <c r="CK328" s="18"/>
      <c r="CL328" s="9">
        <v>4</v>
      </c>
      <c r="CM328" s="18"/>
      <c r="CN328" s="10">
        <v>7</v>
      </c>
      <c r="CO328" s="11">
        <f t="shared" si="1"/>
        <v>7</v>
      </c>
      <c r="CP328" s="11" t="str">
        <f t="shared" si="2"/>
        <v>No seguimiento</v>
      </c>
      <c r="CQ328" s="11">
        <f t="shared" si="3"/>
        <v>0</v>
      </c>
      <c r="CR328" s="12">
        <f>VLOOKUP(B328,[1]Conexión!A:B,2,0)</f>
        <v>44911</v>
      </c>
      <c r="CS328" s="13">
        <v>1</v>
      </c>
      <c r="CT328" s="14"/>
      <c r="CU328" s="14"/>
      <c r="CV328" s="14">
        <f t="shared" si="6"/>
        <v>1</v>
      </c>
      <c r="CW328" s="6">
        <v>0.55833333333333335</v>
      </c>
    </row>
    <row r="329" spans="1:101" ht="38.450000000000003" customHeight="1">
      <c r="A329" s="46" t="s">
        <v>220</v>
      </c>
      <c r="B329" s="21" t="s">
        <v>221</v>
      </c>
      <c r="C329" s="51" t="s">
        <v>222</v>
      </c>
      <c r="D329" s="21">
        <v>1017191713</v>
      </c>
      <c r="E329" s="38">
        <v>44477</v>
      </c>
      <c r="F329" s="2" t="s">
        <v>10</v>
      </c>
      <c r="G329" s="2" t="s">
        <v>5</v>
      </c>
      <c r="H329" s="2" t="s">
        <v>11</v>
      </c>
      <c r="I329" s="58" t="s">
        <v>3</v>
      </c>
      <c r="J329" s="40" t="s">
        <v>39</v>
      </c>
      <c r="K329" s="16" t="s">
        <v>70</v>
      </c>
      <c r="L329" s="48">
        <v>3218430230</v>
      </c>
      <c r="M329" s="21" t="s">
        <v>55</v>
      </c>
      <c r="N329" s="4" t="str">
        <f>IFERROR(VLOOKUP(D329,[1]Clientes!A:D,4,0),"Por Actualizar")</f>
        <v>Carlos Jimenez</v>
      </c>
      <c r="O329" s="21" t="s">
        <v>14</v>
      </c>
      <c r="P329" s="21" t="s">
        <v>15</v>
      </c>
      <c r="Q329" s="20" t="str">
        <f>IFERROR(VLOOKUP(D329,[1]Clientes!A:C,3,0),"Por Actualizar")</f>
        <v>MVM</v>
      </c>
      <c r="R329" s="27" t="s">
        <v>16</v>
      </c>
      <c r="S329" s="34" t="s">
        <v>16</v>
      </c>
      <c r="T329" s="32">
        <v>0.45</v>
      </c>
      <c r="U329" s="32">
        <v>0.04</v>
      </c>
      <c r="V329" s="32">
        <v>0</v>
      </c>
      <c r="W329" s="32">
        <v>0</v>
      </c>
      <c r="X329" s="32">
        <v>0</v>
      </c>
      <c r="Y329" s="32"/>
      <c r="Z329" s="32"/>
      <c r="AA329" s="32"/>
      <c r="AB329" s="32"/>
      <c r="AC329" s="32"/>
      <c r="AD329" s="7">
        <f t="shared" si="5"/>
        <v>9.8000000000000004E-2</v>
      </c>
      <c r="AE329" s="18" t="s">
        <v>7</v>
      </c>
      <c r="AF329" s="18" t="s">
        <v>7</v>
      </c>
      <c r="AG329" s="18" t="s">
        <v>7</v>
      </c>
      <c r="AH329" s="18" t="s">
        <v>7</v>
      </c>
      <c r="AI329" s="18"/>
      <c r="AJ329" s="18" t="s">
        <v>7</v>
      </c>
      <c r="AK329" s="18" t="s">
        <v>7</v>
      </c>
      <c r="AL329" s="18">
        <v>44521</v>
      </c>
      <c r="AM329" s="18">
        <v>44551</v>
      </c>
      <c r="AN329" s="18">
        <v>44551</v>
      </c>
      <c r="AO329" s="18">
        <v>44562</v>
      </c>
      <c r="AP329" s="18">
        <v>44562</v>
      </c>
      <c r="AQ329" s="18"/>
      <c r="AR329" s="18">
        <v>44593</v>
      </c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 t="s">
        <v>7</v>
      </c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 t="s">
        <v>7</v>
      </c>
      <c r="CC329" s="18"/>
      <c r="CD329" s="18"/>
      <c r="CE329" s="18"/>
      <c r="CF329" s="18"/>
      <c r="CG329" s="18"/>
      <c r="CH329" s="18"/>
      <c r="CI329" s="18"/>
      <c r="CJ329" s="23" t="s">
        <v>17</v>
      </c>
      <c r="CK329" s="18"/>
      <c r="CL329" s="9">
        <v>7</v>
      </c>
      <c r="CM329" s="18"/>
      <c r="CN329" s="10">
        <v>8</v>
      </c>
      <c r="CO329" s="11">
        <f t="shared" si="1"/>
        <v>8</v>
      </c>
      <c r="CP329" s="11" t="str">
        <f t="shared" si="2"/>
        <v>No seguimiento</v>
      </c>
      <c r="CQ329" s="11">
        <f t="shared" si="3"/>
        <v>0</v>
      </c>
      <c r="CR329" s="12">
        <f>VLOOKUP(B329,[1]Conexión!A:B,2,0)</f>
        <v>44868</v>
      </c>
      <c r="CS329" s="10"/>
      <c r="CT329" s="14"/>
      <c r="CU329" s="14"/>
      <c r="CV329" s="14">
        <f t="shared" si="6"/>
        <v>0</v>
      </c>
      <c r="CW329" s="6">
        <v>0.52216666666666667</v>
      </c>
    </row>
    <row r="330" spans="1:101" ht="38.450000000000003" customHeight="1">
      <c r="A330" s="56" t="s">
        <v>223</v>
      </c>
      <c r="B330" s="21" t="s">
        <v>224</v>
      </c>
      <c r="C330" s="51" t="s">
        <v>225</v>
      </c>
      <c r="D330" s="21">
        <v>1013096201</v>
      </c>
      <c r="E330" s="38">
        <v>44473</v>
      </c>
      <c r="F330" s="2" t="s">
        <v>10</v>
      </c>
      <c r="G330" s="2" t="s">
        <v>5</v>
      </c>
      <c r="H330" s="2" t="s">
        <v>11</v>
      </c>
      <c r="I330" s="54" t="s">
        <v>23</v>
      </c>
      <c r="J330" s="16" t="s">
        <v>35</v>
      </c>
      <c r="K330" s="16" t="s">
        <v>70</v>
      </c>
      <c r="L330" s="48">
        <v>3138932755</v>
      </c>
      <c r="M330" s="21" t="s">
        <v>58</v>
      </c>
      <c r="N330" s="4" t="str">
        <f>IFERROR(VLOOKUP(D330,[1]Clientes!A:D,4,0),"Por Actualizar")</f>
        <v>John Duque</v>
      </c>
      <c r="O330" s="21" t="s">
        <v>6</v>
      </c>
      <c r="P330" s="4" t="s">
        <v>15</v>
      </c>
      <c r="Q330" s="20" t="str">
        <f>IFERROR(VLOOKUP(D330,[1]Clientes!A:C,3,0),"Por Actualizar")</f>
        <v>Puntos colombia</v>
      </c>
      <c r="R330" s="27" t="s">
        <v>30</v>
      </c>
      <c r="S330" s="27" t="s">
        <v>30</v>
      </c>
      <c r="T330" s="32">
        <v>0.9</v>
      </c>
      <c r="U330" s="32">
        <v>1</v>
      </c>
      <c r="V330" s="32">
        <v>0.64</v>
      </c>
      <c r="W330" s="32">
        <v>0.47</v>
      </c>
      <c r="X330" s="32">
        <v>0.19</v>
      </c>
      <c r="Y330" s="32">
        <v>0</v>
      </c>
      <c r="Z330" s="32" t="s">
        <v>30</v>
      </c>
      <c r="AA330" s="32" t="s">
        <v>30</v>
      </c>
      <c r="AB330" s="32" t="s">
        <v>30</v>
      </c>
      <c r="AC330" s="32" t="s">
        <v>30</v>
      </c>
      <c r="AD330" s="7">
        <f t="shared" si="5"/>
        <v>0.53333333333333333</v>
      </c>
      <c r="AE330" s="18" t="s">
        <v>7</v>
      </c>
      <c r="AF330" s="18" t="s">
        <v>7</v>
      </c>
      <c r="AG330" s="18" t="s">
        <v>7</v>
      </c>
      <c r="AH330" s="18" t="s">
        <v>7</v>
      </c>
      <c r="AI330" s="18"/>
      <c r="AJ330" s="18" t="s">
        <v>7</v>
      </c>
      <c r="AK330" s="18" t="s">
        <v>7</v>
      </c>
      <c r="AL330" s="18" t="s">
        <v>7</v>
      </c>
      <c r="AM330" s="18">
        <v>44551</v>
      </c>
      <c r="AN330" s="18">
        <v>44551</v>
      </c>
      <c r="AO330" s="18" t="s">
        <v>7</v>
      </c>
      <c r="AP330" s="18">
        <v>44562</v>
      </c>
      <c r="AQ330" s="18"/>
      <c r="AR330" s="18">
        <v>44593</v>
      </c>
      <c r="AS330" s="28" t="s">
        <v>7</v>
      </c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 t="s">
        <v>7</v>
      </c>
      <c r="BO330" s="18" t="s">
        <v>7</v>
      </c>
      <c r="BP330" s="18"/>
      <c r="BQ330" s="18"/>
      <c r="BR330" s="18" t="s">
        <v>7</v>
      </c>
      <c r="BS330" s="18" t="s">
        <v>7</v>
      </c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23" t="s">
        <v>18</v>
      </c>
      <c r="CK330" s="18"/>
      <c r="CL330" s="9">
        <v>2</v>
      </c>
      <c r="CM330" s="18" t="s">
        <v>48</v>
      </c>
      <c r="CN330" s="10">
        <v>12</v>
      </c>
      <c r="CO330" s="11">
        <f t="shared" ref="CO330:CO393" si="7">COUNTIF(AE330:CI330,"Curso ya está completo")</f>
        <v>13</v>
      </c>
      <c r="CP330" s="11" t="str">
        <f t="shared" si="2"/>
        <v>Realizar seguimiento</v>
      </c>
      <c r="CQ330" s="11">
        <f t="shared" si="3"/>
        <v>1</v>
      </c>
      <c r="CR330" s="12">
        <f>VLOOKUP(B330,[1]Conexión!A:B,2,0)</f>
        <v>44930</v>
      </c>
      <c r="CS330" s="10"/>
      <c r="CT330" s="14"/>
      <c r="CU330" s="14"/>
      <c r="CV330" s="14">
        <f t="shared" si="6"/>
        <v>0</v>
      </c>
      <c r="CW330" s="6">
        <v>0.47366666666666668</v>
      </c>
    </row>
    <row r="331" spans="1:101" ht="38.450000000000003" customHeight="1">
      <c r="A331" s="56" t="s">
        <v>226</v>
      </c>
      <c r="B331" s="21" t="s">
        <v>227</v>
      </c>
      <c r="C331" s="51" t="s">
        <v>228</v>
      </c>
      <c r="D331" s="21">
        <v>53043172</v>
      </c>
      <c r="E331" s="38">
        <v>44466</v>
      </c>
      <c r="F331" s="3" t="s">
        <v>59</v>
      </c>
      <c r="G331" s="2" t="s">
        <v>5</v>
      </c>
      <c r="H331" s="2" t="s">
        <v>11</v>
      </c>
      <c r="I331" s="59" t="s">
        <v>229</v>
      </c>
      <c r="J331" s="25" t="s">
        <v>12</v>
      </c>
      <c r="K331" s="16" t="s">
        <v>70</v>
      </c>
      <c r="L331" s="48" t="s">
        <v>230</v>
      </c>
      <c r="M331" s="21" t="s">
        <v>231</v>
      </c>
      <c r="N331" s="4" t="s">
        <v>232</v>
      </c>
      <c r="O331" s="21" t="s">
        <v>6</v>
      </c>
      <c r="P331" s="21" t="s">
        <v>1</v>
      </c>
      <c r="Q331" s="16" t="s">
        <v>233</v>
      </c>
      <c r="R331" s="26" t="s">
        <v>16</v>
      </c>
      <c r="S331" s="26" t="s">
        <v>16</v>
      </c>
      <c r="T331" s="32" t="s">
        <v>16</v>
      </c>
      <c r="U331" s="32" t="s">
        <v>16</v>
      </c>
      <c r="V331" s="32">
        <v>0</v>
      </c>
      <c r="W331" s="32">
        <v>0</v>
      </c>
      <c r="X331" s="32">
        <v>0</v>
      </c>
      <c r="Y331" s="32">
        <v>0</v>
      </c>
      <c r="Z331" s="32">
        <v>0.8</v>
      </c>
      <c r="AA331" s="32"/>
      <c r="AB331" s="32"/>
      <c r="AC331" s="32"/>
      <c r="AD331" s="7">
        <f t="shared" si="5"/>
        <v>0.16</v>
      </c>
      <c r="AE331" s="18" t="s">
        <v>7</v>
      </c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 t="s">
        <v>7</v>
      </c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23"/>
      <c r="CK331" s="18"/>
      <c r="CL331" s="9">
        <v>7</v>
      </c>
      <c r="CM331" s="18"/>
      <c r="CN331" s="10">
        <v>2</v>
      </c>
      <c r="CO331" s="11">
        <f t="shared" si="7"/>
        <v>2</v>
      </c>
      <c r="CP331" s="11" t="str">
        <f t="shared" si="2"/>
        <v>No seguimiento</v>
      </c>
      <c r="CQ331" s="11">
        <f t="shared" si="3"/>
        <v>0</v>
      </c>
      <c r="CR331" s="12">
        <f>VLOOKUP(B331,[1]Conexión!A:B,2,0)</f>
        <v>44796</v>
      </c>
      <c r="CS331" s="10"/>
      <c r="CT331" s="14"/>
      <c r="CU331" s="14"/>
      <c r="CV331" s="14">
        <f t="shared" si="6"/>
        <v>0</v>
      </c>
      <c r="CW331" s="6" t="s">
        <v>51</v>
      </c>
    </row>
    <row r="332" spans="1:101" ht="38.450000000000003" customHeight="1">
      <c r="A332" s="56" t="s">
        <v>234</v>
      </c>
      <c r="B332" s="21" t="s">
        <v>235</v>
      </c>
      <c r="C332" s="51" t="s">
        <v>236</v>
      </c>
      <c r="D332" s="21">
        <v>1088016932</v>
      </c>
      <c r="E332" s="38">
        <v>44470</v>
      </c>
      <c r="F332" s="2" t="s">
        <v>5</v>
      </c>
      <c r="G332" s="2" t="s">
        <v>5</v>
      </c>
      <c r="H332" s="2" t="s">
        <v>11</v>
      </c>
      <c r="I332" s="59" t="s">
        <v>23</v>
      </c>
      <c r="J332" s="40" t="s">
        <v>21</v>
      </c>
      <c r="K332" s="16" t="s">
        <v>70</v>
      </c>
      <c r="L332" s="48">
        <v>3203462761</v>
      </c>
      <c r="M332" s="21" t="s">
        <v>54</v>
      </c>
      <c r="N332" s="4" t="str">
        <f>IFERROR(VLOOKUP(D332,[1]Clientes!A:D,4,0),"Por Actualizar")</f>
        <v>Patricia Sanchez</v>
      </c>
      <c r="O332" s="21" t="s">
        <v>6</v>
      </c>
      <c r="P332" s="21" t="s">
        <v>15</v>
      </c>
      <c r="Q332" s="20" t="str">
        <f>IFERROR(VLOOKUP(D332,[1]Clientes!A:C,3,0),"Por Actualizar")</f>
        <v>Telefónica</v>
      </c>
      <c r="R332" s="26" t="s">
        <v>30</v>
      </c>
      <c r="S332" s="32" t="s">
        <v>30</v>
      </c>
      <c r="T332" s="32">
        <v>1</v>
      </c>
      <c r="U332" s="32">
        <v>1</v>
      </c>
      <c r="V332" s="32">
        <v>0.75</v>
      </c>
      <c r="W332" s="32">
        <v>1</v>
      </c>
      <c r="X332" s="32">
        <v>1</v>
      </c>
      <c r="Y332" s="32" t="s">
        <v>30</v>
      </c>
      <c r="Z332" s="32" t="s">
        <v>30</v>
      </c>
      <c r="AA332" s="32" t="s">
        <v>30</v>
      </c>
      <c r="AB332" s="32" t="s">
        <v>30</v>
      </c>
      <c r="AC332" s="32" t="s">
        <v>30</v>
      </c>
      <c r="AD332" s="7">
        <f t="shared" si="5"/>
        <v>0.95</v>
      </c>
      <c r="AE332" s="18" t="s">
        <v>7</v>
      </c>
      <c r="AF332" s="18" t="s">
        <v>7</v>
      </c>
      <c r="AG332" s="18" t="s">
        <v>7</v>
      </c>
      <c r="AH332" s="18" t="s">
        <v>7</v>
      </c>
      <c r="AI332" s="18"/>
      <c r="AJ332" s="18" t="s">
        <v>7</v>
      </c>
      <c r="AK332" s="18" t="s">
        <v>7</v>
      </c>
      <c r="AL332" s="18" t="s">
        <v>7</v>
      </c>
      <c r="AM332" s="8" t="s">
        <v>7</v>
      </c>
      <c r="AN332" s="18" t="s">
        <v>7</v>
      </c>
      <c r="AO332" s="18" t="s">
        <v>7</v>
      </c>
      <c r="AP332" s="18" t="s">
        <v>7</v>
      </c>
      <c r="AQ332" s="18" t="s">
        <v>7</v>
      </c>
      <c r="AR332" s="18" t="s">
        <v>7</v>
      </c>
      <c r="AS332" s="18" t="s">
        <v>7</v>
      </c>
      <c r="AT332" s="18" t="s">
        <v>7</v>
      </c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 t="s">
        <v>7</v>
      </c>
      <c r="BI332" s="18"/>
      <c r="BJ332" s="18"/>
      <c r="BK332" s="18"/>
      <c r="BL332" s="18" t="s">
        <v>7</v>
      </c>
      <c r="BM332" s="18"/>
      <c r="BN332" s="18"/>
      <c r="BO332" s="18"/>
      <c r="BP332" s="18" t="s">
        <v>7</v>
      </c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 t="s">
        <v>7</v>
      </c>
      <c r="CC332" s="18"/>
      <c r="CD332" s="18"/>
      <c r="CE332" s="18"/>
      <c r="CF332" s="18"/>
      <c r="CG332" s="18"/>
      <c r="CH332" s="18"/>
      <c r="CI332" s="18"/>
      <c r="CJ332" s="23" t="s">
        <v>18</v>
      </c>
      <c r="CK332" s="18"/>
      <c r="CL332" s="9">
        <v>1</v>
      </c>
      <c r="CM332" s="18"/>
      <c r="CN332" s="10">
        <v>18</v>
      </c>
      <c r="CO332" s="11">
        <f t="shared" si="7"/>
        <v>19</v>
      </c>
      <c r="CP332" s="11" t="str">
        <f t="shared" si="2"/>
        <v>Realizar seguimiento</v>
      </c>
      <c r="CQ332" s="11">
        <f t="shared" si="3"/>
        <v>1</v>
      </c>
      <c r="CR332" s="12">
        <f>VLOOKUP(B332,[1]Conexión!A:B,2,0)</f>
        <v>44937</v>
      </c>
      <c r="CS332" s="10"/>
      <c r="CT332" s="14"/>
      <c r="CU332" s="14">
        <v>1</v>
      </c>
      <c r="CV332" s="14">
        <f t="shared" si="6"/>
        <v>1</v>
      </c>
      <c r="CW332" s="6">
        <v>0.51666666666666672</v>
      </c>
    </row>
    <row r="333" spans="1:101" ht="38.450000000000003" customHeight="1">
      <c r="A333" s="56" t="s">
        <v>237</v>
      </c>
      <c r="B333" s="21" t="s">
        <v>238</v>
      </c>
      <c r="C333" s="51" t="s">
        <v>239</v>
      </c>
      <c r="D333" s="21">
        <v>1073506278</v>
      </c>
      <c r="E333" s="38">
        <v>44468</v>
      </c>
      <c r="F333" s="2" t="s">
        <v>5</v>
      </c>
      <c r="G333" s="2" t="s">
        <v>5</v>
      </c>
      <c r="H333" s="2" t="s">
        <v>11</v>
      </c>
      <c r="I333" s="59" t="s">
        <v>23</v>
      </c>
      <c r="J333" s="40" t="s">
        <v>12</v>
      </c>
      <c r="K333" s="16" t="s">
        <v>49</v>
      </c>
      <c r="L333" s="48">
        <v>3162497889</v>
      </c>
      <c r="M333" s="21" t="s">
        <v>54</v>
      </c>
      <c r="N333" s="4" t="str">
        <f>IFERROR(VLOOKUP(D333,[1]Clientes!A:D,4,0),"Por Actualizar")</f>
        <v>Mario Martinez</v>
      </c>
      <c r="O333" s="21" t="s">
        <v>6</v>
      </c>
      <c r="P333" s="21" t="s">
        <v>15</v>
      </c>
      <c r="Q333" s="20" t="str">
        <f>IFERROR(VLOOKUP(D333,[1]Clientes!A:C,3,0),"Por Actualizar")</f>
        <v>Banco Santander</v>
      </c>
      <c r="R333" s="26" t="s">
        <v>16</v>
      </c>
      <c r="S333" s="32">
        <v>0.95</v>
      </c>
      <c r="T333" s="32">
        <v>0.33</v>
      </c>
      <c r="U333" s="32">
        <v>0</v>
      </c>
      <c r="V333" s="32">
        <v>0</v>
      </c>
      <c r="W333" s="32">
        <v>0</v>
      </c>
      <c r="X333" s="32">
        <v>0</v>
      </c>
      <c r="Y333" s="32" t="s">
        <v>16</v>
      </c>
      <c r="Z333" s="32" t="s">
        <v>16</v>
      </c>
      <c r="AA333" s="32">
        <v>0.36</v>
      </c>
      <c r="AB333" s="32">
        <v>0</v>
      </c>
      <c r="AC333" s="32"/>
      <c r="AD333" s="7">
        <f t="shared" si="5"/>
        <v>0.20500000000000002</v>
      </c>
      <c r="AE333" s="18" t="s">
        <v>7</v>
      </c>
      <c r="AF333" s="18" t="s">
        <v>7</v>
      </c>
      <c r="AG333" s="18" t="s">
        <v>7</v>
      </c>
      <c r="AH333" s="18" t="s">
        <v>7</v>
      </c>
      <c r="AI333" s="18"/>
      <c r="AJ333" s="18" t="s">
        <v>7</v>
      </c>
      <c r="AK333" s="18" t="s">
        <v>7</v>
      </c>
      <c r="AL333" s="18" t="s">
        <v>7</v>
      </c>
      <c r="AM333" s="18">
        <v>44551</v>
      </c>
      <c r="AN333" s="18">
        <v>44551</v>
      </c>
      <c r="AO333" s="18">
        <v>44562</v>
      </c>
      <c r="AP333" s="18">
        <v>44562</v>
      </c>
      <c r="AQ333" s="18"/>
      <c r="AR333" s="18">
        <v>44593</v>
      </c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28" t="s">
        <v>7</v>
      </c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23" t="s">
        <v>18</v>
      </c>
      <c r="CK333" s="18"/>
      <c r="CL333" s="9">
        <v>2</v>
      </c>
      <c r="CM333" s="18"/>
      <c r="CN333" s="10">
        <v>8</v>
      </c>
      <c r="CO333" s="11">
        <f t="shared" si="7"/>
        <v>8</v>
      </c>
      <c r="CP333" s="11" t="str">
        <f t="shared" si="2"/>
        <v>No seguimiento</v>
      </c>
      <c r="CQ333" s="11">
        <f t="shared" si="3"/>
        <v>0</v>
      </c>
      <c r="CR333" s="12">
        <f>VLOOKUP(B333,[1]Conexión!A:B,2,0)</f>
        <v>44896</v>
      </c>
      <c r="CS333" s="10"/>
      <c r="CT333" s="14"/>
      <c r="CU333" s="14"/>
      <c r="CV333" s="14">
        <f t="shared" si="6"/>
        <v>0</v>
      </c>
      <c r="CW333" s="6">
        <v>0.53066666666666662</v>
      </c>
    </row>
    <row r="334" spans="1:101" ht="38.450000000000003" customHeight="1">
      <c r="A334" s="56" t="s">
        <v>240</v>
      </c>
      <c r="B334" s="21" t="s">
        <v>241</v>
      </c>
      <c r="C334" s="51" t="s">
        <v>242</v>
      </c>
      <c r="D334" s="21">
        <v>39455873</v>
      </c>
      <c r="E334" s="38">
        <v>44463</v>
      </c>
      <c r="F334" s="2" t="s">
        <v>10</v>
      </c>
      <c r="G334" s="2" t="s">
        <v>5</v>
      </c>
      <c r="H334" s="2" t="s">
        <v>11</v>
      </c>
      <c r="I334" s="58" t="s">
        <v>3</v>
      </c>
      <c r="J334" s="25" t="s">
        <v>12</v>
      </c>
      <c r="K334" s="16" t="s">
        <v>49</v>
      </c>
      <c r="L334" s="48">
        <v>3117312337</v>
      </c>
      <c r="M334" s="21" t="s">
        <v>54</v>
      </c>
      <c r="N334" s="4" t="str">
        <f>IFERROR(VLOOKUP(D334,[1]Clientes!A:D,4,0),"Por Actualizar")</f>
        <v>Mayra Arias</v>
      </c>
      <c r="O334" s="21" t="s">
        <v>14</v>
      </c>
      <c r="P334" s="44" t="s">
        <v>15</v>
      </c>
      <c r="Q334" s="20" t="str">
        <f>IFERROR(VLOOKUP(D334,[1]Clientes!A:C,3,0),"Por Actualizar")</f>
        <v>Banco de Occidente</v>
      </c>
      <c r="R334" s="27" t="s">
        <v>16</v>
      </c>
      <c r="S334" s="34" t="s">
        <v>16</v>
      </c>
      <c r="T334" s="32">
        <v>0.97</v>
      </c>
      <c r="U334" s="32">
        <v>0.63</v>
      </c>
      <c r="V334" s="32">
        <v>0.43</v>
      </c>
      <c r="W334" s="32">
        <v>1</v>
      </c>
      <c r="X334" s="32">
        <v>0.75</v>
      </c>
      <c r="Y334" s="32">
        <v>0.86</v>
      </c>
      <c r="Z334" s="32">
        <v>0.51</v>
      </c>
      <c r="AA334" s="32">
        <v>1</v>
      </c>
      <c r="AB334" s="32">
        <v>1</v>
      </c>
      <c r="AC334" s="32"/>
      <c r="AD334" s="7">
        <f t="shared" si="5"/>
        <v>0.79444444444444451</v>
      </c>
      <c r="AE334" s="18" t="s">
        <v>7</v>
      </c>
      <c r="AF334" s="18" t="s">
        <v>7</v>
      </c>
      <c r="AG334" s="18" t="s">
        <v>7</v>
      </c>
      <c r="AH334" s="18" t="s">
        <v>7</v>
      </c>
      <c r="AI334" s="18"/>
      <c r="AJ334" s="18" t="s">
        <v>7</v>
      </c>
      <c r="AK334" s="18" t="s">
        <v>7</v>
      </c>
      <c r="AL334" s="18" t="s">
        <v>7</v>
      </c>
      <c r="AM334" s="18" t="s">
        <v>7</v>
      </c>
      <c r="AN334" s="18" t="s">
        <v>7</v>
      </c>
      <c r="AO334" s="18">
        <v>44562</v>
      </c>
      <c r="AP334" s="18" t="s">
        <v>7</v>
      </c>
      <c r="AQ334" s="21" t="s">
        <v>67</v>
      </c>
      <c r="AR334" s="18" t="s">
        <v>7</v>
      </c>
      <c r="AS334" s="8" t="s">
        <v>7</v>
      </c>
      <c r="AT334" s="18"/>
      <c r="AU334" s="18" t="s">
        <v>7</v>
      </c>
      <c r="AV334" s="18"/>
      <c r="AW334" s="18"/>
      <c r="AX334" s="18"/>
      <c r="AY334" s="18"/>
      <c r="AZ334" s="18"/>
      <c r="BA334" s="18"/>
      <c r="BB334" s="18"/>
      <c r="BC334" s="18" t="s">
        <v>7</v>
      </c>
      <c r="BD334" s="18"/>
      <c r="BE334" s="18"/>
      <c r="BF334" s="18"/>
      <c r="BG334" s="18"/>
      <c r="BH334" s="18" t="s">
        <v>7</v>
      </c>
      <c r="BI334" s="18"/>
      <c r="BJ334" s="18"/>
      <c r="BK334" s="18"/>
      <c r="BL334" s="18"/>
      <c r="BM334" s="18"/>
      <c r="BN334" s="18" t="s">
        <v>7</v>
      </c>
      <c r="BO334" s="18" t="s">
        <v>7</v>
      </c>
      <c r="BP334" s="18"/>
      <c r="BQ334" s="18" t="s">
        <v>7</v>
      </c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23" t="s">
        <v>18</v>
      </c>
      <c r="CK334" s="18"/>
      <c r="CL334" s="9">
        <v>7</v>
      </c>
      <c r="CM334" s="18" t="s">
        <v>44</v>
      </c>
      <c r="CN334" s="10">
        <v>18</v>
      </c>
      <c r="CO334" s="11">
        <f t="shared" si="7"/>
        <v>18</v>
      </c>
      <c r="CP334" s="11" t="str">
        <f t="shared" si="2"/>
        <v>No seguimiento</v>
      </c>
      <c r="CQ334" s="11">
        <f t="shared" si="3"/>
        <v>0</v>
      </c>
      <c r="CR334" s="12">
        <f>VLOOKUP(B334,[1]Conexión!A:B,2,0)</f>
        <v>44938</v>
      </c>
      <c r="CS334" s="10"/>
      <c r="CT334" s="14"/>
      <c r="CU334" s="14">
        <v>1</v>
      </c>
      <c r="CV334" s="14">
        <f t="shared" si="6"/>
        <v>1</v>
      </c>
      <c r="CW334" s="6">
        <v>0.51383333333333325</v>
      </c>
    </row>
    <row r="335" spans="1:101" ht="38.450000000000003" customHeight="1">
      <c r="A335" s="76" t="s">
        <v>243</v>
      </c>
      <c r="B335" s="21" t="s">
        <v>244</v>
      </c>
      <c r="C335" s="51" t="s">
        <v>245</v>
      </c>
      <c r="D335" s="21">
        <v>1057574429</v>
      </c>
      <c r="E335" s="38">
        <v>44461</v>
      </c>
      <c r="F335" s="2" t="s">
        <v>10</v>
      </c>
      <c r="G335" s="2" t="s">
        <v>10</v>
      </c>
      <c r="H335" s="2" t="s">
        <v>11</v>
      </c>
      <c r="I335" s="58" t="s">
        <v>3</v>
      </c>
      <c r="J335" s="40" t="s">
        <v>40</v>
      </c>
      <c r="K335" s="16" t="s">
        <v>70</v>
      </c>
      <c r="L335" s="48" t="s">
        <v>246</v>
      </c>
      <c r="M335" s="21" t="s">
        <v>247</v>
      </c>
      <c r="N335" s="4" t="str">
        <f>IFERROR(VLOOKUP(D335,[1]Clientes!A:D,4,0),"Por Actualizar")</f>
        <v>Patricia Sanchez</v>
      </c>
      <c r="O335" s="21" t="s">
        <v>6</v>
      </c>
      <c r="P335" s="21" t="s">
        <v>15</v>
      </c>
      <c r="Q335" s="20" t="str">
        <f>IFERROR(VLOOKUP(D335,[1]Clientes!A:C,3,0),"Por Actualizar")</f>
        <v>Porvenir</v>
      </c>
      <c r="R335" s="27" t="s">
        <v>16</v>
      </c>
      <c r="S335" s="34" t="s">
        <v>16</v>
      </c>
      <c r="T335" s="32">
        <v>0.72</v>
      </c>
      <c r="U335" s="32">
        <v>0.32</v>
      </c>
      <c r="V335" s="32">
        <v>0.36</v>
      </c>
      <c r="W335" s="32">
        <v>0.24</v>
      </c>
      <c r="X335" s="32">
        <v>0.24</v>
      </c>
      <c r="Y335" s="32"/>
      <c r="Z335" s="32"/>
      <c r="AA335" s="32"/>
      <c r="AB335" s="32"/>
      <c r="AC335" s="32"/>
      <c r="AD335" s="7">
        <f t="shared" si="5"/>
        <v>0.376</v>
      </c>
      <c r="AE335" s="18" t="s">
        <v>7</v>
      </c>
      <c r="AF335" s="18" t="s">
        <v>57</v>
      </c>
      <c r="AG335" s="18" t="s">
        <v>7</v>
      </c>
      <c r="AH335" s="18" t="s">
        <v>7</v>
      </c>
      <c r="AI335" s="18"/>
      <c r="AJ335" s="18">
        <v>44490</v>
      </c>
      <c r="AK335" s="18">
        <v>44490</v>
      </c>
      <c r="AL335" s="18">
        <v>44490</v>
      </c>
      <c r="AM335" s="18">
        <v>44521</v>
      </c>
      <c r="AN335" s="18">
        <v>44521</v>
      </c>
      <c r="AO335" s="18">
        <v>44551</v>
      </c>
      <c r="AP335" s="18">
        <v>44551</v>
      </c>
      <c r="AQ335" s="18"/>
      <c r="AR335" s="18" t="s">
        <v>7</v>
      </c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 t="s">
        <v>7</v>
      </c>
      <c r="BG335" s="18"/>
      <c r="BH335" s="18"/>
      <c r="BI335" s="18"/>
      <c r="BJ335" s="18"/>
      <c r="BK335" s="18"/>
      <c r="BL335" s="18"/>
      <c r="BM335" s="18"/>
      <c r="BN335" s="18"/>
      <c r="BO335" s="18" t="s">
        <v>7</v>
      </c>
      <c r="BP335" s="18"/>
      <c r="BQ335" s="18"/>
      <c r="BR335" s="18" t="s">
        <v>7</v>
      </c>
      <c r="BS335" s="18" t="s">
        <v>7</v>
      </c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23" t="s">
        <v>18</v>
      </c>
      <c r="CK335" s="18"/>
      <c r="CL335" s="9">
        <v>2</v>
      </c>
      <c r="CM335" s="18"/>
      <c r="CN335" s="10">
        <v>7</v>
      </c>
      <c r="CO335" s="11">
        <f t="shared" si="7"/>
        <v>8</v>
      </c>
      <c r="CP335" s="11" t="str">
        <f t="shared" si="2"/>
        <v>Realizar seguimiento</v>
      </c>
      <c r="CQ335" s="11">
        <f t="shared" si="3"/>
        <v>1</v>
      </c>
      <c r="CR335" s="12">
        <f>VLOOKUP(B335,[1]Conexión!A:B,2,0)</f>
        <v>44917</v>
      </c>
      <c r="CS335" s="10"/>
      <c r="CT335" s="14"/>
      <c r="CU335" s="14"/>
      <c r="CV335" s="14">
        <f t="shared" si="6"/>
        <v>0</v>
      </c>
      <c r="CW335" s="6">
        <v>0.7416666666666667</v>
      </c>
    </row>
    <row r="336" spans="1:101" ht="38.450000000000003" customHeight="1">
      <c r="A336" s="49" t="s">
        <v>248</v>
      </c>
      <c r="B336" s="75" t="s">
        <v>249</v>
      </c>
      <c r="C336" s="51" t="s">
        <v>250</v>
      </c>
      <c r="D336" s="21">
        <v>1036673500</v>
      </c>
      <c r="E336" s="38">
        <v>44461</v>
      </c>
      <c r="F336" s="2" t="s">
        <v>5</v>
      </c>
      <c r="G336" s="2" t="s">
        <v>5</v>
      </c>
      <c r="H336" s="2" t="s">
        <v>11</v>
      </c>
      <c r="I336" s="59" t="s">
        <v>23</v>
      </c>
      <c r="J336" s="43" t="s">
        <v>36</v>
      </c>
      <c r="K336" s="16" t="s">
        <v>70</v>
      </c>
      <c r="L336" s="48">
        <v>3147338302</v>
      </c>
      <c r="M336" s="21" t="s">
        <v>56</v>
      </c>
      <c r="N336" s="4" t="str">
        <f>IFERROR(VLOOKUP(D336,[1]Clientes!A:D,4,0),"Por Actualizar")</f>
        <v>Yesid Hernandez</v>
      </c>
      <c r="O336" s="21" t="s">
        <v>14</v>
      </c>
      <c r="P336" s="21" t="s">
        <v>15</v>
      </c>
      <c r="Q336" s="20" t="str">
        <f>IFERROR(VLOOKUP(D336,[1]Clientes!A:C,3,0),"Por Actualizar")</f>
        <v>keralty</v>
      </c>
      <c r="R336" s="26" t="s">
        <v>30</v>
      </c>
      <c r="S336" s="32">
        <v>1</v>
      </c>
      <c r="T336" s="32">
        <v>0.45</v>
      </c>
      <c r="U336" s="32">
        <v>0.49</v>
      </c>
      <c r="V336" s="32">
        <v>0.2</v>
      </c>
      <c r="W336" s="32">
        <v>0.4</v>
      </c>
      <c r="X336" s="32">
        <v>0.4</v>
      </c>
      <c r="Y336" s="32" t="s">
        <v>30</v>
      </c>
      <c r="Z336" s="32" t="s">
        <v>30</v>
      </c>
      <c r="AA336" s="32" t="s">
        <v>30</v>
      </c>
      <c r="AB336" s="32" t="s">
        <v>30</v>
      </c>
      <c r="AC336" s="32" t="s">
        <v>30</v>
      </c>
      <c r="AD336" s="7">
        <f t="shared" si="5"/>
        <v>0.49</v>
      </c>
      <c r="AE336" s="18" t="s">
        <v>7</v>
      </c>
      <c r="AF336" s="18" t="s">
        <v>7</v>
      </c>
      <c r="AG336" s="18" t="s">
        <v>7</v>
      </c>
      <c r="AH336" s="18" t="s">
        <v>7</v>
      </c>
      <c r="AI336" s="18"/>
      <c r="AJ336" s="18" t="s">
        <v>7</v>
      </c>
      <c r="AK336" s="8" t="s">
        <v>7</v>
      </c>
      <c r="AL336" s="8" t="s">
        <v>7</v>
      </c>
      <c r="AM336" s="8" t="s">
        <v>7</v>
      </c>
      <c r="AN336" s="8" t="s">
        <v>7</v>
      </c>
      <c r="AO336" s="8" t="s">
        <v>7</v>
      </c>
      <c r="AP336" s="18">
        <v>44521</v>
      </c>
      <c r="AQ336" s="18"/>
      <c r="AR336" s="18" t="s">
        <v>7</v>
      </c>
      <c r="AS336" s="18" t="s">
        <v>7</v>
      </c>
      <c r="AT336" s="18" t="s">
        <v>7</v>
      </c>
      <c r="AU336" s="18" t="s">
        <v>7</v>
      </c>
      <c r="AV336" s="18"/>
      <c r="AW336" s="18"/>
      <c r="AX336" s="18" t="s">
        <v>7</v>
      </c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 t="s">
        <v>7</v>
      </c>
      <c r="BM336" s="18"/>
      <c r="BN336" s="18"/>
      <c r="BO336" s="18"/>
      <c r="BP336" s="18"/>
      <c r="BQ336" s="18"/>
      <c r="BR336" s="18" t="s">
        <v>7</v>
      </c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23" t="s">
        <v>18</v>
      </c>
      <c r="CK336" s="18"/>
      <c r="CL336" s="9">
        <v>1</v>
      </c>
      <c r="CM336" s="18"/>
      <c r="CN336" s="10">
        <v>16</v>
      </c>
      <c r="CO336" s="11">
        <f t="shared" si="7"/>
        <v>17</v>
      </c>
      <c r="CP336" s="11" t="str">
        <f t="shared" ref="CP336:CP399" si="8">IF(CO336&gt;CN336,"Realizar seguimiento","No seguimiento")</f>
        <v>Realizar seguimiento</v>
      </c>
      <c r="CQ336" s="11">
        <f t="shared" ref="CQ336:CQ399" si="9">CO336-CN336</f>
        <v>1</v>
      </c>
      <c r="CR336" s="12">
        <f>VLOOKUP(B336,[1]Conexión!A:B,2,0)</f>
        <v>44941</v>
      </c>
      <c r="CS336" s="10"/>
      <c r="CT336" s="14"/>
      <c r="CU336" s="14"/>
      <c r="CV336" s="14">
        <f t="shared" si="6"/>
        <v>0</v>
      </c>
      <c r="CW336" s="6">
        <v>0.44166666666666665</v>
      </c>
    </row>
    <row r="337" spans="1:101" ht="38.450000000000003" customHeight="1">
      <c r="A337" s="52" t="s">
        <v>251</v>
      </c>
      <c r="B337" s="1" t="s">
        <v>252</v>
      </c>
      <c r="C337" s="51" t="s">
        <v>253</v>
      </c>
      <c r="D337" s="21">
        <v>1001330424</v>
      </c>
      <c r="E337" s="38">
        <v>44461</v>
      </c>
      <c r="F337" s="2" t="s">
        <v>5</v>
      </c>
      <c r="G337" s="2" t="s">
        <v>10</v>
      </c>
      <c r="H337" s="2" t="s">
        <v>11</v>
      </c>
      <c r="I337" s="80" t="s">
        <v>23</v>
      </c>
      <c r="J337" s="15" t="s">
        <v>33</v>
      </c>
      <c r="K337" s="24" t="s">
        <v>70</v>
      </c>
      <c r="L337" s="48">
        <v>3135803122</v>
      </c>
      <c r="M337" s="21" t="s">
        <v>58</v>
      </c>
      <c r="N337" s="4" t="str">
        <f>IFERROR(VLOOKUP(D337,[1]Clientes!A:D,4,0),"Por Actualizar")</f>
        <v>Angela Parra</v>
      </c>
      <c r="O337" s="21" t="s">
        <v>6</v>
      </c>
      <c r="P337" s="4" t="s">
        <v>15</v>
      </c>
      <c r="Q337" s="20" t="str">
        <f>IFERROR(VLOOKUP(D337,[1]Clientes!A:C,3,0),"Por Actualizar")</f>
        <v>ATH</v>
      </c>
      <c r="R337" s="26" t="s">
        <v>16</v>
      </c>
      <c r="S337" s="32" t="s">
        <v>16</v>
      </c>
      <c r="T337" s="32">
        <v>0.5</v>
      </c>
      <c r="U337" s="32">
        <v>0.21</v>
      </c>
      <c r="V337" s="32">
        <v>0.4</v>
      </c>
      <c r="W337" s="32">
        <v>0.33</v>
      </c>
      <c r="X337" s="32">
        <v>0</v>
      </c>
      <c r="Y337" s="32">
        <v>0</v>
      </c>
      <c r="Z337" s="32" t="s">
        <v>16</v>
      </c>
      <c r="AA337" s="32" t="s">
        <v>16</v>
      </c>
      <c r="AB337" s="32">
        <v>1</v>
      </c>
      <c r="AC337" s="32"/>
      <c r="AD337" s="7">
        <f t="shared" si="5"/>
        <v>0.34857142857142859</v>
      </c>
      <c r="AE337" s="18" t="s">
        <v>7</v>
      </c>
      <c r="AF337" s="18" t="s">
        <v>7</v>
      </c>
      <c r="AG337" s="18" t="s">
        <v>7</v>
      </c>
      <c r="AH337" s="18" t="s">
        <v>7</v>
      </c>
      <c r="AI337" s="18"/>
      <c r="AJ337" s="18" t="s">
        <v>7</v>
      </c>
      <c r="AK337" s="18" t="s">
        <v>7</v>
      </c>
      <c r="AL337" s="18" t="s">
        <v>7</v>
      </c>
      <c r="AM337" s="18">
        <v>44521</v>
      </c>
      <c r="AN337" s="18">
        <v>44551</v>
      </c>
      <c r="AO337" s="18" t="s">
        <v>7</v>
      </c>
      <c r="AP337" s="18">
        <v>44562</v>
      </c>
      <c r="AQ337" s="18"/>
      <c r="AR337" s="18" t="s">
        <v>7</v>
      </c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23" t="s">
        <v>18</v>
      </c>
      <c r="CK337" s="18"/>
      <c r="CL337" s="9">
        <v>6</v>
      </c>
      <c r="CM337" s="18"/>
      <c r="CN337" s="10">
        <v>9</v>
      </c>
      <c r="CO337" s="11">
        <f t="shared" si="7"/>
        <v>9</v>
      </c>
      <c r="CP337" s="11" t="str">
        <f t="shared" si="8"/>
        <v>No seguimiento</v>
      </c>
      <c r="CQ337" s="11">
        <f t="shared" si="9"/>
        <v>0</v>
      </c>
      <c r="CR337" s="12">
        <f>VLOOKUP(B337,[1]Conexión!A:B,2,0)</f>
        <v>44924</v>
      </c>
      <c r="CS337" s="10"/>
      <c r="CT337" s="14"/>
      <c r="CU337" s="14"/>
      <c r="CV337" s="14">
        <f t="shared" si="6"/>
        <v>0</v>
      </c>
      <c r="CW337" s="6">
        <v>0.46116666666666667</v>
      </c>
    </row>
    <row r="338" spans="1:101" ht="38.450000000000003" customHeight="1">
      <c r="A338" s="56" t="s">
        <v>254</v>
      </c>
      <c r="B338" s="21" t="s">
        <v>255</v>
      </c>
      <c r="C338" s="51" t="s">
        <v>256</v>
      </c>
      <c r="D338" s="21">
        <v>1014283113</v>
      </c>
      <c r="E338" s="38">
        <v>44456</v>
      </c>
      <c r="F338" s="2" t="s">
        <v>10</v>
      </c>
      <c r="G338" s="2" t="s">
        <v>5</v>
      </c>
      <c r="H338" s="2" t="s">
        <v>11</v>
      </c>
      <c r="I338" s="58" t="s">
        <v>3</v>
      </c>
      <c r="J338" s="41" t="s">
        <v>40</v>
      </c>
      <c r="K338" s="16" t="s">
        <v>70</v>
      </c>
      <c r="L338" s="48">
        <v>3045529240</v>
      </c>
      <c r="M338" s="21" t="s">
        <v>65</v>
      </c>
      <c r="N338" s="4" t="str">
        <f>IFERROR(VLOOKUP(D338,[1]Clientes!A:D,4,0),"Por Actualizar")</f>
        <v>Yesid Hernandez</v>
      </c>
      <c r="O338" s="21" t="s">
        <v>14</v>
      </c>
      <c r="P338" s="4" t="s">
        <v>15</v>
      </c>
      <c r="Q338" s="20" t="str">
        <f>IFERROR(VLOOKUP(D338,[1]Clientes!A:C,3,0),"Por Actualizar")</f>
        <v>WoM</v>
      </c>
      <c r="R338" s="27" t="s">
        <v>16</v>
      </c>
      <c r="S338" s="32">
        <v>0.5</v>
      </c>
      <c r="T338" s="32">
        <v>0.75</v>
      </c>
      <c r="U338" s="32">
        <v>1</v>
      </c>
      <c r="V338" s="32">
        <v>0.67</v>
      </c>
      <c r="W338" s="32">
        <v>0.67</v>
      </c>
      <c r="X338" s="32"/>
      <c r="Y338" s="32"/>
      <c r="Z338" s="32"/>
      <c r="AA338" s="32"/>
      <c r="AB338" s="32"/>
      <c r="AC338" s="32"/>
      <c r="AD338" s="7">
        <f t="shared" si="5"/>
        <v>0.71799999999999997</v>
      </c>
      <c r="AE338" s="18" t="s">
        <v>7</v>
      </c>
      <c r="AF338" s="18" t="s">
        <v>7</v>
      </c>
      <c r="AG338" s="18" t="s">
        <v>7</v>
      </c>
      <c r="AH338" s="18" t="s">
        <v>7</v>
      </c>
      <c r="AI338" s="18"/>
      <c r="AJ338" s="18" t="s">
        <v>7</v>
      </c>
      <c r="AK338" s="18" t="s">
        <v>7</v>
      </c>
      <c r="AL338" s="18" t="s">
        <v>7</v>
      </c>
      <c r="AM338" s="18" t="s">
        <v>7</v>
      </c>
      <c r="AN338" s="18">
        <v>44521</v>
      </c>
      <c r="AO338" s="18" t="s">
        <v>7</v>
      </c>
      <c r="AP338" s="18" t="s">
        <v>7</v>
      </c>
      <c r="AQ338" s="18" t="s">
        <v>7</v>
      </c>
      <c r="AR338" s="18" t="s">
        <v>7</v>
      </c>
      <c r="AS338" s="18" t="s">
        <v>7</v>
      </c>
      <c r="AT338" s="18" t="s">
        <v>7</v>
      </c>
      <c r="AU338" s="18" t="s">
        <v>7</v>
      </c>
      <c r="AV338" s="18"/>
      <c r="AW338" s="18" t="s">
        <v>7</v>
      </c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 t="s">
        <v>7</v>
      </c>
      <c r="BI338" s="18"/>
      <c r="BJ338" s="18"/>
      <c r="BK338" s="18"/>
      <c r="BL338" s="18"/>
      <c r="BM338" s="18"/>
      <c r="BN338" s="18"/>
      <c r="BO338" s="18"/>
      <c r="BP338" s="18"/>
      <c r="BQ338" s="18"/>
      <c r="BR338" s="18" t="s">
        <v>7</v>
      </c>
      <c r="BS338" s="18" t="s">
        <v>7</v>
      </c>
      <c r="BT338" s="18"/>
      <c r="BU338" s="18"/>
      <c r="BV338" s="18"/>
      <c r="BW338" s="18"/>
      <c r="BX338" s="18"/>
      <c r="BY338" s="18"/>
      <c r="BZ338" s="18" t="s">
        <v>7</v>
      </c>
      <c r="CA338" s="18"/>
      <c r="CB338" s="18" t="s">
        <v>7</v>
      </c>
      <c r="CC338" s="18"/>
      <c r="CD338" s="18"/>
      <c r="CE338" s="18"/>
      <c r="CF338" s="18" t="s">
        <v>7</v>
      </c>
      <c r="CG338" s="18"/>
      <c r="CH338" s="18"/>
      <c r="CI338" s="18"/>
      <c r="CJ338" s="23" t="s">
        <v>18</v>
      </c>
      <c r="CK338" s="18"/>
      <c r="CL338" s="9">
        <v>2</v>
      </c>
      <c r="CM338" s="18"/>
      <c r="CN338" s="10">
        <v>22</v>
      </c>
      <c r="CO338" s="11">
        <f t="shared" si="7"/>
        <v>22</v>
      </c>
      <c r="CP338" s="11" t="str">
        <f t="shared" si="8"/>
        <v>No seguimiento</v>
      </c>
      <c r="CQ338" s="11">
        <f t="shared" si="9"/>
        <v>0</v>
      </c>
      <c r="CR338" s="12">
        <f>VLOOKUP(B338,[1]Conexión!A:B,2,0)</f>
        <v>44930</v>
      </c>
      <c r="CS338" s="10"/>
      <c r="CT338" s="14"/>
      <c r="CU338" s="14"/>
      <c r="CV338" s="14">
        <f t="shared" si="6"/>
        <v>0</v>
      </c>
      <c r="CW338" s="6">
        <v>0.57233333333333336</v>
      </c>
    </row>
    <row r="339" spans="1:101" ht="38.450000000000003" customHeight="1">
      <c r="A339" s="56" t="s">
        <v>257</v>
      </c>
      <c r="B339" s="21" t="s">
        <v>258</v>
      </c>
      <c r="C339" s="51" t="s">
        <v>259</v>
      </c>
      <c r="D339" s="21">
        <v>1033746487</v>
      </c>
      <c r="E339" s="38">
        <v>44456</v>
      </c>
      <c r="F339" s="2" t="s">
        <v>5</v>
      </c>
      <c r="G339" s="2" t="s">
        <v>10</v>
      </c>
      <c r="H339" s="2" t="s">
        <v>11</v>
      </c>
      <c r="I339" s="59" t="s">
        <v>23</v>
      </c>
      <c r="J339" s="40" t="s">
        <v>12</v>
      </c>
      <c r="K339" s="16" t="s">
        <v>70</v>
      </c>
      <c r="L339" s="48">
        <v>3105854297</v>
      </c>
      <c r="M339" s="21" t="s">
        <v>260</v>
      </c>
      <c r="N339" s="4" t="str">
        <f>IFERROR(VLOOKUP(D339,[1]Clientes!A:D,4,0),"Por Actualizar")</f>
        <v>Omaida Quintero</v>
      </c>
      <c r="O339" s="21" t="s">
        <v>6</v>
      </c>
      <c r="P339" s="21" t="s">
        <v>15</v>
      </c>
      <c r="Q339" s="20" t="str">
        <f>IFERROR(VLOOKUP(D339,[1]Clientes!A:C,3,0),"Por Actualizar")</f>
        <v>Corredores Davivienda</v>
      </c>
      <c r="R339" s="26" t="s">
        <v>16</v>
      </c>
      <c r="S339" s="32">
        <v>1</v>
      </c>
      <c r="T339" s="32">
        <v>0</v>
      </c>
      <c r="U339" s="32">
        <v>0</v>
      </c>
      <c r="V339" s="32">
        <v>0</v>
      </c>
      <c r="W339" s="32">
        <v>0</v>
      </c>
      <c r="X339" s="32">
        <v>0</v>
      </c>
      <c r="Y339" s="32">
        <v>0</v>
      </c>
      <c r="Z339" s="32">
        <v>0</v>
      </c>
      <c r="AA339" s="32">
        <v>0.83</v>
      </c>
      <c r="AB339" s="32">
        <v>0.9</v>
      </c>
      <c r="AC339" s="32"/>
      <c r="AD339" s="7">
        <f t="shared" si="5"/>
        <v>0.27300000000000002</v>
      </c>
      <c r="AE339" s="18" t="s">
        <v>7</v>
      </c>
      <c r="AF339" s="18" t="s">
        <v>7</v>
      </c>
      <c r="AG339" s="18" t="s">
        <v>7</v>
      </c>
      <c r="AH339" s="18" t="s">
        <v>7</v>
      </c>
      <c r="AI339" s="18"/>
      <c r="AJ339" s="18" t="s">
        <v>7</v>
      </c>
      <c r="AK339" s="18" t="s">
        <v>7</v>
      </c>
      <c r="AL339" s="18" t="s">
        <v>7</v>
      </c>
      <c r="AM339" s="18">
        <v>44521</v>
      </c>
      <c r="AN339" s="18">
        <v>44521</v>
      </c>
      <c r="AO339" s="18" t="s">
        <v>7</v>
      </c>
      <c r="AP339" s="18" t="s">
        <v>7</v>
      </c>
      <c r="AQ339" s="18"/>
      <c r="AR339" s="18" t="s">
        <v>7</v>
      </c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 t="s">
        <v>7</v>
      </c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23" t="s">
        <v>18</v>
      </c>
      <c r="CK339" s="18"/>
      <c r="CL339" s="9">
        <v>7</v>
      </c>
      <c r="CM339" s="18"/>
      <c r="CN339" s="10">
        <v>10</v>
      </c>
      <c r="CO339" s="11">
        <f t="shared" si="7"/>
        <v>11</v>
      </c>
      <c r="CP339" s="11" t="str">
        <f t="shared" si="8"/>
        <v>Realizar seguimiento</v>
      </c>
      <c r="CQ339" s="11">
        <f t="shared" si="9"/>
        <v>1</v>
      </c>
      <c r="CR339" s="12">
        <f>VLOOKUP(B339,[1]Conexión!A:B,2,0)</f>
        <v>44916</v>
      </c>
      <c r="CS339" s="13">
        <v>1</v>
      </c>
      <c r="CT339" s="14"/>
      <c r="CU339" s="14"/>
      <c r="CV339" s="14">
        <f t="shared" si="6"/>
        <v>1</v>
      </c>
      <c r="CW339" s="6" t="s">
        <v>51</v>
      </c>
    </row>
    <row r="340" spans="1:101" ht="38.450000000000003" customHeight="1">
      <c r="A340" s="49" t="s">
        <v>261</v>
      </c>
      <c r="B340" s="75" t="s">
        <v>262</v>
      </c>
      <c r="C340" s="51" t="s">
        <v>263</v>
      </c>
      <c r="D340" s="21">
        <v>1106892803</v>
      </c>
      <c r="E340" s="38">
        <v>44448</v>
      </c>
      <c r="F340" s="2" t="s">
        <v>10</v>
      </c>
      <c r="G340" s="2" t="s">
        <v>5</v>
      </c>
      <c r="H340" s="2" t="s">
        <v>11</v>
      </c>
      <c r="I340" s="54" t="s">
        <v>23</v>
      </c>
      <c r="J340" s="40" t="s">
        <v>21</v>
      </c>
      <c r="K340" s="16" t="s">
        <v>70</v>
      </c>
      <c r="L340" s="48">
        <v>3125872779</v>
      </c>
      <c r="M340" s="21" t="s">
        <v>26</v>
      </c>
      <c r="N340" s="4" t="str">
        <f>IFERROR(VLOOKUP(D340,[1]Clientes!A:D,4,0),"Por Actualizar")</f>
        <v>Patricia Sanchez</v>
      </c>
      <c r="O340" s="21" t="s">
        <v>6</v>
      </c>
      <c r="P340" s="21" t="s">
        <v>15</v>
      </c>
      <c r="Q340" s="20" t="str">
        <f>IFERROR(VLOOKUP(D340,[1]Clientes!A:C,3,0),"Por Actualizar")</f>
        <v>Telefónica</v>
      </c>
      <c r="R340" s="27" t="s">
        <v>30</v>
      </c>
      <c r="S340" s="32">
        <v>1</v>
      </c>
      <c r="T340" s="32">
        <v>1</v>
      </c>
      <c r="U340" s="32">
        <v>1</v>
      </c>
      <c r="V340" s="32">
        <v>0.12</v>
      </c>
      <c r="W340" s="32">
        <v>0.67</v>
      </c>
      <c r="X340" s="32">
        <v>0.73</v>
      </c>
      <c r="Y340" s="32">
        <v>1</v>
      </c>
      <c r="Z340" s="32" t="s">
        <v>30</v>
      </c>
      <c r="AA340" s="32" t="s">
        <v>30</v>
      </c>
      <c r="AB340" s="32" t="s">
        <v>30</v>
      </c>
      <c r="AC340" s="32" t="s">
        <v>30</v>
      </c>
      <c r="AD340" s="7">
        <f t="shared" si="5"/>
        <v>0.78857142857142848</v>
      </c>
      <c r="AE340" s="18" t="s">
        <v>7</v>
      </c>
      <c r="AF340" s="18" t="s">
        <v>7</v>
      </c>
      <c r="AG340" s="18" t="s">
        <v>7</v>
      </c>
      <c r="AH340" s="18" t="s">
        <v>7</v>
      </c>
      <c r="AI340" s="18"/>
      <c r="AJ340" s="18" t="s">
        <v>7</v>
      </c>
      <c r="AK340" s="8" t="s">
        <v>7</v>
      </c>
      <c r="AL340" s="8" t="s">
        <v>7</v>
      </c>
      <c r="AM340" s="8" t="s">
        <v>7</v>
      </c>
      <c r="AN340" s="8" t="s">
        <v>7</v>
      </c>
      <c r="AO340" s="8" t="s">
        <v>7</v>
      </c>
      <c r="AP340" s="18" t="s">
        <v>7</v>
      </c>
      <c r="AQ340" s="21" t="s">
        <v>67</v>
      </c>
      <c r="AR340" s="18" t="s">
        <v>7</v>
      </c>
      <c r="AS340" s="18" t="s">
        <v>7</v>
      </c>
      <c r="AT340" s="18" t="s">
        <v>7</v>
      </c>
      <c r="AU340" s="18" t="s">
        <v>7</v>
      </c>
      <c r="AV340" s="18" t="s">
        <v>7</v>
      </c>
      <c r="AW340" s="18" t="s">
        <v>7</v>
      </c>
      <c r="AX340" s="18"/>
      <c r="AY340" s="18"/>
      <c r="AZ340" s="18"/>
      <c r="BA340" s="18" t="s">
        <v>7</v>
      </c>
      <c r="BB340" s="18" t="s">
        <v>7</v>
      </c>
      <c r="BC340" s="18"/>
      <c r="BD340" s="18"/>
      <c r="BE340" s="18"/>
      <c r="BF340" s="18"/>
      <c r="BG340" s="18"/>
      <c r="BH340" s="18" t="s">
        <v>7</v>
      </c>
      <c r="BI340" s="18"/>
      <c r="BJ340" s="18"/>
      <c r="BK340" s="18"/>
      <c r="BL340" s="18" t="s">
        <v>7</v>
      </c>
      <c r="BM340" s="18"/>
      <c r="BN340" s="18" t="s">
        <v>7</v>
      </c>
      <c r="BO340" s="18" t="s">
        <v>7</v>
      </c>
      <c r="BP340" s="18" t="s">
        <v>7</v>
      </c>
      <c r="BQ340" s="18" t="s">
        <v>7</v>
      </c>
      <c r="BR340" s="18" t="s">
        <v>7</v>
      </c>
      <c r="BS340" s="18" t="s">
        <v>7</v>
      </c>
      <c r="BT340" s="18"/>
      <c r="BU340" s="18"/>
      <c r="BV340" s="18"/>
      <c r="BW340" s="18"/>
      <c r="BX340" s="18"/>
      <c r="BY340" s="18"/>
      <c r="BZ340" s="18"/>
      <c r="CA340" s="18"/>
      <c r="CB340" s="18"/>
      <c r="CC340" s="18" t="s">
        <v>7</v>
      </c>
      <c r="CD340" s="18" t="s">
        <v>7</v>
      </c>
      <c r="CE340" s="18"/>
      <c r="CF340" s="18"/>
      <c r="CG340" s="18"/>
      <c r="CH340" s="18"/>
      <c r="CI340" s="18"/>
      <c r="CJ340" s="23" t="s">
        <v>18</v>
      </c>
      <c r="CK340" s="18"/>
      <c r="CL340" s="9">
        <v>2</v>
      </c>
      <c r="CM340" s="18" t="s">
        <v>44</v>
      </c>
      <c r="CN340" s="10">
        <v>28</v>
      </c>
      <c r="CO340" s="11">
        <f t="shared" si="7"/>
        <v>29</v>
      </c>
      <c r="CP340" s="11" t="str">
        <f t="shared" si="8"/>
        <v>Realizar seguimiento</v>
      </c>
      <c r="CQ340" s="11">
        <f t="shared" si="9"/>
        <v>1</v>
      </c>
      <c r="CR340" s="12">
        <f>VLOOKUP(B340,[1]Conexión!A:B,2,0)</f>
        <v>44941</v>
      </c>
      <c r="CS340" s="13"/>
      <c r="CT340" s="14">
        <v>1</v>
      </c>
      <c r="CU340" s="14"/>
      <c r="CV340" s="14">
        <f t="shared" si="6"/>
        <v>1</v>
      </c>
      <c r="CW340" s="6">
        <v>0.52783333333333338</v>
      </c>
    </row>
    <row r="341" spans="1:101" ht="38.450000000000003" customHeight="1">
      <c r="A341" s="49" t="s">
        <v>264</v>
      </c>
      <c r="B341" s="75" t="s">
        <v>265</v>
      </c>
      <c r="C341" s="51" t="s">
        <v>266</v>
      </c>
      <c r="D341" s="21">
        <v>1152211464</v>
      </c>
      <c r="E341" s="38">
        <v>44448</v>
      </c>
      <c r="F341" s="2" t="s">
        <v>10</v>
      </c>
      <c r="G341" s="2" t="s">
        <v>5</v>
      </c>
      <c r="H341" s="2" t="s">
        <v>11</v>
      </c>
      <c r="I341" s="54" t="s">
        <v>23</v>
      </c>
      <c r="J341" s="40" t="s">
        <v>43</v>
      </c>
      <c r="K341" s="16" t="s">
        <v>70</v>
      </c>
      <c r="L341" s="48">
        <v>3008930837</v>
      </c>
      <c r="M341" s="21" t="s">
        <v>26</v>
      </c>
      <c r="N341" s="4" t="str">
        <f>IFERROR(VLOOKUP(D341,[1]Clientes!A:D,4,0),"Por Actualizar")</f>
        <v>Patricia Sanchez</v>
      </c>
      <c r="O341" s="21" t="s">
        <v>14</v>
      </c>
      <c r="P341" s="21" t="s">
        <v>15</v>
      </c>
      <c r="Q341" s="20" t="str">
        <f>IFERROR(VLOOKUP(D341,[1]Clientes!A:C,3,0),"Por Actualizar")</f>
        <v>Telefónica</v>
      </c>
      <c r="R341" s="27" t="s">
        <v>16</v>
      </c>
      <c r="S341" s="32">
        <v>0</v>
      </c>
      <c r="T341" s="32">
        <v>0</v>
      </c>
      <c r="U341" s="32">
        <v>0.47</v>
      </c>
      <c r="V341" s="32">
        <v>0.13</v>
      </c>
      <c r="W341" s="32">
        <v>0</v>
      </c>
      <c r="X341" s="32"/>
      <c r="Y341" s="32"/>
      <c r="Z341" s="32"/>
      <c r="AA341" s="32"/>
      <c r="AB341" s="32"/>
      <c r="AC341" s="32"/>
      <c r="AD341" s="7">
        <f t="shared" si="5"/>
        <v>0.12</v>
      </c>
      <c r="AE341" s="18" t="s">
        <v>7</v>
      </c>
      <c r="AF341" s="18" t="s">
        <v>7</v>
      </c>
      <c r="AG341" s="18" t="s">
        <v>7</v>
      </c>
      <c r="AH341" s="18" t="s">
        <v>7</v>
      </c>
      <c r="AI341" s="18"/>
      <c r="AJ341" s="18" t="s">
        <v>7</v>
      </c>
      <c r="AK341" s="8" t="s">
        <v>7</v>
      </c>
      <c r="AL341" s="8" t="s">
        <v>7</v>
      </c>
      <c r="AM341" s="8" t="s">
        <v>7</v>
      </c>
      <c r="AN341" s="8" t="s">
        <v>7</v>
      </c>
      <c r="AO341" s="8" t="s">
        <v>7</v>
      </c>
      <c r="AP341" s="18">
        <v>44551</v>
      </c>
      <c r="AQ341" s="18"/>
      <c r="AR341" s="18">
        <v>44531</v>
      </c>
      <c r="AS341" s="18">
        <v>44551</v>
      </c>
      <c r="AT341" s="18">
        <v>44551</v>
      </c>
      <c r="AU341" s="18">
        <v>44551</v>
      </c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 t="s">
        <v>7</v>
      </c>
      <c r="BS341" s="18" t="s">
        <v>7</v>
      </c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23" t="s">
        <v>18</v>
      </c>
      <c r="CK341" s="18"/>
      <c r="CL341" s="9">
        <v>2</v>
      </c>
      <c r="CM341" s="18"/>
      <c r="CN341" s="10">
        <v>12</v>
      </c>
      <c r="CO341" s="11">
        <f t="shared" si="7"/>
        <v>12</v>
      </c>
      <c r="CP341" s="11" t="str">
        <f t="shared" si="8"/>
        <v>No seguimiento</v>
      </c>
      <c r="CQ341" s="11">
        <f t="shared" si="9"/>
        <v>0</v>
      </c>
      <c r="CR341" s="12">
        <f>VLOOKUP(B341,[1]Conexión!A:B,2,0)</f>
        <v>44922</v>
      </c>
      <c r="CS341" s="13"/>
      <c r="CT341" s="14">
        <v>1</v>
      </c>
      <c r="CU341" s="14"/>
      <c r="CV341" s="14">
        <f t="shared" si="6"/>
        <v>1</v>
      </c>
      <c r="CW341" s="6">
        <v>0.6223333333333334</v>
      </c>
    </row>
    <row r="342" spans="1:101" ht="38.450000000000003" customHeight="1">
      <c r="A342" s="49" t="s">
        <v>267</v>
      </c>
      <c r="B342" s="63" t="s">
        <v>268</v>
      </c>
      <c r="C342" s="51" t="s">
        <v>269</v>
      </c>
      <c r="D342" s="21">
        <v>1039887025</v>
      </c>
      <c r="E342" s="38">
        <v>44448</v>
      </c>
      <c r="F342" s="2" t="s">
        <v>5</v>
      </c>
      <c r="G342" s="2" t="s">
        <v>10</v>
      </c>
      <c r="H342" s="2" t="s">
        <v>11</v>
      </c>
      <c r="I342" s="59" t="s">
        <v>23</v>
      </c>
      <c r="J342" s="40" t="s">
        <v>21</v>
      </c>
      <c r="K342" s="16" t="s">
        <v>70</v>
      </c>
      <c r="L342" s="48">
        <v>3148344745</v>
      </c>
      <c r="M342" s="21" t="s">
        <v>26</v>
      </c>
      <c r="N342" s="4" t="str">
        <f>IFERROR(VLOOKUP(D342,[1]Clientes!A:D,4,0),"Por Actualizar")</f>
        <v>Patricia Sanchez</v>
      </c>
      <c r="O342" s="21" t="s">
        <v>14</v>
      </c>
      <c r="P342" s="21" t="s">
        <v>15</v>
      </c>
      <c r="Q342" s="20" t="str">
        <f>IFERROR(VLOOKUP(D342,[1]Clientes!A:C,3,0),"Por Actualizar")</f>
        <v>Telefónica</v>
      </c>
      <c r="R342" s="26" t="s">
        <v>16</v>
      </c>
      <c r="S342" s="32" t="s">
        <v>16</v>
      </c>
      <c r="T342" s="32">
        <v>0.43</v>
      </c>
      <c r="U342" s="32">
        <v>1</v>
      </c>
      <c r="V342" s="32">
        <v>0.75</v>
      </c>
      <c r="W342" s="32">
        <v>0</v>
      </c>
      <c r="X342" s="32">
        <v>0</v>
      </c>
      <c r="Y342" s="32">
        <v>0</v>
      </c>
      <c r="Z342" s="32" t="s">
        <v>30</v>
      </c>
      <c r="AA342" s="32" t="s">
        <v>30</v>
      </c>
      <c r="AB342" s="32" t="s">
        <v>30</v>
      </c>
      <c r="AC342" s="32">
        <v>0.34</v>
      </c>
      <c r="AD342" s="7">
        <f t="shared" si="5"/>
        <v>0.35999999999999993</v>
      </c>
      <c r="AE342" s="18" t="s">
        <v>7</v>
      </c>
      <c r="AF342" s="18" t="s">
        <v>7</v>
      </c>
      <c r="AG342" s="18" t="s">
        <v>7</v>
      </c>
      <c r="AH342" s="18" t="s">
        <v>7</v>
      </c>
      <c r="AI342" s="18"/>
      <c r="AJ342" s="18" t="s">
        <v>7</v>
      </c>
      <c r="AK342" s="8" t="s">
        <v>7</v>
      </c>
      <c r="AL342" s="8" t="s">
        <v>7</v>
      </c>
      <c r="AM342" s="8" t="s">
        <v>7</v>
      </c>
      <c r="AN342" s="8" t="s">
        <v>7</v>
      </c>
      <c r="AO342" s="8" t="s">
        <v>7</v>
      </c>
      <c r="AP342" s="18" t="s">
        <v>7</v>
      </c>
      <c r="AQ342" s="21" t="s">
        <v>67</v>
      </c>
      <c r="AR342" s="18" t="s">
        <v>7</v>
      </c>
      <c r="AS342" s="18" t="s">
        <v>7</v>
      </c>
      <c r="AT342" s="18" t="s">
        <v>7</v>
      </c>
      <c r="AU342" s="18" t="s">
        <v>7</v>
      </c>
      <c r="AV342" s="18" t="s">
        <v>7</v>
      </c>
      <c r="AW342" s="18"/>
      <c r="AX342" s="18"/>
      <c r="AY342" s="18"/>
      <c r="AZ342" s="18"/>
      <c r="BA342" s="18"/>
      <c r="BB342" s="18"/>
      <c r="BC342" s="18"/>
      <c r="BD342" s="18"/>
      <c r="BE342" s="18"/>
      <c r="BF342" s="8" t="s">
        <v>7</v>
      </c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23" t="s">
        <v>18</v>
      </c>
      <c r="CK342" s="18"/>
      <c r="CL342" s="9">
        <v>7</v>
      </c>
      <c r="CM342" s="18"/>
      <c r="CN342" s="10">
        <v>17</v>
      </c>
      <c r="CO342" s="11">
        <f t="shared" si="7"/>
        <v>17</v>
      </c>
      <c r="CP342" s="11" t="str">
        <f t="shared" si="8"/>
        <v>No seguimiento</v>
      </c>
      <c r="CQ342" s="11">
        <f t="shared" si="9"/>
        <v>0</v>
      </c>
      <c r="CR342" s="12">
        <f>VLOOKUP(B342,[1]Conexión!A:B,2,0)</f>
        <v>44917</v>
      </c>
      <c r="CS342" s="13"/>
      <c r="CT342" s="14">
        <v>1</v>
      </c>
      <c r="CU342" s="14"/>
      <c r="CV342" s="14">
        <f t="shared" si="6"/>
        <v>1</v>
      </c>
      <c r="CW342" s="6">
        <v>0.66949999999999998</v>
      </c>
    </row>
    <row r="343" spans="1:101" ht="38.450000000000003" customHeight="1">
      <c r="A343" s="49" t="s">
        <v>270</v>
      </c>
      <c r="B343" s="75" t="s">
        <v>271</v>
      </c>
      <c r="C343" s="51" t="s">
        <v>272</v>
      </c>
      <c r="D343" s="21">
        <v>43841780</v>
      </c>
      <c r="E343" s="38">
        <v>44448</v>
      </c>
      <c r="F343" s="2" t="s">
        <v>5</v>
      </c>
      <c r="G343" s="2" t="s">
        <v>5</v>
      </c>
      <c r="H343" s="2" t="s">
        <v>11</v>
      </c>
      <c r="I343" s="59" t="s">
        <v>23</v>
      </c>
      <c r="J343" s="40" t="s">
        <v>43</v>
      </c>
      <c r="K343" s="16" t="s">
        <v>49</v>
      </c>
      <c r="L343" s="4">
        <v>3135822629</v>
      </c>
      <c r="M343" s="21" t="s">
        <v>26</v>
      </c>
      <c r="N343" s="4" t="str">
        <f>IFERROR(VLOOKUP(D343,[1]Clientes!A:D,4,0),"Por Actualizar")</f>
        <v>Carlos Jimenez</v>
      </c>
      <c r="O343" s="21" t="s">
        <v>14</v>
      </c>
      <c r="P343" s="21" t="s">
        <v>15</v>
      </c>
      <c r="Q343" s="16" t="str">
        <f>IFERROR(VLOOKUP(D343,[1]Clientes!A:C,3,0),"Por Actualizar")</f>
        <v>Interactuar</v>
      </c>
      <c r="R343" s="26" t="s">
        <v>16</v>
      </c>
      <c r="S343" s="32">
        <v>1</v>
      </c>
      <c r="T343" s="32">
        <v>1</v>
      </c>
      <c r="U343" s="32">
        <v>0.5</v>
      </c>
      <c r="V343" s="32">
        <v>0.1</v>
      </c>
      <c r="W343" s="32">
        <v>0</v>
      </c>
      <c r="X343" s="32"/>
      <c r="Y343" s="32"/>
      <c r="Z343" s="32"/>
      <c r="AA343" s="32"/>
      <c r="AB343" s="32"/>
      <c r="AC343" s="32"/>
      <c r="AD343" s="7">
        <f t="shared" si="5"/>
        <v>0.52</v>
      </c>
      <c r="AE343" s="18" t="s">
        <v>7</v>
      </c>
      <c r="AF343" s="18" t="s">
        <v>7</v>
      </c>
      <c r="AG343" s="18" t="s">
        <v>7</v>
      </c>
      <c r="AH343" s="18" t="s">
        <v>7</v>
      </c>
      <c r="AI343" s="18"/>
      <c r="AJ343" s="18" t="s">
        <v>7</v>
      </c>
      <c r="AK343" s="8" t="s">
        <v>7</v>
      </c>
      <c r="AL343" s="8" t="s">
        <v>7</v>
      </c>
      <c r="AM343" s="8" t="s">
        <v>7</v>
      </c>
      <c r="AN343" s="8" t="s">
        <v>7</v>
      </c>
      <c r="AO343" s="8" t="s">
        <v>7</v>
      </c>
      <c r="AP343" s="18" t="s">
        <v>7</v>
      </c>
      <c r="AQ343" s="21" t="s">
        <v>63</v>
      </c>
      <c r="AR343" s="18" t="s">
        <v>7</v>
      </c>
      <c r="AS343" s="18" t="s">
        <v>7</v>
      </c>
      <c r="AT343" s="18">
        <v>44551</v>
      </c>
      <c r="AU343" s="18" t="s">
        <v>7</v>
      </c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 t="s">
        <v>7</v>
      </c>
      <c r="BI343" s="18"/>
      <c r="BJ343" s="18"/>
      <c r="BK343" s="18"/>
      <c r="BL343" s="18" t="s">
        <v>7</v>
      </c>
      <c r="BM343" s="18"/>
      <c r="BN343" s="18" t="s">
        <v>7</v>
      </c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 t="s">
        <v>7</v>
      </c>
      <c r="CC343" s="18"/>
      <c r="CD343" s="18"/>
      <c r="CE343" s="18"/>
      <c r="CF343" s="18"/>
      <c r="CG343" s="18"/>
      <c r="CH343" s="18"/>
      <c r="CI343" s="18"/>
      <c r="CJ343" s="23" t="s">
        <v>18</v>
      </c>
      <c r="CK343" s="18"/>
      <c r="CL343" s="9">
        <v>3</v>
      </c>
      <c r="CM343" s="18"/>
      <c r="CN343" s="10">
        <v>18</v>
      </c>
      <c r="CO343" s="11">
        <f t="shared" si="7"/>
        <v>18</v>
      </c>
      <c r="CP343" s="11" t="str">
        <f t="shared" si="8"/>
        <v>No seguimiento</v>
      </c>
      <c r="CQ343" s="11">
        <f t="shared" si="9"/>
        <v>0</v>
      </c>
      <c r="CR343" s="12">
        <f>VLOOKUP(B343,[1]Conexión!A:B,2,0)</f>
        <v>44893</v>
      </c>
      <c r="CS343" s="13"/>
      <c r="CT343" s="14">
        <v>1</v>
      </c>
      <c r="CU343" s="14"/>
      <c r="CV343" s="14">
        <f t="shared" si="6"/>
        <v>1</v>
      </c>
      <c r="CW343" s="6">
        <v>0.8</v>
      </c>
    </row>
    <row r="344" spans="1:101" ht="38.450000000000003" customHeight="1">
      <c r="A344" s="56" t="s">
        <v>273</v>
      </c>
      <c r="B344" s="21" t="s">
        <v>274</v>
      </c>
      <c r="C344" s="51" t="s">
        <v>275</v>
      </c>
      <c r="D344" s="21">
        <v>1126905635</v>
      </c>
      <c r="E344" s="38">
        <v>44445</v>
      </c>
      <c r="F344" s="2" t="s">
        <v>5</v>
      </c>
      <c r="G344" s="2" t="s">
        <v>5</v>
      </c>
      <c r="H344" s="2" t="s">
        <v>11</v>
      </c>
      <c r="I344" s="59" t="s">
        <v>23</v>
      </c>
      <c r="J344" s="40" t="s">
        <v>36</v>
      </c>
      <c r="K344" s="16" t="s">
        <v>49</v>
      </c>
      <c r="L344" s="48">
        <v>3023077594</v>
      </c>
      <c r="M344" s="21" t="s">
        <v>54</v>
      </c>
      <c r="N344" s="4" t="str">
        <f>IFERROR(VLOOKUP(D344,[1]Clientes!A:D,4,0),"Por Actualizar")</f>
        <v>Patricia Sanchez</v>
      </c>
      <c r="O344" s="21" t="s">
        <v>14</v>
      </c>
      <c r="P344" s="21" t="s">
        <v>15</v>
      </c>
      <c r="Q344" s="20" t="str">
        <f>IFERROR(VLOOKUP(D344,[1]Clientes!A:C,3,0),"Por Actualizar")</f>
        <v>Telefónica</v>
      </c>
      <c r="R344" s="26" t="s">
        <v>30</v>
      </c>
      <c r="S344" s="32" t="s">
        <v>30</v>
      </c>
      <c r="T344" s="32">
        <v>0.22</v>
      </c>
      <c r="U344" s="32">
        <v>0.2</v>
      </c>
      <c r="V344" s="32">
        <v>0</v>
      </c>
      <c r="W344" s="32">
        <v>0</v>
      </c>
      <c r="X344" s="32">
        <v>0</v>
      </c>
      <c r="Y344" s="32" t="s">
        <v>30</v>
      </c>
      <c r="Z344" s="32" t="s">
        <v>30</v>
      </c>
      <c r="AA344" s="32" t="s">
        <v>30</v>
      </c>
      <c r="AB344" s="32" t="s">
        <v>30</v>
      </c>
      <c r="AC344" s="32" t="s">
        <v>30</v>
      </c>
      <c r="AD344" s="7">
        <f t="shared" si="5"/>
        <v>8.4000000000000005E-2</v>
      </c>
      <c r="AE344" s="18" t="s">
        <v>7</v>
      </c>
      <c r="AF344" s="18" t="s">
        <v>7</v>
      </c>
      <c r="AG344" s="18" t="s">
        <v>7</v>
      </c>
      <c r="AH344" s="18" t="s">
        <v>7</v>
      </c>
      <c r="AI344" s="18"/>
      <c r="AJ344" s="18" t="s">
        <v>7</v>
      </c>
      <c r="AK344" s="18" t="s">
        <v>7</v>
      </c>
      <c r="AL344" s="18" t="s">
        <v>7</v>
      </c>
      <c r="AM344" s="18" t="s">
        <v>7</v>
      </c>
      <c r="AN344" s="18">
        <v>44521</v>
      </c>
      <c r="AO344" s="18" t="s">
        <v>7</v>
      </c>
      <c r="AP344" s="18">
        <v>44551</v>
      </c>
      <c r="AQ344" s="18"/>
      <c r="AR344" s="18">
        <v>44562</v>
      </c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23" t="s">
        <v>18</v>
      </c>
      <c r="CK344" s="18"/>
      <c r="CL344" s="9">
        <v>4</v>
      </c>
      <c r="CM344" s="18"/>
      <c r="CN344" s="10">
        <v>9</v>
      </c>
      <c r="CO344" s="11">
        <f t="shared" si="7"/>
        <v>9</v>
      </c>
      <c r="CP344" s="11" t="str">
        <f t="shared" si="8"/>
        <v>No seguimiento</v>
      </c>
      <c r="CQ344" s="11">
        <f t="shared" si="9"/>
        <v>0</v>
      </c>
      <c r="CR344" s="12">
        <f>VLOOKUP(B344,[1]Conexión!A:B,2,0)</f>
        <v>44895</v>
      </c>
      <c r="CS344" s="10"/>
      <c r="CT344" s="14"/>
      <c r="CU344" s="14"/>
      <c r="CV344" s="14">
        <f t="shared" si="6"/>
        <v>0</v>
      </c>
      <c r="CW344" s="6">
        <v>0.47499999999999998</v>
      </c>
    </row>
    <row r="345" spans="1:101" ht="38.450000000000003" customHeight="1">
      <c r="A345" s="56" t="s">
        <v>276</v>
      </c>
      <c r="B345" s="21" t="s">
        <v>277</v>
      </c>
      <c r="C345" s="51" t="s">
        <v>278</v>
      </c>
      <c r="D345" s="21">
        <v>1098687718</v>
      </c>
      <c r="E345" s="38">
        <v>44445</v>
      </c>
      <c r="F345" s="2" t="s">
        <v>5</v>
      </c>
      <c r="G345" s="2" t="s">
        <v>5</v>
      </c>
      <c r="H345" s="2" t="s">
        <v>11</v>
      </c>
      <c r="I345" s="59" t="s">
        <v>23</v>
      </c>
      <c r="J345" s="40" t="s">
        <v>60</v>
      </c>
      <c r="K345" s="16" t="s">
        <v>49</v>
      </c>
      <c r="L345" s="4">
        <v>3195151681</v>
      </c>
      <c r="M345" s="21" t="s">
        <v>54</v>
      </c>
      <c r="N345" s="4" t="str">
        <f>IFERROR(VLOOKUP(D345,[1]Clientes!A:D,4,0),"Por Actualizar")</f>
        <v>Carlos Jimenez</v>
      </c>
      <c r="O345" s="21" t="s">
        <v>6</v>
      </c>
      <c r="P345" s="21" t="s">
        <v>15</v>
      </c>
      <c r="Q345" s="20" t="str">
        <f>IFERROR(VLOOKUP(D345,[1]Clientes!A:C,3,0),"Por Actualizar")</f>
        <v>Rocketfy</v>
      </c>
      <c r="R345" s="26" t="s">
        <v>16</v>
      </c>
      <c r="S345" s="32" t="s">
        <v>16</v>
      </c>
      <c r="T345" s="32">
        <v>0.1</v>
      </c>
      <c r="U345" s="32">
        <v>0</v>
      </c>
      <c r="V345" s="32"/>
      <c r="W345" s="32"/>
      <c r="X345" s="32"/>
      <c r="Y345" s="32"/>
      <c r="Z345" s="32"/>
      <c r="AA345" s="32"/>
      <c r="AB345" s="32"/>
      <c r="AC345" s="32"/>
      <c r="AD345" s="7">
        <f t="shared" si="5"/>
        <v>0.05</v>
      </c>
      <c r="AE345" s="18" t="s">
        <v>57</v>
      </c>
      <c r="AF345" s="18" t="s">
        <v>57</v>
      </c>
      <c r="AG345" s="18" t="s">
        <v>57</v>
      </c>
      <c r="AH345" s="18" t="s">
        <v>57</v>
      </c>
      <c r="AI345" s="18"/>
      <c r="AJ345" s="18">
        <v>44490</v>
      </c>
      <c r="AK345" s="18">
        <v>44490</v>
      </c>
      <c r="AL345" s="18">
        <v>44490</v>
      </c>
      <c r="AM345" s="18">
        <v>44521</v>
      </c>
      <c r="AN345" s="18">
        <v>44521</v>
      </c>
      <c r="AO345" s="18">
        <v>44551</v>
      </c>
      <c r="AP345" s="18">
        <v>44551</v>
      </c>
      <c r="AQ345" s="18"/>
      <c r="AR345" s="18">
        <v>44562</v>
      </c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23" t="s">
        <v>18</v>
      </c>
      <c r="CK345" s="18"/>
      <c r="CL345" s="9">
        <v>3</v>
      </c>
      <c r="CM345" s="18"/>
      <c r="CN345" s="10">
        <v>0</v>
      </c>
      <c r="CO345" s="11">
        <f t="shared" si="7"/>
        <v>0</v>
      </c>
      <c r="CP345" s="11" t="str">
        <f t="shared" si="8"/>
        <v>No seguimiento</v>
      </c>
      <c r="CQ345" s="11">
        <f t="shared" si="9"/>
        <v>0</v>
      </c>
      <c r="CR345" s="12">
        <f>VLOOKUP(B345,[1]Conexión!A:B,2,0)</f>
        <v>44755</v>
      </c>
      <c r="CS345" s="10"/>
      <c r="CT345" s="14"/>
      <c r="CU345" s="14"/>
      <c r="CV345" s="14">
        <f t="shared" si="6"/>
        <v>0</v>
      </c>
      <c r="CW345" s="6" t="s">
        <v>51</v>
      </c>
    </row>
    <row r="346" spans="1:101" ht="38.450000000000003" customHeight="1">
      <c r="A346" s="56" t="s">
        <v>279</v>
      </c>
      <c r="B346" s="21" t="s">
        <v>280</v>
      </c>
      <c r="C346" s="51" t="s">
        <v>281</v>
      </c>
      <c r="D346" s="21">
        <v>40046454</v>
      </c>
      <c r="E346" s="38">
        <v>44425</v>
      </c>
      <c r="F346" s="2" t="s">
        <v>10</v>
      </c>
      <c r="G346" s="2" t="s">
        <v>5</v>
      </c>
      <c r="H346" s="2" t="s">
        <v>11</v>
      </c>
      <c r="I346" s="54" t="s">
        <v>23</v>
      </c>
      <c r="J346" s="40" t="s">
        <v>43</v>
      </c>
      <c r="K346" s="16" t="s">
        <v>49</v>
      </c>
      <c r="L346" s="48">
        <v>3106732977</v>
      </c>
      <c r="M346" s="21" t="s">
        <v>54</v>
      </c>
      <c r="N346" s="4" t="str">
        <f>IFERROR(VLOOKUP(D346,[1]Clientes!A:D,4,0),"Por Actualizar")</f>
        <v>Luis Guillermo Cadavid</v>
      </c>
      <c r="O346" s="21" t="s">
        <v>14</v>
      </c>
      <c r="P346" s="21" t="s">
        <v>15</v>
      </c>
      <c r="Q346" s="20" t="str">
        <f>IFERROR(VLOOKUP(D346,[1]Clientes!A:C,3,0),"Por Actualizar")</f>
        <v>Tuya</v>
      </c>
      <c r="R346" s="27" t="s">
        <v>16</v>
      </c>
      <c r="S346" s="34" t="s">
        <v>16</v>
      </c>
      <c r="T346" s="32">
        <v>0.5</v>
      </c>
      <c r="U346" s="32">
        <v>0.16</v>
      </c>
      <c r="V346" s="32">
        <v>0.31</v>
      </c>
      <c r="W346" s="32">
        <v>0</v>
      </c>
      <c r="X346" s="32"/>
      <c r="Y346" s="32"/>
      <c r="Z346" s="32"/>
      <c r="AA346" s="32"/>
      <c r="AB346" s="32"/>
      <c r="AC346" s="32"/>
      <c r="AD346" s="7">
        <f t="shared" si="5"/>
        <v>0.24249999999999999</v>
      </c>
      <c r="AE346" s="18" t="s">
        <v>7</v>
      </c>
      <c r="AF346" s="18" t="s">
        <v>7</v>
      </c>
      <c r="AG346" s="18" t="s">
        <v>7</v>
      </c>
      <c r="AH346" s="18" t="s">
        <v>7</v>
      </c>
      <c r="AI346" s="18"/>
      <c r="AJ346" s="18" t="s">
        <v>7</v>
      </c>
      <c r="AK346" s="18" t="s">
        <v>57</v>
      </c>
      <c r="AL346" s="18">
        <v>44490</v>
      </c>
      <c r="AM346" s="18">
        <v>44490</v>
      </c>
      <c r="AN346" s="18">
        <v>44521</v>
      </c>
      <c r="AO346" s="18">
        <v>44521</v>
      </c>
      <c r="AP346" s="18">
        <v>44551</v>
      </c>
      <c r="AQ346" s="18"/>
      <c r="AR346" s="18">
        <v>44551</v>
      </c>
      <c r="AS346" s="18"/>
      <c r="AT346" s="18"/>
      <c r="AU346" s="18" t="s">
        <v>7</v>
      </c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 t="s">
        <v>7</v>
      </c>
      <c r="BO346" s="18" t="s">
        <v>7</v>
      </c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23" t="s">
        <v>18</v>
      </c>
      <c r="CK346" s="18"/>
      <c r="CL346" s="9">
        <v>3</v>
      </c>
      <c r="CM346" s="18"/>
      <c r="CN346" s="10">
        <v>7</v>
      </c>
      <c r="CO346" s="11">
        <f t="shared" si="7"/>
        <v>8</v>
      </c>
      <c r="CP346" s="11" t="str">
        <f t="shared" si="8"/>
        <v>Realizar seguimiento</v>
      </c>
      <c r="CQ346" s="11">
        <f t="shared" si="9"/>
        <v>1</v>
      </c>
      <c r="CR346" s="12">
        <f>VLOOKUP(B346,[1]Conexión!A:B,2,0)</f>
        <v>44923</v>
      </c>
      <c r="CS346" s="10"/>
      <c r="CT346" s="14"/>
      <c r="CU346" s="14"/>
      <c r="CV346" s="14">
        <f t="shared" si="6"/>
        <v>0</v>
      </c>
      <c r="CW346" s="6">
        <v>0.40833333333333333</v>
      </c>
    </row>
    <row r="347" spans="1:101" ht="38.450000000000003" customHeight="1">
      <c r="A347" s="46" t="s">
        <v>282</v>
      </c>
      <c r="B347" s="21" t="s">
        <v>283</v>
      </c>
      <c r="C347" s="51" t="s">
        <v>284</v>
      </c>
      <c r="D347" s="21">
        <v>80119417</v>
      </c>
      <c r="E347" s="38">
        <v>44431</v>
      </c>
      <c r="F347" s="2" t="s">
        <v>9</v>
      </c>
      <c r="G347" s="2" t="s">
        <v>5</v>
      </c>
      <c r="H347" s="2" t="s">
        <v>11</v>
      </c>
      <c r="I347" s="59" t="s">
        <v>23</v>
      </c>
      <c r="J347" s="40" t="s">
        <v>42</v>
      </c>
      <c r="K347" s="16" t="s">
        <v>49</v>
      </c>
      <c r="L347" s="48">
        <v>3204570473</v>
      </c>
      <c r="M347" s="21" t="s">
        <v>54</v>
      </c>
      <c r="N347" s="4" t="str">
        <f>IFERROR(VLOOKUP(D347,[1]Clientes!A:D,4,0),"Por Actualizar")</f>
        <v>Mayra Arias</v>
      </c>
      <c r="O347" s="21" t="s">
        <v>6</v>
      </c>
      <c r="P347" s="44" t="s">
        <v>15</v>
      </c>
      <c r="Q347" s="20" t="str">
        <f>IFERROR(VLOOKUP(D347,[1]Clientes!A:C,3,0),"Por Actualizar")</f>
        <v>Experian</v>
      </c>
      <c r="R347" s="17" t="s">
        <v>16</v>
      </c>
      <c r="S347" s="17" t="s">
        <v>16</v>
      </c>
      <c r="T347" s="32">
        <v>7.0000000000000007E-2</v>
      </c>
      <c r="U347" s="32">
        <v>0</v>
      </c>
      <c r="V347" s="32">
        <v>0</v>
      </c>
      <c r="W347" s="32">
        <v>0</v>
      </c>
      <c r="X347" s="32">
        <v>0</v>
      </c>
      <c r="Y347" s="32">
        <v>7.0000000000000007E-2</v>
      </c>
      <c r="Z347" s="32">
        <v>0</v>
      </c>
      <c r="AA347" s="32">
        <v>0</v>
      </c>
      <c r="AB347" s="32">
        <v>0</v>
      </c>
      <c r="AC347" s="32"/>
      <c r="AD347" s="7">
        <f t="shared" si="5"/>
        <v>1.5555555555555557E-2</v>
      </c>
      <c r="AE347" s="18" t="s">
        <v>7</v>
      </c>
      <c r="AF347" s="18" t="s">
        <v>7</v>
      </c>
      <c r="AG347" s="18" t="s">
        <v>7</v>
      </c>
      <c r="AH347" s="18" t="s">
        <v>7</v>
      </c>
      <c r="AI347" s="18"/>
      <c r="AJ347" s="18" t="s">
        <v>7</v>
      </c>
      <c r="AK347" s="18" t="s">
        <v>7</v>
      </c>
      <c r="AL347" s="18" t="s">
        <v>7</v>
      </c>
      <c r="AM347" s="18" t="s">
        <v>7</v>
      </c>
      <c r="AN347" s="18">
        <v>44521</v>
      </c>
      <c r="AO347" s="18">
        <v>44521</v>
      </c>
      <c r="AP347" s="18">
        <v>44551</v>
      </c>
      <c r="AQ347" s="18"/>
      <c r="AR347" s="18" t="s">
        <v>7</v>
      </c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 t="s">
        <v>7</v>
      </c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23" t="s">
        <v>18</v>
      </c>
      <c r="CK347" s="18"/>
      <c r="CL347" s="9">
        <v>7</v>
      </c>
      <c r="CM347" s="18"/>
      <c r="CN347" s="10">
        <v>10</v>
      </c>
      <c r="CO347" s="11">
        <f t="shared" si="7"/>
        <v>10</v>
      </c>
      <c r="CP347" s="11" t="str">
        <f t="shared" si="8"/>
        <v>No seguimiento</v>
      </c>
      <c r="CQ347" s="11">
        <f t="shared" si="9"/>
        <v>0</v>
      </c>
      <c r="CR347" s="12">
        <f>VLOOKUP(B347,[1]Conexión!A:B,2,0)</f>
        <v>44755</v>
      </c>
      <c r="CS347" s="10"/>
      <c r="CT347" s="14"/>
      <c r="CU347" s="14"/>
      <c r="CV347" s="14">
        <f t="shared" si="6"/>
        <v>0</v>
      </c>
      <c r="CW347" s="6">
        <v>0.44716666666666666</v>
      </c>
    </row>
    <row r="348" spans="1:101" ht="38.450000000000003" customHeight="1">
      <c r="A348" s="78" t="s">
        <v>285</v>
      </c>
      <c r="B348" s="81" t="s">
        <v>286</v>
      </c>
      <c r="C348" s="51" t="s">
        <v>287</v>
      </c>
      <c r="D348" s="21">
        <v>53067630</v>
      </c>
      <c r="E348" s="38">
        <v>44418</v>
      </c>
      <c r="F348" s="2" t="s">
        <v>10</v>
      </c>
      <c r="G348" s="2" t="s">
        <v>5</v>
      </c>
      <c r="H348" s="2" t="s">
        <v>11</v>
      </c>
      <c r="I348" s="54" t="s">
        <v>23</v>
      </c>
      <c r="J348" s="16" t="s">
        <v>35</v>
      </c>
      <c r="K348" s="16" t="s">
        <v>49</v>
      </c>
      <c r="L348" s="48">
        <v>3123118094</v>
      </c>
      <c r="M348" s="21" t="s">
        <v>54</v>
      </c>
      <c r="N348" s="4" t="str">
        <f>IFERROR(VLOOKUP(D348,[1]Clientes!A:D,4,0),"Por Actualizar")</f>
        <v>John Duque</v>
      </c>
      <c r="O348" s="21" t="s">
        <v>6</v>
      </c>
      <c r="P348" s="21" t="s">
        <v>15</v>
      </c>
      <c r="Q348" s="20" t="str">
        <f>IFERROR(VLOOKUP(D348,[1]Clientes!A:C,3,0),"Por Actualizar")</f>
        <v>Puntos colombia</v>
      </c>
      <c r="R348" s="27" t="s">
        <v>30</v>
      </c>
      <c r="S348" s="32">
        <v>1</v>
      </c>
      <c r="T348" s="32">
        <v>0.98</v>
      </c>
      <c r="U348" s="32">
        <v>0.75</v>
      </c>
      <c r="V348" s="32">
        <v>0.57999999999999996</v>
      </c>
      <c r="W348" s="32">
        <v>0</v>
      </c>
      <c r="X348" s="32">
        <v>0</v>
      </c>
      <c r="Y348" s="32" t="s">
        <v>30</v>
      </c>
      <c r="Z348" s="32" t="s">
        <v>30</v>
      </c>
      <c r="AA348" s="32" t="s">
        <v>30</v>
      </c>
      <c r="AB348" s="32" t="s">
        <v>30</v>
      </c>
      <c r="AC348" s="32" t="s">
        <v>30</v>
      </c>
      <c r="AD348" s="7">
        <f t="shared" si="5"/>
        <v>0.55166666666666664</v>
      </c>
      <c r="AE348" s="18" t="s">
        <v>7</v>
      </c>
      <c r="AF348" s="18" t="s">
        <v>7</v>
      </c>
      <c r="AG348" s="18" t="s">
        <v>7</v>
      </c>
      <c r="AH348" s="18" t="s">
        <v>7</v>
      </c>
      <c r="AI348" s="18"/>
      <c r="AJ348" s="18" t="s">
        <v>7</v>
      </c>
      <c r="AK348" s="18" t="s">
        <v>7</v>
      </c>
      <c r="AL348" s="18" t="s">
        <v>7</v>
      </c>
      <c r="AM348" s="18" t="s">
        <v>7</v>
      </c>
      <c r="AN348" s="18" t="s">
        <v>7</v>
      </c>
      <c r="AO348" s="18" t="s">
        <v>7</v>
      </c>
      <c r="AP348" s="18" t="s">
        <v>7</v>
      </c>
      <c r="AQ348" s="18"/>
      <c r="AR348" s="18" t="s">
        <v>7</v>
      </c>
      <c r="AS348" s="18" t="s">
        <v>7</v>
      </c>
      <c r="AT348" s="18" t="s">
        <v>7</v>
      </c>
      <c r="AU348" s="18" t="s">
        <v>7</v>
      </c>
      <c r="AV348" s="18"/>
      <c r="AW348" s="18" t="s">
        <v>7</v>
      </c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8" t="s">
        <v>7</v>
      </c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 t="s">
        <v>7</v>
      </c>
      <c r="CC348" s="18"/>
      <c r="CD348" s="18"/>
      <c r="CE348" s="18"/>
      <c r="CF348" s="18"/>
      <c r="CG348" s="18"/>
      <c r="CH348" s="18"/>
      <c r="CI348" s="18"/>
      <c r="CJ348" s="23" t="s">
        <v>18</v>
      </c>
      <c r="CK348" s="18"/>
      <c r="CL348" s="9">
        <v>2</v>
      </c>
      <c r="CM348" s="18"/>
      <c r="CN348" s="10">
        <v>18</v>
      </c>
      <c r="CO348" s="11">
        <f t="shared" si="7"/>
        <v>18</v>
      </c>
      <c r="CP348" s="11" t="str">
        <f t="shared" si="8"/>
        <v>No seguimiento</v>
      </c>
      <c r="CQ348" s="11">
        <f t="shared" si="9"/>
        <v>0</v>
      </c>
      <c r="CR348" s="12">
        <f>VLOOKUP(B348,[1]Conexión!A:B,2,0)</f>
        <v>44939</v>
      </c>
      <c r="CS348" s="10"/>
      <c r="CT348" s="14"/>
      <c r="CU348" s="14">
        <v>1</v>
      </c>
      <c r="CV348" s="14">
        <f t="shared" si="6"/>
        <v>1</v>
      </c>
      <c r="CW348" s="6">
        <v>0.51950000000000007</v>
      </c>
    </row>
    <row r="349" spans="1:101" ht="38.450000000000003" customHeight="1">
      <c r="A349" s="56" t="s">
        <v>288</v>
      </c>
      <c r="B349" s="21" t="s">
        <v>289</v>
      </c>
      <c r="C349" s="51" t="s">
        <v>290</v>
      </c>
      <c r="D349" s="21">
        <v>1130610393</v>
      </c>
      <c r="E349" s="38">
        <v>44427</v>
      </c>
      <c r="F349" s="2" t="s">
        <v>5</v>
      </c>
      <c r="G349" s="2" t="s">
        <v>5</v>
      </c>
      <c r="H349" s="2" t="s">
        <v>11</v>
      </c>
      <c r="I349" s="33" t="s">
        <v>3</v>
      </c>
      <c r="J349" s="43" t="s">
        <v>46</v>
      </c>
      <c r="K349" s="16" t="s">
        <v>49</v>
      </c>
      <c r="L349" s="4">
        <v>3114163913</v>
      </c>
      <c r="M349" s="21" t="s">
        <v>54</v>
      </c>
      <c r="N349" s="4" t="str">
        <f>IFERROR(VLOOKUP(D349,[1]Clientes!A:D,4,0),"Por Actualizar")</f>
        <v>Jhon Duque</v>
      </c>
      <c r="O349" s="21" t="s">
        <v>68</v>
      </c>
      <c r="P349" s="21" t="s">
        <v>15</v>
      </c>
      <c r="Q349" s="16" t="str">
        <f>IFERROR(VLOOKUP(D349,[1]Clientes!A:C,3,0),"Por Actualizar")</f>
        <v>Seguros Mundial</v>
      </c>
      <c r="R349" s="26" t="s">
        <v>16</v>
      </c>
      <c r="S349" s="32" t="s">
        <v>16</v>
      </c>
      <c r="T349" s="32">
        <v>1</v>
      </c>
      <c r="U349" s="32">
        <v>0.33</v>
      </c>
      <c r="V349" s="32">
        <v>0.25</v>
      </c>
      <c r="W349" s="32">
        <v>0.01</v>
      </c>
      <c r="X349" s="32"/>
      <c r="Y349" s="32"/>
      <c r="Z349" s="32"/>
      <c r="AA349" s="32"/>
      <c r="AB349" s="32"/>
      <c r="AC349" s="32"/>
      <c r="AD349" s="7">
        <f t="shared" si="5"/>
        <v>0.39750000000000002</v>
      </c>
      <c r="AE349" s="18" t="s">
        <v>7</v>
      </c>
      <c r="AF349" s="18" t="s">
        <v>7</v>
      </c>
      <c r="AG349" s="18" t="s">
        <v>7</v>
      </c>
      <c r="AH349" s="18" t="s">
        <v>7</v>
      </c>
      <c r="AI349" s="18"/>
      <c r="AJ349" s="18" t="s">
        <v>7</v>
      </c>
      <c r="AK349" s="18" t="s">
        <v>7</v>
      </c>
      <c r="AL349" s="18" t="s">
        <v>7</v>
      </c>
      <c r="AM349" s="18" t="s">
        <v>7</v>
      </c>
      <c r="AN349" s="18" t="s">
        <v>7</v>
      </c>
      <c r="AO349" s="18">
        <v>44521</v>
      </c>
      <c r="AP349" s="8" t="s">
        <v>7</v>
      </c>
      <c r="AQ349" s="18"/>
      <c r="AR349" s="18">
        <v>44551</v>
      </c>
      <c r="AS349" s="18" t="s">
        <v>7</v>
      </c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23" t="s">
        <v>18</v>
      </c>
      <c r="CK349" s="18"/>
      <c r="CL349" s="9">
        <v>2</v>
      </c>
      <c r="CM349" s="18" t="s">
        <v>44</v>
      </c>
      <c r="CN349" s="10">
        <v>11</v>
      </c>
      <c r="CO349" s="11">
        <f t="shared" si="7"/>
        <v>11</v>
      </c>
      <c r="CP349" s="11" t="str">
        <f t="shared" si="8"/>
        <v>No seguimiento</v>
      </c>
      <c r="CQ349" s="11">
        <f t="shared" si="9"/>
        <v>0</v>
      </c>
      <c r="CR349" s="12">
        <f>VLOOKUP(B349,[1]Conexión!A:B,2,0)</f>
        <v>44916</v>
      </c>
      <c r="CS349" s="10"/>
      <c r="CT349" s="14"/>
      <c r="CU349" s="14"/>
      <c r="CV349" s="14">
        <f t="shared" si="6"/>
        <v>0</v>
      </c>
      <c r="CW349" s="6">
        <v>0.6333333333333333</v>
      </c>
    </row>
    <row r="350" spans="1:101" ht="38.450000000000003" customHeight="1">
      <c r="A350" s="49" t="s">
        <v>291</v>
      </c>
      <c r="B350" s="63" t="s">
        <v>292</v>
      </c>
      <c r="C350" s="51" t="s">
        <v>293</v>
      </c>
      <c r="D350" s="21">
        <v>1020474514</v>
      </c>
      <c r="E350" s="38">
        <v>44425</v>
      </c>
      <c r="F350" s="2" t="s">
        <v>5</v>
      </c>
      <c r="G350" s="2" t="s">
        <v>10</v>
      </c>
      <c r="H350" s="2" t="s">
        <v>11</v>
      </c>
      <c r="I350" s="59" t="s">
        <v>23</v>
      </c>
      <c r="J350" s="39" t="s">
        <v>24</v>
      </c>
      <c r="K350" s="16" t="s">
        <v>49</v>
      </c>
      <c r="L350" s="48">
        <v>3127160673</v>
      </c>
      <c r="M350" s="21" t="s">
        <v>26</v>
      </c>
      <c r="N350" s="4" t="str">
        <f>IFERROR(VLOOKUP(D350,[1]Clientes!A:D,4,0),"Por Actualizar")</f>
        <v>Luis Guillermo Cadavid</v>
      </c>
      <c r="O350" s="21" t="s">
        <v>14</v>
      </c>
      <c r="P350" s="21" t="s">
        <v>15</v>
      </c>
      <c r="Q350" s="20" t="str">
        <f>IFERROR(VLOOKUP(D350,[1]Clientes!A:C,3,0),"Por Actualizar")</f>
        <v>Todo 1</v>
      </c>
      <c r="R350" s="26" t="s">
        <v>16</v>
      </c>
      <c r="S350" s="32" t="s">
        <v>16</v>
      </c>
      <c r="T350" s="32">
        <v>0.33</v>
      </c>
      <c r="U350" s="32">
        <v>0.5</v>
      </c>
      <c r="V350" s="32">
        <v>0.4</v>
      </c>
      <c r="W350" s="32">
        <v>0</v>
      </c>
      <c r="X350" s="32"/>
      <c r="Y350" s="32"/>
      <c r="Z350" s="32"/>
      <c r="AA350" s="32"/>
      <c r="AB350" s="32"/>
      <c r="AC350" s="32"/>
      <c r="AD350" s="7">
        <f t="shared" si="5"/>
        <v>0.3075</v>
      </c>
      <c r="AE350" s="18" t="s">
        <v>7</v>
      </c>
      <c r="AF350" s="18" t="s">
        <v>7</v>
      </c>
      <c r="AG350" s="18" t="s">
        <v>7</v>
      </c>
      <c r="AH350" s="18" t="s">
        <v>7</v>
      </c>
      <c r="AI350" s="18"/>
      <c r="AJ350" s="18" t="s">
        <v>7</v>
      </c>
      <c r="AK350" s="8" t="s">
        <v>7</v>
      </c>
      <c r="AL350" s="8" t="s">
        <v>7</v>
      </c>
      <c r="AM350" s="8" t="s">
        <v>7</v>
      </c>
      <c r="AN350" s="8" t="s">
        <v>7</v>
      </c>
      <c r="AO350" s="8" t="s">
        <v>7</v>
      </c>
      <c r="AP350" s="18" t="s">
        <v>7</v>
      </c>
      <c r="AQ350" s="21" t="s">
        <v>63</v>
      </c>
      <c r="AR350" s="18" t="s">
        <v>7</v>
      </c>
      <c r="AS350" s="18" t="s">
        <v>7</v>
      </c>
      <c r="AT350" s="18" t="s">
        <v>7</v>
      </c>
      <c r="AU350" s="18" t="s">
        <v>7</v>
      </c>
      <c r="AV350" s="8" t="s">
        <v>7</v>
      </c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 t="s">
        <v>7</v>
      </c>
      <c r="BS350" s="18"/>
      <c r="BT350" s="18"/>
      <c r="BU350" s="18"/>
      <c r="BV350" s="18"/>
      <c r="BW350" s="18"/>
      <c r="BX350" s="18"/>
      <c r="BY350" s="18"/>
      <c r="BZ350" s="18"/>
      <c r="CA350" s="18"/>
      <c r="CB350" s="18" t="s">
        <v>7</v>
      </c>
      <c r="CC350" s="18"/>
      <c r="CD350" s="18"/>
      <c r="CE350" s="18"/>
      <c r="CF350" s="18"/>
      <c r="CG350" s="18"/>
      <c r="CH350" s="18"/>
      <c r="CI350" s="18"/>
      <c r="CJ350" s="23" t="s">
        <v>18</v>
      </c>
      <c r="CK350" s="18"/>
      <c r="CL350" s="9">
        <v>2</v>
      </c>
      <c r="CM350" s="18" t="s">
        <v>48</v>
      </c>
      <c r="CN350" s="10">
        <v>18</v>
      </c>
      <c r="CO350" s="11">
        <f t="shared" si="7"/>
        <v>18</v>
      </c>
      <c r="CP350" s="11" t="str">
        <f t="shared" si="8"/>
        <v>No seguimiento</v>
      </c>
      <c r="CQ350" s="11">
        <f t="shared" si="9"/>
        <v>0</v>
      </c>
      <c r="CR350" s="12">
        <f>VLOOKUP(B350,[1]Conexión!A:B,2,0)</f>
        <v>44923</v>
      </c>
      <c r="CS350" s="13"/>
      <c r="CT350" s="14">
        <v>1</v>
      </c>
      <c r="CU350" s="14"/>
      <c r="CV350" s="14">
        <f t="shared" si="6"/>
        <v>1</v>
      </c>
      <c r="CW350" s="6">
        <v>0.7473333333333334</v>
      </c>
    </row>
    <row r="351" spans="1:101" ht="38.450000000000003" customHeight="1">
      <c r="A351" s="52" t="s">
        <v>294</v>
      </c>
      <c r="B351" s="21" t="s">
        <v>295</v>
      </c>
      <c r="C351" s="51" t="s">
        <v>296</v>
      </c>
      <c r="D351" s="21">
        <v>1018491382</v>
      </c>
      <c r="E351" s="38">
        <v>44410</v>
      </c>
      <c r="F351" s="3" t="s">
        <v>59</v>
      </c>
      <c r="G351" s="2" t="s">
        <v>5</v>
      </c>
      <c r="H351" s="2" t="s">
        <v>11</v>
      </c>
      <c r="I351" s="58" t="s">
        <v>23</v>
      </c>
      <c r="J351" s="68" t="s">
        <v>36</v>
      </c>
      <c r="K351" s="16" t="s">
        <v>49</v>
      </c>
      <c r="L351" s="48">
        <v>3058515562</v>
      </c>
      <c r="M351" s="21" t="s">
        <v>8</v>
      </c>
      <c r="N351" s="4" t="s">
        <v>4</v>
      </c>
      <c r="O351" s="21" t="s">
        <v>6</v>
      </c>
      <c r="P351" s="21" t="s">
        <v>1</v>
      </c>
      <c r="Q351" s="20" t="str">
        <f>IFERROR(VLOOKUP(D351,[1]Clientes!A:C,3,0),"Por Actualizar")</f>
        <v>Crowd SQA</v>
      </c>
      <c r="R351" s="27" t="s">
        <v>30</v>
      </c>
      <c r="S351" s="27" t="s">
        <v>30</v>
      </c>
      <c r="T351" s="27" t="s">
        <v>30</v>
      </c>
      <c r="U351" s="32">
        <v>0.28999999999999998</v>
      </c>
      <c r="V351" s="32">
        <v>0.5</v>
      </c>
      <c r="W351" s="32">
        <v>1</v>
      </c>
      <c r="X351" s="32" t="s">
        <v>30</v>
      </c>
      <c r="Y351" s="32" t="s">
        <v>30</v>
      </c>
      <c r="Z351" s="32" t="s">
        <v>30</v>
      </c>
      <c r="AA351" s="32" t="s">
        <v>30</v>
      </c>
      <c r="AB351" s="32" t="s">
        <v>30</v>
      </c>
      <c r="AC351" s="32" t="s">
        <v>30</v>
      </c>
      <c r="AD351" s="7">
        <f t="shared" si="5"/>
        <v>0.59666666666666668</v>
      </c>
      <c r="AE351" s="18">
        <v>44429</v>
      </c>
      <c r="AF351" s="18">
        <v>44429</v>
      </c>
      <c r="AG351" s="18"/>
      <c r="AH351" s="18" t="s">
        <v>57</v>
      </c>
      <c r="AI351" s="18"/>
      <c r="AJ351" s="18" t="s">
        <v>57</v>
      </c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 t="s">
        <v>27</v>
      </c>
      <c r="AX351" s="18" t="s">
        <v>27</v>
      </c>
      <c r="AY351" s="18" t="s">
        <v>27</v>
      </c>
      <c r="AZ351" s="18" t="s">
        <v>27</v>
      </c>
      <c r="BA351" s="18" t="s">
        <v>27</v>
      </c>
      <c r="BB351" s="18" t="s">
        <v>27</v>
      </c>
      <c r="BC351" s="18">
        <v>44429</v>
      </c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23" t="s">
        <v>18</v>
      </c>
      <c r="CK351" s="18"/>
      <c r="CL351" s="9">
        <v>0</v>
      </c>
      <c r="CM351" s="18"/>
      <c r="CN351" s="10">
        <v>0</v>
      </c>
      <c r="CO351" s="11">
        <f t="shared" si="7"/>
        <v>0</v>
      </c>
      <c r="CP351" s="11" t="str">
        <f t="shared" si="8"/>
        <v>No seguimiento</v>
      </c>
      <c r="CQ351" s="11">
        <f t="shared" si="9"/>
        <v>0</v>
      </c>
      <c r="CR351" s="12">
        <f>VLOOKUP(B351,[1]Conexión!A:B,2,0)</f>
        <v>44781</v>
      </c>
      <c r="CS351" s="10"/>
      <c r="CT351" s="14"/>
      <c r="CU351" s="14"/>
      <c r="CV351" s="14">
        <f t="shared" si="6"/>
        <v>0</v>
      </c>
      <c r="CW351" s="6" t="s">
        <v>51</v>
      </c>
    </row>
    <row r="352" spans="1:101" ht="38.450000000000003" customHeight="1">
      <c r="A352" s="56" t="s">
        <v>297</v>
      </c>
      <c r="B352" s="21" t="s">
        <v>298</v>
      </c>
      <c r="C352" s="51" t="s">
        <v>299</v>
      </c>
      <c r="D352" s="21">
        <v>80174594</v>
      </c>
      <c r="E352" s="38">
        <v>44425</v>
      </c>
      <c r="F352" s="2" t="s">
        <v>5</v>
      </c>
      <c r="G352" s="2" t="s">
        <v>5</v>
      </c>
      <c r="H352" s="2" t="s">
        <v>11</v>
      </c>
      <c r="I352" s="59" t="s">
        <v>23</v>
      </c>
      <c r="J352" s="16" t="s">
        <v>35</v>
      </c>
      <c r="K352" s="16" t="s">
        <v>49</v>
      </c>
      <c r="L352" s="48">
        <v>3112074908</v>
      </c>
      <c r="M352" s="21" t="s">
        <v>54</v>
      </c>
      <c r="N352" s="4" t="str">
        <f>IFERROR(VLOOKUP(D352,[1]Clientes!A:D,4,0),"Por Actualizar")</f>
        <v>John Duque</v>
      </c>
      <c r="O352" s="21" t="s">
        <v>6</v>
      </c>
      <c r="P352" s="21" t="s">
        <v>15</v>
      </c>
      <c r="Q352" s="20" t="str">
        <f>IFERROR(VLOOKUP(D352,[1]Clientes!A:C,3,0),"Por Actualizar")</f>
        <v>Puntos colombia</v>
      </c>
      <c r="R352" s="26" t="s">
        <v>30</v>
      </c>
      <c r="S352" s="32">
        <v>0.8</v>
      </c>
      <c r="T352" s="32">
        <v>0.72</v>
      </c>
      <c r="U352" s="32">
        <v>0.73</v>
      </c>
      <c r="V352" s="32">
        <v>1</v>
      </c>
      <c r="W352" s="32">
        <v>0</v>
      </c>
      <c r="X352" s="32">
        <v>0.33</v>
      </c>
      <c r="Y352" s="32">
        <v>0</v>
      </c>
      <c r="Z352" s="32" t="s">
        <v>30</v>
      </c>
      <c r="AA352" s="32" t="s">
        <v>30</v>
      </c>
      <c r="AB352" s="32" t="s">
        <v>30</v>
      </c>
      <c r="AC352" s="32" t="s">
        <v>30</v>
      </c>
      <c r="AD352" s="7">
        <f t="shared" si="5"/>
        <v>0.51142857142857145</v>
      </c>
      <c r="AE352" s="18" t="s">
        <v>7</v>
      </c>
      <c r="AF352" s="18" t="s">
        <v>7</v>
      </c>
      <c r="AG352" s="18" t="s">
        <v>7</v>
      </c>
      <c r="AH352" s="18" t="s">
        <v>7</v>
      </c>
      <c r="AI352" s="18"/>
      <c r="AJ352" s="18" t="s">
        <v>7</v>
      </c>
      <c r="AK352" s="18" t="s">
        <v>7</v>
      </c>
      <c r="AL352" s="18" t="s">
        <v>7</v>
      </c>
      <c r="AM352" s="18" t="s">
        <v>7</v>
      </c>
      <c r="AN352" s="18">
        <v>44521</v>
      </c>
      <c r="AO352" s="18" t="s">
        <v>7</v>
      </c>
      <c r="AP352" s="18">
        <v>44551</v>
      </c>
      <c r="AQ352" s="18"/>
      <c r="AR352" s="18" t="s">
        <v>7</v>
      </c>
      <c r="AS352" s="18" t="s">
        <v>7</v>
      </c>
      <c r="AT352" s="18" t="s">
        <v>7</v>
      </c>
      <c r="AU352" s="18" t="s">
        <v>7</v>
      </c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 t="s">
        <v>7</v>
      </c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 t="s">
        <v>7</v>
      </c>
      <c r="BZ352" s="18"/>
      <c r="CA352" s="18"/>
      <c r="CB352" s="18" t="s">
        <v>7</v>
      </c>
      <c r="CC352" s="18"/>
      <c r="CD352" s="18"/>
      <c r="CE352" s="18"/>
      <c r="CF352" s="18"/>
      <c r="CG352" s="18"/>
      <c r="CH352" s="18"/>
      <c r="CI352" s="18"/>
      <c r="CJ352" s="23" t="s">
        <v>18</v>
      </c>
      <c r="CK352" s="18"/>
      <c r="CL352" s="9">
        <v>2</v>
      </c>
      <c r="CM352" s="18"/>
      <c r="CN352" s="10">
        <v>16</v>
      </c>
      <c r="CO352" s="11">
        <f t="shared" si="7"/>
        <v>16</v>
      </c>
      <c r="CP352" s="11" t="str">
        <f t="shared" si="8"/>
        <v>No seguimiento</v>
      </c>
      <c r="CQ352" s="11">
        <f t="shared" si="9"/>
        <v>0</v>
      </c>
      <c r="CR352" s="12">
        <f>VLOOKUP(B352,[1]Conexión!A:B,2,0)</f>
        <v>44854</v>
      </c>
      <c r="CS352" s="10"/>
      <c r="CT352" s="14"/>
      <c r="CU352" s="14"/>
      <c r="CV352" s="14">
        <f t="shared" si="6"/>
        <v>0</v>
      </c>
      <c r="CW352" s="6">
        <v>0.5611666666666667</v>
      </c>
    </row>
    <row r="353" spans="1:101" ht="38.450000000000003" customHeight="1">
      <c r="A353" s="56" t="s">
        <v>300</v>
      </c>
      <c r="B353" s="21" t="s">
        <v>301</v>
      </c>
      <c r="C353" s="51" t="s">
        <v>302</v>
      </c>
      <c r="D353" s="21">
        <v>1035877496</v>
      </c>
      <c r="E353" s="38">
        <v>44407</v>
      </c>
      <c r="F353" s="2" t="s">
        <v>10</v>
      </c>
      <c r="G353" s="2" t="s">
        <v>5</v>
      </c>
      <c r="H353" s="2" t="s">
        <v>11</v>
      </c>
      <c r="I353" s="54" t="s">
        <v>23</v>
      </c>
      <c r="J353" s="40" t="s">
        <v>35</v>
      </c>
      <c r="K353" s="16" t="s">
        <v>49</v>
      </c>
      <c r="L353" s="48">
        <v>3012120862</v>
      </c>
      <c r="M353" s="21" t="s">
        <v>194</v>
      </c>
      <c r="N353" s="4" t="str">
        <f>IFERROR(VLOOKUP(D353,[1]Clientes!A:D,4,0),"Por Actualizar")</f>
        <v>Patricia Sanchez</v>
      </c>
      <c r="O353" s="21" t="s">
        <v>14</v>
      </c>
      <c r="P353" s="21" t="s">
        <v>15</v>
      </c>
      <c r="Q353" s="20" t="str">
        <f>IFERROR(VLOOKUP(D353,[1]Clientes!A:C,3,0),"Por Actualizar")</f>
        <v>Porvenir</v>
      </c>
      <c r="R353" s="27" t="s">
        <v>16</v>
      </c>
      <c r="S353" s="32">
        <v>1</v>
      </c>
      <c r="T353" s="32">
        <v>0.56999999999999995</v>
      </c>
      <c r="U353" s="32">
        <v>0.63</v>
      </c>
      <c r="V353" s="32">
        <v>0.5</v>
      </c>
      <c r="W353" s="32">
        <v>0.1</v>
      </c>
      <c r="X353" s="32">
        <v>0.21</v>
      </c>
      <c r="Y353" s="32" t="s">
        <v>30</v>
      </c>
      <c r="Z353" s="32" t="s">
        <v>30</v>
      </c>
      <c r="AA353" s="32" t="s">
        <v>30</v>
      </c>
      <c r="AB353" s="32" t="s">
        <v>30</v>
      </c>
      <c r="AC353" s="32"/>
      <c r="AD353" s="7">
        <f t="shared" si="5"/>
        <v>0.50166666666666659</v>
      </c>
      <c r="AE353" s="18" t="s">
        <v>7</v>
      </c>
      <c r="AF353" s="18" t="s">
        <v>7</v>
      </c>
      <c r="AG353" s="18" t="s">
        <v>7</v>
      </c>
      <c r="AH353" s="18" t="s">
        <v>7</v>
      </c>
      <c r="AI353" s="18"/>
      <c r="AJ353" s="18" t="s">
        <v>7</v>
      </c>
      <c r="AK353" s="18" t="s">
        <v>7</v>
      </c>
      <c r="AL353" s="18" t="s">
        <v>7</v>
      </c>
      <c r="AM353" s="18" t="s">
        <v>7</v>
      </c>
      <c r="AN353" s="18" t="s">
        <v>7</v>
      </c>
      <c r="AO353" s="18" t="s">
        <v>7</v>
      </c>
      <c r="AP353" s="18">
        <v>44551</v>
      </c>
      <c r="AQ353" s="21" t="s">
        <v>67</v>
      </c>
      <c r="AR353" s="18" t="s">
        <v>7</v>
      </c>
      <c r="AS353" s="18" t="s">
        <v>7</v>
      </c>
      <c r="AT353" s="18"/>
      <c r="AU353" s="18" t="s">
        <v>7</v>
      </c>
      <c r="AV353" s="18" t="s">
        <v>27</v>
      </c>
      <c r="AW353" s="18" t="s">
        <v>27</v>
      </c>
      <c r="AX353" s="18" t="s">
        <v>27</v>
      </c>
      <c r="AY353" s="18" t="s">
        <v>27</v>
      </c>
      <c r="AZ353" s="18" t="s">
        <v>27</v>
      </c>
      <c r="BA353" s="18" t="s">
        <v>27</v>
      </c>
      <c r="BB353" s="18" t="s">
        <v>27</v>
      </c>
      <c r="BC353" s="18" t="s">
        <v>27</v>
      </c>
      <c r="BD353" s="18"/>
      <c r="BE353" s="18"/>
      <c r="BF353" s="18"/>
      <c r="BG353" s="18"/>
      <c r="BH353" s="18" t="s">
        <v>7</v>
      </c>
      <c r="BI353" s="18"/>
      <c r="BJ353" s="18"/>
      <c r="BK353" s="18"/>
      <c r="BL353" s="18"/>
      <c r="BM353" s="18"/>
      <c r="BN353" s="18" t="s">
        <v>7</v>
      </c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23" t="s">
        <v>18</v>
      </c>
      <c r="CK353" s="18"/>
      <c r="CL353" s="9">
        <v>2</v>
      </c>
      <c r="CM353" s="18"/>
      <c r="CN353" s="10">
        <v>15</v>
      </c>
      <c r="CO353" s="11">
        <f t="shared" si="7"/>
        <v>15</v>
      </c>
      <c r="CP353" s="11" t="str">
        <f t="shared" si="8"/>
        <v>No seguimiento</v>
      </c>
      <c r="CQ353" s="11">
        <f t="shared" si="9"/>
        <v>0</v>
      </c>
      <c r="CR353" s="12">
        <f>VLOOKUP(B353,[1]Conexión!A:B,2,0)</f>
        <v>44924</v>
      </c>
      <c r="CS353" s="13"/>
      <c r="CT353" s="14">
        <v>1</v>
      </c>
      <c r="CU353" s="10"/>
      <c r="CV353" s="14">
        <f t="shared" si="6"/>
        <v>1</v>
      </c>
      <c r="CW353" s="6">
        <v>0.70550000000000002</v>
      </c>
    </row>
    <row r="354" spans="1:101" ht="38.450000000000003" customHeight="1">
      <c r="A354" s="56" t="s">
        <v>303</v>
      </c>
      <c r="B354" s="57" t="s">
        <v>304</v>
      </c>
      <c r="C354" s="51" t="s">
        <v>305</v>
      </c>
      <c r="D354" s="21">
        <v>39286393</v>
      </c>
      <c r="E354" s="38">
        <v>44417</v>
      </c>
      <c r="F354" s="2" t="s">
        <v>5</v>
      </c>
      <c r="G354" s="2" t="s">
        <v>5</v>
      </c>
      <c r="H354" s="2" t="s">
        <v>11</v>
      </c>
      <c r="I354" s="59" t="s">
        <v>23</v>
      </c>
      <c r="J354" s="40" t="s">
        <v>60</v>
      </c>
      <c r="K354" s="16" t="s">
        <v>49</v>
      </c>
      <c r="L354" s="48">
        <v>3137729020</v>
      </c>
      <c r="M354" s="21" t="s">
        <v>54</v>
      </c>
      <c r="N354" s="4" t="str">
        <f>IFERROR(VLOOKUP(D354,[1]Clientes!A:D,4,0),"Por Actualizar")</f>
        <v>Jhon Duque</v>
      </c>
      <c r="O354" s="21" t="s">
        <v>14</v>
      </c>
      <c r="P354" s="21" t="s">
        <v>15</v>
      </c>
      <c r="Q354" s="20" t="str">
        <f>IFERROR(VLOOKUP(D354,[1]Clientes!A:C,3,0),"Por Actualizar")</f>
        <v>Éxito retail</v>
      </c>
      <c r="R354" s="26" t="s">
        <v>16</v>
      </c>
      <c r="S354" s="32">
        <v>1</v>
      </c>
      <c r="T354" s="32">
        <v>0</v>
      </c>
      <c r="U354" s="32">
        <v>0</v>
      </c>
      <c r="V354" s="32"/>
      <c r="W354" s="32"/>
      <c r="X354" s="32"/>
      <c r="Y354" s="32"/>
      <c r="Z354" s="32"/>
      <c r="AA354" s="32"/>
      <c r="AB354" s="32"/>
      <c r="AC354" s="32"/>
      <c r="AD354" s="7">
        <f t="shared" si="5"/>
        <v>0.33333333333333331</v>
      </c>
      <c r="AE354" s="18" t="s">
        <v>7</v>
      </c>
      <c r="AF354" s="18" t="s">
        <v>7</v>
      </c>
      <c r="AG354" s="18" t="s">
        <v>7</v>
      </c>
      <c r="AH354" s="18" t="s">
        <v>7</v>
      </c>
      <c r="AI354" s="18"/>
      <c r="AJ354" s="18" t="s">
        <v>7</v>
      </c>
      <c r="AK354" s="18" t="s">
        <v>7</v>
      </c>
      <c r="AL354" s="18" t="s">
        <v>7</v>
      </c>
      <c r="AM354" s="18" t="s">
        <v>7</v>
      </c>
      <c r="AN354" s="18" t="s">
        <v>7</v>
      </c>
      <c r="AO354" s="18" t="s">
        <v>7</v>
      </c>
      <c r="AP354" s="18" t="s">
        <v>7</v>
      </c>
      <c r="AQ354" s="21" t="s">
        <v>63</v>
      </c>
      <c r="AR354" s="18" t="s">
        <v>7</v>
      </c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 t="s">
        <v>7</v>
      </c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 t="s">
        <v>7</v>
      </c>
      <c r="CB354" s="18"/>
      <c r="CC354" s="18"/>
      <c r="CD354" s="18"/>
      <c r="CE354" s="18"/>
      <c r="CF354" s="18"/>
      <c r="CG354" s="18"/>
      <c r="CH354" s="18"/>
      <c r="CI354" s="18"/>
      <c r="CJ354" s="23" t="s">
        <v>18</v>
      </c>
      <c r="CK354" s="18"/>
      <c r="CL354" s="9">
        <v>2</v>
      </c>
      <c r="CM354" s="18"/>
      <c r="CN354" s="10">
        <v>14</v>
      </c>
      <c r="CO354" s="11">
        <f t="shared" si="7"/>
        <v>14</v>
      </c>
      <c r="CP354" s="11" t="str">
        <f t="shared" si="8"/>
        <v>No seguimiento</v>
      </c>
      <c r="CQ354" s="11">
        <f t="shared" si="9"/>
        <v>0</v>
      </c>
      <c r="CR354" s="12">
        <f>VLOOKUP(B354,[1]Conexión!A:B,2,0)</f>
        <v>44873</v>
      </c>
      <c r="CS354" s="10"/>
      <c r="CT354" s="14"/>
      <c r="CU354" s="14">
        <v>1</v>
      </c>
      <c r="CV354" s="14">
        <f t="shared" si="6"/>
        <v>1</v>
      </c>
      <c r="CW354" s="6">
        <v>0.65133333333333332</v>
      </c>
    </row>
    <row r="355" spans="1:101" ht="38.450000000000003" customHeight="1">
      <c r="A355" s="56" t="s">
        <v>306</v>
      </c>
      <c r="B355" s="21" t="s">
        <v>307</v>
      </c>
      <c r="C355" s="51" t="s">
        <v>308</v>
      </c>
      <c r="D355" s="21">
        <v>1019127603</v>
      </c>
      <c r="E355" s="38">
        <v>44407</v>
      </c>
      <c r="F355" s="2" t="s">
        <v>10</v>
      </c>
      <c r="G355" s="2" t="s">
        <v>10</v>
      </c>
      <c r="H355" s="2" t="s">
        <v>11</v>
      </c>
      <c r="I355" s="54" t="s">
        <v>23</v>
      </c>
      <c r="J355" s="40" t="s">
        <v>13</v>
      </c>
      <c r="K355" s="16" t="s">
        <v>49</v>
      </c>
      <c r="L355" s="48">
        <v>3134682175</v>
      </c>
      <c r="M355" s="21" t="s">
        <v>54</v>
      </c>
      <c r="N355" s="4" t="str">
        <f>IFERROR(VLOOKUP(D355,[1]Clientes!A:D,4,0),"Por Actualizar")</f>
        <v>Yesid Hernandez</v>
      </c>
      <c r="O355" s="21" t="s">
        <v>6</v>
      </c>
      <c r="P355" s="21" t="s">
        <v>15</v>
      </c>
      <c r="Q355" s="20" t="str">
        <f>IFERROR(VLOOKUP(D355,[1]Clientes!A:C,3,0),"Por Actualizar")</f>
        <v>Banco Popular</v>
      </c>
      <c r="R355" s="27" t="s">
        <v>16</v>
      </c>
      <c r="S355" s="34" t="s">
        <v>16</v>
      </c>
      <c r="T355" s="32">
        <v>0.4</v>
      </c>
      <c r="U355" s="32">
        <v>0.33</v>
      </c>
      <c r="V355" s="32"/>
      <c r="W355" s="32"/>
      <c r="X355" s="32"/>
      <c r="Y355" s="32"/>
      <c r="Z355" s="32"/>
      <c r="AA355" s="32"/>
      <c r="AB355" s="32"/>
      <c r="AC355" s="32"/>
      <c r="AD355" s="7">
        <f t="shared" si="5"/>
        <v>0.36499999999999999</v>
      </c>
      <c r="AE355" s="18" t="s">
        <v>7</v>
      </c>
      <c r="AF355" s="18">
        <v>44429</v>
      </c>
      <c r="AG355" s="18">
        <v>44429</v>
      </c>
      <c r="AH355" s="18" t="s">
        <v>7</v>
      </c>
      <c r="AI355" s="18"/>
      <c r="AJ355" s="18" t="s">
        <v>57</v>
      </c>
      <c r="AK355" s="18" t="s">
        <v>57</v>
      </c>
      <c r="AL355" s="18">
        <v>44490</v>
      </c>
      <c r="AM355" s="18">
        <v>44490</v>
      </c>
      <c r="AN355" s="18">
        <v>44521</v>
      </c>
      <c r="AO355" s="18">
        <v>44521</v>
      </c>
      <c r="AP355" s="18">
        <v>44551</v>
      </c>
      <c r="AQ355" s="18"/>
      <c r="AR355" s="18">
        <v>44551</v>
      </c>
      <c r="AS355" s="18"/>
      <c r="AT355" s="18"/>
      <c r="AU355" s="18"/>
      <c r="AV355" s="18" t="s">
        <v>27</v>
      </c>
      <c r="AW355" s="18" t="s">
        <v>27</v>
      </c>
      <c r="AX355" s="18" t="s">
        <v>27</v>
      </c>
      <c r="AY355" s="18" t="s">
        <v>27</v>
      </c>
      <c r="AZ355" s="18" t="s">
        <v>27</v>
      </c>
      <c r="BA355" s="18" t="s">
        <v>27</v>
      </c>
      <c r="BB355" s="18" t="s">
        <v>27</v>
      </c>
      <c r="BC355" s="18" t="s">
        <v>27</v>
      </c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23" t="s">
        <v>18</v>
      </c>
      <c r="CK355" s="18"/>
      <c r="CL355" s="9">
        <v>2</v>
      </c>
      <c r="CM355" s="18"/>
      <c r="CN355" s="10">
        <v>2</v>
      </c>
      <c r="CO355" s="11">
        <f t="shared" si="7"/>
        <v>2</v>
      </c>
      <c r="CP355" s="11" t="str">
        <f t="shared" si="8"/>
        <v>No seguimiento</v>
      </c>
      <c r="CQ355" s="11">
        <f t="shared" si="9"/>
        <v>0</v>
      </c>
      <c r="CR355" s="12">
        <f>VLOOKUP(B355,[1]Conexión!A:B,2,0)</f>
        <v>44873</v>
      </c>
      <c r="CS355" s="10"/>
      <c r="CT355" s="14"/>
      <c r="CU355" s="14"/>
      <c r="CV355" s="14">
        <f t="shared" si="6"/>
        <v>0</v>
      </c>
      <c r="CW355" s="6">
        <v>0.42499999999999999</v>
      </c>
    </row>
    <row r="356" spans="1:101" ht="38.450000000000003" customHeight="1">
      <c r="A356" s="78" t="s">
        <v>309</v>
      </c>
      <c r="B356" s="21" t="s">
        <v>310</v>
      </c>
      <c r="C356" s="51" t="s">
        <v>311</v>
      </c>
      <c r="D356" s="21">
        <v>65757212</v>
      </c>
      <c r="E356" s="38">
        <v>44413</v>
      </c>
      <c r="F356" s="2" t="s">
        <v>5</v>
      </c>
      <c r="G356" s="2" t="s">
        <v>10</v>
      </c>
      <c r="H356" s="2" t="s">
        <v>11</v>
      </c>
      <c r="I356" s="59" t="s">
        <v>23</v>
      </c>
      <c r="J356" s="40" t="s">
        <v>21</v>
      </c>
      <c r="K356" s="16" t="s">
        <v>49</v>
      </c>
      <c r="L356" s="48">
        <v>3127315042</v>
      </c>
      <c r="M356" s="21" t="s">
        <v>54</v>
      </c>
      <c r="N356" s="4" t="str">
        <f>IFERROR(VLOOKUP(D356,[1]Clientes!A:D,4,0),"Por Actualizar")</f>
        <v>John Duque</v>
      </c>
      <c r="O356" s="21" t="s">
        <v>14</v>
      </c>
      <c r="P356" s="21" t="s">
        <v>15</v>
      </c>
      <c r="Q356" s="20" t="str">
        <f>IFERROR(VLOOKUP(D356,[1]Clientes!A:C,3,0),"Por Actualizar")</f>
        <v>Puntos colombia</v>
      </c>
      <c r="R356" s="26" t="s">
        <v>16</v>
      </c>
      <c r="S356" s="32">
        <v>1</v>
      </c>
      <c r="T356" s="32">
        <v>0.33</v>
      </c>
      <c r="U356" s="32">
        <v>0.13</v>
      </c>
      <c r="V356" s="32">
        <v>0.7</v>
      </c>
      <c r="W356" s="32">
        <v>0.5</v>
      </c>
      <c r="X356" s="32">
        <v>0.5</v>
      </c>
      <c r="Y356" s="32" t="s">
        <v>16</v>
      </c>
      <c r="Z356" s="32" t="s">
        <v>16</v>
      </c>
      <c r="AA356" s="32" t="s">
        <v>16</v>
      </c>
      <c r="AB356" s="32" t="s">
        <v>16</v>
      </c>
      <c r="AC356" s="32" t="s">
        <v>16</v>
      </c>
      <c r="AD356" s="7">
        <f t="shared" si="5"/>
        <v>0.52666666666666673</v>
      </c>
      <c r="AE356" s="18" t="s">
        <v>7</v>
      </c>
      <c r="AF356" s="18" t="s">
        <v>7</v>
      </c>
      <c r="AG356" s="18" t="s">
        <v>7</v>
      </c>
      <c r="AH356" s="18" t="s">
        <v>7</v>
      </c>
      <c r="AI356" s="18"/>
      <c r="AJ356" s="18" t="s">
        <v>7</v>
      </c>
      <c r="AK356" s="18" t="s">
        <v>7</v>
      </c>
      <c r="AL356" s="18" t="s">
        <v>7</v>
      </c>
      <c r="AM356" s="18" t="s">
        <v>7</v>
      </c>
      <c r="AN356" s="18" t="s">
        <v>7</v>
      </c>
      <c r="AO356" s="18" t="s">
        <v>7</v>
      </c>
      <c r="AP356" s="18" t="s">
        <v>7</v>
      </c>
      <c r="AQ356" s="18"/>
      <c r="AR356" s="18">
        <v>44551</v>
      </c>
      <c r="AS356" s="28" t="s">
        <v>7</v>
      </c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 t="s">
        <v>7</v>
      </c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23" t="s">
        <v>18</v>
      </c>
      <c r="CK356" s="18"/>
      <c r="CL356" s="9">
        <v>6</v>
      </c>
      <c r="CM356" s="18"/>
      <c r="CN356" s="10">
        <v>12</v>
      </c>
      <c r="CO356" s="11">
        <f t="shared" si="7"/>
        <v>13</v>
      </c>
      <c r="CP356" s="11" t="str">
        <f t="shared" si="8"/>
        <v>Realizar seguimiento</v>
      </c>
      <c r="CQ356" s="11">
        <f t="shared" si="9"/>
        <v>1</v>
      </c>
      <c r="CR356" s="12">
        <f>VLOOKUP(B356,[1]Conexión!A:B,2,0)</f>
        <v>44417</v>
      </c>
      <c r="CS356" s="10"/>
      <c r="CT356" s="14"/>
      <c r="CU356" s="14"/>
      <c r="CV356" s="14">
        <f t="shared" si="6"/>
        <v>0</v>
      </c>
      <c r="CW356" s="6">
        <v>0.73049999999999993</v>
      </c>
    </row>
    <row r="357" spans="1:101" ht="38.450000000000003" customHeight="1">
      <c r="A357" s="56" t="s">
        <v>312</v>
      </c>
      <c r="B357" s="21" t="s">
        <v>313</v>
      </c>
      <c r="C357" s="51" t="s">
        <v>314</v>
      </c>
      <c r="D357" s="21">
        <v>43714147</v>
      </c>
      <c r="E357" s="38">
        <v>44413</v>
      </c>
      <c r="F357" s="2" t="s">
        <v>5</v>
      </c>
      <c r="G357" s="2" t="s">
        <v>5</v>
      </c>
      <c r="H357" s="2" t="s">
        <v>11</v>
      </c>
      <c r="I357" s="59" t="s">
        <v>23</v>
      </c>
      <c r="J357" s="40" t="s">
        <v>36</v>
      </c>
      <c r="K357" s="16" t="s">
        <v>49</v>
      </c>
      <c r="L357" s="48">
        <v>3046294141</v>
      </c>
      <c r="M357" s="21" t="s">
        <v>54</v>
      </c>
      <c r="N357" s="4" t="str">
        <f>IFERROR(VLOOKUP(D357,[1]Clientes!A:D,4,0),"Por Actualizar")</f>
        <v>Patricia Sanchez</v>
      </c>
      <c r="O357" s="21" t="s">
        <v>14</v>
      </c>
      <c r="P357" s="21" t="s">
        <v>15</v>
      </c>
      <c r="Q357" s="20" t="str">
        <f>IFERROR(VLOOKUP(D357,[1]Clientes!A:C,3,0),"Por Actualizar")</f>
        <v>Telefónica</v>
      </c>
      <c r="R357" s="26" t="s">
        <v>30</v>
      </c>
      <c r="S357" s="32" t="s">
        <v>30</v>
      </c>
      <c r="T357" s="32">
        <v>1</v>
      </c>
      <c r="U357" s="32">
        <v>1</v>
      </c>
      <c r="V357" s="32">
        <v>0.85</v>
      </c>
      <c r="W357" s="32">
        <v>0.7</v>
      </c>
      <c r="X357" s="32">
        <v>0.4</v>
      </c>
      <c r="Y357" s="32">
        <v>1</v>
      </c>
      <c r="Z357" s="32" t="s">
        <v>30</v>
      </c>
      <c r="AA357" s="32" t="s">
        <v>30</v>
      </c>
      <c r="AB357" s="32" t="s">
        <v>30</v>
      </c>
      <c r="AC357" s="32" t="s">
        <v>30</v>
      </c>
      <c r="AD357" s="7">
        <f t="shared" si="5"/>
        <v>0.82499999999999984</v>
      </c>
      <c r="AE357" s="18" t="s">
        <v>7</v>
      </c>
      <c r="AF357" s="18" t="s">
        <v>7</v>
      </c>
      <c r="AG357" s="18" t="s">
        <v>7</v>
      </c>
      <c r="AH357" s="18" t="s">
        <v>7</v>
      </c>
      <c r="AI357" s="18"/>
      <c r="AJ357" s="18" t="s">
        <v>7</v>
      </c>
      <c r="AK357" s="18" t="s">
        <v>7</v>
      </c>
      <c r="AL357" s="18" t="s">
        <v>7</v>
      </c>
      <c r="AM357" s="8" t="s">
        <v>7</v>
      </c>
      <c r="AN357" s="18" t="s">
        <v>7</v>
      </c>
      <c r="AO357" s="18" t="s">
        <v>7</v>
      </c>
      <c r="AP357" s="18">
        <v>44551</v>
      </c>
      <c r="AQ357" s="8" t="s">
        <v>53</v>
      </c>
      <c r="AR357" s="18" t="s">
        <v>7</v>
      </c>
      <c r="AS357" s="18" t="s">
        <v>7</v>
      </c>
      <c r="AT357" s="18" t="s">
        <v>7</v>
      </c>
      <c r="AU357" s="18" t="s">
        <v>7</v>
      </c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 t="s">
        <v>7</v>
      </c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 t="s">
        <v>7</v>
      </c>
      <c r="CC357" s="18"/>
      <c r="CD357" s="18"/>
      <c r="CE357" s="18"/>
      <c r="CF357" s="18"/>
      <c r="CG357" s="18"/>
      <c r="CH357" s="18"/>
      <c r="CI357" s="18"/>
      <c r="CJ357" s="23" t="s">
        <v>18</v>
      </c>
      <c r="CK357" s="18"/>
      <c r="CL357" s="9">
        <v>2</v>
      </c>
      <c r="CM357" s="18"/>
      <c r="CN357" s="10">
        <v>13</v>
      </c>
      <c r="CO357" s="11">
        <f t="shared" si="7"/>
        <v>16</v>
      </c>
      <c r="CP357" s="11" t="str">
        <f t="shared" si="8"/>
        <v>Realizar seguimiento</v>
      </c>
      <c r="CQ357" s="11">
        <f t="shared" si="9"/>
        <v>3</v>
      </c>
      <c r="CR357" s="12">
        <f>VLOOKUP(B357,[1]Conexión!A:B,2,0)</f>
        <v>44924</v>
      </c>
      <c r="CS357" s="10"/>
      <c r="CT357" s="10"/>
      <c r="CU357" s="10"/>
      <c r="CV357" s="14">
        <f t="shared" si="6"/>
        <v>0</v>
      </c>
      <c r="CW357" s="6">
        <v>0.62783333333333335</v>
      </c>
    </row>
    <row r="358" spans="1:101" ht="38.450000000000003" customHeight="1">
      <c r="A358" s="76" t="s">
        <v>315</v>
      </c>
      <c r="B358" s="21" t="s">
        <v>316</v>
      </c>
      <c r="C358" s="51" t="s">
        <v>317</v>
      </c>
      <c r="D358" s="21">
        <v>1000635492</v>
      </c>
      <c r="E358" s="38">
        <v>44411</v>
      </c>
      <c r="F358" s="2" t="s">
        <v>9</v>
      </c>
      <c r="G358" s="2" t="s">
        <v>10</v>
      </c>
      <c r="H358" s="2" t="s">
        <v>11</v>
      </c>
      <c r="I358" s="59" t="s">
        <v>23</v>
      </c>
      <c r="J358" s="25" t="s">
        <v>36</v>
      </c>
      <c r="K358" s="16" t="s">
        <v>70</v>
      </c>
      <c r="L358" s="48">
        <v>3005993791</v>
      </c>
      <c r="M358" s="21" t="s">
        <v>26</v>
      </c>
      <c r="N358" s="4" t="str">
        <f>IFERROR(VLOOKUP(D358,[1]Clientes!A:D,4,0),"Por Actualizar")</f>
        <v>Patricia Sanchez</v>
      </c>
      <c r="O358" s="21" t="s">
        <v>14</v>
      </c>
      <c r="P358" s="44" t="s">
        <v>15</v>
      </c>
      <c r="Q358" s="20" t="str">
        <f>IFERROR(VLOOKUP(D358,[1]Clientes!A:C,3,0),"Por Actualizar")</f>
        <v>Telefónica</v>
      </c>
      <c r="R358" s="17" t="s">
        <v>16</v>
      </c>
      <c r="S358" s="17" t="s">
        <v>16</v>
      </c>
      <c r="T358" s="32">
        <v>0.57999999999999996</v>
      </c>
      <c r="U358" s="32">
        <v>0.82</v>
      </c>
      <c r="V358" s="32">
        <v>0.5</v>
      </c>
      <c r="W358" s="32">
        <v>0.33</v>
      </c>
      <c r="X358" s="32">
        <v>0</v>
      </c>
      <c r="Y358" s="32">
        <v>0.62</v>
      </c>
      <c r="Z358" s="32" t="s">
        <v>16</v>
      </c>
      <c r="AA358" s="32">
        <v>0.39</v>
      </c>
      <c r="AB358" s="32">
        <v>0.5</v>
      </c>
      <c r="AC358" s="32">
        <v>0</v>
      </c>
      <c r="AD358" s="7">
        <f t="shared" si="5"/>
        <v>0.41555555555555557</v>
      </c>
      <c r="AE358" s="18" t="s">
        <v>7</v>
      </c>
      <c r="AF358" s="18" t="s">
        <v>7</v>
      </c>
      <c r="AG358" s="18" t="s">
        <v>7</v>
      </c>
      <c r="AH358" s="18" t="s">
        <v>7</v>
      </c>
      <c r="AI358" s="18"/>
      <c r="AJ358" s="18" t="s">
        <v>7</v>
      </c>
      <c r="AK358" s="18" t="s">
        <v>7</v>
      </c>
      <c r="AL358" s="18" t="s">
        <v>7</v>
      </c>
      <c r="AM358" s="18">
        <v>44490</v>
      </c>
      <c r="AN358" s="18">
        <v>44521</v>
      </c>
      <c r="AO358" s="18" t="s">
        <v>7</v>
      </c>
      <c r="AP358" s="18">
        <v>44551</v>
      </c>
      <c r="AQ358" s="18"/>
      <c r="AR358" s="18" t="s">
        <v>7</v>
      </c>
      <c r="AS358" s="18" t="s">
        <v>7</v>
      </c>
      <c r="AT358" s="18" t="s">
        <v>7</v>
      </c>
      <c r="AU358" s="18"/>
      <c r="AV358" s="18"/>
      <c r="AW358" s="18" t="s">
        <v>7</v>
      </c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23" t="s">
        <v>18</v>
      </c>
      <c r="CK358" s="18"/>
      <c r="CL358" s="9">
        <v>7</v>
      </c>
      <c r="CM358" s="18"/>
      <c r="CN358" s="10">
        <v>11</v>
      </c>
      <c r="CO358" s="11">
        <f t="shared" si="7"/>
        <v>12</v>
      </c>
      <c r="CP358" s="11" t="str">
        <f t="shared" si="8"/>
        <v>Realizar seguimiento</v>
      </c>
      <c r="CQ358" s="11">
        <f t="shared" si="9"/>
        <v>1</v>
      </c>
      <c r="CR358" s="12">
        <v>44942</v>
      </c>
      <c r="CS358" s="13"/>
      <c r="CT358" s="14">
        <v>1</v>
      </c>
      <c r="CU358" s="14"/>
      <c r="CV358" s="14">
        <f t="shared" si="6"/>
        <v>1</v>
      </c>
      <c r="CW358" s="6">
        <v>0.63200000000000001</v>
      </c>
    </row>
    <row r="359" spans="1:101" ht="38.450000000000003" customHeight="1">
      <c r="A359" s="52" t="s">
        <v>318</v>
      </c>
      <c r="B359" s="21" t="s">
        <v>319</v>
      </c>
      <c r="C359" s="47" t="s">
        <v>320</v>
      </c>
      <c r="D359" s="21">
        <v>80110943</v>
      </c>
      <c r="E359" s="38">
        <v>44407</v>
      </c>
      <c r="F359" s="2" t="s">
        <v>5</v>
      </c>
      <c r="G359" s="2" t="s">
        <v>10</v>
      </c>
      <c r="H359" s="2" t="s">
        <v>11</v>
      </c>
      <c r="I359" s="59" t="s">
        <v>23</v>
      </c>
      <c r="J359" s="43" t="s">
        <v>46</v>
      </c>
      <c r="K359" s="16" t="s">
        <v>70</v>
      </c>
      <c r="L359" s="48">
        <v>3004231647</v>
      </c>
      <c r="M359" s="21" t="s">
        <v>54</v>
      </c>
      <c r="N359" s="4" t="str">
        <f>IFERROR(VLOOKUP(D359,[1]Clientes!A:D,4,0),"Por Actualizar")</f>
        <v>Mayra Arias</v>
      </c>
      <c r="O359" s="21" t="s">
        <v>6</v>
      </c>
      <c r="P359" s="21" t="s">
        <v>15</v>
      </c>
      <c r="Q359" s="20" t="str">
        <f>IFERROR(VLOOKUP(D359,[1]Clientes!A:C,3,0),"Por Actualizar")</f>
        <v>Seguros Alfa S.A.</v>
      </c>
      <c r="R359" s="26" t="s">
        <v>16</v>
      </c>
      <c r="S359" s="32" t="s">
        <v>16</v>
      </c>
      <c r="T359" s="32">
        <v>0.85</v>
      </c>
      <c r="U359" s="32">
        <v>0.51</v>
      </c>
      <c r="V359" s="32">
        <v>0.47</v>
      </c>
      <c r="W359" s="32">
        <v>0</v>
      </c>
      <c r="X359" s="32"/>
      <c r="Y359" s="32"/>
      <c r="Z359" s="32"/>
      <c r="AA359" s="32"/>
      <c r="AB359" s="32"/>
      <c r="AC359" s="32"/>
      <c r="AD359" s="7">
        <f t="shared" si="5"/>
        <v>0.45749999999999996</v>
      </c>
      <c r="AE359" s="18" t="s">
        <v>7</v>
      </c>
      <c r="AF359" s="18">
        <v>44429</v>
      </c>
      <c r="AG359" s="18">
        <v>44429</v>
      </c>
      <c r="AH359" s="18" t="s">
        <v>57</v>
      </c>
      <c r="AI359" s="18"/>
      <c r="AJ359" s="18" t="s">
        <v>7</v>
      </c>
      <c r="AK359" s="18" t="s">
        <v>57</v>
      </c>
      <c r="AL359" s="18">
        <v>44490</v>
      </c>
      <c r="AM359" s="18">
        <v>44490</v>
      </c>
      <c r="AN359" s="18">
        <v>44521</v>
      </c>
      <c r="AO359" s="18">
        <v>44521</v>
      </c>
      <c r="AP359" s="18">
        <v>44551</v>
      </c>
      <c r="AQ359" s="18"/>
      <c r="AR359" s="18">
        <v>44551</v>
      </c>
      <c r="AS359" s="18"/>
      <c r="AT359" s="18"/>
      <c r="AU359" s="18"/>
      <c r="AV359" s="18" t="s">
        <v>27</v>
      </c>
      <c r="AW359" s="18" t="s">
        <v>27</v>
      </c>
      <c r="AX359" s="18" t="s">
        <v>27</v>
      </c>
      <c r="AY359" s="18" t="s">
        <v>27</v>
      </c>
      <c r="AZ359" s="18" t="s">
        <v>27</v>
      </c>
      <c r="BA359" s="18" t="s">
        <v>27</v>
      </c>
      <c r="BB359" s="18" t="s">
        <v>27</v>
      </c>
      <c r="BC359" s="18" t="s">
        <v>27</v>
      </c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23" t="s">
        <v>18</v>
      </c>
      <c r="CK359" s="18"/>
      <c r="CL359" s="9">
        <v>4</v>
      </c>
      <c r="CM359" s="18"/>
      <c r="CN359" s="10">
        <v>2</v>
      </c>
      <c r="CO359" s="11">
        <f t="shared" si="7"/>
        <v>2</v>
      </c>
      <c r="CP359" s="11" t="str">
        <f t="shared" si="8"/>
        <v>No seguimiento</v>
      </c>
      <c r="CQ359" s="11">
        <f t="shared" si="9"/>
        <v>0</v>
      </c>
      <c r="CR359" s="12">
        <f>VLOOKUP(B359,[1]Conexión!A:B,2,0)</f>
        <v>44939</v>
      </c>
      <c r="CS359" s="10"/>
      <c r="CT359" s="14"/>
      <c r="CU359" s="14"/>
      <c r="CV359" s="14">
        <f t="shared" si="6"/>
        <v>0</v>
      </c>
      <c r="CW359" s="6" t="s">
        <v>51</v>
      </c>
    </row>
    <row r="360" spans="1:101" ht="38.450000000000003" customHeight="1">
      <c r="A360" s="56" t="s">
        <v>321</v>
      </c>
      <c r="B360" s="21" t="s">
        <v>322</v>
      </c>
      <c r="C360" s="51" t="s">
        <v>323</v>
      </c>
      <c r="D360" s="21">
        <v>1020727516</v>
      </c>
      <c r="E360" s="38">
        <v>44399</v>
      </c>
      <c r="F360" s="2" t="s">
        <v>10</v>
      </c>
      <c r="G360" s="29" t="s">
        <v>10</v>
      </c>
      <c r="H360" s="2" t="s">
        <v>11</v>
      </c>
      <c r="I360" s="69" t="s">
        <v>23</v>
      </c>
      <c r="J360" s="15" t="s">
        <v>33</v>
      </c>
      <c r="K360" s="24" t="s">
        <v>70</v>
      </c>
      <c r="L360" s="48">
        <v>3202396131</v>
      </c>
      <c r="M360" s="21" t="s">
        <v>28</v>
      </c>
      <c r="N360" s="4" t="str">
        <f>IFERROR(VLOOKUP(D360,[1]Clientes!A:D,4,0),"Por Actualizar")</f>
        <v>Juan Manuel Villarraga</v>
      </c>
      <c r="O360" s="21" t="s">
        <v>6</v>
      </c>
      <c r="P360" s="21" t="s">
        <v>15</v>
      </c>
      <c r="Q360" s="20" t="str">
        <f>IFERROR(VLOOKUP(D360,[1]Clientes!A:C,3,0),"Por Actualizar")</f>
        <v>Colmena</v>
      </c>
      <c r="R360" s="27" t="s">
        <v>30</v>
      </c>
      <c r="S360" s="32">
        <v>0</v>
      </c>
      <c r="T360" s="32">
        <v>0.01</v>
      </c>
      <c r="U360" s="32">
        <v>0</v>
      </c>
      <c r="V360" s="32" t="s">
        <v>30</v>
      </c>
      <c r="W360" s="32" t="s">
        <v>30</v>
      </c>
      <c r="X360" s="32" t="s">
        <v>30</v>
      </c>
      <c r="Y360" s="32" t="s">
        <v>30</v>
      </c>
      <c r="Z360" s="32">
        <v>0.2</v>
      </c>
      <c r="AA360" s="32">
        <v>0</v>
      </c>
      <c r="AB360" s="32">
        <v>0</v>
      </c>
      <c r="AC360" s="32">
        <v>0.06</v>
      </c>
      <c r="AD360" s="7">
        <f t="shared" si="5"/>
        <v>3.8571428571428576E-2</v>
      </c>
      <c r="AE360" s="18">
        <v>44398</v>
      </c>
      <c r="AF360" s="18" t="s">
        <v>7</v>
      </c>
      <c r="AG360" s="18">
        <v>44429</v>
      </c>
      <c r="AH360" s="18" t="s">
        <v>57</v>
      </c>
      <c r="AI360" s="18"/>
      <c r="AJ360" s="18" t="s">
        <v>57</v>
      </c>
      <c r="AK360" s="18" t="s">
        <v>57</v>
      </c>
      <c r="AL360" s="18">
        <v>44490</v>
      </c>
      <c r="AM360" s="18">
        <v>44490</v>
      </c>
      <c r="AN360" s="18">
        <v>44521</v>
      </c>
      <c r="AO360" s="18">
        <v>44521</v>
      </c>
      <c r="AP360" s="18">
        <v>44551</v>
      </c>
      <c r="AQ360" s="18"/>
      <c r="AR360" s="18">
        <v>44551</v>
      </c>
      <c r="AS360" s="18"/>
      <c r="AT360" s="18"/>
      <c r="AU360" s="18"/>
      <c r="AV360" s="18" t="s">
        <v>27</v>
      </c>
      <c r="AW360" s="18" t="s">
        <v>27</v>
      </c>
      <c r="AX360" s="18" t="s">
        <v>27</v>
      </c>
      <c r="AY360" s="18" t="s">
        <v>27</v>
      </c>
      <c r="AZ360" s="18" t="s">
        <v>27</v>
      </c>
      <c r="BA360" s="18" t="s">
        <v>27</v>
      </c>
      <c r="BB360" s="18" t="s">
        <v>27</v>
      </c>
      <c r="BC360" s="18" t="s">
        <v>27</v>
      </c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23" t="s">
        <v>18</v>
      </c>
      <c r="CK360" s="18"/>
      <c r="CL360" s="9">
        <v>7</v>
      </c>
      <c r="CM360" s="18"/>
      <c r="CN360" s="10">
        <v>0</v>
      </c>
      <c r="CO360" s="11">
        <f t="shared" si="7"/>
        <v>1</v>
      </c>
      <c r="CP360" s="11" t="str">
        <f t="shared" si="8"/>
        <v>Realizar seguimiento</v>
      </c>
      <c r="CQ360" s="11">
        <f t="shared" si="9"/>
        <v>1</v>
      </c>
      <c r="CR360" s="12">
        <f>VLOOKUP(B360,[1]Conexión!A:B,2,0)</f>
        <v>44939</v>
      </c>
      <c r="CS360" s="10"/>
      <c r="CT360" s="14"/>
      <c r="CU360" s="14"/>
      <c r="CV360" s="14">
        <f t="shared" si="6"/>
        <v>0</v>
      </c>
      <c r="CW360" s="6" t="s">
        <v>51</v>
      </c>
    </row>
    <row r="361" spans="1:101" ht="38.450000000000003" customHeight="1">
      <c r="A361" s="56" t="s">
        <v>324</v>
      </c>
      <c r="B361" s="21" t="s">
        <v>325</v>
      </c>
      <c r="C361" s="51" t="s">
        <v>326</v>
      </c>
      <c r="D361" s="21">
        <v>40039668</v>
      </c>
      <c r="E361" s="38">
        <v>44405</v>
      </c>
      <c r="F361" s="2" t="s">
        <v>5</v>
      </c>
      <c r="G361" s="2" t="s">
        <v>5</v>
      </c>
      <c r="H361" s="2" t="s">
        <v>11</v>
      </c>
      <c r="I361" s="59" t="s">
        <v>23</v>
      </c>
      <c r="J361" s="41" t="s">
        <v>13</v>
      </c>
      <c r="K361" s="16" t="s">
        <v>70</v>
      </c>
      <c r="L361" s="48">
        <v>3107986228</v>
      </c>
      <c r="M361" s="21" t="s">
        <v>54</v>
      </c>
      <c r="N361" s="4" t="str">
        <f>IFERROR(VLOOKUP(D361,[1]Clientes!A:D,4,0),"Por Actualizar")</f>
        <v>Luis Guillermo Cadavid</v>
      </c>
      <c r="O361" s="21" t="s">
        <v>14</v>
      </c>
      <c r="P361" s="21" t="s">
        <v>15</v>
      </c>
      <c r="Q361" s="20" t="str">
        <f>IFERROR(VLOOKUP(D361,[1]Clientes!A:C,3,0),"Por Actualizar")</f>
        <v>Todo 1</v>
      </c>
      <c r="R361" s="26" t="s">
        <v>16</v>
      </c>
      <c r="S361" s="32">
        <v>0.3</v>
      </c>
      <c r="T361" s="32">
        <v>0.02</v>
      </c>
      <c r="U361" s="32">
        <v>0</v>
      </c>
      <c r="V361" s="32"/>
      <c r="W361" s="32"/>
      <c r="X361" s="32"/>
      <c r="Y361" s="32"/>
      <c r="Z361" s="32"/>
      <c r="AA361" s="32"/>
      <c r="AB361" s="32"/>
      <c r="AC361" s="32"/>
      <c r="AD361" s="7">
        <f t="shared" si="5"/>
        <v>0.10666666666666667</v>
      </c>
      <c r="AE361" s="18" t="s">
        <v>7</v>
      </c>
      <c r="AF361" s="18">
        <v>44429</v>
      </c>
      <c r="AG361" s="18" t="s">
        <v>7</v>
      </c>
      <c r="AH361" s="18" t="s">
        <v>57</v>
      </c>
      <c r="AI361" s="18"/>
      <c r="AJ361" s="18" t="s">
        <v>57</v>
      </c>
      <c r="AK361" s="18" t="s">
        <v>57</v>
      </c>
      <c r="AL361" s="18" t="s">
        <v>7</v>
      </c>
      <c r="AM361" s="18">
        <v>44490</v>
      </c>
      <c r="AN361" s="18">
        <v>44521</v>
      </c>
      <c r="AO361" s="18">
        <v>44521</v>
      </c>
      <c r="AP361" s="18">
        <v>44551</v>
      </c>
      <c r="AQ361" s="18"/>
      <c r="AR361" s="18" t="s">
        <v>7</v>
      </c>
      <c r="AS361" s="18"/>
      <c r="AT361" s="18"/>
      <c r="AU361" s="18"/>
      <c r="AV361" s="18" t="s">
        <v>27</v>
      </c>
      <c r="AW361" s="18" t="s">
        <v>27</v>
      </c>
      <c r="AX361" s="18" t="s">
        <v>27</v>
      </c>
      <c r="AY361" s="18" t="s">
        <v>27</v>
      </c>
      <c r="AZ361" s="18" t="s">
        <v>27</v>
      </c>
      <c r="BA361" s="18" t="s">
        <v>27</v>
      </c>
      <c r="BB361" s="18" t="s">
        <v>27</v>
      </c>
      <c r="BC361" s="18" t="s">
        <v>27</v>
      </c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23" t="s">
        <v>18</v>
      </c>
      <c r="CK361" s="18"/>
      <c r="CL361" s="9">
        <v>4</v>
      </c>
      <c r="CM361" s="18"/>
      <c r="CN361" s="10">
        <v>4</v>
      </c>
      <c r="CO361" s="11">
        <f t="shared" si="7"/>
        <v>4</v>
      </c>
      <c r="CP361" s="11" t="str">
        <f t="shared" si="8"/>
        <v>No seguimiento</v>
      </c>
      <c r="CQ361" s="11">
        <f t="shared" si="9"/>
        <v>0</v>
      </c>
      <c r="CR361" s="12">
        <f>VLOOKUP(B361,[1]Conexión!A:B,2,0)</f>
        <v>44935</v>
      </c>
      <c r="CS361" s="10"/>
      <c r="CT361" s="14"/>
      <c r="CU361" s="14"/>
      <c r="CV361" s="14">
        <f t="shared" si="6"/>
        <v>0</v>
      </c>
      <c r="CW361" s="6">
        <v>0.5611666666666667</v>
      </c>
    </row>
    <row r="362" spans="1:101" ht="38.450000000000003" customHeight="1">
      <c r="A362" s="56" t="s">
        <v>327</v>
      </c>
      <c r="B362" s="21" t="s">
        <v>328</v>
      </c>
      <c r="C362" s="51" t="s">
        <v>329</v>
      </c>
      <c r="D362" s="21">
        <v>1030654674</v>
      </c>
      <c r="E362" s="38">
        <v>44396</v>
      </c>
      <c r="F362" s="3" t="s">
        <v>59</v>
      </c>
      <c r="G362" s="2" t="s">
        <v>5</v>
      </c>
      <c r="H362" s="2" t="s">
        <v>11</v>
      </c>
      <c r="I362" s="58" t="s">
        <v>23</v>
      </c>
      <c r="J362" s="25" t="s">
        <v>21</v>
      </c>
      <c r="K362" s="16" t="s">
        <v>66</v>
      </c>
      <c r="L362" s="48">
        <v>3133973268</v>
      </c>
      <c r="M362" s="21" t="s">
        <v>330</v>
      </c>
      <c r="N362" s="4" t="s">
        <v>331</v>
      </c>
      <c r="O362" s="21" t="s">
        <v>6</v>
      </c>
      <c r="P362" s="21" t="s">
        <v>1</v>
      </c>
      <c r="Q362" s="20" t="str">
        <f>IFERROR(VLOOKUP(D362,[1]Clientes!A:C,3,0),"Por Actualizar")</f>
        <v>TI</v>
      </c>
      <c r="R362" s="26">
        <v>1</v>
      </c>
      <c r="S362" s="26">
        <v>1</v>
      </c>
      <c r="T362" s="32" t="s">
        <v>30</v>
      </c>
      <c r="U362" s="32">
        <v>0.15</v>
      </c>
      <c r="V362" s="32">
        <v>0.05</v>
      </c>
      <c r="W362" s="32">
        <v>1</v>
      </c>
      <c r="X362" s="32" t="s">
        <v>30</v>
      </c>
      <c r="Y362" s="32" t="s">
        <v>30</v>
      </c>
      <c r="Z362" s="32" t="s">
        <v>30</v>
      </c>
      <c r="AA362" s="32" t="s">
        <v>30</v>
      </c>
      <c r="AB362" s="32" t="s">
        <v>30</v>
      </c>
      <c r="AC362" s="32" t="s">
        <v>30</v>
      </c>
      <c r="AD362" s="7">
        <f t="shared" ref="AD362:AD363" si="10">IFERROR(AVERAGE(R362:AC362),"Pendiente actualizar")</f>
        <v>0.6399999999999999</v>
      </c>
      <c r="AE362" s="18" t="s">
        <v>7</v>
      </c>
      <c r="AF362" s="18" t="s">
        <v>7</v>
      </c>
      <c r="AG362" s="18" t="s">
        <v>27</v>
      </c>
      <c r="AH362" s="18" t="s">
        <v>27</v>
      </c>
      <c r="AI362" s="18"/>
      <c r="AJ362" s="18" t="s">
        <v>27</v>
      </c>
      <c r="AK362" s="18" t="s">
        <v>27</v>
      </c>
      <c r="AL362" s="18" t="s">
        <v>27</v>
      </c>
      <c r="AM362" s="18" t="s">
        <v>27</v>
      </c>
      <c r="AN362" s="18" t="s">
        <v>27</v>
      </c>
      <c r="AO362" s="18" t="s">
        <v>27</v>
      </c>
      <c r="AP362" s="18" t="s">
        <v>27</v>
      </c>
      <c r="AQ362" s="18"/>
      <c r="AR362" s="18" t="s">
        <v>27</v>
      </c>
      <c r="AS362" s="18" t="s">
        <v>27</v>
      </c>
      <c r="AT362" s="18" t="s">
        <v>27</v>
      </c>
      <c r="AU362" s="18" t="s">
        <v>27</v>
      </c>
      <c r="AV362" s="18" t="s">
        <v>27</v>
      </c>
      <c r="AW362" s="18" t="s">
        <v>27</v>
      </c>
      <c r="AX362" s="18" t="s">
        <v>27</v>
      </c>
      <c r="AY362" s="18" t="s">
        <v>27</v>
      </c>
      <c r="AZ362" s="18" t="s">
        <v>27</v>
      </c>
      <c r="BA362" s="18" t="s">
        <v>27</v>
      </c>
      <c r="BB362" s="18" t="s">
        <v>27</v>
      </c>
      <c r="BC362" s="18" t="s">
        <v>27</v>
      </c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23" t="s">
        <v>18</v>
      </c>
      <c r="CK362" s="18"/>
      <c r="CL362" s="9">
        <v>0</v>
      </c>
      <c r="CM362" s="18"/>
      <c r="CN362" s="10">
        <v>2</v>
      </c>
      <c r="CO362" s="11">
        <f t="shared" si="7"/>
        <v>2</v>
      </c>
      <c r="CP362" s="11" t="str">
        <f t="shared" si="8"/>
        <v>No seguimiento</v>
      </c>
      <c r="CQ362" s="11">
        <f t="shared" si="9"/>
        <v>0</v>
      </c>
      <c r="CR362" s="12">
        <v>44943</v>
      </c>
      <c r="CS362" s="10"/>
      <c r="CT362" s="14"/>
      <c r="CU362" s="14"/>
      <c r="CV362" s="14">
        <f t="shared" si="6"/>
        <v>0</v>
      </c>
      <c r="CW362" s="6" t="s">
        <v>51</v>
      </c>
    </row>
    <row r="363" spans="1:101" ht="38.450000000000003" customHeight="1">
      <c r="A363" s="56" t="s">
        <v>332</v>
      </c>
      <c r="B363" s="21" t="s">
        <v>333</v>
      </c>
      <c r="C363" s="51" t="s">
        <v>334</v>
      </c>
      <c r="D363" s="21">
        <v>1015421993</v>
      </c>
      <c r="E363" s="38">
        <v>44403</v>
      </c>
      <c r="F363" s="2" t="s">
        <v>5</v>
      </c>
      <c r="G363" s="2" t="s">
        <v>5</v>
      </c>
      <c r="H363" s="2" t="s">
        <v>11</v>
      </c>
      <c r="I363" s="59" t="s">
        <v>23</v>
      </c>
      <c r="J363" s="40" t="s">
        <v>36</v>
      </c>
      <c r="K363" s="16" t="s">
        <v>66</v>
      </c>
      <c r="L363" s="4">
        <v>3213381967</v>
      </c>
      <c r="M363" s="21" t="s">
        <v>198</v>
      </c>
      <c r="N363" s="4" t="str">
        <f>IFERROR(VLOOKUP(D363,[1]Clientes!A:D,4,0),"Por Actualizar")</f>
        <v>John Duque</v>
      </c>
      <c r="O363" s="21" t="s">
        <v>6</v>
      </c>
      <c r="P363" s="21" t="s">
        <v>15</v>
      </c>
      <c r="Q363" s="16" t="str">
        <f>IFERROR(VLOOKUP(D363,[1]Clientes!A:C,3,0),"Por Actualizar")</f>
        <v>Puntos colombia</v>
      </c>
      <c r="R363" s="26" t="s">
        <v>30</v>
      </c>
      <c r="S363" s="32">
        <v>0.85</v>
      </c>
      <c r="T363" s="32">
        <v>0</v>
      </c>
      <c r="U363" s="32">
        <v>0</v>
      </c>
      <c r="V363" s="32">
        <v>0.33</v>
      </c>
      <c r="W363" s="32">
        <v>0</v>
      </c>
      <c r="X363" s="32">
        <v>0</v>
      </c>
      <c r="Y363" s="32" t="s">
        <v>30</v>
      </c>
      <c r="Z363" s="32" t="s">
        <v>30</v>
      </c>
      <c r="AA363" s="32" t="s">
        <v>30</v>
      </c>
      <c r="AB363" s="32" t="s">
        <v>30</v>
      </c>
      <c r="AC363" s="32" t="s">
        <v>30</v>
      </c>
      <c r="AD363" s="7">
        <f t="shared" si="10"/>
        <v>0.19666666666666666</v>
      </c>
      <c r="AE363" s="18" t="s">
        <v>7</v>
      </c>
      <c r="AF363" s="18">
        <v>44429</v>
      </c>
      <c r="AG363" s="18">
        <v>44429</v>
      </c>
      <c r="AH363" s="18" t="s">
        <v>57</v>
      </c>
      <c r="AI363" s="18"/>
      <c r="AJ363" s="18" t="s">
        <v>57</v>
      </c>
      <c r="AK363" s="18" t="s">
        <v>57</v>
      </c>
      <c r="AL363" s="18">
        <v>44490</v>
      </c>
      <c r="AM363" s="18">
        <v>44490</v>
      </c>
      <c r="AN363" s="18">
        <v>44521</v>
      </c>
      <c r="AO363" s="18">
        <v>44521</v>
      </c>
      <c r="AP363" s="18">
        <v>44551</v>
      </c>
      <c r="AQ363" s="18"/>
      <c r="AR363" s="18">
        <v>44551</v>
      </c>
      <c r="AS363" s="18"/>
      <c r="AT363" s="18"/>
      <c r="AU363" s="18"/>
      <c r="AV363" s="18" t="s">
        <v>27</v>
      </c>
      <c r="AW363" s="18" t="s">
        <v>27</v>
      </c>
      <c r="AX363" s="18" t="s">
        <v>27</v>
      </c>
      <c r="AY363" s="18" t="s">
        <v>27</v>
      </c>
      <c r="AZ363" s="18" t="s">
        <v>27</v>
      </c>
      <c r="BA363" s="18" t="s">
        <v>27</v>
      </c>
      <c r="BB363" s="18" t="s">
        <v>27</v>
      </c>
      <c r="BC363" s="18" t="s">
        <v>27</v>
      </c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23" t="s">
        <v>18</v>
      </c>
      <c r="CK363" s="18"/>
      <c r="CL363" s="9">
        <v>4</v>
      </c>
      <c r="CM363" s="18"/>
      <c r="CN363" s="10">
        <v>1</v>
      </c>
      <c r="CO363" s="11">
        <f t="shared" si="7"/>
        <v>1</v>
      </c>
      <c r="CP363" s="11" t="str">
        <f t="shared" si="8"/>
        <v>No seguimiento</v>
      </c>
      <c r="CQ363" s="11">
        <f t="shared" si="9"/>
        <v>0</v>
      </c>
      <c r="CR363" s="12">
        <f>VLOOKUP(B363,[1]Conexión!A:B,2,0)</f>
        <v>44908</v>
      </c>
      <c r="CS363" s="13"/>
      <c r="CT363" s="14">
        <v>1</v>
      </c>
      <c r="CU363" s="14"/>
      <c r="CV363" s="14">
        <f t="shared" si="6"/>
        <v>1</v>
      </c>
      <c r="CW363" s="6">
        <v>0.46950000000000003</v>
      </c>
    </row>
    <row r="364" spans="1:101" ht="38.450000000000003" customHeight="1">
      <c r="A364" s="74" t="s">
        <v>335</v>
      </c>
      <c r="B364" s="21" t="s">
        <v>336</v>
      </c>
      <c r="C364" s="51" t="s">
        <v>337</v>
      </c>
      <c r="D364" s="21">
        <v>1019036430</v>
      </c>
      <c r="E364" s="38">
        <v>44396</v>
      </c>
      <c r="F364" s="2" t="s">
        <v>10</v>
      </c>
      <c r="G364" s="2" t="s">
        <v>5</v>
      </c>
      <c r="H364" s="82" t="s">
        <v>11</v>
      </c>
      <c r="I364" s="54" t="s">
        <v>23</v>
      </c>
      <c r="J364" s="40" t="s">
        <v>39</v>
      </c>
      <c r="K364" s="16" t="s">
        <v>70</v>
      </c>
      <c r="L364" s="48">
        <v>3115539743</v>
      </c>
      <c r="M364" s="21" t="s">
        <v>55</v>
      </c>
      <c r="N364" s="4" t="str">
        <f>IFERROR(VLOOKUP(D364,[1]Clientes!A:D,4,0),"Por Actualizar")</f>
        <v>Omaida Quintero</v>
      </c>
      <c r="O364" s="21" t="s">
        <v>6</v>
      </c>
      <c r="P364" s="21" t="s">
        <v>15</v>
      </c>
      <c r="Q364" s="20" t="str">
        <f>IFERROR(VLOOKUP(D364,[1]Clientes!A:C,3,0),"Por Actualizar")</f>
        <v>Corredores Davivienda</v>
      </c>
      <c r="R364" s="26">
        <v>0.33</v>
      </c>
      <c r="S364" s="32">
        <v>0</v>
      </c>
      <c r="T364" s="32">
        <v>0</v>
      </c>
      <c r="U364" s="32">
        <v>0</v>
      </c>
      <c r="V364" s="32">
        <v>0</v>
      </c>
      <c r="W364" s="32">
        <v>0</v>
      </c>
      <c r="X364" s="32">
        <v>0</v>
      </c>
      <c r="Y364" s="32">
        <v>0</v>
      </c>
      <c r="Z364" s="32">
        <v>1</v>
      </c>
      <c r="AA364" s="32">
        <v>1</v>
      </c>
      <c r="AB364" s="32">
        <v>1</v>
      </c>
      <c r="AC364" s="32">
        <v>1</v>
      </c>
      <c r="AD364" s="7">
        <f>AVERAGE(Z364:AC364)</f>
        <v>1</v>
      </c>
      <c r="AE364" s="18" t="s">
        <v>7</v>
      </c>
      <c r="AF364" s="18" t="s">
        <v>7</v>
      </c>
      <c r="AG364" s="18" t="s">
        <v>7</v>
      </c>
      <c r="AH364" s="18" t="s">
        <v>7</v>
      </c>
      <c r="AI364" s="18"/>
      <c r="AJ364" s="18" t="s">
        <v>7</v>
      </c>
      <c r="AK364" s="18" t="s">
        <v>7</v>
      </c>
      <c r="AL364" s="18" t="s">
        <v>7</v>
      </c>
      <c r="AM364" s="18" t="s">
        <v>7</v>
      </c>
      <c r="AN364" s="8" t="s">
        <v>7</v>
      </c>
      <c r="AO364" s="8" t="s">
        <v>7</v>
      </c>
      <c r="AP364" s="8" t="s">
        <v>7</v>
      </c>
      <c r="AQ364" s="18"/>
      <c r="AR364" s="8" t="s">
        <v>7</v>
      </c>
      <c r="AS364" s="18" t="s">
        <v>7</v>
      </c>
      <c r="AT364" s="18" t="s">
        <v>7</v>
      </c>
      <c r="AU364" s="18" t="s">
        <v>7</v>
      </c>
      <c r="AV364" s="18" t="s">
        <v>27</v>
      </c>
      <c r="AW364" s="18" t="s">
        <v>27</v>
      </c>
      <c r="AX364" s="18" t="s">
        <v>27</v>
      </c>
      <c r="AY364" s="18" t="s">
        <v>27</v>
      </c>
      <c r="AZ364" s="18" t="s">
        <v>27</v>
      </c>
      <c r="BA364" s="18" t="s">
        <v>27</v>
      </c>
      <c r="BB364" s="18" t="s">
        <v>27</v>
      </c>
      <c r="BC364" s="18" t="s">
        <v>27</v>
      </c>
      <c r="BD364" s="18"/>
      <c r="BE364" s="18"/>
      <c r="BF364" s="18"/>
      <c r="BG364" s="18"/>
      <c r="BH364" s="18" t="s">
        <v>7</v>
      </c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 t="s">
        <v>7</v>
      </c>
      <c r="CC364" s="18"/>
      <c r="CD364" s="18"/>
      <c r="CE364" s="18"/>
      <c r="CF364" s="18"/>
      <c r="CG364" s="18"/>
      <c r="CH364" s="18"/>
      <c r="CI364" s="18"/>
      <c r="CJ364" s="23" t="s">
        <v>18</v>
      </c>
      <c r="CK364" s="18"/>
      <c r="CL364" s="9">
        <v>7</v>
      </c>
      <c r="CM364" s="18"/>
      <c r="CN364" s="10">
        <v>14</v>
      </c>
      <c r="CO364" s="11">
        <f t="shared" si="7"/>
        <v>17</v>
      </c>
      <c r="CP364" s="11" t="str">
        <f t="shared" si="8"/>
        <v>Realizar seguimiento</v>
      </c>
      <c r="CQ364" s="11">
        <f t="shared" si="9"/>
        <v>3</v>
      </c>
      <c r="CR364" s="12">
        <v>44377</v>
      </c>
      <c r="CS364" s="10"/>
      <c r="CT364" s="14"/>
      <c r="CU364" s="14"/>
      <c r="CV364" s="14">
        <f t="shared" si="6"/>
        <v>0</v>
      </c>
      <c r="CW364" s="6">
        <v>0.51950000000000007</v>
      </c>
    </row>
    <row r="365" spans="1:101" ht="38.450000000000003" customHeight="1">
      <c r="A365" s="56" t="s">
        <v>338</v>
      </c>
      <c r="B365" s="21" t="s">
        <v>339</v>
      </c>
      <c r="C365" s="51" t="s">
        <v>340</v>
      </c>
      <c r="D365" s="21">
        <v>52747295</v>
      </c>
      <c r="E365" s="38">
        <v>44392</v>
      </c>
      <c r="F365" s="2" t="s">
        <v>10</v>
      </c>
      <c r="G365" s="2" t="s">
        <v>10</v>
      </c>
      <c r="H365" s="2" t="s">
        <v>11</v>
      </c>
      <c r="I365" s="54" t="s">
        <v>23</v>
      </c>
      <c r="J365" s="40" t="s">
        <v>12</v>
      </c>
      <c r="K365" s="16" t="s">
        <v>70</v>
      </c>
      <c r="L365" s="48">
        <v>3182240565</v>
      </c>
      <c r="M365" s="21" t="s">
        <v>55</v>
      </c>
      <c r="N365" s="4" t="str">
        <f>IFERROR(VLOOKUP(D365,[1]Clientes!A:D,4,0),"Por Actualizar")</f>
        <v>Omaida Quintero</v>
      </c>
      <c r="O365" s="21" t="s">
        <v>6</v>
      </c>
      <c r="P365" s="21" t="s">
        <v>15</v>
      </c>
      <c r="Q365" s="20" t="str">
        <f>IFERROR(VLOOKUP(D365,[1]Clientes!A:C,3,0),"Por Actualizar")</f>
        <v>ACH</v>
      </c>
      <c r="R365" s="27" t="s">
        <v>16</v>
      </c>
      <c r="S365" s="34" t="s">
        <v>16</v>
      </c>
      <c r="T365" s="32">
        <v>0</v>
      </c>
      <c r="U365" s="32">
        <v>0.21</v>
      </c>
      <c r="V365" s="32"/>
      <c r="W365" s="32"/>
      <c r="X365" s="32">
        <v>0.09</v>
      </c>
      <c r="Y365" s="32"/>
      <c r="Z365" s="32"/>
      <c r="AA365" s="32"/>
      <c r="AB365" s="32"/>
      <c r="AC365" s="32"/>
      <c r="AD365" s="7">
        <f t="shared" ref="AD365:AD428" si="11">IFERROR(AVERAGE(R365:AC365),"Pendiente actualizar")</f>
        <v>9.9999999999999992E-2</v>
      </c>
      <c r="AE365" s="18" t="s">
        <v>7</v>
      </c>
      <c r="AF365" s="18" t="s">
        <v>7</v>
      </c>
      <c r="AG365" s="18" t="s">
        <v>7</v>
      </c>
      <c r="AH365" s="18" t="s">
        <v>7</v>
      </c>
      <c r="AI365" s="18"/>
      <c r="AJ365" s="18" t="s">
        <v>7</v>
      </c>
      <c r="AK365" s="18" t="s">
        <v>7</v>
      </c>
      <c r="AL365" s="8" t="s">
        <v>7</v>
      </c>
      <c r="AM365" s="18">
        <v>44490</v>
      </c>
      <c r="AN365" s="18">
        <v>44521</v>
      </c>
      <c r="AO365" s="18">
        <v>44531</v>
      </c>
      <c r="AP365" s="18">
        <v>44551</v>
      </c>
      <c r="AQ365" s="18"/>
      <c r="AR365" s="18" t="s">
        <v>27</v>
      </c>
      <c r="AS365" s="18" t="s">
        <v>27</v>
      </c>
      <c r="AT365" s="18" t="s">
        <v>27</v>
      </c>
      <c r="AU365" s="18" t="s">
        <v>27</v>
      </c>
      <c r="AV365" s="18" t="s">
        <v>27</v>
      </c>
      <c r="AW365" s="18" t="s">
        <v>27</v>
      </c>
      <c r="AX365" s="18" t="s">
        <v>27</v>
      </c>
      <c r="AY365" s="18" t="s">
        <v>27</v>
      </c>
      <c r="AZ365" s="18" t="s">
        <v>27</v>
      </c>
      <c r="BA365" s="18" t="s">
        <v>27</v>
      </c>
      <c r="BB365" s="18" t="s">
        <v>7</v>
      </c>
      <c r="BC365" s="18" t="s">
        <v>27</v>
      </c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 t="s">
        <v>7</v>
      </c>
      <c r="BP365" s="18"/>
      <c r="BQ365" s="18" t="s">
        <v>7</v>
      </c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23" t="s">
        <v>18</v>
      </c>
      <c r="CK365" s="18"/>
      <c r="CL365" s="9">
        <v>7</v>
      </c>
      <c r="CM365" s="18"/>
      <c r="CN365" s="10">
        <v>9</v>
      </c>
      <c r="CO365" s="11">
        <f t="shared" si="7"/>
        <v>10</v>
      </c>
      <c r="CP365" s="11" t="str">
        <f t="shared" si="8"/>
        <v>Realizar seguimiento</v>
      </c>
      <c r="CQ365" s="11">
        <f t="shared" si="9"/>
        <v>1</v>
      </c>
      <c r="CR365" s="12">
        <f>VLOOKUP(B365,[1]Conexión!A:B,2,0)</f>
        <v>44942</v>
      </c>
      <c r="CS365" s="10"/>
      <c r="CT365" s="14"/>
      <c r="CU365" s="14"/>
      <c r="CV365" s="14">
        <f t="shared" si="6"/>
        <v>0</v>
      </c>
      <c r="CW365" s="6">
        <v>0.51</v>
      </c>
    </row>
    <row r="366" spans="1:101" ht="38.450000000000003" customHeight="1">
      <c r="A366" s="76" t="s">
        <v>341</v>
      </c>
      <c r="B366" s="21" t="s">
        <v>342</v>
      </c>
      <c r="C366" s="51" t="s">
        <v>343</v>
      </c>
      <c r="D366" s="21">
        <v>1013581485</v>
      </c>
      <c r="E366" s="38">
        <v>44384</v>
      </c>
      <c r="F366" s="2" t="s">
        <v>10</v>
      </c>
      <c r="G366" s="45" t="s">
        <v>5</v>
      </c>
      <c r="H366" s="2" t="s">
        <v>11</v>
      </c>
      <c r="I366" s="58" t="s">
        <v>3</v>
      </c>
      <c r="J366" s="40" t="s">
        <v>13</v>
      </c>
      <c r="K366" s="16" t="s">
        <v>70</v>
      </c>
      <c r="L366" s="48">
        <v>3208528693</v>
      </c>
      <c r="M366" s="21" t="s">
        <v>55</v>
      </c>
      <c r="N366" s="4" t="str">
        <f>IFERROR(VLOOKUP(D366,[1]Clientes!A:D,4,0),"Por Actualizar")</f>
        <v>Patricia Sanchez</v>
      </c>
      <c r="O366" s="21" t="s">
        <v>6</v>
      </c>
      <c r="P366" s="21" t="s">
        <v>15</v>
      </c>
      <c r="Q366" s="20" t="str">
        <f>IFERROR(VLOOKUP(D366,[1]Clientes!A:C,3,0),"Por Actualizar")</f>
        <v>Banco de Bogotá</v>
      </c>
      <c r="R366" s="27" t="s">
        <v>16</v>
      </c>
      <c r="S366" s="34" t="s">
        <v>16</v>
      </c>
      <c r="T366" s="32">
        <v>0.46</v>
      </c>
      <c r="U366" s="32">
        <v>7.0000000000000007E-2</v>
      </c>
      <c r="V366" s="32"/>
      <c r="W366" s="32"/>
      <c r="X366" s="32"/>
      <c r="Y366" s="32"/>
      <c r="Z366" s="32"/>
      <c r="AA366" s="32"/>
      <c r="AB366" s="32"/>
      <c r="AC366" s="32"/>
      <c r="AD366" s="7">
        <f t="shared" si="11"/>
        <v>0.26500000000000001</v>
      </c>
      <c r="AE366" s="18">
        <v>44429</v>
      </c>
      <c r="AF366" s="18">
        <v>44429</v>
      </c>
      <c r="AG366" s="18" t="s">
        <v>57</v>
      </c>
      <c r="AH366" s="18" t="s">
        <v>7</v>
      </c>
      <c r="AI366" s="18"/>
      <c r="AJ366" s="18">
        <v>44470</v>
      </c>
      <c r="AK366" s="18">
        <v>44470</v>
      </c>
      <c r="AL366" s="18">
        <v>44490</v>
      </c>
      <c r="AM366" s="18">
        <v>44501</v>
      </c>
      <c r="AN366" s="18">
        <v>44531</v>
      </c>
      <c r="AO366" s="18" t="s">
        <v>27</v>
      </c>
      <c r="AP366" s="18" t="s">
        <v>27</v>
      </c>
      <c r="AQ366" s="18"/>
      <c r="AR366" s="18" t="s">
        <v>27</v>
      </c>
      <c r="AS366" s="18" t="s">
        <v>27</v>
      </c>
      <c r="AT366" s="18" t="s">
        <v>27</v>
      </c>
      <c r="AU366" s="18" t="s">
        <v>27</v>
      </c>
      <c r="AV366" s="18" t="s">
        <v>27</v>
      </c>
      <c r="AW366" s="18" t="s">
        <v>27</v>
      </c>
      <c r="AX366" s="18" t="s">
        <v>27</v>
      </c>
      <c r="AY366" s="18" t="s">
        <v>27</v>
      </c>
      <c r="AZ366" s="18" t="s">
        <v>27</v>
      </c>
      <c r="BA366" s="18" t="s">
        <v>27</v>
      </c>
      <c r="BB366" s="18" t="s">
        <v>27</v>
      </c>
      <c r="BC366" s="18" t="s">
        <v>27</v>
      </c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23" t="s">
        <v>344</v>
      </c>
      <c r="CK366" s="18"/>
      <c r="CL366" s="9">
        <v>6</v>
      </c>
      <c r="CM366" s="18"/>
      <c r="CN366" s="10">
        <v>1</v>
      </c>
      <c r="CO366" s="11">
        <f t="shared" si="7"/>
        <v>1</v>
      </c>
      <c r="CP366" s="11" t="str">
        <f t="shared" si="8"/>
        <v>No seguimiento</v>
      </c>
      <c r="CQ366" s="11">
        <f t="shared" si="9"/>
        <v>0</v>
      </c>
      <c r="CR366" s="12">
        <f>VLOOKUP(B366,[1]Conexión!A:B,2,0)</f>
        <v>44911</v>
      </c>
      <c r="CS366" s="10"/>
      <c r="CT366" s="14"/>
      <c r="CU366" s="14"/>
      <c r="CV366" s="14">
        <f t="shared" si="6"/>
        <v>0</v>
      </c>
      <c r="CW366" s="6">
        <v>0.41816666666666669</v>
      </c>
    </row>
    <row r="367" spans="1:101" ht="38.450000000000003" customHeight="1">
      <c r="A367" s="49" t="s">
        <v>345</v>
      </c>
      <c r="B367" s="63" t="s">
        <v>346</v>
      </c>
      <c r="C367" s="51" t="s">
        <v>347</v>
      </c>
      <c r="D367" s="21">
        <v>1004051989</v>
      </c>
      <c r="E367" s="38">
        <v>44383</v>
      </c>
      <c r="F367" s="2" t="s">
        <v>10</v>
      </c>
      <c r="G367" s="2" t="s">
        <v>10</v>
      </c>
      <c r="H367" s="2" t="s">
        <v>11</v>
      </c>
      <c r="I367" s="58" t="s">
        <v>3</v>
      </c>
      <c r="J367" s="40" t="s">
        <v>36</v>
      </c>
      <c r="K367" s="16" t="s">
        <v>70</v>
      </c>
      <c r="L367" s="48">
        <v>3117942068</v>
      </c>
      <c r="M367" s="21" t="s">
        <v>26</v>
      </c>
      <c r="N367" s="4" t="str">
        <f>IFERROR(VLOOKUP(D367,[1]Clientes!A:D,4,0),"Por Actualizar")</f>
        <v>Patricia Sanchez</v>
      </c>
      <c r="O367" s="21" t="s">
        <v>6</v>
      </c>
      <c r="P367" s="21" t="s">
        <v>15</v>
      </c>
      <c r="Q367" s="16" t="str">
        <f>IFERROR(VLOOKUP(D367,[1]Clientes!A:C,3,0),"Por Actualizar")</f>
        <v>Telefónica</v>
      </c>
      <c r="R367" s="27" t="s">
        <v>30</v>
      </c>
      <c r="S367" s="32">
        <v>0.81</v>
      </c>
      <c r="T367" s="32">
        <v>0.56999999999999995</v>
      </c>
      <c r="U367" s="32">
        <v>0.5</v>
      </c>
      <c r="V367" s="32">
        <v>0.2</v>
      </c>
      <c r="W367" s="32">
        <v>0.17</v>
      </c>
      <c r="X367" s="32">
        <v>0.14000000000000001</v>
      </c>
      <c r="Y367" s="32" t="s">
        <v>30</v>
      </c>
      <c r="Z367" s="32" t="s">
        <v>30</v>
      </c>
      <c r="AA367" s="32" t="s">
        <v>30</v>
      </c>
      <c r="AB367" s="32" t="s">
        <v>30</v>
      </c>
      <c r="AC367" s="32" t="s">
        <v>30</v>
      </c>
      <c r="AD367" s="7">
        <f t="shared" si="11"/>
        <v>0.39833333333333337</v>
      </c>
      <c r="AE367" s="18" t="s">
        <v>7</v>
      </c>
      <c r="AF367" s="18" t="s">
        <v>7</v>
      </c>
      <c r="AG367" s="18" t="s">
        <v>7</v>
      </c>
      <c r="AH367" s="18" t="s">
        <v>7</v>
      </c>
      <c r="AI367" s="18"/>
      <c r="AJ367" s="18" t="s">
        <v>7</v>
      </c>
      <c r="AK367" s="8" t="s">
        <v>7</v>
      </c>
      <c r="AL367" s="8" t="s">
        <v>7</v>
      </c>
      <c r="AM367" s="8" t="s">
        <v>7</v>
      </c>
      <c r="AN367" s="8" t="s">
        <v>7</v>
      </c>
      <c r="AO367" s="8" t="s">
        <v>7</v>
      </c>
      <c r="AP367" s="18" t="s">
        <v>7</v>
      </c>
      <c r="AQ367" s="21" t="s">
        <v>67</v>
      </c>
      <c r="AR367" s="18" t="s">
        <v>7</v>
      </c>
      <c r="AS367" s="18" t="s">
        <v>7</v>
      </c>
      <c r="AT367" s="18" t="s">
        <v>7</v>
      </c>
      <c r="AU367" s="18" t="s">
        <v>7</v>
      </c>
      <c r="AV367" s="18" t="s">
        <v>27</v>
      </c>
      <c r="AW367" s="18" t="s">
        <v>27</v>
      </c>
      <c r="AX367" s="18" t="s">
        <v>27</v>
      </c>
      <c r="AY367" s="18" t="s">
        <v>27</v>
      </c>
      <c r="AZ367" s="18" t="s">
        <v>27</v>
      </c>
      <c r="BA367" s="18" t="s">
        <v>27</v>
      </c>
      <c r="BB367" s="18" t="s">
        <v>27</v>
      </c>
      <c r="BC367" s="18" t="s">
        <v>27</v>
      </c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 t="s">
        <v>7</v>
      </c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 t="s">
        <v>7</v>
      </c>
      <c r="CC367" s="18"/>
      <c r="CD367" s="18"/>
      <c r="CE367" s="18"/>
      <c r="CF367" s="18"/>
      <c r="CG367" s="18"/>
      <c r="CH367" s="18"/>
      <c r="CI367" s="18"/>
      <c r="CJ367" s="23" t="s">
        <v>344</v>
      </c>
      <c r="CK367" s="18"/>
      <c r="CL367" s="9">
        <v>2</v>
      </c>
      <c r="CM367" s="18"/>
      <c r="CN367" s="10">
        <v>17</v>
      </c>
      <c r="CO367" s="11">
        <f t="shared" si="7"/>
        <v>17</v>
      </c>
      <c r="CP367" s="11" t="str">
        <f t="shared" si="8"/>
        <v>No seguimiento</v>
      </c>
      <c r="CQ367" s="11">
        <f t="shared" si="9"/>
        <v>0</v>
      </c>
      <c r="CR367" s="12">
        <f>VLOOKUP(B367,[1]Conexión!A:B,2,0)</f>
        <v>44917</v>
      </c>
      <c r="CS367" s="13"/>
      <c r="CT367" s="14">
        <v>1</v>
      </c>
      <c r="CU367" s="14"/>
      <c r="CV367" s="14">
        <f t="shared" si="6"/>
        <v>1</v>
      </c>
      <c r="CW367" s="6">
        <v>0.67216666666666669</v>
      </c>
    </row>
    <row r="368" spans="1:101" ht="38.450000000000003" customHeight="1">
      <c r="A368" s="52" t="s">
        <v>348</v>
      </c>
      <c r="B368" s="21" t="s">
        <v>349</v>
      </c>
      <c r="C368" s="51" t="s">
        <v>350</v>
      </c>
      <c r="D368" s="21">
        <v>80742302</v>
      </c>
      <c r="E368" s="38">
        <v>44386</v>
      </c>
      <c r="F368" s="2" t="s">
        <v>5</v>
      </c>
      <c r="G368" s="2" t="s">
        <v>5</v>
      </c>
      <c r="H368" s="2" t="s">
        <v>11</v>
      </c>
      <c r="I368" s="59" t="s">
        <v>23</v>
      </c>
      <c r="J368" s="40" t="s">
        <v>33</v>
      </c>
      <c r="K368" s="16" t="s">
        <v>70</v>
      </c>
      <c r="L368" s="48" t="s">
        <v>351</v>
      </c>
      <c r="M368" s="21" t="s">
        <v>352</v>
      </c>
      <c r="N368" s="4" t="str">
        <f>IFERROR(VLOOKUP(D368,[1]Clientes!A:D,4,0),"Por Actualizar")</f>
        <v>Angela Parra</v>
      </c>
      <c r="O368" s="21" t="s">
        <v>6</v>
      </c>
      <c r="P368" s="21" t="s">
        <v>15</v>
      </c>
      <c r="Q368" s="20" t="str">
        <f>IFERROR(VLOOKUP(D368,[1]Clientes!A:C,3,0),"Por Actualizar")</f>
        <v>ATH</v>
      </c>
      <c r="R368" s="26" t="s">
        <v>16</v>
      </c>
      <c r="S368" s="32">
        <v>0.63</v>
      </c>
      <c r="T368" s="32">
        <v>0.44</v>
      </c>
      <c r="U368" s="32">
        <v>0</v>
      </c>
      <c r="V368" s="32">
        <v>0</v>
      </c>
      <c r="W368" s="32">
        <v>0</v>
      </c>
      <c r="X368" s="32">
        <v>0</v>
      </c>
      <c r="Y368" s="32" t="s">
        <v>16</v>
      </c>
      <c r="Z368" s="32" t="s">
        <v>16</v>
      </c>
      <c r="AA368" s="32" t="s">
        <v>16</v>
      </c>
      <c r="AB368" s="32"/>
      <c r="AC368" s="32"/>
      <c r="AD368" s="7">
        <f t="shared" si="11"/>
        <v>0.17833333333333334</v>
      </c>
      <c r="AE368" s="18" t="s">
        <v>7</v>
      </c>
      <c r="AF368" s="18" t="s">
        <v>7</v>
      </c>
      <c r="AG368" s="18" t="s">
        <v>7</v>
      </c>
      <c r="AH368" s="18" t="s">
        <v>57</v>
      </c>
      <c r="AI368" s="18"/>
      <c r="AJ368" s="18">
        <v>44470</v>
      </c>
      <c r="AK368" s="18">
        <v>44470</v>
      </c>
      <c r="AL368" s="18">
        <v>44490</v>
      </c>
      <c r="AM368" s="18">
        <v>44501</v>
      </c>
      <c r="AN368" s="18">
        <v>44531</v>
      </c>
      <c r="AO368" s="18" t="s">
        <v>27</v>
      </c>
      <c r="AP368" s="18" t="s">
        <v>27</v>
      </c>
      <c r="AQ368" s="18"/>
      <c r="AR368" s="18" t="s">
        <v>27</v>
      </c>
      <c r="AS368" s="18" t="s">
        <v>27</v>
      </c>
      <c r="AT368" s="18" t="s">
        <v>27</v>
      </c>
      <c r="AU368" s="18" t="s">
        <v>27</v>
      </c>
      <c r="AV368" s="18" t="s">
        <v>27</v>
      </c>
      <c r="AW368" s="18" t="s">
        <v>27</v>
      </c>
      <c r="AX368" s="18" t="s">
        <v>27</v>
      </c>
      <c r="AY368" s="18" t="s">
        <v>27</v>
      </c>
      <c r="AZ368" s="18" t="s">
        <v>27</v>
      </c>
      <c r="BA368" s="18" t="s">
        <v>27</v>
      </c>
      <c r="BB368" s="18" t="s">
        <v>27</v>
      </c>
      <c r="BC368" s="18" t="s">
        <v>27</v>
      </c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 t="s">
        <v>7</v>
      </c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 t="s">
        <v>7</v>
      </c>
      <c r="CC368" s="18"/>
      <c r="CD368" s="18"/>
      <c r="CE368" s="18"/>
      <c r="CF368" s="18"/>
      <c r="CG368" s="18"/>
      <c r="CH368" s="18"/>
      <c r="CI368" s="18"/>
      <c r="CJ368" s="23" t="s">
        <v>18</v>
      </c>
      <c r="CK368" s="18"/>
      <c r="CL368" s="9">
        <v>3</v>
      </c>
      <c r="CM368" s="18"/>
      <c r="CN368" s="10">
        <v>5</v>
      </c>
      <c r="CO368" s="11">
        <f t="shared" si="7"/>
        <v>5</v>
      </c>
      <c r="CP368" s="11" t="str">
        <f t="shared" si="8"/>
        <v>No seguimiento</v>
      </c>
      <c r="CQ368" s="11">
        <f t="shared" si="9"/>
        <v>0</v>
      </c>
      <c r="CR368" s="12">
        <f>VLOOKUP(B368,[1]Conexión!A:B,2,0)</f>
        <v>44937</v>
      </c>
      <c r="CS368" s="10"/>
      <c r="CT368" s="14"/>
      <c r="CU368" s="14"/>
      <c r="CV368" s="14">
        <f t="shared" si="6"/>
        <v>0</v>
      </c>
      <c r="CW368" s="6">
        <v>0.48616666666666669</v>
      </c>
    </row>
    <row r="369" spans="1:101" ht="38.450000000000003" customHeight="1">
      <c r="A369" s="56" t="s">
        <v>353</v>
      </c>
      <c r="B369" s="21" t="s">
        <v>354</v>
      </c>
      <c r="C369" s="51" t="s">
        <v>355</v>
      </c>
      <c r="D369" s="21">
        <v>1017167413</v>
      </c>
      <c r="E369" s="38">
        <v>44378</v>
      </c>
      <c r="F369" s="2" t="s">
        <v>10</v>
      </c>
      <c r="G369" s="2" t="s">
        <v>10</v>
      </c>
      <c r="H369" s="2" t="s">
        <v>11</v>
      </c>
      <c r="I369" s="58" t="s">
        <v>3</v>
      </c>
      <c r="J369" s="40" t="s">
        <v>13</v>
      </c>
      <c r="K369" s="16" t="s">
        <v>70</v>
      </c>
      <c r="L369" s="48">
        <v>3178931741</v>
      </c>
      <c r="M369" s="21" t="s">
        <v>55</v>
      </c>
      <c r="N369" s="4" t="str">
        <f>IFERROR(VLOOKUP(D369,[1]Clientes!A:D,4,0),"Por Actualizar")</f>
        <v>Carlos Jimenez</v>
      </c>
      <c r="O369" s="21" t="s">
        <v>14</v>
      </c>
      <c r="P369" s="21" t="s">
        <v>15</v>
      </c>
      <c r="Q369" s="16" t="str">
        <f>IFERROR(VLOOKUP(D369,[1]Clientes!A:C,3,0),"Por Actualizar")</f>
        <v>MVM</v>
      </c>
      <c r="R369" s="27" t="s">
        <v>16</v>
      </c>
      <c r="S369" s="32">
        <v>0.2</v>
      </c>
      <c r="T369" s="32">
        <v>0</v>
      </c>
      <c r="U369" s="32">
        <v>0.25</v>
      </c>
      <c r="V369" s="32"/>
      <c r="W369" s="32"/>
      <c r="X369" s="32"/>
      <c r="Y369" s="32"/>
      <c r="Z369" s="32"/>
      <c r="AA369" s="32"/>
      <c r="AB369" s="32"/>
      <c r="AC369" s="32"/>
      <c r="AD369" s="7">
        <f t="shared" si="11"/>
        <v>0.15</v>
      </c>
      <c r="AE369" s="18" t="s">
        <v>7</v>
      </c>
      <c r="AF369" s="18" t="s">
        <v>7</v>
      </c>
      <c r="AG369" s="18" t="s">
        <v>7</v>
      </c>
      <c r="AH369" s="18"/>
      <c r="AI369" s="18"/>
      <c r="AJ369" s="18" t="s">
        <v>7</v>
      </c>
      <c r="AK369" s="18" t="s">
        <v>7</v>
      </c>
      <c r="AL369" s="18" t="s">
        <v>7</v>
      </c>
      <c r="AM369" s="18" t="s">
        <v>7</v>
      </c>
      <c r="AN369" s="18" t="s">
        <v>7</v>
      </c>
      <c r="AO369" s="18" t="s">
        <v>7</v>
      </c>
      <c r="AP369" s="18" t="s">
        <v>7</v>
      </c>
      <c r="AQ369" s="18" t="s">
        <v>7</v>
      </c>
      <c r="AR369" s="18" t="s">
        <v>7</v>
      </c>
      <c r="AS369" s="18" t="s">
        <v>27</v>
      </c>
      <c r="AT369" s="18" t="s">
        <v>27</v>
      </c>
      <c r="AU369" s="18" t="s">
        <v>27</v>
      </c>
      <c r="AV369" s="18" t="s">
        <v>27</v>
      </c>
      <c r="AW369" s="18" t="s">
        <v>27</v>
      </c>
      <c r="AX369" s="18" t="s">
        <v>27</v>
      </c>
      <c r="AY369" s="18" t="s">
        <v>27</v>
      </c>
      <c r="AZ369" s="18" t="s">
        <v>7</v>
      </c>
      <c r="BA369" s="18" t="s">
        <v>7</v>
      </c>
      <c r="BB369" s="18" t="s">
        <v>27</v>
      </c>
      <c r="BC369" s="18" t="s">
        <v>27</v>
      </c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 t="s">
        <v>7</v>
      </c>
      <c r="CD369" s="18"/>
      <c r="CE369" s="18"/>
      <c r="CF369" s="18"/>
      <c r="CG369" s="18"/>
      <c r="CH369" s="18"/>
      <c r="CI369" s="18"/>
      <c r="CJ369" s="23" t="s">
        <v>344</v>
      </c>
      <c r="CK369" s="18"/>
      <c r="CL369" s="9">
        <v>4</v>
      </c>
      <c r="CM369" s="18"/>
      <c r="CN369" s="10">
        <v>14</v>
      </c>
      <c r="CO369" s="11">
        <f t="shared" si="7"/>
        <v>15</v>
      </c>
      <c r="CP369" s="11" t="str">
        <f t="shared" si="8"/>
        <v>Realizar seguimiento</v>
      </c>
      <c r="CQ369" s="11">
        <f t="shared" si="9"/>
        <v>1</v>
      </c>
      <c r="CR369" s="12">
        <f>VLOOKUP(B369,[1]Conexión!A:B,2,0)</f>
        <v>44941</v>
      </c>
      <c r="CS369" s="10"/>
      <c r="CT369" s="14"/>
      <c r="CU369" s="14"/>
      <c r="CV369" s="14">
        <f t="shared" si="6"/>
        <v>0</v>
      </c>
      <c r="CW369" s="6">
        <v>0.69450000000000001</v>
      </c>
    </row>
    <row r="370" spans="1:101" ht="38.450000000000003" customHeight="1">
      <c r="A370" s="56" t="s">
        <v>356</v>
      </c>
      <c r="B370" s="21" t="s">
        <v>357</v>
      </c>
      <c r="C370" s="51" t="s">
        <v>358</v>
      </c>
      <c r="D370" s="21">
        <v>1018434339</v>
      </c>
      <c r="E370" s="38">
        <v>44383</v>
      </c>
      <c r="F370" s="2" t="s">
        <v>5</v>
      </c>
      <c r="G370" s="2" t="s">
        <v>10</v>
      </c>
      <c r="H370" s="2" t="s">
        <v>11</v>
      </c>
      <c r="I370" s="59" t="s">
        <v>23</v>
      </c>
      <c r="J370" s="15" t="s">
        <v>33</v>
      </c>
      <c r="K370" s="16" t="s">
        <v>66</v>
      </c>
      <c r="L370" s="48">
        <v>3507409049</v>
      </c>
      <c r="M370" s="21" t="s">
        <v>352</v>
      </c>
      <c r="N370" s="4" t="str">
        <f>IFERROR(VLOOKUP(D370,[1]Clientes!A:D,4,0),"Por Actualizar")</f>
        <v>Angela Parra</v>
      </c>
      <c r="O370" s="21" t="s">
        <v>6</v>
      </c>
      <c r="P370" s="21" t="s">
        <v>15</v>
      </c>
      <c r="Q370" s="20" t="str">
        <f>IFERROR(VLOOKUP(D370,[1]Clientes!A:C,3,0),"Por Actualizar")</f>
        <v>ATH</v>
      </c>
      <c r="R370" s="26" t="s">
        <v>16</v>
      </c>
      <c r="S370" s="32">
        <v>0.35</v>
      </c>
      <c r="T370" s="32">
        <v>0.33</v>
      </c>
      <c r="U370" s="32">
        <v>1</v>
      </c>
      <c r="V370" s="32">
        <v>0</v>
      </c>
      <c r="W370" s="32">
        <v>0</v>
      </c>
      <c r="X370" s="32">
        <v>0</v>
      </c>
      <c r="Y370" s="32">
        <v>0</v>
      </c>
      <c r="Z370" s="32">
        <v>0</v>
      </c>
      <c r="AA370" s="32">
        <v>0</v>
      </c>
      <c r="AB370" s="32">
        <v>0</v>
      </c>
      <c r="AC370" s="32" t="s">
        <v>30</v>
      </c>
      <c r="AD370" s="7">
        <f t="shared" si="11"/>
        <v>0.16799999999999998</v>
      </c>
      <c r="AE370" s="18" t="s">
        <v>7</v>
      </c>
      <c r="AF370" s="18">
        <v>44429</v>
      </c>
      <c r="AG370" s="18" t="s">
        <v>57</v>
      </c>
      <c r="AH370" s="18" t="s">
        <v>57</v>
      </c>
      <c r="AI370" s="18"/>
      <c r="AJ370" s="18">
        <v>44470</v>
      </c>
      <c r="AK370" s="18">
        <v>44470</v>
      </c>
      <c r="AL370" s="18">
        <v>44490</v>
      </c>
      <c r="AM370" s="18">
        <v>44501</v>
      </c>
      <c r="AN370" s="18">
        <v>44531</v>
      </c>
      <c r="AO370" s="18" t="s">
        <v>27</v>
      </c>
      <c r="AP370" s="18" t="s">
        <v>27</v>
      </c>
      <c r="AQ370" s="18"/>
      <c r="AR370" s="18" t="s">
        <v>27</v>
      </c>
      <c r="AS370" s="18" t="s">
        <v>27</v>
      </c>
      <c r="AT370" s="18" t="s">
        <v>27</v>
      </c>
      <c r="AU370" s="18" t="s">
        <v>27</v>
      </c>
      <c r="AV370" s="18" t="s">
        <v>27</v>
      </c>
      <c r="AW370" s="18" t="s">
        <v>27</v>
      </c>
      <c r="AX370" s="18" t="s">
        <v>27</v>
      </c>
      <c r="AY370" s="18" t="s">
        <v>27</v>
      </c>
      <c r="AZ370" s="18" t="s">
        <v>27</v>
      </c>
      <c r="BA370" s="18" t="s">
        <v>27</v>
      </c>
      <c r="BB370" s="18" t="s">
        <v>27</v>
      </c>
      <c r="BC370" s="18" t="s">
        <v>27</v>
      </c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23" t="s">
        <v>344</v>
      </c>
      <c r="CK370" s="18"/>
      <c r="CL370" s="9">
        <v>5</v>
      </c>
      <c r="CM370" s="18"/>
      <c r="CN370" s="10">
        <v>1</v>
      </c>
      <c r="CO370" s="11">
        <f t="shared" si="7"/>
        <v>1</v>
      </c>
      <c r="CP370" s="11" t="str">
        <f t="shared" si="8"/>
        <v>No seguimiento</v>
      </c>
      <c r="CQ370" s="11">
        <f t="shared" si="9"/>
        <v>0</v>
      </c>
      <c r="CR370" s="12">
        <f>VLOOKUP(B370,[1]Conexión!A:B,2,0)</f>
        <v>44910</v>
      </c>
      <c r="CS370" s="10"/>
      <c r="CT370" s="14"/>
      <c r="CU370" s="14"/>
      <c r="CV370" s="14">
        <f t="shared" si="6"/>
        <v>0</v>
      </c>
      <c r="CW370" s="6">
        <v>0.41383333333333333</v>
      </c>
    </row>
    <row r="371" spans="1:101" ht="38.450000000000003" customHeight="1">
      <c r="A371" s="56" t="s">
        <v>359</v>
      </c>
      <c r="B371" s="21" t="s">
        <v>360</v>
      </c>
      <c r="C371" s="51" t="s">
        <v>361</v>
      </c>
      <c r="D371" s="21">
        <v>1116257432</v>
      </c>
      <c r="E371" s="38">
        <v>44363</v>
      </c>
      <c r="F371" s="2" t="s">
        <v>10</v>
      </c>
      <c r="G371" s="2" t="s">
        <v>10</v>
      </c>
      <c r="H371" s="2" t="s">
        <v>11</v>
      </c>
      <c r="I371" s="54" t="s">
        <v>23</v>
      </c>
      <c r="J371" s="40" t="s">
        <v>33</v>
      </c>
      <c r="K371" s="16" t="s">
        <v>70</v>
      </c>
      <c r="L371" s="48">
        <v>3188798638</v>
      </c>
      <c r="M371" s="21" t="s">
        <v>55</v>
      </c>
      <c r="N371" s="4" t="str">
        <f>IFERROR(VLOOKUP(D371,[1]Clientes!A:D,4,0),"Por Actualizar")</f>
        <v>Mayra Arias</v>
      </c>
      <c r="O371" s="21" t="s">
        <v>6</v>
      </c>
      <c r="P371" s="21" t="s">
        <v>15</v>
      </c>
      <c r="Q371" s="20" t="str">
        <f>IFERROR(VLOOKUP(D371,[1]Clientes!A:C,3,0),"Por Actualizar")</f>
        <v>Banco de Occidente</v>
      </c>
      <c r="R371" s="27" t="s">
        <v>16</v>
      </c>
      <c r="S371" s="32">
        <v>0</v>
      </c>
      <c r="T371" s="32">
        <v>0.55000000000000004</v>
      </c>
      <c r="U371" s="32">
        <v>0</v>
      </c>
      <c r="V371" s="32"/>
      <c r="W371" s="32"/>
      <c r="X371" s="32">
        <v>0.21</v>
      </c>
      <c r="Y371" s="32">
        <v>0</v>
      </c>
      <c r="Z371" s="32">
        <v>0.38</v>
      </c>
      <c r="AA371" s="32">
        <v>0</v>
      </c>
      <c r="AB371" s="32">
        <v>0</v>
      </c>
      <c r="AC371" s="32"/>
      <c r="AD371" s="7">
        <f t="shared" si="11"/>
        <v>0.14250000000000002</v>
      </c>
      <c r="AE371" s="18" t="s">
        <v>7</v>
      </c>
      <c r="AF371" s="18" t="s">
        <v>7</v>
      </c>
      <c r="AG371" s="18" t="s">
        <v>7</v>
      </c>
      <c r="AH371" s="18" t="s">
        <v>7</v>
      </c>
      <c r="AI371" s="18"/>
      <c r="AJ371" s="18" t="s">
        <v>7</v>
      </c>
      <c r="AK371" s="18" t="s">
        <v>7</v>
      </c>
      <c r="AL371" s="18" t="s">
        <v>7</v>
      </c>
      <c r="AM371" s="18">
        <v>44501</v>
      </c>
      <c r="AN371" s="18">
        <v>44531</v>
      </c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23" t="s">
        <v>344</v>
      </c>
      <c r="CK371" s="18"/>
      <c r="CL371" s="9">
        <v>7</v>
      </c>
      <c r="CM371" s="18"/>
      <c r="CN371" s="10">
        <v>7</v>
      </c>
      <c r="CO371" s="11">
        <f t="shared" si="7"/>
        <v>7</v>
      </c>
      <c r="CP371" s="11" t="str">
        <f t="shared" si="8"/>
        <v>No seguimiento</v>
      </c>
      <c r="CQ371" s="11">
        <f t="shared" si="9"/>
        <v>0</v>
      </c>
      <c r="CR371" s="12">
        <f>VLOOKUP(B371,[1]Conexión!A:B,2,0)</f>
        <v>44931</v>
      </c>
      <c r="CS371" s="10"/>
      <c r="CT371" s="14"/>
      <c r="CU371" s="14"/>
      <c r="CV371" s="14">
        <f t="shared" si="6"/>
        <v>0</v>
      </c>
      <c r="CW371" s="6">
        <v>0.62783333333333335</v>
      </c>
    </row>
    <row r="372" spans="1:101" ht="38.450000000000003" customHeight="1">
      <c r="A372" s="56" t="s">
        <v>362</v>
      </c>
      <c r="B372" s="21" t="s">
        <v>363</v>
      </c>
      <c r="C372" s="51" t="s">
        <v>364</v>
      </c>
      <c r="D372" s="21">
        <v>94976681609</v>
      </c>
      <c r="E372" s="38">
        <v>44371</v>
      </c>
      <c r="F372" s="2" t="s">
        <v>5</v>
      </c>
      <c r="G372" s="2" t="s">
        <v>10</v>
      </c>
      <c r="H372" s="2" t="s">
        <v>11</v>
      </c>
      <c r="I372" s="59" t="s">
        <v>23</v>
      </c>
      <c r="J372" s="43" t="s">
        <v>40</v>
      </c>
      <c r="K372" s="16" t="s">
        <v>70</v>
      </c>
      <c r="L372" s="48">
        <v>3183150134</v>
      </c>
      <c r="M372" s="21" t="s">
        <v>29</v>
      </c>
      <c r="N372" s="4" t="str">
        <f>IFERROR(VLOOKUP(D372,[1]Clientes!A:D,4,0),"Por Actualizar")</f>
        <v>Por Actualizar</v>
      </c>
      <c r="O372" s="21" t="s">
        <v>6</v>
      </c>
      <c r="P372" s="21" t="s">
        <v>15</v>
      </c>
      <c r="Q372" s="20" t="str">
        <f>IFERROR(VLOOKUP(D372,[1]Clientes!A:C,3,0),"Por Actualizar")</f>
        <v>Por Actualizar</v>
      </c>
      <c r="R372" s="26" t="s">
        <v>16</v>
      </c>
      <c r="S372" s="32">
        <v>0.84</v>
      </c>
      <c r="T372" s="32">
        <v>0.55000000000000004</v>
      </c>
      <c r="U372" s="32">
        <v>0.04</v>
      </c>
      <c r="V372" s="32">
        <v>0</v>
      </c>
      <c r="W372" s="32">
        <v>0</v>
      </c>
      <c r="X372" s="32"/>
      <c r="Y372" s="32"/>
      <c r="Z372" s="32"/>
      <c r="AA372" s="32"/>
      <c r="AB372" s="32"/>
      <c r="AC372" s="32"/>
      <c r="AD372" s="7">
        <f t="shared" si="11"/>
        <v>0.28600000000000003</v>
      </c>
      <c r="AE372" s="18" t="s">
        <v>7</v>
      </c>
      <c r="AF372" s="18">
        <v>44429</v>
      </c>
      <c r="AG372" s="18" t="s">
        <v>57</v>
      </c>
      <c r="AH372" s="18" t="s">
        <v>57</v>
      </c>
      <c r="AI372" s="18"/>
      <c r="AJ372" s="18">
        <v>44490</v>
      </c>
      <c r="AK372" s="18">
        <v>44490</v>
      </c>
      <c r="AL372" s="18">
        <v>44490</v>
      </c>
      <c r="AM372" s="18">
        <v>44521</v>
      </c>
      <c r="AN372" s="18">
        <v>44551</v>
      </c>
      <c r="AO372" s="18">
        <v>44551</v>
      </c>
      <c r="AP372" s="18"/>
      <c r="AQ372" s="18"/>
      <c r="AR372" s="18"/>
      <c r="AS372" s="18"/>
      <c r="AT372" s="18"/>
      <c r="AU372" s="18"/>
      <c r="AV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 t="s">
        <v>7</v>
      </c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23" t="s">
        <v>344</v>
      </c>
      <c r="CK372" s="18"/>
      <c r="CL372" s="9">
        <v>2</v>
      </c>
      <c r="CM372" s="18"/>
      <c r="CN372" s="10">
        <v>2</v>
      </c>
      <c r="CO372" s="11">
        <f t="shared" si="7"/>
        <v>2</v>
      </c>
      <c r="CP372" s="11" t="str">
        <f t="shared" si="8"/>
        <v>No seguimiento</v>
      </c>
      <c r="CQ372" s="11">
        <f t="shared" si="9"/>
        <v>0</v>
      </c>
      <c r="CR372" s="12">
        <f>VLOOKUP(B372,[1]Conexión!A:B,2,0)</f>
        <v>44791</v>
      </c>
      <c r="CS372" s="13">
        <v>1</v>
      </c>
      <c r="CT372" s="14"/>
      <c r="CU372" s="14"/>
      <c r="CV372" s="14">
        <f t="shared" si="6"/>
        <v>1</v>
      </c>
      <c r="CW372" s="6">
        <v>0.30549999999999999</v>
      </c>
    </row>
    <row r="373" spans="1:101" ht="38.450000000000003" customHeight="1">
      <c r="A373" s="46" t="s">
        <v>365</v>
      </c>
      <c r="B373" s="21" t="s">
        <v>366</v>
      </c>
      <c r="C373" s="51" t="s">
        <v>367</v>
      </c>
      <c r="D373" s="21">
        <v>40881228</v>
      </c>
      <c r="E373" s="38">
        <v>44355</v>
      </c>
      <c r="F373" s="3" t="s">
        <v>59</v>
      </c>
      <c r="G373" s="29" t="s">
        <v>5</v>
      </c>
      <c r="H373" s="2" t="s">
        <v>11</v>
      </c>
      <c r="I373" s="80" t="s">
        <v>23</v>
      </c>
      <c r="J373" s="15" t="s">
        <v>33</v>
      </c>
      <c r="K373" s="24" t="s">
        <v>70</v>
      </c>
      <c r="L373" s="48" t="s">
        <v>368</v>
      </c>
      <c r="M373" s="21" t="s">
        <v>52</v>
      </c>
      <c r="N373" s="4" t="str">
        <f>IFERROR(VLOOKUP(D373,[1]Clientes!A:D,4,0),"Por Actualizar")</f>
        <v>Mario Martinez</v>
      </c>
      <c r="O373" s="21" t="s">
        <v>6</v>
      </c>
      <c r="P373" s="21" t="s">
        <v>15</v>
      </c>
      <c r="Q373" s="20" t="str">
        <f>IFERROR(VLOOKUP(D373,[1]Clientes!A:C,3,0),"Por Actualizar")</f>
        <v>Servientrega</v>
      </c>
      <c r="R373" s="26" t="s">
        <v>16</v>
      </c>
      <c r="S373" s="26" t="s">
        <v>16</v>
      </c>
      <c r="T373" s="32" t="s">
        <v>16</v>
      </c>
      <c r="U373" s="32">
        <v>1</v>
      </c>
      <c r="V373" s="32">
        <v>1</v>
      </c>
      <c r="W373" s="32" t="s">
        <v>369</v>
      </c>
      <c r="X373" s="32" t="s">
        <v>30</v>
      </c>
      <c r="Y373" s="32" t="s">
        <v>30</v>
      </c>
      <c r="Z373" s="32" t="s">
        <v>30</v>
      </c>
      <c r="AA373" s="32" t="s">
        <v>30</v>
      </c>
      <c r="AB373" s="32">
        <v>0.5</v>
      </c>
      <c r="AC373" s="32" t="s">
        <v>30</v>
      </c>
      <c r="AD373" s="7">
        <f t="shared" si="11"/>
        <v>0.83333333333333337</v>
      </c>
      <c r="AE373" s="18" t="s">
        <v>7</v>
      </c>
      <c r="AF373" s="18" t="s">
        <v>7</v>
      </c>
      <c r="AG373" s="18" t="s">
        <v>27</v>
      </c>
      <c r="AH373" s="18" t="s">
        <v>7</v>
      </c>
      <c r="AI373" s="18"/>
      <c r="AJ373" s="18" t="s">
        <v>27</v>
      </c>
      <c r="AK373" s="18" t="s">
        <v>27</v>
      </c>
      <c r="AL373" s="18" t="s">
        <v>27</v>
      </c>
      <c r="AM373" s="18" t="s">
        <v>27</v>
      </c>
      <c r="AN373" s="18" t="s">
        <v>27</v>
      </c>
      <c r="AO373" s="18" t="s">
        <v>27</v>
      </c>
      <c r="AP373" s="18" t="s">
        <v>27</v>
      </c>
      <c r="AQ373" s="18"/>
      <c r="AR373" s="18" t="s">
        <v>27</v>
      </c>
      <c r="AS373" s="18" t="s">
        <v>27</v>
      </c>
      <c r="AT373" s="18" t="s">
        <v>27</v>
      </c>
      <c r="AU373" s="18" t="s">
        <v>27</v>
      </c>
      <c r="AV373" s="18" t="s">
        <v>27</v>
      </c>
      <c r="AW373" s="18" t="s">
        <v>27</v>
      </c>
      <c r="AX373" s="18" t="s">
        <v>27</v>
      </c>
      <c r="AY373" s="18" t="s">
        <v>27</v>
      </c>
      <c r="AZ373" s="18" t="s">
        <v>27</v>
      </c>
      <c r="BA373" s="18" t="s">
        <v>27</v>
      </c>
      <c r="BB373" s="18" t="s">
        <v>27</v>
      </c>
      <c r="BC373" s="18" t="s">
        <v>27</v>
      </c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 t="s">
        <v>7</v>
      </c>
      <c r="CC373" s="18" t="s">
        <v>7</v>
      </c>
      <c r="CD373" s="18" t="s">
        <v>7</v>
      </c>
      <c r="CE373" s="18"/>
      <c r="CF373" s="18" t="s">
        <v>370</v>
      </c>
      <c r="CG373" s="18">
        <v>44501</v>
      </c>
      <c r="CH373" s="18" t="s">
        <v>7</v>
      </c>
      <c r="CI373" s="18" t="s">
        <v>7</v>
      </c>
      <c r="CJ373" s="23" t="s">
        <v>18</v>
      </c>
      <c r="CK373" s="18"/>
      <c r="CL373" s="9">
        <v>2</v>
      </c>
      <c r="CM373" s="18"/>
      <c r="CN373" s="10">
        <v>8</v>
      </c>
      <c r="CO373" s="11">
        <f t="shared" si="7"/>
        <v>8</v>
      </c>
      <c r="CP373" s="11" t="str">
        <f t="shared" si="8"/>
        <v>No seguimiento</v>
      </c>
      <c r="CQ373" s="11">
        <f t="shared" si="9"/>
        <v>0</v>
      </c>
      <c r="CR373" s="12">
        <f>VLOOKUP(B373,[1]Conexión!A:B,2,0)</f>
        <v>44936</v>
      </c>
      <c r="CS373" s="10"/>
      <c r="CT373" s="14"/>
      <c r="CU373" s="14"/>
      <c r="CV373" s="14">
        <f t="shared" si="6"/>
        <v>0</v>
      </c>
      <c r="CW373" s="6" t="s">
        <v>51</v>
      </c>
    </row>
    <row r="374" spans="1:101" ht="38.450000000000003" customHeight="1">
      <c r="A374" s="78" t="s">
        <v>371</v>
      </c>
      <c r="B374" s="46" t="s">
        <v>372</v>
      </c>
      <c r="C374" s="51" t="s">
        <v>373</v>
      </c>
      <c r="D374" s="21">
        <v>71758492</v>
      </c>
      <c r="E374" s="38">
        <v>44350</v>
      </c>
      <c r="F374" s="2" t="s">
        <v>10</v>
      </c>
      <c r="G374" s="2" t="s">
        <v>10</v>
      </c>
      <c r="H374" s="2" t="s">
        <v>11</v>
      </c>
      <c r="I374" s="54" t="s">
        <v>23</v>
      </c>
      <c r="J374" s="41" t="s">
        <v>43</v>
      </c>
      <c r="K374" s="16" t="s">
        <v>70</v>
      </c>
      <c r="L374" s="48" t="s">
        <v>374</v>
      </c>
      <c r="M374" s="21" t="s">
        <v>56</v>
      </c>
      <c r="N374" s="4" t="str">
        <f>IFERROR(VLOOKUP(D374,[1]Clientes!A:D,4,0),"Por Actualizar")</f>
        <v>Luis Guillermo Cadavid</v>
      </c>
      <c r="O374" s="21" t="s">
        <v>14</v>
      </c>
      <c r="P374" s="21" t="s">
        <v>15</v>
      </c>
      <c r="Q374" s="20" t="str">
        <f>IFERROR(VLOOKUP(D374,[1]Clientes!A:C,3,0),"Por Actualizar")</f>
        <v>Todo 1</v>
      </c>
      <c r="R374" s="27" t="s">
        <v>16</v>
      </c>
      <c r="S374" s="32">
        <v>1</v>
      </c>
      <c r="T374" s="32">
        <v>0</v>
      </c>
      <c r="U374" s="32" t="s">
        <v>16</v>
      </c>
      <c r="V374" s="32">
        <v>0</v>
      </c>
      <c r="W374" s="32">
        <v>0</v>
      </c>
      <c r="X374" s="32"/>
      <c r="Y374" s="32"/>
      <c r="Z374" s="32"/>
      <c r="AA374" s="32"/>
      <c r="AB374" s="32"/>
      <c r="AC374" s="32"/>
      <c r="AD374" s="7">
        <f t="shared" si="11"/>
        <v>0.25</v>
      </c>
      <c r="AE374" s="18" t="s">
        <v>7</v>
      </c>
      <c r="AF374" s="18" t="s">
        <v>7</v>
      </c>
      <c r="AG374" s="18">
        <v>44409</v>
      </c>
      <c r="AH374" s="18" t="s">
        <v>7</v>
      </c>
      <c r="AI374" s="18"/>
      <c r="AJ374" s="18" t="s">
        <v>7</v>
      </c>
      <c r="AK374" s="18" t="s">
        <v>7</v>
      </c>
      <c r="AL374" s="18" t="s">
        <v>7</v>
      </c>
      <c r="AM374" s="18" t="s">
        <v>7</v>
      </c>
      <c r="AN374" s="18" t="s">
        <v>7</v>
      </c>
      <c r="AO374" s="18" t="s">
        <v>7</v>
      </c>
      <c r="AP374" s="18" t="s">
        <v>7</v>
      </c>
      <c r="AQ374" s="18"/>
      <c r="AR374" s="8" t="s">
        <v>7</v>
      </c>
      <c r="AS374" s="18">
        <v>44531</v>
      </c>
      <c r="AT374" s="18" t="s">
        <v>7</v>
      </c>
      <c r="AU374" s="18" t="s">
        <v>7</v>
      </c>
      <c r="AV374" s="18" t="s">
        <v>7</v>
      </c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 t="s">
        <v>7</v>
      </c>
      <c r="CC374" s="18"/>
      <c r="CD374" s="18"/>
      <c r="CE374" s="18"/>
      <c r="CF374" s="18"/>
      <c r="CG374" s="18"/>
      <c r="CH374" s="18"/>
      <c r="CI374" s="18"/>
      <c r="CJ374" s="23" t="s">
        <v>18</v>
      </c>
      <c r="CK374" s="18"/>
      <c r="CL374" s="9">
        <v>3</v>
      </c>
      <c r="CM374" s="18"/>
      <c r="CN374" s="10">
        <v>15</v>
      </c>
      <c r="CO374" s="11">
        <f t="shared" si="7"/>
        <v>15</v>
      </c>
      <c r="CP374" s="11" t="str">
        <f t="shared" si="8"/>
        <v>No seguimiento</v>
      </c>
      <c r="CQ374" s="11">
        <f t="shared" si="9"/>
        <v>0</v>
      </c>
      <c r="CR374" s="12">
        <f>VLOOKUP(B374,[1]Conexión!A:B,2,0)</f>
        <v>44875</v>
      </c>
      <c r="CS374" s="10"/>
      <c r="CT374" s="14"/>
      <c r="CU374" s="14"/>
      <c r="CV374" s="14">
        <f t="shared" si="6"/>
        <v>0</v>
      </c>
      <c r="CW374" s="6">
        <v>0.61683333333333334</v>
      </c>
    </row>
    <row r="375" spans="1:101" ht="38.450000000000003" customHeight="1">
      <c r="A375" s="46" t="s">
        <v>375</v>
      </c>
      <c r="B375" s="21" t="s">
        <v>376</v>
      </c>
      <c r="C375" s="51" t="s">
        <v>377</v>
      </c>
      <c r="D375" s="21">
        <v>79657993</v>
      </c>
      <c r="E375" s="38">
        <v>44348</v>
      </c>
      <c r="F375" s="2" t="s">
        <v>10</v>
      </c>
      <c r="G375" s="2" t="s">
        <v>10</v>
      </c>
      <c r="H375" s="2" t="s">
        <v>11</v>
      </c>
      <c r="I375" s="54" t="s">
        <v>23</v>
      </c>
      <c r="J375" s="40" t="s">
        <v>33</v>
      </c>
      <c r="K375" s="16" t="s">
        <v>70</v>
      </c>
      <c r="L375" s="48">
        <v>3046785517</v>
      </c>
      <c r="M375" s="21" t="s">
        <v>54</v>
      </c>
      <c r="N375" s="4" t="str">
        <f>IFERROR(VLOOKUP(D375,[1]Clientes!A:D,4,0),"Por Actualizar")</f>
        <v>Juan Manuel Villarraga</v>
      </c>
      <c r="O375" s="21" t="s">
        <v>6</v>
      </c>
      <c r="P375" s="21" t="s">
        <v>15</v>
      </c>
      <c r="Q375" s="20" t="str">
        <f>IFERROR(VLOOKUP(D375,[1]Clientes!A:C,3,0),"Por Actualizar")</f>
        <v>Promigas</v>
      </c>
      <c r="R375" s="27" t="s">
        <v>16</v>
      </c>
      <c r="S375" s="34" t="s">
        <v>16</v>
      </c>
      <c r="T375" s="32">
        <v>0.51</v>
      </c>
      <c r="U375" s="32">
        <v>0.13</v>
      </c>
      <c r="V375" s="32">
        <v>0</v>
      </c>
      <c r="W375" s="32">
        <v>0.41</v>
      </c>
      <c r="X375" s="32">
        <v>0.49</v>
      </c>
      <c r="Y375" s="32">
        <v>0.4</v>
      </c>
      <c r="Z375" s="32" t="s">
        <v>16</v>
      </c>
      <c r="AA375" s="32" t="s">
        <v>16</v>
      </c>
      <c r="AB375" s="32" t="s">
        <v>16</v>
      </c>
      <c r="AC375" s="32"/>
      <c r="AD375" s="7">
        <f t="shared" si="11"/>
        <v>0.32333333333333331</v>
      </c>
      <c r="AE375" s="18" t="s">
        <v>7</v>
      </c>
      <c r="AF375" s="18">
        <v>44409</v>
      </c>
      <c r="AG375" s="18" t="s">
        <v>57</v>
      </c>
      <c r="AH375" s="18" t="s">
        <v>57</v>
      </c>
      <c r="AI375" s="18"/>
      <c r="AJ375" s="18">
        <v>44490</v>
      </c>
      <c r="AK375" s="18">
        <v>44490</v>
      </c>
      <c r="AL375" s="18">
        <v>44470</v>
      </c>
      <c r="AM375" s="18">
        <v>44521</v>
      </c>
      <c r="AN375" s="18">
        <v>44551</v>
      </c>
      <c r="AO375" s="18">
        <v>44551</v>
      </c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23" t="s">
        <v>17</v>
      </c>
      <c r="CK375" s="18"/>
      <c r="CL375" s="9">
        <v>5</v>
      </c>
      <c r="CM375" s="18"/>
      <c r="CN375" s="10">
        <v>1</v>
      </c>
      <c r="CO375" s="11">
        <f t="shared" si="7"/>
        <v>1</v>
      </c>
      <c r="CP375" s="11" t="str">
        <f t="shared" si="8"/>
        <v>No seguimiento</v>
      </c>
      <c r="CQ375" s="11">
        <f t="shared" si="9"/>
        <v>0</v>
      </c>
      <c r="CR375" s="12">
        <f>VLOOKUP(B375,[1]Conexión!A:B,2,0)</f>
        <v>44939</v>
      </c>
      <c r="CS375" s="10"/>
      <c r="CT375" s="14"/>
      <c r="CU375" s="14"/>
      <c r="CV375" s="14">
        <f t="shared" si="6"/>
        <v>0</v>
      </c>
      <c r="CW375" s="6">
        <v>0.41249999999999998</v>
      </c>
    </row>
    <row r="376" spans="1:101" ht="38.450000000000003" customHeight="1">
      <c r="A376" s="56" t="s">
        <v>378</v>
      </c>
      <c r="B376" s="21" t="s">
        <v>379</v>
      </c>
      <c r="C376" s="51" t="s">
        <v>380</v>
      </c>
      <c r="D376" s="21">
        <v>1030565279</v>
      </c>
      <c r="E376" s="38">
        <v>44343</v>
      </c>
      <c r="F376" s="2" t="s">
        <v>10</v>
      </c>
      <c r="G376" s="2" t="s">
        <v>10</v>
      </c>
      <c r="H376" s="2" t="s">
        <v>11</v>
      </c>
      <c r="I376" s="54" t="s">
        <v>23</v>
      </c>
      <c r="J376" s="40" t="s">
        <v>36</v>
      </c>
      <c r="K376" s="16" t="s">
        <v>70</v>
      </c>
      <c r="L376" s="48">
        <v>3052540511</v>
      </c>
      <c r="M376" s="21" t="s">
        <v>64</v>
      </c>
      <c r="N376" s="4" t="str">
        <f>IFERROR(VLOOKUP(D376,[1]Clientes!A:D,4,0),"Por Actualizar")</f>
        <v>Mario Martinez</v>
      </c>
      <c r="O376" s="21" t="s">
        <v>6</v>
      </c>
      <c r="P376" s="21" t="s">
        <v>15</v>
      </c>
      <c r="Q376" s="20" t="str">
        <f>IFERROR(VLOOKUP(D376,[1]Clientes!A:C,3,0),"Por Actualizar")</f>
        <v>Servientrega</v>
      </c>
      <c r="R376" s="32">
        <v>1</v>
      </c>
      <c r="S376" s="32">
        <v>0.22</v>
      </c>
      <c r="T376" s="32">
        <v>7.0000000000000007E-2</v>
      </c>
      <c r="U376" s="32">
        <v>0</v>
      </c>
      <c r="V376" s="32">
        <v>0</v>
      </c>
      <c r="W376" s="32">
        <v>0</v>
      </c>
      <c r="X376" s="32">
        <v>0</v>
      </c>
      <c r="Y376" s="32" t="s">
        <v>30</v>
      </c>
      <c r="Z376" s="32" t="s">
        <v>30</v>
      </c>
      <c r="AA376" s="32" t="s">
        <v>30</v>
      </c>
      <c r="AB376" s="32" t="s">
        <v>30</v>
      </c>
      <c r="AC376" s="32" t="s">
        <v>30</v>
      </c>
      <c r="AD376" s="7">
        <f t="shared" si="11"/>
        <v>0.1842857142857143</v>
      </c>
      <c r="AE376" s="18" t="s">
        <v>7</v>
      </c>
      <c r="AF376" s="18" t="s">
        <v>7</v>
      </c>
      <c r="AG376" s="18">
        <v>44409</v>
      </c>
      <c r="AH376" s="18">
        <v>44409</v>
      </c>
      <c r="AI376" s="18"/>
      <c r="AJ376" s="18">
        <v>44429</v>
      </c>
      <c r="AK376" s="18" t="s">
        <v>57</v>
      </c>
      <c r="AL376" s="18" t="s">
        <v>57</v>
      </c>
      <c r="AM376" s="18">
        <v>44470</v>
      </c>
      <c r="AN376" s="18">
        <v>44501</v>
      </c>
      <c r="AO376" s="18">
        <v>44501</v>
      </c>
      <c r="AP376" s="18">
        <v>44531</v>
      </c>
      <c r="AQ376" s="18"/>
      <c r="AR376" s="18">
        <v>44531</v>
      </c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23"/>
      <c r="CK376" s="18"/>
      <c r="CL376" s="9">
        <v>4</v>
      </c>
      <c r="CM376" s="18"/>
      <c r="CN376" s="10">
        <v>2</v>
      </c>
      <c r="CO376" s="11">
        <f t="shared" si="7"/>
        <v>2</v>
      </c>
      <c r="CP376" s="11" t="str">
        <f t="shared" si="8"/>
        <v>No seguimiento</v>
      </c>
      <c r="CQ376" s="11">
        <f t="shared" si="9"/>
        <v>0</v>
      </c>
      <c r="CR376" s="12">
        <f>VLOOKUP(B376,[1]Conexión!A:B,2,0)</f>
        <v>44894</v>
      </c>
      <c r="CS376" s="13">
        <v>1</v>
      </c>
      <c r="CT376" s="14"/>
      <c r="CU376" s="14"/>
      <c r="CV376" s="14">
        <f t="shared" si="6"/>
        <v>1</v>
      </c>
      <c r="CW376" s="6">
        <v>0.50566666666666671</v>
      </c>
    </row>
    <row r="377" spans="1:101" ht="38.450000000000003" customHeight="1">
      <c r="A377" s="46" t="s">
        <v>381</v>
      </c>
      <c r="B377" s="81" t="s">
        <v>382</v>
      </c>
      <c r="C377" s="51" t="s">
        <v>383</v>
      </c>
      <c r="D377" s="21">
        <v>1010210590</v>
      </c>
      <c r="E377" s="38">
        <v>44362</v>
      </c>
      <c r="F377" s="2" t="s">
        <v>5</v>
      </c>
      <c r="G377" s="2" t="s">
        <v>5</v>
      </c>
      <c r="H377" s="2" t="s">
        <v>11</v>
      </c>
      <c r="I377" s="59" t="s">
        <v>23</v>
      </c>
      <c r="J377" s="40" t="s">
        <v>39</v>
      </c>
      <c r="K377" s="16" t="s">
        <v>70</v>
      </c>
      <c r="L377" s="4">
        <v>3007735306</v>
      </c>
      <c r="M377" s="21" t="s">
        <v>54</v>
      </c>
      <c r="N377" s="4" t="str">
        <f>IFERROR(VLOOKUP(D377,[1]Clientes!A:D,4,0),"Por Actualizar")</f>
        <v>Patricia Sanchez</v>
      </c>
      <c r="O377" s="21" t="s">
        <v>6</v>
      </c>
      <c r="P377" s="21" t="s">
        <v>15</v>
      </c>
      <c r="Q377" s="83" t="str">
        <f>IFERROR(VLOOKUP(D377,[1]Clientes!A:C,3,0),"Por Actualizar")</f>
        <v>Porvenir</v>
      </c>
      <c r="R377" s="26" t="s">
        <v>16</v>
      </c>
      <c r="S377" s="32">
        <v>0.96</v>
      </c>
      <c r="T377" s="32">
        <v>0.9</v>
      </c>
      <c r="U377" s="32">
        <v>0</v>
      </c>
      <c r="V377" s="32">
        <v>0</v>
      </c>
      <c r="W377" s="32">
        <v>0</v>
      </c>
      <c r="X377" s="32">
        <v>0</v>
      </c>
      <c r="Y377" s="32"/>
      <c r="Z377" s="32"/>
      <c r="AA377" s="32"/>
      <c r="AB377" s="32"/>
      <c r="AC377" s="32"/>
      <c r="AD377" s="7">
        <f t="shared" si="11"/>
        <v>0.31</v>
      </c>
      <c r="AE377" s="18" t="s">
        <v>7</v>
      </c>
      <c r="AF377" s="18" t="s">
        <v>7</v>
      </c>
      <c r="AG377" s="18" t="s">
        <v>7</v>
      </c>
      <c r="AH377" s="18" t="s">
        <v>7</v>
      </c>
      <c r="AI377" s="18"/>
      <c r="AJ377" s="18" t="s">
        <v>7</v>
      </c>
      <c r="AK377" s="18">
        <v>44490</v>
      </c>
      <c r="AL377" s="18">
        <v>44490</v>
      </c>
      <c r="AM377" s="18">
        <v>44521</v>
      </c>
      <c r="AN377" s="18">
        <v>44551</v>
      </c>
      <c r="AO377" s="18">
        <v>44551</v>
      </c>
      <c r="AP377" s="18"/>
      <c r="AQ377" s="18"/>
      <c r="AR377" s="18"/>
      <c r="AS377" s="18"/>
      <c r="AT377" s="18" t="s">
        <v>7</v>
      </c>
      <c r="AU377" s="18" t="s">
        <v>7</v>
      </c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 t="s">
        <v>7</v>
      </c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23" t="s">
        <v>344</v>
      </c>
      <c r="CK377" s="18"/>
      <c r="CL377" s="9">
        <v>7</v>
      </c>
      <c r="CM377" s="18"/>
      <c r="CN377" s="10">
        <v>7</v>
      </c>
      <c r="CO377" s="11">
        <f t="shared" si="7"/>
        <v>8</v>
      </c>
      <c r="CP377" s="11" t="str">
        <f t="shared" si="8"/>
        <v>Realizar seguimiento</v>
      </c>
      <c r="CQ377" s="11">
        <f t="shared" si="9"/>
        <v>1</v>
      </c>
      <c r="CR377" s="12">
        <f>VLOOKUP(B377,[1]Conexión!A:B,2,0)</f>
        <v>44936</v>
      </c>
      <c r="CS377" s="10"/>
      <c r="CT377" s="14"/>
      <c r="CU377" s="14"/>
      <c r="CV377" s="14">
        <f t="shared" si="6"/>
        <v>0</v>
      </c>
      <c r="CW377" s="6">
        <v>0.55833333333333335</v>
      </c>
    </row>
    <row r="378" spans="1:101" ht="38.450000000000003" customHeight="1">
      <c r="A378" s="46" t="s">
        <v>384</v>
      </c>
      <c r="B378" s="21" t="s">
        <v>385</v>
      </c>
      <c r="C378" s="51" t="s">
        <v>386</v>
      </c>
      <c r="D378" s="21">
        <v>1077432433</v>
      </c>
      <c r="E378" s="38">
        <v>44342</v>
      </c>
      <c r="F378" s="2" t="s">
        <v>10</v>
      </c>
      <c r="G378" s="2" t="s">
        <v>5</v>
      </c>
      <c r="H378" s="2" t="s">
        <v>11</v>
      </c>
      <c r="I378" s="58" t="s">
        <v>3</v>
      </c>
      <c r="J378" s="40" t="s">
        <v>12</v>
      </c>
      <c r="K378" s="16" t="s">
        <v>70</v>
      </c>
      <c r="L378" s="48">
        <v>3206128286</v>
      </c>
      <c r="M378" s="21" t="s">
        <v>54</v>
      </c>
      <c r="N378" s="4" t="str">
        <f>IFERROR(VLOOKUP(D378,[1]Clientes!A:D,4,0),"Por Actualizar")</f>
        <v>Patricia Sanchez</v>
      </c>
      <c r="O378" s="21" t="s">
        <v>14</v>
      </c>
      <c r="P378" s="21" t="s">
        <v>15</v>
      </c>
      <c r="Q378" s="20" t="str">
        <f>IFERROR(VLOOKUP(D378,[1]Clientes!A:C,3,0),"Por Actualizar")</f>
        <v>Telefónica</v>
      </c>
      <c r="R378" s="27" t="s">
        <v>16</v>
      </c>
      <c r="S378" s="32" t="s">
        <v>16</v>
      </c>
      <c r="T378" s="32">
        <v>0</v>
      </c>
      <c r="U378" s="32">
        <v>0.21</v>
      </c>
      <c r="V378" s="32">
        <v>0.67</v>
      </c>
      <c r="W378" s="32">
        <v>0</v>
      </c>
      <c r="X378" s="32">
        <v>0</v>
      </c>
      <c r="Y378" s="32"/>
      <c r="Z378" s="32"/>
      <c r="AA378" s="32"/>
      <c r="AB378" s="32"/>
      <c r="AC378" s="32"/>
      <c r="AD378" s="7">
        <f t="shared" si="11"/>
        <v>0.17599999999999999</v>
      </c>
      <c r="AE378" s="18" t="s">
        <v>7</v>
      </c>
      <c r="AF378" s="18" t="s">
        <v>7</v>
      </c>
      <c r="AG378" s="18" t="s">
        <v>7</v>
      </c>
      <c r="AH378" s="18" t="s">
        <v>7</v>
      </c>
      <c r="AI378" s="18"/>
      <c r="AJ378" s="18" t="s">
        <v>57</v>
      </c>
      <c r="AK378" s="18" t="s">
        <v>7</v>
      </c>
      <c r="AL378" s="18" t="s">
        <v>7</v>
      </c>
      <c r="AM378" s="8" t="s">
        <v>7</v>
      </c>
      <c r="AN378" s="18">
        <v>44501</v>
      </c>
      <c r="AO378" s="18">
        <v>44501</v>
      </c>
      <c r="AP378" s="18">
        <v>44531</v>
      </c>
      <c r="AQ378" s="8" t="s">
        <v>53</v>
      </c>
      <c r="AR378" s="18">
        <v>44531</v>
      </c>
      <c r="AS378" s="18"/>
      <c r="AT378" s="18" t="s">
        <v>7</v>
      </c>
      <c r="AU378" s="18" t="s">
        <v>7</v>
      </c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23"/>
      <c r="CK378" s="18"/>
      <c r="CL378" s="9">
        <v>7</v>
      </c>
      <c r="CM378" s="18"/>
      <c r="CN378" s="10">
        <v>9</v>
      </c>
      <c r="CO378" s="11">
        <f t="shared" si="7"/>
        <v>9</v>
      </c>
      <c r="CP378" s="11" t="str">
        <f t="shared" si="8"/>
        <v>No seguimiento</v>
      </c>
      <c r="CQ378" s="11">
        <f t="shared" si="9"/>
        <v>0</v>
      </c>
      <c r="CR378" s="12">
        <f>VLOOKUP(B378,[1]Conexión!A:B,2,0)</f>
        <v>44894</v>
      </c>
      <c r="CS378" s="10"/>
      <c r="CT378" s="14"/>
      <c r="CU378" s="14"/>
      <c r="CV378" s="14">
        <f t="shared" si="6"/>
        <v>0</v>
      </c>
      <c r="CW378" s="6">
        <v>0.26799999999999996</v>
      </c>
    </row>
    <row r="379" spans="1:101" ht="38.450000000000003" customHeight="1">
      <c r="A379" s="46" t="s">
        <v>387</v>
      </c>
      <c r="B379" s="21" t="s">
        <v>388</v>
      </c>
      <c r="C379" s="51" t="s">
        <v>389</v>
      </c>
      <c r="D379" s="21">
        <v>1012349667</v>
      </c>
      <c r="E379" s="38">
        <v>44357</v>
      </c>
      <c r="F379" s="2" t="s">
        <v>5</v>
      </c>
      <c r="G379" s="45" t="s">
        <v>5</v>
      </c>
      <c r="H379" s="2" t="s">
        <v>11</v>
      </c>
      <c r="I379" s="59" t="s">
        <v>23</v>
      </c>
      <c r="J379" s="40" t="s">
        <v>110</v>
      </c>
      <c r="K379" s="16" t="s">
        <v>70</v>
      </c>
      <c r="L379" s="48">
        <v>3162239632</v>
      </c>
      <c r="M379" s="21" t="s">
        <v>54</v>
      </c>
      <c r="N379" s="4" t="str">
        <f>IFERROR(VLOOKUP(D379,[1]Clientes!A:D,4,0),"Por Actualizar")</f>
        <v>Luis Guillermo Cadavid</v>
      </c>
      <c r="O379" s="21" t="s">
        <v>6</v>
      </c>
      <c r="P379" s="21" t="s">
        <v>15</v>
      </c>
      <c r="Q379" s="20" t="str">
        <f>IFERROR(VLOOKUP(D379,[1]Clientes!A:C,3,0),"Por Actualizar")</f>
        <v>Todo 1</v>
      </c>
      <c r="R379" s="26" t="s">
        <v>16</v>
      </c>
      <c r="S379" s="32">
        <v>0.67</v>
      </c>
      <c r="T379" s="32">
        <v>0.6</v>
      </c>
      <c r="U379" s="32"/>
      <c r="V379" s="32"/>
      <c r="W379" s="32"/>
      <c r="X379" s="32"/>
      <c r="Y379" s="32"/>
      <c r="Z379" s="32"/>
      <c r="AA379" s="32"/>
      <c r="AB379" s="32"/>
      <c r="AC379" s="32"/>
      <c r="AD379" s="7">
        <f t="shared" si="11"/>
        <v>0.63500000000000001</v>
      </c>
      <c r="AE379" s="18" t="s">
        <v>7</v>
      </c>
      <c r="AF379" s="18" t="s">
        <v>7</v>
      </c>
      <c r="AG379" s="18" t="s">
        <v>7</v>
      </c>
      <c r="AH379" s="18" t="s">
        <v>7</v>
      </c>
      <c r="AI379" s="18"/>
      <c r="AJ379" s="18" t="s">
        <v>7</v>
      </c>
      <c r="AK379" s="18" t="s">
        <v>7</v>
      </c>
      <c r="AL379" s="18" t="s">
        <v>7</v>
      </c>
      <c r="AM379" s="18">
        <v>44521</v>
      </c>
      <c r="AN379" s="18">
        <v>44551</v>
      </c>
      <c r="AO379" s="18">
        <v>44551</v>
      </c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 t="s">
        <v>7</v>
      </c>
      <c r="CC379" s="18"/>
      <c r="CD379" s="18"/>
      <c r="CE379" s="18"/>
      <c r="CF379" s="18"/>
      <c r="CG379" s="18"/>
      <c r="CH379" s="18"/>
      <c r="CI379" s="18"/>
      <c r="CJ379" s="23" t="s">
        <v>344</v>
      </c>
      <c r="CK379" s="18"/>
      <c r="CL379" s="9">
        <v>5</v>
      </c>
      <c r="CM379" s="18"/>
      <c r="CN379" s="10">
        <v>8</v>
      </c>
      <c r="CO379" s="11">
        <f t="shared" si="7"/>
        <v>8</v>
      </c>
      <c r="CP379" s="11" t="str">
        <f t="shared" si="8"/>
        <v>No seguimiento</v>
      </c>
      <c r="CQ379" s="11">
        <f t="shared" si="9"/>
        <v>0</v>
      </c>
      <c r="CR379" s="12">
        <f>VLOOKUP(B379,[1]Conexión!A:B,2,0)</f>
        <v>44620</v>
      </c>
      <c r="CS379" s="10"/>
      <c r="CT379" s="14"/>
      <c r="CU379" s="14"/>
      <c r="CV379" s="14">
        <f t="shared" si="6"/>
        <v>0</v>
      </c>
      <c r="CW379" s="6" t="s">
        <v>51</v>
      </c>
    </row>
    <row r="380" spans="1:101" ht="38.450000000000003" customHeight="1">
      <c r="A380" s="46" t="s">
        <v>390</v>
      </c>
      <c r="B380" s="81" t="s">
        <v>391</v>
      </c>
      <c r="C380" s="51" t="s">
        <v>392</v>
      </c>
      <c r="D380" s="21">
        <v>1020726072</v>
      </c>
      <c r="E380" s="38">
        <v>44355</v>
      </c>
      <c r="F380" s="2" t="s">
        <v>9</v>
      </c>
      <c r="G380" s="2" t="s">
        <v>5</v>
      </c>
      <c r="H380" s="2" t="s">
        <v>11</v>
      </c>
      <c r="I380" s="59" t="s">
        <v>23</v>
      </c>
      <c r="J380" s="40" t="s">
        <v>43</v>
      </c>
      <c r="K380" s="16" t="s">
        <v>70</v>
      </c>
      <c r="L380" s="48">
        <v>3107868584</v>
      </c>
      <c r="M380" s="21" t="s">
        <v>55</v>
      </c>
      <c r="N380" s="4" t="str">
        <f>IFERROR(VLOOKUP(D380,[1]Clientes!A:D,4,0),"Por Actualizar")</f>
        <v>Angela Parra</v>
      </c>
      <c r="O380" s="21" t="s">
        <v>6</v>
      </c>
      <c r="P380" s="21" t="s">
        <v>15</v>
      </c>
      <c r="Q380" s="20" t="str">
        <f>IFERROR(VLOOKUP(D380,[1]Clientes!A:C,3,0),"Por Actualizar")</f>
        <v>ATH</v>
      </c>
      <c r="R380" s="26">
        <v>0</v>
      </c>
      <c r="S380" s="26">
        <v>0</v>
      </c>
      <c r="T380" s="32">
        <v>0.41</v>
      </c>
      <c r="U380" s="32">
        <v>0</v>
      </c>
      <c r="V380" s="32">
        <v>0</v>
      </c>
      <c r="W380" s="32">
        <v>0</v>
      </c>
      <c r="X380" s="32"/>
      <c r="Y380" s="32"/>
      <c r="Z380" s="32"/>
      <c r="AA380" s="32"/>
      <c r="AB380" s="32"/>
      <c r="AC380" s="32"/>
      <c r="AD380" s="7">
        <f t="shared" si="11"/>
        <v>6.8333333333333329E-2</v>
      </c>
      <c r="AE380" s="18" t="s">
        <v>7</v>
      </c>
      <c r="AF380" s="18" t="s">
        <v>7</v>
      </c>
      <c r="AG380" s="18" t="s">
        <v>7</v>
      </c>
      <c r="AH380" s="18" t="s">
        <v>7</v>
      </c>
      <c r="AI380" s="18"/>
      <c r="AJ380" s="18" t="s">
        <v>7</v>
      </c>
      <c r="AK380" s="18" t="s">
        <v>7</v>
      </c>
      <c r="AL380" s="18" t="s">
        <v>57</v>
      </c>
      <c r="AM380" s="18" t="s">
        <v>57</v>
      </c>
      <c r="AN380" s="18">
        <v>44490</v>
      </c>
      <c r="AO380" s="18">
        <v>44490</v>
      </c>
      <c r="AP380" s="18">
        <v>44521</v>
      </c>
      <c r="AQ380" s="18"/>
      <c r="AR380" s="8" t="s">
        <v>7</v>
      </c>
      <c r="AS380" s="18">
        <v>44551</v>
      </c>
      <c r="AT380" s="18">
        <v>44551</v>
      </c>
      <c r="AU380" s="18">
        <v>44551</v>
      </c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 t="s">
        <v>7</v>
      </c>
      <c r="CC380" s="18"/>
      <c r="CD380" s="18"/>
      <c r="CE380" s="18"/>
      <c r="CF380" s="18"/>
      <c r="CG380" s="18"/>
      <c r="CH380" s="18"/>
      <c r="CI380" s="18"/>
      <c r="CJ380" s="23" t="s">
        <v>37</v>
      </c>
      <c r="CK380" s="18"/>
      <c r="CL380" s="9">
        <v>2</v>
      </c>
      <c r="CM380" s="18"/>
      <c r="CN380" s="10">
        <v>8</v>
      </c>
      <c r="CO380" s="11">
        <f t="shared" si="7"/>
        <v>8</v>
      </c>
      <c r="CP380" s="11" t="str">
        <f t="shared" si="8"/>
        <v>No seguimiento</v>
      </c>
      <c r="CQ380" s="11">
        <f t="shared" si="9"/>
        <v>0</v>
      </c>
      <c r="CR380" s="12">
        <f>VLOOKUP(B380,[1]Conexión!A:B,2,0)</f>
        <v>44918</v>
      </c>
      <c r="CS380" s="10"/>
      <c r="CT380" s="14"/>
      <c r="CU380" s="14"/>
      <c r="CV380" s="14">
        <f t="shared" si="6"/>
        <v>0</v>
      </c>
      <c r="CW380" s="6">
        <v>0.46116666666666667</v>
      </c>
    </row>
    <row r="381" spans="1:101" ht="38.450000000000003" customHeight="1">
      <c r="A381" s="46" t="s">
        <v>393</v>
      </c>
      <c r="B381" s="21" t="s">
        <v>394</v>
      </c>
      <c r="C381" s="51" t="s">
        <v>395</v>
      </c>
      <c r="D381" s="21">
        <v>1014267824</v>
      </c>
      <c r="E381" s="38">
        <v>44355</v>
      </c>
      <c r="F381" s="2" t="s">
        <v>5</v>
      </c>
      <c r="G381" s="2" t="s">
        <v>5</v>
      </c>
      <c r="H381" s="2" t="s">
        <v>11</v>
      </c>
      <c r="I381" s="59" t="s">
        <v>23</v>
      </c>
      <c r="J381" s="16" t="s">
        <v>35</v>
      </c>
      <c r="K381" s="16" t="s">
        <v>70</v>
      </c>
      <c r="L381" s="48">
        <v>3015347230</v>
      </c>
      <c r="M381" s="21" t="s">
        <v>54</v>
      </c>
      <c r="N381" s="4" t="str">
        <f>IFERROR(VLOOKUP(D381,[1]Clientes!A:D,4,0),"Por Actualizar")</f>
        <v>Angela Parra</v>
      </c>
      <c r="O381" s="21" t="s">
        <v>6</v>
      </c>
      <c r="P381" s="21" t="s">
        <v>15</v>
      </c>
      <c r="Q381" s="20" t="str">
        <f>IFERROR(VLOOKUP(D381,[1]Clientes!A:C,3,0),"Por Actualizar")</f>
        <v>ATH</v>
      </c>
      <c r="R381" s="26" t="s">
        <v>16</v>
      </c>
      <c r="S381" s="32">
        <v>0.22</v>
      </c>
      <c r="T381" s="32">
        <v>0</v>
      </c>
      <c r="U381" s="32">
        <v>0</v>
      </c>
      <c r="V381" s="32">
        <v>0</v>
      </c>
      <c r="W381" s="32">
        <v>0</v>
      </c>
      <c r="X381" s="32">
        <v>0</v>
      </c>
      <c r="Y381" s="32">
        <v>0</v>
      </c>
      <c r="Z381" s="32">
        <v>0</v>
      </c>
      <c r="AA381" s="32">
        <v>0</v>
      </c>
      <c r="AB381" s="32">
        <v>0</v>
      </c>
      <c r="AC381" s="32">
        <v>0</v>
      </c>
      <c r="AD381" s="7">
        <f t="shared" si="11"/>
        <v>0.02</v>
      </c>
      <c r="AE381" s="18" t="s">
        <v>7</v>
      </c>
      <c r="AF381" s="18">
        <v>44409</v>
      </c>
      <c r="AG381" s="18">
        <v>44409</v>
      </c>
      <c r="AH381" s="18" t="s">
        <v>57</v>
      </c>
      <c r="AI381" s="18"/>
      <c r="AJ381" s="18" t="s">
        <v>57</v>
      </c>
      <c r="AK381" s="18" t="s">
        <v>57</v>
      </c>
      <c r="AL381" s="18">
        <v>44470</v>
      </c>
      <c r="AM381" s="18">
        <v>44470</v>
      </c>
      <c r="AN381" s="18">
        <v>44501</v>
      </c>
      <c r="AO381" s="18">
        <v>44501</v>
      </c>
      <c r="AP381" s="18">
        <v>44531</v>
      </c>
      <c r="AQ381" s="18"/>
      <c r="AR381" s="18">
        <v>44531</v>
      </c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 t="s">
        <v>7</v>
      </c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23" t="s">
        <v>18</v>
      </c>
      <c r="CK381" s="18"/>
      <c r="CL381" s="9">
        <v>4</v>
      </c>
      <c r="CM381" s="18"/>
      <c r="CN381" s="10">
        <v>2</v>
      </c>
      <c r="CO381" s="11">
        <f t="shared" si="7"/>
        <v>2</v>
      </c>
      <c r="CP381" s="11" t="str">
        <f t="shared" si="8"/>
        <v>No seguimiento</v>
      </c>
      <c r="CQ381" s="11">
        <f t="shared" si="9"/>
        <v>0</v>
      </c>
      <c r="CR381" s="12">
        <f>VLOOKUP(B381,[1]Conexión!A:B,2,0)</f>
        <v>44939</v>
      </c>
      <c r="CS381" s="10"/>
      <c r="CT381" s="14"/>
      <c r="CU381" s="14"/>
      <c r="CV381" s="14">
        <f t="shared" si="6"/>
        <v>0</v>
      </c>
      <c r="CW381" s="6">
        <v>0.48616666666666669</v>
      </c>
    </row>
    <row r="382" spans="1:101" ht="38.450000000000003" customHeight="1">
      <c r="A382" s="56" t="s">
        <v>396</v>
      </c>
      <c r="B382" s="1" t="s">
        <v>397</v>
      </c>
      <c r="C382" s="51" t="s">
        <v>398</v>
      </c>
      <c r="D382" s="21">
        <v>1010206944</v>
      </c>
      <c r="E382" s="38">
        <v>44334</v>
      </c>
      <c r="F382" s="2" t="s">
        <v>10</v>
      </c>
      <c r="G382" s="2" t="s">
        <v>5</v>
      </c>
      <c r="H382" s="2" t="s">
        <v>11</v>
      </c>
      <c r="I382" s="58" t="s">
        <v>3</v>
      </c>
      <c r="J382" s="40" t="s">
        <v>36</v>
      </c>
      <c r="K382" s="30" t="s">
        <v>25</v>
      </c>
      <c r="L382" s="48">
        <v>3059199569</v>
      </c>
      <c r="M382" s="21" t="s">
        <v>56</v>
      </c>
      <c r="N382" s="4" t="str">
        <f>IFERROR(VLOOKUP(D382,[1]Clientes!A:D,4,0),"Por Actualizar")</f>
        <v>Patricia Sanchez</v>
      </c>
      <c r="O382" s="21" t="s">
        <v>6</v>
      </c>
      <c r="P382" s="21" t="s">
        <v>15</v>
      </c>
      <c r="Q382" s="20" t="str">
        <f>IFERROR(VLOOKUP(D382,[1]Clientes!A:C,3,0),"Por Actualizar")</f>
        <v>Telefónica</v>
      </c>
      <c r="R382" s="27" t="s">
        <v>30</v>
      </c>
      <c r="S382" s="32">
        <v>0.8</v>
      </c>
      <c r="T382" s="32">
        <v>0.8</v>
      </c>
      <c r="U382" s="32">
        <v>1</v>
      </c>
      <c r="V382" s="32">
        <v>0</v>
      </c>
      <c r="W382" s="32">
        <v>0</v>
      </c>
      <c r="X382" s="32">
        <v>0</v>
      </c>
      <c r="Y382" s="32">
        <v>0.36</v>
      </c>
      <c r="Z382" s="32">
        <v>0</v>
      </c>
      <c r="AA382" s="32" t="s">
        <v>30</v>
      </c>
      <c r="AB382" s="32" t="s">
        <v>30</v>
      </c>
      <c r="AC382" s="32" t="s">
        <v>30</v>
      </c>
      <c r="AD382" s="7">
        <f t="shared" si="11"/>
        <v>0.37</v>
      </c>
      <c r="AE382" s="18" t="s">
        <v>7</v>
      </c>
      <c r="AF382" s="18" t="s">
        <v>7</v>
      </c>
      <c r="AG382" s="18" t="s">
        <v>7</v>
      </c>
      <c r="AH382" s="18" t="s">
        <v>7</v>
      </c>
      <c r="AI382" s="18"/>
      <c r="AJ382" s="18" t="s">
        <v>7</v>
      </c>
      <c r="AK382" s="18" t="s">
        <v>7</v>
      </c>
      <c r="AL382" s="18" t="s">
        <v>7</v>
      </c>
      <c r="AM382" s="18">
        <v>44470</v>
      </c>
      <c r="AN382" s="18">
        <v>44501</v>
      </c>
      <c r="AO382" s="18">
        <v>44501</v>
      </c>
      <c r="AP382" s="18">
        <v>44531</v>
      </c>
      <c r="AQ382" s="18"/>
      <c r="AR382" s="18">
        <v>44531</v>
      </c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23"/>
      <c r="CK382" s="18"/>
      <c r="CL382" s="9">
        <v>2</v>
      </c>
      <c r="CM382" s="18"/>
      <c r="CN382" s="10">
        <v>7</v>
      </c>
      <c r="CO382" s="11">
        <f t="shared" si="7"/>
        <v>7</v>
      </c>
      <c r="CP382" s="11" t="str">
        <f t="shared" si="8"/>
        <v>No seguimiento</v>
      </c>
      <c r="CQ382" s="11">
        <f t="shared" si="9"/>
        <v>0</v>
      </c>
      <c r="CR382" s="12">
        <f>VLOOKUP(B382,[1]Conexión!A:B,2,0)</f>
        <v>44902</v>
      </c>
      <c r="CS382" s="10"/>
      <c r="CT382" s="14"/>
      <c r="CU382" s="14"/>
      <c r="CV382" s="14">
        <f t="shared" si="6"/>
        <v>0</v>
      </c>
      <c r="CW382" s="6">
        <v>0.30416666666666664</v>
      </c>
    </row>
    <row r="383" spans="1:101" ht="38.450000000000003" customHeight="1">
      <c r="A383" s="46" t="s">
        <v>399</v>
      </c>
      <c r="B383" s="21" t="s">
        <v>400</v>
      </c>
      <c r="C383" s="51" t="s">
        <v>401</v>
      </c>
      <c r="D383" s="21">
        <v>1052389705</v>
      </c>
      <c r="E383" s="38">
        <v>44350</v>
      </c>
      <c r="F383" s="2" t="s">
        <v>5</v>
      </c>
      <c r="G383" s="2" t="s">
        <v>5</v>
      </c>
      <c r="H383" s="2" t="s">
        <v>11</v>
      </c>
      <c r="I383" s="59" t="s">
        <v>23</v>
      </c>
      <c r="J383" s="25" t="s">
        <v>12</v>
      </c>
      <c r="K383" s="16" t="s">
        <v>70</v>
      </c>
      <c r="L383" s="48">
        <v>3124439567</v>
      </c>
      <c r="M383" s="21" t="s">
        <v>55</v>
      </c>
      <c r="N383" s="4" t="str">
        <f>IFERROR(VLOOKUP(D383,[1]Clientes!A:D,4,0),"Por Actualizar")</f>
        <v>Omaida Quintero</v>
      </c>
      <c r="O383" s="21" t="s">
        <v>6</v>
      </c>
      <c r="P383" s="44" t="s">
        <v>15</v>
      </c>
      <c r="Q383" s="20" t="str">
        <f>IFERROR(VLOOKUP(D383,[1]Clientes!A:C,3,0),"Por Actualizar")</f>
        <v>Alkosto</v>
      </c>
      <c r="R383" s="26" t="s">
        <v>16</v>
      </c>
      <c r="S383" s="32">
        <v>1</v>
      </c>
      <c r="T383" s="32">
        <v>0.69</v>
      </c>
      <c r="U383" s="32">
        <v>0.6</v>
      </c>
      <c r="V383" s="32">
        <v>0.8</v>
      </c>
      <c r="W383" s="32">
        <v>0.09</v>
      </c>
      <c r="X383" s="32">
        <v>0.5</v>
      </c>
      <c r="Y383" s="32"/>
      <c r="Z383" s="32"/>
      <c r="AA383" s="32"/>
      <c r="AB383" s="32"/>
      <c r="AC383" s="32"/>
      <c r="AD383" s="7">
        <f t="shared" si="11"/>
        <v>0.61333333333333329</v>
      </c>
      <c r="AE383" s="18" t="s">
        <v>7</v>
      </c>
      <c r="AF383" s="18" t="s">
        <v>7</v>
      </c>
      <c r="AG383" s="18" t="s">
        <v>7</v>
      </c>
      <c r="AH383" s="18" t="s">
        <v>7</v>
      </c>
      <c r="AI383" s="18"/>
      <c r="AJ383" s="18" t="s">
        <v>7</v>
      </c>
      <c r="AK383" s="18" t="s">
        <v>7</v>
      </c>
      <c r="AL383" s="18" t="s">
        <v>7</v>
      </c>
      <c r="AM383" s="18" t="s">
        <v>7</v>
      </c>
      <c r="AN383" s="18" t="s">
        <v>7</v>
      </c>
      <c r="AO383" s="18" t="s">
        <v>7</v>
      </c>
      <c r="AP383" s="18" t="s">
        <v>7</v>
      </c>
      <c r="AQ383" s="21" t="s">
        <v>63</v>
      </c>
      <c r="AR383" s="18" t="s">
        <v>7</v>
      </c>
      <c r="AS383" s="18" t="s">
        <v>7</v>
      </c>
      <c r="AT383" s="18" t="s">
        <v>7</v>
      </c>
      <c r="AU383" s="18">
        <v>44521</v>
      </c>
      <c r="AV383" s="18">
        <v>44551</v>
      </c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 t="s">
        <v>7</v>
      </c>
      <c r="CC383" s="18" t="s">
        <v>7</v>
      </c>
      <c r="CD383" s="18"/>
      <c r="CE383" s="18"/>
      <c r="CF383" s="18"/>
      <c r="CG383" s="18"/>
      <c r="CH383" s="18"/>
      <c r="CI383" s="18"/>
      <c r="CJ383" s="23" t="s">
        <v>18</v>
      </c>
      <c r="CK383" s="18"/>
      <c r="CL383" s="9">
        <v>7</v>
      </c>
      <c r="CM383" s="18"/>
      <c r="CN383" s="10">
        <v>16</v>
      </c>
      <c r="CO383" s="11">
        <f t="shared" si="7"/>
        <v>16</v>
      </c>
      <c r="CP383" s="11" t="str">
        <f t="shared" si="8"/>
        <v>No seguimiento</v>
      </c>
      <c r="CQ383" s="11">
        <f t="shared" si="9"/>
        <v>0</v>
      </c>
      <c r="CR383" s="12">
        <f>VLOOKUP(B383,[1]Conexión!A:B,2,0)</f>
        <v>44840</v>
      </c>
      <c r="CS383" s="10"/>
      <c r="CT383" s="14"/>
      <c r="CU383" s="14">
        <v>1</v>
      </c>
      <c r="CV383" s="14">
        <f t="shared" si="6"/>
        <v>1</v>
      </c>
      <c r="CW383" s="6">
        <v>0.58616666666666672</v>
      </c>
    </row>
    <row r="384" spans="1:101" ht="38.450000000000003" customHeight="1">
      <c r="A384" s="56" t="s">
        <v>402</v>
      </c>
      <c r="B384" s="21" t="s">
        <v>403</v>
      </c>
      <c r="C384" s="51" t="s">
        <v>404</v>
      </c>
      <c r="D384" s="21">
        <v>51956153</v>
      </c>
      <c r="E384" s="38">
        <v>44349</v>
      </c>
      <c r="F384" s="2" t="s">
        <v>5</v>
      </c>
      <c r="G384" s="2" t="s">
        <v>5</v>
      </c>
      <c r="H384" s="2" t="s">
        <v>11</v>
      </c>
      <c r="I384" s="59" t="s">
        <v>23</v>
      </c>
      <c r="J384" s="40" t="s">
        <v>39</v>
      </c>
      <c r="K384" s="16" t="s">
        <v>70</v>
      </c>
      <c r="L384" s="48">
        <v>3003612145</v>
      </c>
      <c r="M384" s="21" t="s">
        <v>55</v>
      </c>
      <c r="N384" s="4" t="str">
        <f>IFERROR(VLOOKUP(D384,[1]Clientes!A:D,4,0),"Por Actualizar")</f>
        <v>Angela Parra</v>
      </c>
      <c r="O384" s="21" t="s">
        <v>6</v>
      </c>
      <c r="P384" s="21" t="s">
        <v>15</v>
      </c>
      <c r="Q384" s="20" t="str">
        <f>IFERROR(VLOOKUP(D384,[1]Clientes!A:C,3,0),"Por Actualizar")</f>
        <v>ATH</v>
      </c>
      <c r="R384" s="26" t="s">
        <v>16</v>
      </c>
      <c r="S384" s="32">
        <v>0</v>
      </c>
      <c r="T384" s="32">
        <v>0</v>
      </c>
      <c r="U384" s="32">
        <v>0</v>
      </c>
      <c r="V384" s="32">
        <v>0</v>
      </c>
      <c r="W384" s="32">
        <v>0</v>
      </c>
      <c r="X384" s="32">
        <v>0</v>
      </c>
      <c r="Y384" s="32"/>
      <c r="Z384" s="32"/>
      <c r="AA384" s="32"/>
      <c r="AB384" s="32"/>
      <c r="AC384" s="32"/>
      <c r="AD384" s="7">
        <f t="shared" si="11"/>
        <v>0</v>
      </c>
      <c r="AE384" s="18" t="s">
        <v>7</v>
      </c>
      <c r="AF384" s="18">
        <v>44409</v>
      </c>
      <c r="AG384" s="18" t="s">
        <v>57</v>
      </c>
      <c r="AH384" s="18" t="s">
        <v>57</v>
      </c>
      <c r="AI384" s="18"/>
      <c r="AJ384" s="18">
        <v>44490</v>
      </c>
      <c r="AK384" s="18">
        <v>44490</v>
      </c>
      <c r="AL384" s="18">
        <v>44470</v>
      </c>
      <c r="AM384" s="18">
        <v>44521</v>
      </c>
      <c r="AN384" s="18">
        <v>44551</v>
      </c>
      <c r="AO384" s="18">
        <v>44551</v>
      </c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 t="s">
        <v>7</v>
      </c>
      <c r="CE384" s="18"/>
      <c r="CF384" s="18"/>
      <c r="CG384" s="18"/>
      <c r="CH384" s="18"/>
      <c r="CI384" s="18"/>
      <c r="CJ384" s="23" t="s">
        <v>37</v>
      </c>
      <c r="CK384" s="18"/>
      <c r="CL384" s="9">
        <v>7</v>
      </c>
      <c r="CM384" s="18"/>
      <c r="CN384" s="10">
        <v>2</v>
      </c>
      <c r="CO384" s="11">
        <f t="shared" si="7"/>
        <v>2</v>
      </c>
      <c r="CP384" s="11" t="str">
        <f t="shared" si="8"/>
        <v>No seguimiento</v>
      </c>
      <c r="CQ384" s="11">
        <f t="shared" si="9"/>
        <v>0</v>
      </c>
      <c r="CR384" s="12">
        <f>VLOOKUP(B384,[1]Conexión!A:B,2,0)</f>
        <v>44938</v>
      </c>
      <c r="CS384" s="10"/>
      <c r="CT384" s="14"/>
      <c r="CU384" s="14"/>
      <c r="CV384" s="14">
        <f t="shared" si="6"/>
        <v>0</v>
      </c>
      <c r="CW384" s="6">
        <v>0.42216666666666663</v>
      </c>
    </row>
    <row r="385" spans="1:101" ht="38.450000000000003" customHeight="1">
      <c r="A385" s="46" t="s">
        <v>405</v>
      </c>
      <c r="B385" s="21" t="s">
        <v>406</v>
      </c>
      <c r="C385" s="51" t="s">
        <v>407</v>
      </c>
      <c r="D385" s="21">
        <v>1016006116</v>
      </c>
      <c r="E385" s="38">
        <v>44326</v>
      </c>
      <c r="F385" s="2" t="s">
        <v>10</v>
      </c>
      <c r="G385" s="2" t="s">
        <v>10</v>
      </c>
      <c r="H385" s="2" t="s">
        <v>11</v>
      </c>
      <c r="I385" s="58" t="s">
        <v>3</v>
      </c>
      <c r="J385" s="40" t="s">
        <v>13</v>
      </c>
      <c r="K385" s="16" t="s">
        <v>49</v>
      </c>
      <c r="L385" s="48">
        <v>3164622317</v>
      </c>
      <c r="M385" s="21" t="s">
        <v>54</v>
      </c>
      <c r="N385" s="4" t="str">
        <f>IFERROR(VLOOKUP(D385,[1]Clientes!A:D,4,0),"Por Actualizar")</f>
        <v>Yesid Hernandez</v>
      </c>
      <c r="O385" s="21" t="s">
        <v>6</v>
      </c>
      <c r="P385" s="21" t="s">
        <v>15</v>
      </c>
      <c r="Q385" s="20" t="str">
        <f>IFERROR(VLOOKUP(D385,[1]Clientes!A:C,3,0),"Por Actualizar")</f>
        <v>keralty</v>
      </c>
      <c r="R385" s="27" t="s">
        <v>16</v>
      </c>
      <c r="S385" s="34" t="s">
        <v>16</v>
      </c>
      <c r="T385" s="32">
        <v>0.56999999999999995</v>
      </c>
      <c r="U385" s="32">
        <v>0</v>
      </c>
      <c r="V385" s="32"/>
      <c r="W385" s="32"/>
      <c r="X385" s="32"/>
      <c r="Y385" s="32"/>
      <c r="Z385" s="32"/>
      <c r="AA385" s="32"/>
      <c r="AB385" s="32"/>
      <c r="AC385" s="32"/>
      <c r="AD385" s="7">
        <f t="shared" si="11"/>
        <v>0.28499999999999998</v>
      </c>
      <c r="AE385" s="18">
        <v>44409</v>
      </c>
      <c r="AF385" s="18">
        <v>44409</v>
      </c>
      <c r="AG385" s="18" t="s">
        <v>57</v>
      </c>
      <c r="AH385" s="18" t="s">
        <v>57</v>
      </c>
      <c r="AI385" s="18"/>
      <c r="AJ385" s="18">
        <v>44490</v>
      </c>
      <c r="AK385" s="18">
        <v>44490</v>
      </c>
      <c r="AL385" s="18">
        <v>44470</v>
      </c>
      <c r="AM385" s="18">
        <v>44521</v>
      </c>
      <c r="AN385" s="18">
        <v>44551</v>
      </c>
      <c r="AO385" s="18">
        <v>44551</v>
      </c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23"/>
      <c r="CK385" s="18"/>
      <c r="CL385" s="9">
        <v>3</v>
      </c>
      <c r="CM385" s="18"/>
      <c r="CN385" s="10">
        <v>0</v>
      </c>
      <c r="CO385" s="11">
        <f t="shared" si="7"/>
        <v>0</v>
      </c>
      <c r="CP385" s="11" t="str">
        <f t="shared" si="8"/>
        <v>No seguimiento</v>
      </c>
      <c r="CQ385" s="11">
        <f t="shared" si="9"/>
        <v>0</v>
      </c>
      <c r="CR385" s="12">
        <v>44942</v>
      </c>
      <c r="CS385" s="10"/>
      <c r="CT385" s="14"/>
      <c r="CU385" s="14"/>
      <c r="CV385" s="14">
        <f t="shared" si="6"/>
        <v>0</v>
      </c>
      <c r="CW385" s="6" t="s">
        <v>51</v>
      </c>
    </row>
    <row r="386" spans="1:101" ht="38.450000000000003" customHeight="1">
      <c r="A386" s="46" t="s">
        <v>408</v>
      </c>
      <c r="B386" s="21" t="s">
        <v>409</v>
      </c>
      <c r="C386" s="35" t="s">
        <v>410</v>
      </c>
      <c r="D386" s="21">
        <v>1061764284</v>
      </c>
      <c r="E386" s="38">
        <v>44326</v>
      </c>
      <c r="F386" s="2" t="s">
        <v>10</v>
      </c>
      <c r="G386" s="2" t="s">
        <v>10</v>
      </c>
      <c r="H386" s="2" t="s">
        <v>11</v>
      </c>
      <c r="I386" s="58" t="s">
        <v>3</v>
      </c>
      <c r="J386" s="40" t="s">
        <v>33</v>
      </c>
      <c r="K386" s="16" t="s">
        <v>70</v>
      </c>
      <c r="L386" s="48">
        <v>3188322361</v>
      </c>
      <c r="M386" s="21" t="s">
        <v>54</v>
      </c>
      <c r="N386" s="4" t="str">
        <f>IFERROR(VLOOKUP(D386,[1]Clientes!A:D,4,0),"Por Actualizar")</f>
        <v>Juan Manuel Villarraga</v>
      </c>
      <c r="O386" s="21" t="s">
        <v>6</v>
      </c>
      <c r="P386" s="21" t="s">
        <v>15</v>
      </c>
      <c r="Q386" s="20" t="str">
        <f>IFERROR(VLOOKUP(D386,[1]Clientes!A:C,3,0),"Por Actualizar")</f>
        <v>Promigas</v>
      </c>
      <c r="R386" s="27" t="s">
        <v>16</v>
      </c>
      <c r="S386" s="27" t="s">
        <v>16</v>
      </c>
      <c r="T386" s="32">
        <v>0.19</v>
      </c>
      <c r="U386" s="32">
        <v>0</v>
      </c>
      <c r="V386" s="32"/>
      <c r="W386" s="32"/>
      <c r="X386" s="32">
        <v>0.11</v>
      </c>
      <c r="Y386" s="32">
        <v>0.71</v>
      </c>
      <c r="Z386" s="32">
        <v>0.53</v>
      </c>
      <c r="AA386" s="32">
        <v>0.67</v>
      </c>
      <c r="AB386" s="32">
        <v>0.74</v>
      </c>
      <c r="AC386" s="32"/>
      <c r="AD386" s="7">
        <f t="shared" si="11"/>
        <v>0.42142857142857143</v>
      </c>
      <c r="AE386" s="18" t="s">
        <v>7</v>
      </c>
      <c r="AF386" s="18" t="s">
        <v>7</v>
      </c>
      <c r="AG386" s="18">
        <v>44409</v>
      </c>
      <c r="AH386" s="18" t="s">
        <v>7</v>
      </c>
      <c r="AI386" s="18"/>
      <c r="AJ386" s="8" t="s">
        <v>7</v>
      </c>
      <c r="AK386" s="18" t="s">
        <v>7</v>
      </c>
      <c r="AL386" s="8" t="s">
        <v>7</v>
      </c>
      <c r="AM386" s="18">
        <v>44470</v>
      </c>
      <c r="AN386" s="18">
        <v>44501</v>
      </c>
      <c r="AO386" s="18">
        <v>44501</v>
      </c>
      <c r="AP386" s="18">
        <v>44531</v>
      </c>
      <c r="AQ386" s="18"/>
      <c r="AR386" s="18" t="s">
        <v>7</v>
      </c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8" t="s">
        <v>7</v>
      </c>
      <c r="BI386" s="18"/>
      <c r="BJ386" s="18"/>
      <c r="BK386" s="18"/>
      <c r="BL386" s="18"/>
      <c r="BM386" s="18"/>
      <c r="BN386" s="18"/>
      <c r="BO386" s="18"/>
      <c r="BP386" s="8" t="s">
        <v>7</v>
      </c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 t="s">
        <v>7</v>
      </c>
      <c r="CC386" s="18"/>
      <c r="CD386" s="18"/>
      <c r="CE386" s="18"/>
      <c r="CF386" s="18"/>
      <c r="CG386" s="18"/>
      <c r="CH386" s="18"/>
      <c r="CI386" s="18"/>
      <c r="CJ386" s="23"/>
      <c r="CK386" s="18"/>
      <c r="CL386" s="9">
        <v>7</v>
      </c>
      <c r="CM386" s="18"/>
      <c r="CN386" s="10">
        <v>9</v>
      </c>
      <c r="CO386" s="11">
        <f t="shared" si="7"/>
        <v>10</v>
      </c>
      <c r="CP386" s="11" t="str">
        <f t="shared" si="8"/>
        <v>Realizar seguimiento</v>
      </c>
      <c r="CQ386" s="11">
        <f t="shared" si="9"/>
        <v>1</v>
      </c>
      <c r="CR386" s="12">
        <f>VLOOKUP(B386,[1]Conexión!A:B,2,0)</f>
        <v>44939</v>
      </c>
      <c r="CS386" s="10"/>
      <c r="CT386" s="14"/>
      <c r="CU386" s="14"/>
      <c r="CV386" s="14">
        <f t="shared" si="6"/>
        <v>0</v>
      </c>
      <c r="CW386" s="6">
        <v>0.72233333333333338</v>
      </c>
    </row>
    <row r="387" spans="1:101" ht="38.450000000000003" customHeight="1">
      <c r="A387" s="78" t="s">
        <v>411</v>
      </c>
      <c r="B387" s="21" t="s">
        <v>412</v>
      </c>
      <c r="C387" s="51" t="s">
        <v>413</v>
      </c>
      <c r="D387" s="21">
        <v>1128273805</v>
      </c>
      <c r="E387" s="38">
        <v>44347</v>
      </c>
      <c r="F387" s="2" t="s">
        <v>5</v>
      </c>
      <c r="G387" s="2" t="s">
        <v>5</v>
      </c>
      <c r="H387" s="2" t="s">
        <v>11</v>
      </c>
      <c r="I387" s="59" t="s">
        <v>3</v>
      </c>
      <c r="J387" s="16" t="s">
        <v>43</v>
      </c>
      <c r="K387" s="16" t="s">
        <v>70</v>
      </c>
      <c r="L387" s="48"/>
      <c r="M387" s="21" t="s">
        <v>54</v>
      </c>
      <c r="N387" s="4" t="str">
        <f>IFERROR(VLOOKUP(D387,[1]Clientes!A:D,4,0),"Por Actualizar")</f>
        <v>Jhon Duque</v>
      </c>
      <c r="O387" s="21" t="s">
        <v>14</v>
      </c>
      <c r="P387" s="21" t="s">
        <v>15</v>
      </c>
      <c r="Q387" s="20" t="str">
        <f>IFERROR(VLOOKUP(D387,[1]Clientes!A:C,3,0),"Por Actualizar")</f>
        <v>Éxito</v>
      </c>
      <c r="R387" s="26" t="s">
        <v>16</v>
      </c>
      <c r="S387" s="32">
        <v>1</v>
      </c>
      <c r="T387" s="32">
        <v>0.5</v>
      </c>
      <c r="U387" s="32">
        <v>0.15</v>
      </c>
      <c r="V387" s="32">
        <v>0</v>
      </c>
      <c r="W387" s="32">
        <v>0.03</v>
      </c>
      <c r="X387" s="32">
        <v>0</v>
      </c>
      <c r="Y387" s="32"/>
      <c r="Z387" s="32"/>
      <c r="AA387" s="32"/>
      <c r="AB387" s="32"/>
      <c r="AC387" s="32"/>
      <c r="AD387" s="7">
        <f t="shared" si="11"/>
        <v>0.27999999999999997</v>
      </c>
      <c r="AE387" s="18" t="s">
        <v>7</v>
      </c>
      <c r="AF387" s="18" t="s">
        <v>7</v>
      </c>
      <c r="AG387" s="18" t="s">
        <v>7</v>
      </c>
      <c r="AH387" s="18" t="s">
        <v>7</v>
      </c>
      <c r="AI387" s="18"/>
      <c r="AJ387" s="18" t="s">
        <v>7</v>
      </c>
      <c r="AK387" s="18" t="s">
        <v>7</v>
      </c>
      <c r="AL387" s="18" t="s">
        <v>7</v>
      </c>
      <c r="AM387" s="18" t="s">
        <v>7</v>
      </c>
      <c r="AN387" s="18" t="s">
        <v>7</v>
      </c>
      <c r="AO387" s="18" t="s">
        <v>7</v>
      </c>
      <c r="AP387" s="18" t="s">
        <v>7</v>
      </c>
      <c r="AQ387" s="18"/>
      <c r="AR387" s="18" t="s">
        <v>7</v>
      </c>
      <c r="AS387" s="18" t="s">
        <v>7</v>
      </c>
      <c r="AT387" s="18" t="s">
        <v>7</v>
      </c>
      <c r="AU387" s="18" t="s">
        <v>7</v>
      </c>
      <c r="AV387" s="18" t="s">
        <v>7</v>
      </c>
      <c r="AW387" s="18" t="s">
        <v>7</v>
      </c>
      <c r="AX387" s="18"/>
      <c r="AY387" s="18"/>
      <c r="AZ387" s="18"/>
      <c r="BA387" s="18" t="s">
        <v>7</v>
      </c>
      <c r="BB387" s="18"/>
      <c r="BC387" s="18"/>
      <c r="BD387" s="18"/>
      <c r="BE387" s="18"/>
      <c r="BF387" s="18"/>
      <c r="BG387" s="18"/>
      <c r="BH387" s="18" t="s">
        <v>7</v>
      </c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23" t="s">
        <v>18</v>
      </c>
      <c r="CK387" s="18"/>
      <c r="CL387" s="9">
        <v>2</v>
      </c>
      <c r="CM387" s="18" t="s">
        <v>44</v>
      </c>
      <c r="CN387" s="10">
        <v>19</v>
      </c>
      <c r="CO387" s="11">
        <f t="shared" si="7"/>
        <v>19</v>
      </c>
      <c r="CP387" s="11" t="str">
        <f t="shared" si="8"/>
        <v>No seguimiento</v>
      </c>
      <c r="CQ387" s="11">
        <f t="shared" si="9"/>
        <v>0</v>
      </c>
      <c r="CR387" s="12">
        <f>VLOOKUP(B387,[1]Conexión!A:B,2,0)</f>
        <v>44939</v>
      </c>
      <c r="CS387" s="10"/>
      <c r="CT387" s="14"/>
      <c r="CU387" s="14">
        <v>1</v>
      </c>
      <c r="CV387" s="14">
        <f t="shared" si="6"/>
        <v>1</v>
      </c>
      <c r="CW387" s="6">
        <v>0.6</v>
      </c>
    </row>
    <row r="388" spans="1:101" ht="38.450000000000003" customHeight="1">
      <c r="A388" s="46" t="s">
        <v>414</v>
      </c>
      <c r="B388" s="21" t="s">
        <v>415</v>
      </c>
      <c r="C388" s="51" t="s">
        <v>416</v>
      </c>
      <c r="D388" s="21">
        <v>1010004293</v>
      </c>
      <c r="E388" s="38">
        <v>44347</v>
      </c>
      <c r="F388" s="2" t="s">
        <v>5</v>
      </c>
      <c r="G388" s="2" t="s">
        <v>10</v>
      </c>
      <c r="H388" s="2" t="s">
        <v>11</v>
      </c>
      <c r="I388" s="59" t="s">
        <v>23</v>
      </c>
      <c r="J388" s="40" t="s">
        <v>12</v>
      </c>
      <c r="K388" s="16" t="s">
        <v>70</v>
      </c>
      <c r="L388" s="48">
        <v>3183687791</v>
      </c>
      <c r="M388" s="21" t="s">
        <v>56</v>
      </c>
      <c r="N388" s="4" t="str">
        <f>IFERROR(VLOOKUP(D388,[1]Clientes!A:D,4,0),"Por Actualizar")</f>
        <v>Carlos Jimenez</v>
      </c>
      <c r="O388" s="21" t="s">
        <v>6</v>
      </c>
      <c r="P388" s="21" t="s">
        <v>15</v>
      </c>
      <c r="Q388" s="20" t="str">
        <f>IFERROR(VLOOKUP(D388,[1]Clientes!A:C,3,0),"Por Actualizar")</f>
        <v>Dale</v>
      </c>
      <c r="R388" s="26" t="s">
        <v>16</v>
      </c>
      <c r="S388" s="32">
        <v>0.19</v>
      </c>
      <c r="T388" s="32">
        <v>0.25</v>
      </c>
      <c r="U388" s="32">
        <v>0.03</v>
      </c>
      <c r="V388" s="32">
        <v>0</v>
      </c>
      <c r="W388" s="32">
        <v>0</v>
      </c>
      <c r="X388" s="32">
        <v>0</v>
      </c>
      <c r="Y388" s="32">
        <v>0.05</v>
      </c>
      <c r="Z388" s="32"/>
      <c r="AA388" s="32"/>
      <c r="AB388" s="32"/>
      <c r="AC388" s="32"/>
      <c r="AD388" s="7">
        <f t="shared" si="11"/>
        <v>7.4285714285714288E-2</v>
      </c>
      <c r="AE388" s="18" t="s">
        <v>7</v>
      </c>
      <c r="AF388" s="18" t="s">
        <v>7</v>
      </c>
      <c r="AG388" s="18">
        <v>44409</v>
      </c>
      <c r="AH388" s="18">
        <v>44409</v>
      </c>
      <c r="AI388" s="18"/>
      <c r="AJ388" s="18" t="s">
        <v>7</v>
      </c>
      <c r="AK388" s="18" t="s">
        <v>7</v>
      </c>
      <c r="AL388" s="18" t="s">
        <v>7</v>
      </c>
      <c r="AM388" s="18">
        <v>44470</v>
      </c>
      <c r="AN388" s="18">
        <v>44501</v>
      </c>
      <c r="AO388" s="18">
        <v>44501</v>
      </c>
      <c r="AP388" s="18">
        <v>44531</v>
      </c>
      <c r="AQ388" s="18"/>
      <c r="AR388" s="18">
        <v>44531</v>
      </c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23" t="s">
        <v>17</v>
      </c>
      <c r="CK388" s="18"/>
      <c r="CL388" s="9">
        <v>7</v>
      </c>
      <c r="CM388" s="18"/>
      <c r="CN388" s="10">
        <v>5</v>
      </c>
      <c r="CO388" s="11">
        <f t="shared" si="7"/>
        <v>5</v>
      </c>
      <c r="CP388" s="11" t="str">
        <f t="shared" si="8"/>
        <v>No seguimiento</v>
      </c>
      <c r="CQ388" s="11">
        <f t="shared" si="9"/>
        <v>0</v>
      </c>
      <c r="CR388" s="12">
        <f>VLOOKUP(B388,[1]Conexión!A:B,2,0)</f>
        <v>44922</v>
      </c>
      <c r="CS388" s="10"/>
      <c r="CT388" s="14"/>
      <c r="CU388" s="14"/>
      <c r="CV388" s="14">
        <f t="shared" si="6"/>
        <v>0</v>
      </c>
      <c r="CW388" s="6">
        <v>0.4986666666666667</v>
      </c>
    </row>
    <row r="389" spans="1:101" ht="38.450000000000003" customHeight="1">
      <c r="A389" s="46" t="s">
        <v>417</v>
      </c>
      <c r="B389" s="21" t="s">
        <v>418</v>
      </c>
      <c r="C389" s="51" t="s">
        <v>419</v>
      </c>
      <c r="D389" s="21">
        <v>1020484443</v>
      </c>
      <c r="E389" s="38">
        <v>44319</v>
      </c>
      <c r="F389" s="3" t="s">
        <v>59</v>
      </c>
      <c r="G389" s="2" t="s">
        <v>5</v>
      </c>
      <c r="H389" s="2" t="s">
        <v>11</v>
      </c>
      <c r="I389" s="58" t="s">
        <v>23</v>
      </c>
      <c r="J389" s="25" t="s">
        <v>21</v>
      </c>
      <c r="K389" s="16" t="s">
        <v>70</v>
      </c>
      <c r="L389" s="48">
        <v>3214170187</v>
      </c>
      <c r="M389" s="21" t="s">
        <v>420</v>
      </c>
      <c r="N389" s="4" t="str">
        <f>IFERROR(VLOOKUP(D389,[1]Clientes!A:D,4,0),"Por Actualizar")</f>
        <v>Manuela Orrego</v>
      </c>
      <c r="O389" s="21" t="s">
        <v>14</v>
      </c>
      <c r="P389" s="21" t="s">
        <v>1</v>
      </c>
      <c r="Q389" s="20" t="str">
        <f>IFERROR(VLOOKUP(D389,[1]Clientes!A:C,3,0),"Por Actualizar")</f>
        <v>TI</v>
      </c>
      <c r="R389" s="26">
        <v>1</v>
      </c>
      <c r="S389" s="26">
        <v>0</v>
      </c>
      <c r="T389" s="32" t="s">
        <v>30</v>
      </c>
      <c r="U389" s="32" t="s">
        <v>30</v>
      </c>
      <c r="V389" s="32">
        <v>0.54</v>
      </c>
      <c r="W389" s="32">
        <v>0</v>
      </c>
      <c r="X389" s="32">
        <v>0</v>
      </c>
      <c r="Y389" s="32" t="s">
        <v>30</v>
      </c>
      <c r="Z389" s="32" t="s">
        <v>30</v>
      </c>
      <c r="AA389" s="32" t="s">
        <v>30</v>
      </c>
      <c r="AB389" s="32" t="s">
        <v>30</v>
      </c>
      <c r="AC389" s="32" t="s">
        <v>30</v>
      </c>
      <c r="AD389" s="7">
        <f t="shared" si="11"/>
        <v>0.308</v>
      </c>
      <c r="AE389" s="18" t="s">
        <v>7</v>
      </c>
      <c r="AF389" s="18" t="s">
        <v>27</v>
      </c>
      <c r="AG389" s="18" t="s">
        <v>27</v>
      </c>
      <c r="AH389" s="18" t="s">
        <v>27</v>
      </c>
      <c r="AI389" s="18"/>
      <c r="AJ389" s="18" t="s">
        <v>27</v>
      </c>
      <c r="AK389" s="18" t="s">
        <v>27</v>
      </c>
      <c r="AL389" s="18" t="s">
        <v>27</v>
      </c>
      <c r="AM389" s="18" t="s">
        <v>27</v>
      </c>
      <c r="AN389" s="18" t="s">
        <v>27</v>
      </c>
      <c r="AO389" s="18" t="s">
        <v>27</v>
      </c>
      <c r="AP389" s="18" t="s">
        <v>27</v>
      </c>
      <c r="AQ389" s="18"/>
      <c r="AR389" s="18" t="s">
        <v>27</v>
      </c>
      <c r="AS389" s="18" t="s">
        <v>27</v>
      </c>
      <c r="AT389" s="18" t="s">
        <v>7</v>
      </c>
      <c r="AU389" s="18" t="s">
        <v>27</v>
      </c>
      <c r="AV389" s="18" t="s">
        <v>27</v>
      </c>
      <c r="AW389" s="18" t="s">
        <v>27</v>
      </c>
      <c r="AX389" s="18" t="s">
        <v>27</v>
      </c>
      <c r="AY389" s="18" t="s">
        <v>27</v>
      </c>
      <c r="AZ389" s="18" t="s">
        <v>27</v>
      </c>
      <c r="BA389" s="18" t="s">
        <v>27</v>
      </c>
      <c r="BB389" s="18" t="s">
        <v>27</v>
      </c>
      <c r="BC389" s="18" t="s">
        <v>27</v>
      </c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23"/>
      <c r="CK389" s="18"/>
      <c r="CL389" s="9">
        <v>0</v>
      </c>
      <c r="CM389" s="18"/>
      <c r="CN389" s="10">
        <v>2</v>
      </c>
      <c r="CO389" s="11">
        <f t="shared" si="7"/>
        <v>2</v>
      </c>
      <c r="CP389" s="11" t="str">
        <f t="shared" si="8"/>
        <v>No seguimiento</v>
      </c>
      <c r="CQ389" s="11">
        <f t="shared" si="9"/>
        <v>0</v>
      </c>
      <c r="CR389" s="12">
        <v>44421</v>
      </c>
      <c r="CS389" s="10"/>
      <c r="CT389" s="14"/>
      <c r="CU389" s="14"/>
      <c r="CV389" s="14">
        <f t="shared" si="6"/>
        <v>0</v>
      </c>
      <c r="CW389" s="6" t="s">
        <v>51</v>
      </c>
    </row>
    <row r="390" spans="1:101" ht="38.450000000000003" customHeight="1">
      <c r="A390" s="56" t="s">
        <v>421</v>
      </c>
      <c r="B390" s="21" t="s">
        <v>422</v>
      </c>
      <c r="C390" s="51" t="s">
        <v>423</v>
      </c>
      <c r="D390" s="21">
        <v>71778033</v>
      </c>
      <c r="E390" s="38">
        <v>44314</v>
      </c>
      <c r="F390" s="2" t="s">
        <v>10</v>
      </c>
      <c r="G390" s="2" t="s">
        <v>10</v>
      </c>
      <c r="H390" s="2" t="s">
        <v>11</v>
      </c>
      <c r="I390" s="58" t="s">
        <v>3</v>
      </c>
      <c r="J390" s="40" t="s">
        <v>13</v>
      </c>
      <c r="K390" s="16" t="s">
        <v>70</v>
      </c>
      <c r="L390" s="48" t="s">
        <v>424</v>
      </c>
      <c r="M390" s="21" t="s">
        <v>29</v>
      </c>
      <c r="N390" s="4" t="str">
        <f>IFERROR(VLOOKUP(D390,[1]Clientes!A:D,4,0),"Por Actualizar")</f>
        <v>Adriana González</v>
      </c>
      <c r="O390" s="21" t="s">
        <v>14</v>
      </c>
      <c r="P390" s="21" t="s">
        <v>15</v>
      </c>
      <c r="Q390" s="20" t="str">
        <f>IFERROR(VLOOKUP(D390,[1]Clientes!A:C,3,0),"Por Actualizar")</f>
        <v>Tecnipagos</v>
      </c>
      <c r="R390" s="27" t="s">
        <v>16</v>
      </c>
      <c r="S390" s="27" t="s">
        <v>16</v>
      </c>
      <c r="T390" s="32">
        <v>0.88</v>
      </c>
      <c r="U390" s="32">
        <v>0.19</v>
      </c>
      <c r="V390" s="32">
        <v>0</v>
      </c>
      <c r="W390" s="32">
        <v>0.25</v>
      </c>
      <c r="X390" s="32">
        <v>0.3</v>
      </c>
      <c r="Y390" s="32" t="s">
        <v>16</v>
      </c>
      <c r="Z390" s="32" t="s">
        <v>16</v>
      </c>
      <c r="AA390" s="32" t="s">
        <v>16</v>
      </c>
      <c r="AB390" s="32" t="s">
        <v>16</v>
      </c>
      <c r="AC390" s="32" t="s">
        <v>16</v>
      </c>
      <c r="AD390" s="7">
        <f t="shared" si="11"/>
        <v>0.32400000000000001</v>
      </c>
      <c r="AE390" s="18" t="s">
        <v>7</v>
      </c>
      <c r="AF390" s="18" t="s">
        <v>7</v>
      </c>
      <c r="AG390" s="18">
        <v>44409</v>
      </c>
      <c r="AH390" s="18" t="s">
        <v>7</v>
      </c>
      <c r="AI390" s="18"/>
      <c r="AJ390" s="18" t="s">
        <v>7</v>
      </c>
      <c r="AK390" s="18" t="s">
        <v>57</v>
      </c>
      <c r="AL390" s="18" t="s">
        <v>57</v>
      </c>
      <c r="AM390" s="18">
        <v>44470</v>
      </c>
      <c r="AN390" s="18">
        <v>44501</v>
      </c>
      <c r="AO390" s="18">
        <v>44501</v>
      </c>
      <c r="AP390" s="18">
        <v>44531</v>
      </c>
      <c r="AQ390" s="18"/>
      <c r="AR390" s="18">
        <v>44531</v>
      </c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23"/>
      <c r="CK390" s="18"/>
      <c r="CL390" s="9">
        <v>2</v>
      </c>
      <c r="CM390" s="18"/>
      <c r="CN390" s="10">
        <v>4</v>
      </c>
      <c r="CO390" s="11">
        <f t="shared" si="7"/>
        <v>4</v>
      </c>
      <c r="CP390" s="11" t="str">
        <f t="shared" si="8"/>
        <v>No seguimiento</v>
      </c>
      <c r="CQ390" s="11">
        <f t="shared" si="9"/>
        <v>0</v>
      </c>
      <c r="CR390" s="12">
        <f>VLOOKUP(B390,[1]Conexión!A:B,2,0)</f>
        <v>44910</v>
      </c>
      <c r="CS390" s="13">
        <v>1</v>
      </c>
      <c r="CT390" s="14"/>
      <c r="CU390" s="14"/>
      <c r="CV390" s="14">
        <f t="shared" ref="CV390:CV453" si="12">CS390+CT390+CU390</f>
        <v>1</v>
      </c>
      <c r="CW390" s="6">
        <v>0.52500000000000002</v>
      </c>
    </row>
    <row r="391" spans="1:101" ht="38.450000000000003" customHeight="1">
      <c r="A391" s="46" t="s">
        <v>425</v>
      </c>
      <c r="B391" s="21" t="s">
        <v>426</v>
      </c>
      <c r="C391" s="51" t="s">
        <v>427</v>
      </c>
      <c r="D391" s="21">
        <v>1082946340</v>
      </c>
      <c r="E391" s="38">
        <v>44342</v>
      </c>
      <c r="F391" s="2" t="s">
        <v>5</v>
      </c>
      <c r="G391" s="2" t="s">
        <v>5</v>
      </c>
      <c r="H391" s="2" t="s">
        <v>11</v>
      </c>
      <c r="I391" s="59" t="s">
        <v>23</v>
      </c>
      <c r="J391" s="40" t="s">
        <v>39</v>
      </c>
      <c r="K391" s="16" t="s">
        <v>70</v>
      </c>
      <c r="L391" s="48"/>
      <c r="M391" s="21" t="s">
        <v>56</v>
      </c>
      <c r="N391" s="4" t="str">
        <f>IFERROR(VLOOKUP(D391,[1]Clientes!A:D,4,0),"Por Actualizar")</f>
        <v>Patricia Sanchez</v>
      </c>
      <c r="O391" s="21" t="s">
        <v>6</v>
      </c>
      <c r="P391" s="21" t="s">
        <v>15</v>
      </c>
      <c r="Q391" s="20" t="str">
        <f>IFERROR(VLOOKUP(D391,[1]Clientes!A:C,3,0),"Por Actualizar")</f>
        <v>Telefónica</v>
      </c>
      <c r="R391" s="26" t="s">
        <v>16</v>
      </c>
      <c r="S391" s="32">
        <v>0.5</v>
      </c>
      <c r="T391" s="32">
        <v>1</v>
      </c>
      <c r="U391" s="32">
        <v>0.77</v>
      </c>
      <c r="V391" s="32">
        <v>0.28000000000000003</v>
      </c>
      <c r="W391" s="32">
        <v>0</v>
      </c>
      <c r="X391" s="32">
        <v>0.33</v>
      </c>
      <c r="Y391" s="32"/>
      <c r="Z391" s="32"/>
      <c r="AA391" s="32"/>
      <c r="AB391" s="32"/>
      <c r="AC391" s="32"/>
      <c r="AD391" s="7">
        <f t="shared" si="11"/>
        <v>0.48</v>
      </c>
      <c r="AE391" s="18" t="s">
        <v>7</v>
      </c>
      <c r="AF391" s="18" t="s">
        <v>7</v>
      </c>
      <c r="AG391" s="18" t="s">
        <v>7</v>
      </c>
      <c r="AH391" s="18" t="s">
        <v>7</v>
      </c>
      <c r="AI391" s="18"/>
      <c r="AJ391" s="18" t="s">
        <v>7</v>
      </c>
      <c r="AK391" s="18" t="s">
        <v>7</v>
      </c>
      <c r="AL391" s="18" t="s">
        <v>7</v>
      </c>
      <c r="AM391" s="8" t="s">
        <v>7</v>
      </c>
      <c r="AN391" s="18" t="s">
        <v>7</v>
      </c>
      <c r="AO391" s="18" t="s">
        <v>7</v>
      </c>
      <c r="AP391" s="18" t="s">
        <v>7</v>
      </c>
      <c r="AQ391" s="8" t="s">
        <v>53</v>
      </c>
      <c r="AR391" s="18" t="s">
        <v>7</v>
      </c>
      <c r="AS391" s="18" t="s">
        <v>7</v>
      </c>
      <c r="AT391" s="18" t="s">
        <v>7</v>
      </c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 t="s">
        <v>7</v>
      </c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 t="s">
        <v>7</v>
      </c>
      <c r="CC391" s="18"/>
      <c r="CD391" s="18"/>
      <c r="CE391" s="18"/>
      <c r="CF391" s="18"/>
      <c r="CG391" s="18"/>
      <c r="CH391" s="18"/>
      <c r="CI391" s="18"/>
      <c r="CJ391" s="23"/>
      <c r="CK391" s="18"/>
      <c r="CL391" s="9">
        <v>7</v>
      </c>
      <c r="CM391" s="18"/>
      <c r="CN391" s="10">
        <v>16</v>
      </c>
      <c r="CO391" s="11">
        <f t="shared" si="7"/>
        <v>16</v>
      </c>
      <c r="CP391" s="11" t="str">
        <f t="shared" si="8"/>
        <v>No seguimiento</v>
      </c>
      <c r="CQ391" s="11">
        <f t="shared" si="9"/>
        <v>0</v>
      </c>
      <c r="CR391" s="12">
        <f>VLOOKUP(B391,[1]Conexión!A:B,2,0)</f>
        <v>44852</v>
      </c>
      <c r="CS391" s="10"/>
      <c r="CT391" s="14"/>
      <c r="CU391" s="14">
        <v>1</v>
      </c>
      <c r="CV391" s="14">
        <f t="shared" si="12"/>
        <v>1</v>
      </c>
      <c r="CW391" s="6">
        <v>0.40416666666666667</v>
      </c>
    </row>
    <row r="392" spans="1:101" ht="38.450000000000003" customHeight="1">
      <c r="A392" s="46" t="s">
        <v>428</v>
      </c>
      <c r="B392" s="21" t="s">
        <v>429</v>
      </c>
      <c r="C392" s="51" t="s">
        <v>430</v>
      </c>
      <c r="D392" s="21">
        <v>1013594555</v>
      </c>
      <c r="E392" s="38">
        <v>44342</v>
      </c>
      <c r="F392" s="2" t="s">
        <v>5</v>
      </c>
      <c r="G392" s="2" t="s">
        <v>10</v>
      </c>
      <c r="H392" s="2" t="s">
        <v>11</v>
      </c>
      <c r="I392" s="59" t="s">
        <v>23</v>
      </c>
      <c r="J392" s="40" t="s">
        <v>12</v>
      </c>
      <c r="K392" s="16" t="s">
        <v>70</v>
      </c>
      <c r="L392" s="48">
        <v>3176809649</v>
      </c>
      <c r="M392" s="21" t="s">
        <v>55</v>
      </c>
      <c r="N392" s="4" t="str">
        <f>IFERROR(VLOOKUP(D392,[1]Clientes!A:D,4,0),"Por Actualizar")</f>
        <v>Mayra Arias</v>
      </c>
      <c r="O392" s="21" t="s">
        <v>6</v>
      </c>
      <c r="P392" s="44" t="s">
        <v>15</v>
      </c>
      <c r="Q392" s="31" t="str">
        <f>IFERROR(VLOOKUP(D392,[1]Clientes!A:C,3,0),"Por Actualizar")</f>
        <v>Seguros Alfa S.A.</v>
      </c>
      <c r="R392" s="26" t="s">
        <v>16</v>
      </c>
      <c r="S392" s="32" t="s">
        <v>16</v>
      </c>
      <c r="T392" s="32">
        <v>0.68</v>
      </c>
      <c r="U392" s="32">
        <v>0.21</v>
      </c>
      <c r="V392" s="32"/>
      <c r="W392" s="32"/>
      <c r="X392" s="32">
        <v>0.16</v>
      </c>
      <c r="Y392" s="32"/>
      <c r="Z392" s="32"/>
      <c r="AA392" s="32"/>
      <c r="AB392" s="32"/>
      <c r="AC392" s="32"/>
      <c r="AD392" s="7">
        <f t="shared" si="11"/>
        <v>0.35000000000000003</v>
      </c>
      <c r="AE392" s="18">
        <v>44409</v>
      </c>
      <c r="AF392" s="18">
        <v>44409</v>
      </c>
      <c r="AG392" s="18" t="s">
        <v>57</v>
      </c>
      <c r="AH392" s="18" t="s">
        <v>57</v>
      </c>
      <c r="AI392" s="18"/>
      <c r="AJ392" s="18">
        <v>44490</v>
      </c>
      <c r="AK392" s="18">
        <v>44490</v>
      </c>
      <c r="AL392" s="18">
        <v>44470</v>
      </c>
      <c r="AM392" s="18">
        <v>44521</v>
      </c>
      <c r="AN392" s="18">
        <v>44551</v>
      </c>
      <c r="AO392" s="18">
        <v>44551</v>
      </c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23"/>
      <c r="CK392" s="18"/>
      <c r="CL392" s="9">
        <v>7</v>
      </c>
      <c r="CM392" s="18"/>
      <c r="CN392" s="10">
        <v>0</v>
      </c>
      <c r="CO392" s="11">
        <f t="shared" si="7"/>
        <v>0</v>
      </c>
      <c r="CP392" s="11" t="str">
        <f t="shared" si="8"/>
        <v>No seguimiento</v>
      </c>
      <c r="CQ392" s="11">
        <f t="shared" si="9"/>
        <v>0</v>
      </c>
      <c r="CR392" s="12">
        <v>44838</v>
      </c>
      <c r="CS392" s="10"/>
      <c r="CT392" s="14"/>
      <c r="CU392" s="14"/>
      <c r="CV392" s="14">
        <f t="shared" si="12"/>
        <v>0</v>
      </c>
      <c r="CW392" s="6">
        <v>0.49166666666666664</v>
      </c>
    </row>
    <row r="393" spans="1:101" ht="38.450000000000003" customHeight="1">
      <c r="A393" s="56" t="s">
        <v>431</v>
      </c>
      <c r="B393" s="21" t="s">
        <v>432</v>
      </c>
      <c r="C393" s="51" t="s">
        <v>433</v>
      </c>
      <c r="D393" s="21">
        <v>1007299277</v>
      </c>
      <c r="E393" s="38">
        <v>44306</v>
      </c>
      <c r="F393" s="2" t="s">
        <v>10</v>
      </c>
      <c r="G393" s="2" t="s">
        <v>10</v>
      </c>
      <c r="H393" s="2" t="s">
        <v>11</v>
      </c>
      <c r="I393" s="54" t="s">
        <v>23</v>
      </c>
      <c r="J393" s="84" t="s">
        <v>13</v>
      </c>
      <c r="K393" s="16" t="s">
        <v>70</v>
      </c>
      <c r="L393" s="48">
        <v>3015618640</v>
      </c>
      <c r="M393" s="21" t="s">
        <v>54</v>
      </c>
      <c r="N393" s="4" t="str">
        <f>IFERROR(VLOOKUP(D393,[1]Clientes!A:D,4,0),"Por Actualizar")</f>
        <v>Luis Guillermo Cadavid</v>
      </c>
      <c r="O393" s="21" t="s">
        <v>14</v>
      </c>
      <c r="P393" s="21" t="s">
        <v>15</v>
      </c>
      <c r="Q393" s="20" t="str">
        <f>IFERROR(VLOOKUP(D393,[1]Clientes!A:C,3,0),"Por Actualizar")</f>
        <v>Todo 1</v>
      </c>
      <c r="R393" s="34" t="s">
        <v>16</v>
      </c>
      <c r="S393" s="32">
        <v>0.41</v>
      </c>
      <c r="T393" s="32">
        <v>0.69</v>
      </c>
      <c r="U393" s="32">
        <v>0.45</v>
      </c>
      <c r="V393" s="32"/>
      <c r="W393" s="32"/>
      <c r="X393" s="32"/>
      <c r="Y393" s="32"/>
      <c r="Z393" s="32"/>
      <c r="AA393" s="32"/>
      <c r="AB393" s="32"/>
      <c r="AC393" s="32"/>
      <c r="AD393" s="7">
        <f t="shared" si="11"/>
        <v>0.51666666666666661</v>
      </c>
      <c r="AE393" s="18" t="s">
        <v>7</v>
      </c>
      <c r="AF393" s="18" t="s">
        <v>7</v>
      </c>
      <c r="AG393" s="18"/>
      <c r="AH393" s="18" t="s">
        <v>7</v>
      </c>
      <c r="AI393" s="18"/>
      <c r="AJ393" s="18" t="s">
        <v>7</v>
      </c>
      <c r="AK393" s="18" t="s">
        <v>57</v>
      </c>
      <c r="AL393" s="18" t="s">
        <v>57</v>
      </c>
      <c r="AM393" s="18" t="s">
        <v>57</v>
      </c>
      <c r="AN393" s="18">
        <v>44470</v>
      </c>
      <c r="AO393" s="18">
        <v>44470</v>
      </c>
      <c r="AP393" s="18">
        <v>44501</v>
      </c>
      <c r="AQ393" s="18"/>
      <c r="AR393" s="18" t="s">
        <v>7</v>
      </c>
      <c r="AS393" s="18" t="s">
        <v>7</v>
      </c>
      <c r="AT393" s="18">
        <v>44531</v>
      </c>
      <c r="AU393" s="18">
        <v>44531</v>
      </c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23"/>
      <c r="CK393" s="18"/>
      <c r="CL393" s="9">
        <v>2</v>
      </c>
      <c r="CM393" s="18"/>
      <c r="CN393" s="10">
        <v>6</v>
      </c>
      <c r="CO393" s="11">
        <f t="shared" si="7"/>
        <v>6</v>
      </c>
      <c r="CP393" s="11" t="str">
        <f t="shared" si="8"/>
        <v>No seguimiento</v>
      </c>
      <c r="CQ393" s="11">
        <f t="shared" si="9"/>
        <v>0</v>
      </c>
      <c r="CR393" s="12">
        <v>44825</v>
      </c>
      <c r="CS393" s="10"/>
      <c r="CT393" s="14"/>
      <c r="CU393" s="14"/>
      <c r="CV393" s="14">
        <f t="shared" si="12"/>
        <v>0</v>
      </c>
      <c r="CW393" s="6">
        <v>0.40833333333333333</v>
      </c>
    </row>
    <row r="394" spans="1:101" ht="38.450000000000003" customHeight="1">
      <c r="A394" s="56" t="s">
        <v>434</v>
      </c>
      <c r="B394" s="57" t="s">
        <v>435</v>
      </c>
      <c r="C394" s="51" t="s">
        <v>436</v>
      </c>
      <c r="D394" s="21">
        <v>1069728512</v>
      </c>
      <c r="E394" s="38">
        <v>44337</v>
      </c>
      <c r="F394" s="2" t="s">
        <v>5</v>
      </c>
      <c r="G394" s="2" t="s">
        <v>5</v>
      </c>
      <c r="H394" s="2" t="s">
        <v>11</v>
      </c>
      <c r="I394" s="59" t="s">
        <v>23</v>
      </c>
      <c r="J394" s="40" t="s">
        <v>62</v>
      </c>
      <c r="K394" s="30" t="s">
        <v>25</v>
      </c>
      <c r="L394" s="48">
        <v>3167206310</v>
      </c>
      <c r="M394" s="21" t="s">
        <v>437</v>
      </c>
      <c r="N394" s="4" t="str">
        <f>IFERROR(VLOOKUP(D394,[1]Clientes!A:D,4,0),"Por Actualizar")</f>
        <v>Patricia Sanchez</v>
      </c>
      <c r="O394" s="21" t="s">
        <v>6</v>
      </c>
      <c r="P394" s="21" t="s">
        <v>15</v>
      </c>
      <c r="Q394" s="20" t="str">
        <f>IFERROR(VLOOKUP(D394,[1]Clientes!A:C,3,0),"Por Actualizar")</f>
        <v>Telefónica</v>
      </c>
      <c r="R394" s="26" t="s">
        <v>16</v>
      </c>
      <c r="S394" s="32">
        <v>0.8</v>
      </c>
      <c r="T394" s="32">
        <v>0.71</v>
      </c>
      <c r="U394" s="32">
        <v>0.85</v>
      </c>
      <c r="V394" s="32">
        <v>0.33</v>
      </c>
      <c r="W394" s="32">
        <v>0</v>
      </c>
      <c r="X394" s="32">
        <v>0</v>
      </c>
      <c r="Y394" s="32">
        <v>0.08</v>
      </c>
      <c r="Z394" s="32">
        <v>0.01</v>
      </c>
      <c r="AA394" s="32" t="s">
        <v>16</v>
      </c>
      <c r="AB394" s="32" t="s">
        <v>16</v>
      </c>
      <c r="AC394" s="32" t="s">
        <v>16</v>
      </c>
      <c r="AD394" s="7">
        <f t="shared" si="11"/>
        <v>0.34749999999999998</v>
      </c>
      <c r="AE394" s="18" t="s">
        <v>7</v>
      </c>
      <c r="AF394" s="18" t="s">
        <v>7</v>
      </c>
      <c r="AG394" s="18" t="s">
        <v>7</v>
      </c>
      <c r="AH394" s="18" t="s">
        <v>7</v>
      </c>
      <c r="AI394" s="18"/>
      <c r="AJ394" s="18" t="s">
        <v>7</v>
      </c>
      <c r="AK394" s="18" t="s">
        <v>7</v>
      </c>
      <c r="AL394" s="18" t="s">
        <v>7</v>
      </c>
      <c r="AM394" s="18" t="s">
        <v>7</v>
      </c>
      <c r="AN394" s="18" t="s">
        <v>7</v>
      </c>
      <c r="AO394" s="18" t="s">
        <v>7</v>
      </c>
      <c r="AP394" s="18" t="s">
        <v>7</v>
      </c>
      <c r="AQ394" s="21" t="s">
        <v>63</v>
      </c>
      <c r="AR394" s="18"/>
      <c r="AS394" s="18"/>
      <c r="AT394" s="18" t="s">
        <v>7</v>
      </c>
      <c r="AU394" s="18" t="s">
        <v>7</v>
      </c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 t="s">
        <v>7</v>
      </c>
      <c r="BM394" s="18"/>
      <c r="BN394" s="18"/>
      <c r="BO394" s="18"/>
      <c r="BP394" s="18"/>
      <c r="BQ394" s="18"/>
      <c r="BR394" s="18" t="s">
        <v>7</v>
      </c>
      <c r="BS394" s="18"/>
      <c r="BT394" s="18"/>
      <c r="BU394" s="18"/>
      <c r="BV394" s="18"/>
      <c r="BW394" s="18"/>
      <c r="BX394" s="18"/>
      <c r="BY394" s="18"/>
      <c r="BZ394" s="18"/>
      <c r="CA394" s="18"/>
      <c r="CB394" s="18" t="s">
        <v>7</v>
      </c>
      <c r="CC394" s="18"/>
      <c r="CD394" s="18"/>
      <c r="CE394" s="18"/>
      <c r="CF394" s="18"/>
      <c r="CG394" s="18"/>
      <c r="CH394" s="18"/>
      <c r="CI394" s="18"/>
      <c r="CJ394" s="23"/>
      <c r="CK394" s="18"/>
      <c r="CL394" s="9">
        <v>2</v>
      </c>
      <c r="CM394" s="18"/>
      <c r="CN394" s="10">
        <v>13</v>
      </c>
      <c r="CO394" s="11">
        <f t="shared" ref="CO394:CO457" si="13">COUNTIF(AE394:CI394,"Curso ya está completo")</f>
        <v>16</v>
      </c>
      <c r="CP394" s="11" t="str">
        <f t="shared" si="8"/>
        <v>Realizar seguimiento</v>
      </c>
      <c r="CQ394" s="11">
        <f t="shared" si="9"/>
        <v>3</v>
      </c>
      <c r="CR394" s="12">
        <f>VLOOKUP(B394,[1]Conexión!A:B,2,0)</f>
        <v>44930</v>
      </c>
      <c r="CS394" s="10"/>
      <c r="CT394" s="14"/>
      <c r="CU394" s="14"/>
      <c r="CV394" s="14">
        <f t="shared" si="12"/>
        <v>0</v>
      </c>
      <c r="CW394" s="6">
        <v>6.9499999999999992E-2</v>
      </c>
    </row>
    <row r="395" spans="1:101" ht="38.450000000000003" customHeight="1">
      <c r="A395" s="19" t="s">
        <v>438</v>
      </c>
      <c r="B395" s="21" t="s">
        <v>439</v>
      </c>
      <c r="C395" s="51" t="s">
        <v>440</v>
      </c>
      <c r="D395" s="21">
        <v>1014243199</v>
      </c>
      <c r="E395" s="38">
        <v>44334</v>
      </c>
      <c r="F395" s="2" t="s">
        <v>5</v>
      </c>
      <c r="G395" s="2" t="s">
        <v>5</v>
      </c>
      <c r="H395" s="2" t="s">
        <v>11</v>
      </c>
      <c r="I395" s="59" t="s">
        <v>23</v>
      </c>
      <c r="J395" s="40" t="s">
        <v>42</v>
      </c>
      <c r="K395" s="16" t="s">
        <v>70</v>
      </c>
      <c r="L395" s="48" t="s">
        <v>441</v>
      </c>
      <c r="M395" s="21" t="s">
        <v>54</v>
      </c>
      <c r="N395" s="4" t="str">
        <f>IFERROR(VLOOKUP(D395,[1]Clientes!A:D,4,0),"Por Actualizar")</f>
        <v>Mayra Arias</v>
      </c>
      <c r="O395" s="21" t="s">
        <v>6</v>
      </c>
      <c r="P395" s="21" t="s">
        <v>15</v>
      </c>
      <c r="Q395" s="20" t="str">
        <f>IFERROR(VLOOKUP(D395,[1]Clientes!A:C,3,0),"Por Actualizar")</f>
        <v>Banco de Occidente</v>
      </c>
      <c r="R395" s="26" t="s">
        <v>16</v>
      </c>
      <c r="S395" s="32">
        <v>0.25</v>
      </c>
      <c r="T395" s="32">
        <v>0.27</v>
      </c>
      <c r="U395" s="32">
        <v>0</v>
      </c>
      <c r="V395" s="32">
        <v>0</v>
      </c>
      <c r="W395" s="32">
        <v>1</v>
      </c>
      <c r="X395" s="32" t="s">
        <v>16</v>
      </c>
      <c r="Y395" s="32">
        <v>0.27</v>
      </c>
      <c r="Z395" s="32">
        <v>0</v>
      </c>
      <c r="AA395" s="32">
        <v>0</v>
      </c>
      <c r="AB395" s="32">
        <v>0</v>
      </c>
      <c r="AC395" s="32"/>
      <c r="AD395" s="7">
        <f t="shared" si="11"/>
        <v>0.19888888888888889</v>
      </c>
      <c r="AE395" s="18" t="s">
        <v>7</v>
      </c>
      <c r="AF395" s="18" t="s">
        <v>7</v>
      </c>
      <c r="AG395" s="18">
        <v>44409</v>
      </c>
      <c r="AH395" s="18" t="s">
        <v>7</v>
      </c>
      <c r="AI395" s="18"/>
      <c r="AJ395" s="18" t="s">
        <v>7</v>
      </c>
      <c r="AK395" s="18" t="s">
        <v>7</v>
      </c>
      <c r="AL395" s="18" t="s">
        <v>57</v>
      </c>
      <c r="AM395" s="18" t="s">
        <v>7</v>
      </c>
      <c r="AN395" s="18" t="s">
        <v>7</v>
      </c>
      <c r="AO395" s="18" t="s">
        <v>7</v>
      </c>
      <c r="AP395" s="18" t="s">
        <v>7</v>
      </c>
      <c r="AQ395" s="18"/>
      <c r="AR395" s="18">
        <v>44531</v>
      </c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 t="s">
        <v>7</v>
      </c>
      <c r="CC395" s="18" t="s">
        <v>7</v>
      </c>
      <c r="CD395" s="18"/>
      <c r="CE395" s="18"/>
      <c r="CF395" s="18"/>
      <c r="CG395" s="18"/>
      <c r="CH395" s="18"/>
      <c r="CI395" s="18"/>
      <c r="CJ395" s="23"/>
      <c r="CK395" s="18"/>
      <c r="CL395" s="9">
        <v>7</v>
      </c>
      <c r="CM395" s="18"/>
      <c r="CN395" s="10">
        <v>11</v>
      </c>
      <c r="CO395" s="11">
        <f t="shared" si="13"/>
        <v>11</v>
      </c>
      <c r="CP395" s="11" t="str">
        <f t="shared" si="8"/>
        <v>No seguimiento</v>
      </c>
      <c r="CQ395" s="11">
        <f t="shared" si="9"/>
        <v>0</v>
      </c>
      <c r="CR395" s="12">
        <f>VLOOKUP(B395,[1]Conexión!A:B,2,0)</f>
        <v>44921</v>
      </c>
      <c r="CS395" s="10"/>
      <c r="CT395" s="14"/>
      <c r="CU395" s="14"/>
      <c r="CV395" s="14">
        <f t="shared" si="12"/>
        <v>0</v>
      </c>
      <c r="CW395" s="6">
        <v>0.46116666666666667</v>
      </c>
    </row>
    <row r="396" spans="1:101" ht="38.450000000000003" customHeight="1">
      <c r="A396" s="46" t="s">
        <v>442</v>
      </c>
      <c r="B396" s="21" t="s">
        <v>443</v>
      </c>
      <c r="C396" s="51" t="s">
        <v>444</v>
      </c>
      <c r="D396" s="21">
        <v>1019151309</v>
      </c>
      <c r="E396" s="38">
        <v>44306</v>
      </c>
      <c r="F396" s="2" t="s">
        <v>10</v>
      </c>
      <c r="G396" s="2" t="s">
        <v>10</v>
      </c>
      <c r="H396" s="2" t="s">
        <v>11</v>
      </c>
      <c r="I396" s="54" t="s">
        <v>23</v>
      </c>
      <c r="J396" s="84" t="s">
        <v>33</v>
      </c>
      <c r="K396" s="30" t="s">
        <v>25</v>
      </c>
      <c r="L396" s="48">
        <v>3182201156</v>
      </c>
      <c r="M396" s="21" t="s">
        <v>54</v>
      </c>
      <c r="N396" s="4" t="str">
        <f>IFERROR(VLOOKUP(D396,[1]Clientes!A:D,4,0),"Por Actualizar")</f>
        <v>Angela Parra</v>
      </c>
      <c r="O396" s="21" t="s">
        <v>6</v>
      </c>
      <c r="P396" s="44" t="s">
        <v>15</v>
      </c>
      <c r="Q396" s="20" t="str">
        <f>IFERROR(VLOOKUP(D396,[1]Clientes!A:C,3,0),"Por Actualizar")</f>
        <v>ATH</v>
      </c>
      <c r="R396" s="32">
        <v>1</v>
      </c>
      <c r="S396" s="32">
        <v>0</v>
      </c>
      <c r="T396" s="32">
        <v>0.5</v>
      </c>
      <c r="U396" s="32">
        <v>0.33</v>
      </c>
      <c r="V396" s="32">
        <v>0.03</v>
      </c>
      <c r="W396" s="32">
        <v>0</v>
      </c>
      <c r="X396" s="32">
        <v>0</v>
      </c>
      <c r="Y396" s="32" t="s">
        <v>16</v>
      </c>
      <c r="Z396" s="32" t="s">
        <v>16</v>
      </c>
      <c r="AA396" s="32" t="s">
        <v>16</v>
      </c>
      <c r="AB396" s="32" t="s">
        <v>16</v>
      </c>
      <c r="AC396" s="32"/>
      <c r="AD396" s="7">
        <f t="shared" si="11"/>
        <v>0.26571428571428574</v>
      </c>
      <c r="AE396" s="18" t="s">
        <v>7</v>
      </c>
      <c r="AF396" s="18" t="s">
        <v>7</v>
      </c>
      <c r="AG396" s="18">
        <v>44409</v>
      </c>
      <c r="AH396" s="18">
        <v>44409</v>
      </c>
      <c r="AI396" s="18"/>
      <c r="AJ396" s="18">
        <v>44429</v>
      </c>
      <c r="AK396" s="18" t="s">
        <v>57</v>
      </c>
      <c r="AL396" s="18" t="s">
        <v>57</v>
      </c>
      <c r="AM396" s="18">
        <v>44470</v>
      </c>
      <c r="AN396" s="18">
        <v>44501</v>
      </c>
      <c r="AO396" s="18">
        <v>44501</v>
      </c>
      <c r="AP396" s="18">
        <v>44531</v>
      </c>
      <c r="AQ396" s="18"/>
      <c r="AR396" s="18">
        <v>44531</v>
      </c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23"/>
      <c r="CK396" s="18"/>
      <c r="CL396" s="9">
        <v>2</v>
      </c>
      <c r="CM396" s="18"/>
      <c r="CN396" s="10">
        <v>2</v>
      </c>
      <c r="CO396" s="11">
        <f t="shared" si="13"/>
        <v>2</v>
      </c>
      <c r="CP396" s="11" t="str">
        <f t="shared" si="8"/>
        <v>No seguimiento</v>
      </c>
      <c r="CQ396" s="11">
        <f t="shared" si="9"/>
        <v>0</v>
      </c>
      <c r="CR396" s="12">
        <f>VLOOKUP(B396,[1]Conexión!A:B,2,0)</f>
        <v>44937</v>
      </c>
      <c r="CS396" s="10"/>
      <c r="CT396" s="14"/>
      <c r="CU396" s="14"/>
      <c r="CV396" s="14">
        <f t="shared" si="12"/>
        <v>0</v>
      </c>
      <c r="CW396" s="6">
        <v>0.54599999999999993</v>
      </c>
    </row>
    <row r="397" spans="1:101" ht="38.450000000000003" customHeight="1">
      <c r="A397" s="56" t="s">
        <v>445</v>
      </c>
      <c r="B397" s="81" t="s">
        <v>446</v>
      </c>
      <c r="C397" s="51" t="s">
        <v>447</v>
      </c>
      <c r="D397" s="21">
        <v>1030545525</v>
      </c>
      <c r="E397" s="38">
        <v>44306</v>
      </c>
      <c r="F397" s="2" t="s">
        <v>10</v>
      </c>
      <c r="G397" s="2" t="s">
        <v>10</v>
      </c>
      <c r="H397" s="2" t="s">
        <v>11</v>
      </c>
      <c r="I397" s="54" t="s">
        <v>23</v>
      </c>
      <c r="J397" s="40" t="s">
        <v>13</v>
      </c>
      <c r="K397" s="16" t="s">
        <v>70</v>
      </c>
      <c r="L397" s="48">
        <v>3163532412</v>
      </c>
      <c r="M397" s="21" t="s">
        <v>55</v>
      </c>
      <c r="N397" s="4" t="str">
        <f>IFERROR(VLOOKUP(D397,[1]Clientes!A:D,4,0),"Por Actualizar")</f>
        <v>Carlos Jimenez</v>
      </c>
      <c r="O397" s="21" t="s">
        <v>14</v>
      </c>
      <c r="P397" s="21" t="s">
        <v>15</v>
      </c>
      <c r="Q397" s="20" t="str">
        <f>IFERROR(VLOOKUP(D397,[1]Clientes!A:C,3,0),"Por Actualizar")</f>
        <v>Coltefinanciera</v>
      </c>
      <c r="R397" s="32">
        <v>0</v>
      </c>
      <c r="S397" s="32">
        <v>0.33</v>
      </c>
      <c r="T397" s="32">
        <v>0.37</v>
      </c>
      <c r="U397" s="32">
        <v>0</v>
      </c>
      <c r="V397" s="32"/>
      <c r="W397" s="32"/>
      <c r="X397" s="32"/>
      <c r="Y397" s="32"/>
      <c r="Z397" s="32"/>
      <c r="AA397" s="32"/>
      <c r="AB397" s="32"/>
      <c r="AC397" s="32"/>
      <c r="AD397" s="7">
        <f t="shared" si="11"/>
        <v>0.17499999999999999</v>
      </c>
      <c r="AE397" s="18" t="s">
        <v>7</v>
      </c>
      <c r="AF397" s="18" t="s">
        <v>7</v>
      </c>
      <c r="AG397" s="18">
        <v>44409</v>
      </c>
      <c r="AH397" s="18" t="s">
        <v>7</v>
      </c>
      <c r="AI397" s="18"/>
      <c r="AJ397" s="18" t="s">
        <v>7</v>
      </c>
      <c r="AK397" s="18" t="s">
        <v>7</v>
      </c>
      <c r="AL397" s="18">
        <v>44470</v>
      </c>
      <c r="AM397" s="18">
        <v>44470</v>
      </c>
      <c r="AN397" s="18">
        <v>44501</v>
      </c>
      <c r="AO397" s="18">
        <v>44501</v>
      </c>
      <c r="AP397" s="18">
        <v>44531</v>
      </c>
      <c r="AQ397" s="18"/>
      <c r="AR397" s="18" t="s">
        <v>7</v>
      </c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 t="s">
        <v>7</v>
      </c>
      <c r="BG397" s="18"/>
      <c r="BH397" s="18"/>
      <c r="BI397" s="18"/>
      <c r="BJ397" s="18"/>
      <c r="BK397" s="18"/>
      <c r="BL397" s="18"/>
      <c r="BM397" s="18"/>
      <c r="BN397" s="8" t="s">
        <v>7</v>
      </c>
      <c r="BO397" s="18" t="s">
        <v>7</v>
      </c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23"/>
      <c r="CK397" s="18"/>
      <c r="CL397" s="9">
        <v>5</v>
      </c>
      <c r="CM397" s="18"/>
      <c r="CN397" s="10">
        <v>9</v>
      </c>
      <c r="CO397" s="11">
        <f t="shared" si="13"/>
        <v>9</v>
      </c>
      <c r="CP397" s="11" t="str">
        <f t="shared" si="8"/>
        <v>No seguimiento</v>
      </c>
      <c r="CQ397" s="11">
        <f t="shared" si="9"/>
        <v>0</v>
      </c>
      <c r="CR397" s="12">
        <f>VLOOKUP(B397,[1]Conexión!A:B,2,0)</f>
        <v>44938</v>
      </c>
      <c r="CS397" s="10"/>
      <c r="CT397" s="14"/>
      <c r="CU397" s="14"/>
      <c r="CV397" s="14">
        <f t="shared" si="12"/>
        <v>0</v>
      </c>
      <c r="CW397" s="6">
        <v>0.52216666666666667</v>
      </c>
    </row>
    <row r="398" spans="1:101" ht="38.450000000000003" customHeight="1">
      <c r="A398" s="74" t="s">
        <v>448</v>
      </c>
      <c r="B398" s="57" t="s">
        <v>449</v>
      </c>
      <c r="C398" s="51" t="s">
        <v>450</v>
      </c>
      <c r="D398" s="21">
        <v>1024505083</v>
      </c>
      <c r="E398" s="38">
        <v>44326</v>
      </c>
      <c r="F398" s="2" t="s">
        <v>5</v>
      </c>
      <c r="G398" s="2" t="s">
        <v>5</v>
      </c>
      <c r="H398" s="2" t="s">
        <v>11</v>
      </c>
      <c r="I398" s="59" t="s">
        <v>23</v>
      </c>
      <c r="J398" s="40" t="s">
        <v>39</v>
      </c>
      <c r="K398" s="16" t="s">
        <v>70</v>
      </c>
      <c r="L398" s="48">
        <v>3202155895</v>
      </c>
      <c r="M398" s="21" t="s">
        <v>194</v>
      </c>
      <c r="N398" s="4" t="str">
        <f>IFERROR(VLOOKUP(D398,[1]Clientes!A:D,4,0),"Por Actualizar")</f>
        <v>Patricia Sanchez</v>
      </c>
      <c r="O398" s="21" t="s">
        <v>6</v>
      </c>
      <c r="P398" s="21" t="s">
        <v>15</v>
      </c>
      <c r="Q398" s="20" t="str">
        <f>IFERROR(VLOOKUP(D398,[1]Clientes!A:C,3,0),"Por Actualizar")</f>
        <v>Telefónica</v>
      </c>
      <c r="R398" s="26" t="s">
        <v>16</v>
      </c>
      <c r="S398" s="32">
        <v>0.68</v>
      </c>
      <c r="T398" s="32">
        <v>0.17</v>
      </c>
      <c r="U398" s="32">
        <v>0.25</v>
      </c>
      <c r="V398" s="32">
        <v>0</v>
      </c>
      <c r="W398" s="32">
        <v>0</v>
      </c>
      <c r="X398" s="32">
        <v>0</v>
      </c>
      <c r="Y398" s="32" t="s">
        <v>16</v>
      </c>
      <c r="Z398" s="32"/>
      <c r="AA398" s="32"/>
      <c r="AB398" s="32"/>
      <c r="AC398" s="32"/>
      <c r="AD398" s="7">
        <f t="shared" si="11"/>
        <v>0.18333333333333335</v>
      </c>
      <c r="AE398" s="18" t="s">
        <v>7</v>
      </c>
      <c r="AF398" s="18">
        <v>44490</v>
      </c>
      <c r="AG398" s="18">
        <v>44490</v>
      </c>
      <c r="AH398" s="18" t="s">
        <v>7</v>
      </c>
      <c r="AI398" s="18"/>
      <c r="AJ398" s="18">
        <v>44521</v>
      </c>
      <c r="AK398" s="18">
        <v>44521</v>
      </c>
      <c r="AL398" s="18">
        <v>44551</v>
      </c>
      <c r="AM398" s="18">
        <v>44551</v>
      </c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23"/>
      <c r="CK398" s="18"/>
      <c r="CL398" s="9">
        <v>7</v>
      </c>
      <c r="CM398" s="18"/>
      <c r="CN398" s="10">
        <v>2</v>
      </c>
      <c r="CO398" s="11">
        <f t="shared" si="13"/>
        <v>2</v>
      </c>
      <c r="CP398" s="11" t="str">
        <f t="shared" si="8"/>
        <v>No seguimiento</v>
      </c>
      <c r="CQ398" s="11">
        <f t="shared" si="9"/>
        <v>0</v>
      </c>
      <c r="CR398" s="12">
        <f>VLOOKUP(B398,[1]Conexión!A:B,2,0)</f>
        <v>44931</v>
      </c>
      <c r="CS398" s="13"/>
      <c r="CT398" s="14">
        <v>1</v>
      </c>
      <c r="CU398" s="14"/>
      <c r="CV398" s="14">
        <f t="shared" si="12"/>
        <v>1</v>
      </c>
      <c r="CW398" s="6">
        <v>0.37916666666666665</v>
      </c>
    </row>
    <row r="399" spans="1:101" ht="38.450000000000003" customHeight="1">
      <c r="A399" s="46" t="s">
        <v>451</v>
      </c>
      <c r="B399" s="81" t="s">
        <v>452</v>
      </c>
      <c r="C399" s="51" t="s">
        <v>453</v>
      </c>
      <c r="D399" s="21">
        <v>1030572485</v>
      </c>
      <c r="E399" s="38">
        <v>44326</v>
      </c>
      <c r="F399" s="2" t="s">
        <v>5</v>
      </c>
      <c r="G399" s="85" t="s">
        <v>5</v>
      </c>
      <c r="H399" s="2" t="s">
        <v>11</v>
      </c>
      <c r="I399" s="59" t="s">
        <v>23</v>
      </c>
      <c r="J399" s="16" t="s">
        <v>21</v>
      </c>
      <c r="K399" s="16" t="s">
        <v>70</v>
      </c>
      <c r="L399" s="48">
        <v>3194710358</v>
      </c>
      <c r="M399" s="21" t="s">
        <v>54</v>
      </c>
      <c r="N399" s="4" t="str">
        <f>IFERROR(VLOOKUP(D399,[1]Clientes!A:D,4,0),"Por Actualizar")</f>
        <v>Patricia Sanchez</v>
      </c>
      <c r="O399" s="21" t="s">
        <v>6</v>
      </c>
      <c r="P399" s="21" t="s">
        <v>15</v>
      </c>
      <c r="Q399" s="20" t="str">
        <f>IFERROR(VLOOKUP(D399,[1]Clientes!A:C,3,0),"Por Actualizar")</f>
        <v>Porvenir</v>
      </c>
      <c r="R399" s="26" t="s">
        <v>16</v>
      </c>
      <c r="S399" s="32">
        <v>0.49</v>
      </c>
      <c r="T399" s="32">
        <v>0</v>
      </c>
      <c r="U399" s="32">
        <v>0.13</v>
      </c>
      <c r="V399" s="32">
        <v>0</v>
      </c>
      <c r="W399" s="32">
        <v>0</v>
      </c>
      <c r="X399" s="32">
        <v>0</v>
      </c>
      <c r="Y399" s="32" t="s">
        <v>16</v>
      </c>
      <c r="Z399" s="32" t="s">
        <v>16</v>
      </c>
      <c r="AA399" s="32">
        <v>0.35</v>
      </c>
      <c r="AB399" s="32">
        <v>1</v>
      </c>
      <c r="AC399" s="32">
        <v>0</v>
      </c>
      <c r="AD399" s="7">
        <f t="shared" si="11"/>
        <v>0.21888888888888888</v>
      </c>
      <c r="AE399" s="18" t="s">
        <v>7</v>
      </c>
      <c r="AF399" s="18" t="s">
        <v>7</v>
      </c>
      <c r="AG399" s="18" t="s">
        <v>7</v>
      </c>
      <c r="AH399" s="18" t="s">
        <v>7</v>
      </c>
      <c r="AI399" s="18"/>
      <c r="AJ399" s="18" t="s">
        <v>7</v>
      </c>
      <c r="AK399" s="18" t="s">
        <v>7</v>
      </c>
      <c r="AL399" s="18">
        <v>44429</v>
      </c>
      <c r="AM399" s="18">
        <v>44429</v>
      </c>
      <c r="AN399" s="8" t="s">
        <v>7</v>
      </c>
      <c r="AO399" s="8" t="s">
        <v>7</v>
      </c>
      <c r="AP399" s="18">
        <v>44490</v>
      </c>
      <c r="AQ399" s="18"/>
      <c r="AR399" s="18">
        <v>44490</v>
      </c>
      <c r="AS399" s="18" t="s">
        <v>7</v>
      </c>
      <c r="AT399" s="18">
        <v>44521</v>
      </c>
      <c r="AU399" s="18">
        <v>44521</v>
      </c>
      <c r="AV399" s="18">
        <v>44551</v>
      </c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 t="s">
        <v>7</v>
      </c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 t="s">
        <v>7</v>
      </c>
      <c r="CD399" s="18" t="s">
        <v>7</v>
      </c>
      <c r="CE399" s="18"/>
      <c r="CF399" s="18"/>
      <c r="CG399" s="18"/>
      <c r="CH399" s="18"/>
      <c r="CI399" s="18"/>
      <c r="CJ399" s="23"/>
      <c r="CK399" s="18"/>
      <c r="CL399" s="9">
        <v>7</v>
      </c>
      <c r="CM399" s="18"/>
      <c r="CN399" s="10">
        <v>11</v>
      </c>
      <c r="CO399" s="11">
        <f t="shared" si="13"/>
        <v>12</v>
      </c>
      <c r="CP399" s="11" t="str">
        <f t="shared" si="8"/>
        <v>Realizar seguimiento</v>
      </c>
      <c r="CQ399" s="11">
        <f t="shared" si="9"/>
        <v>1</v>
      </c>
      <c r="CR399" s="12">
        <f>VLOOKUP(B399,[1]Conexión!A:B,2,0)</f>
        <v>44931</v>
      </c>
      <c r="CS399" s="10"/>
      <c r="CT399" s="14"/>
      <c r="CU399" s="14"/>
      <c r="CV399" s="14">
        <f t="shared" si="12"/>
        <v>0</v>
      </c>
      <c r="CW399" s="6">
        <v>0.42916666666666664</v>
      </c>
    </row>
    <row r="400" spans="1:101" ht="38.450000000000003" customHeight="1">
      <c r="A400" s="78" t="s">
        <v>454</v>
      </c>
      <c r="B400" s="21" t="s">
        <v>455</v>
      </c>
      <c r="C400" s="51" t="s">
        <v>456</v>
      </c>
      <c r="D400" s="21">
        <v>37514658</v>
      </c>
      <c r="E400" s="38">
        <v>44322</v>
      </c>
      <c r="F400" s="2" t="s">
        <v>9</v>
      </c>
      <c r="G400" s="2" t="s">
        <v>10</v>
      </c>
      <c r="H400" s="2" t="s">
        <v>11</v>
      </c>
      <c r="I400" s="59" t="s">
        <v>23</v>
      </c>
      <c r="J400" s="40" t="s">
        <v>33</v>
      </c>
      <c r="K400" s="16" t="s">
        <v>70</v>
      </c>
      <c r="L400" s="48">
        <v>3114651072</v>
      </c>
      <c r="M400" s="21" t="s">
        <v>55</v>
      </c>
      <c r="N400" s="4" t="str">
        <f>IFERROR(VLOOKUP(D400,[1]Clientes!A:D,4,0),"Por Actualizar")</f>
        <v>Omaida Quintero</v>
      </c>
      <c r="O400" s="21" t="s">
        <v>6</v>
      </c>
      <c r="P400" s="21" t="s">
        <v>15</v>
      </c>
      <c r="Q400" s="16" t="str">
        <f>IFERROR(VLOOKUP(D400,[1]Clientes!A:C,3,0),"Por Actualizar")</f>
        <v>ACH</v>
      </c>
      <c r="R400" s="26">
        <v>0</v>
      </c>
      <c r="S400" s="26">
        <v>0.5</v>
      </c>
      <c r="T400" s="32">
        <v>0.22</v>
      </c>
      <c r="U400" s="32">
        <v>0</v>
      </c>
      <c r="V400" s="32">
        <v>0</v>
      </c>
      <c r="W400" s="32">
        <v>0</v>
      </c>
      <c r="X400" s="32">
        <v>0</v>
      </c>
      <c r="Y400" s="32" t="s">
        <v>16</v>
      </c>
      <c r="Z400" s="32" t="s">
        <v>16</v>
      </c>
      <c r="AA400" s="32" t="s">
        <v>16</v>
      </c>
      <c r="AB400" s="32">
        <v>0</v>
      </c>
      <c r="AC400" s="32"/>
      <c r="AD400" s="7">
        <f t="shared" si="11"/>
        <v>0.09</v>
      </c>
      <c r="AE400" s="18" t="s">
        <v>7</v>
      </c>
      <c r="AF400" s="18" t="s">
        <v>7</v>
      </c>
      <c r="AG400" s="18" t="s">
        <v>7</v>
      </c>
      <c r="AH400" s="18" t="s">
        <v>7</v>
      </c>
      <c r="AI400" s="18"/>
      <c r="AJ400" s="18" t="s">
        <v>7</v>
      </c>
      <c r="AK400" s="18" t="s">
        <v>7</v>
      </c>
      <c r="AL400" s="18" t="s">
        <v>7</v>
      </c>
      <c r="AM400" s="18" t="s">
        <v>7</v>
      </c>
      <c r="AN400" s="18" t="s">
        <v>7</v>
      </c>
      <c r="AO400" s="18" t="s">
        <v>7</v>
      </c>
      <c r="AP400" s="18" t="s">
        <v>7</v>
      </c>
      <c r="AQ400" s="18"/>
      <c r="AR400" s="18" t="s">
        <v>7</v>
      </c>
      <c r="AS400" s="18" t="s">
        <v>27</v>
      </c>
      <c r="AT400" s="18" t="s">
        <v>27</v>
      </c>
      <c r="AU400" s="18" t="s">
        <v>7</v>
      </c>
      <c r="AV400" s="18" t="s">
        <v>27</v>
      </c>
      <c r="AW400" s="18" t="s">
        <v>27</v>
      </c>
      <c r="AX400" s="18" t="s">
        <v>27</v>
      </c>
      <c r="AY400" s="18" t="s">
        <v>27</v>
      </c>
      <c r="AZ400" s="18" t="s">
        <v>27</v>
      </c>
      <c r="BA400" s="18" t="s">
        <v>27</v>
      </c>
      <c r="BB400" s="18" t="s">
        <v>27</v>
      </c>
      <c r="BC400" s="18" t="s">
        <v>27</v>
      </c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23"/>
      <c r="CK400" s="18"/>
      <c r="CL400" s="9">
        <v>2</v>
      </c>
      <c r="CM400" s="18"/>
      <c r="CN400" s="10">
        <v>13</v>
      </c>
      <c r="CO400" s="11">
        <f t="shared" si="13"/>
        <v>13</v>
      </c>
      <c r="CP400" s="11" t="str">
        <f t="shared" ref="CP400:CP463" si="14">IF(CO400&gt;CN400,"Realizar seguimiento","No seguimiento")</f>
        <v>No seguimiento</v>
      </c>
      <c r="CQ400" s="11">
        <f t="shared" ref="CQ400:CQ463" si="15">CO400-CN400</f>
        <v>0</v>
      </c>
      <c r="CR400" s="12">
        <v>44935</v>
      </c>
      <c r="CS400" s="10"/>
      <c r="CT400" s="14"/>
      <c r="CU400" s="14">
        <v>1</v>
      </c>
      <c r="CV400" s="14">
        <f t="shared" si="12"/>
        <v>1</v>
      </c>
      <c r="CW400" s="6">
        <v>0.38333333333333336</v>
      </c>
    </row>
    <row r="401" spans="1:101" ht="38.450000000000003" customHeight="1">
      <c r="A401" s="46" t="s">
        <v>457</v>
      </c>
      <c r="B401" s="21" t="s">
        <v>458</v>
      </c>
      <c r="C401" s="51" t="s">
        <v>459</v>
      </c>
      <c r="D401" s="21">
        <v>8432909</v>
      </c>
      <c r="E401" s="38">
        <v>44321</v>
      </c>
      <c r="F401" s="2" t="s">
        <v>9</v>
      </c>
      <c r="G401" s="2" t="s">
        <v>10</v>
      </c>
      <c r="H401" s="2" t="s">
        <v>11</v>
      </c>
      <c r="I401" s="59" t="s">
        <v>23</v>
      </c>
      <c r="J401" s="43" t="s">
        <v>60</v>
      </c>
      <c r="K401" s="16" t="s">
        <v>70</v>
      </c>
      <c r="L401" s="48">
        <v>3137023354</v>
      </c>
      <c r="M401" s="21" t="s">
        <v>55</v>
      </c>
      <c r="N401" s="4" t="str">
        <f>IFERROR(VLOOKUP(D401,[1]Clientes!A:D,4,0),"Por Actualizar")</f>
        <v>Jhon Duque</v>
      </c>
      <c r="O401" s="21" t="s">
        <v>14</v>
      </c>
      <c r="P401" s="21" t="s">
        <v>15</v>
      </c>
      <c r="Q401" s="16" t="str">
        <f>IFERROR(VLOOKUP(D401,[1]Clientes!A:C,3,0),"Por Actualizar")</f>
        <v>Éxito</v>
      </c>
      <c r="R401" s="26" t="s">
        <v>16</v>
      </c>
      <c r="S401" s="26" t="s">
        <v>16</v>
      </c>
      <c r="T401" s="32">
        <v>0.53</v>
      </c>
      <c r="U401" s="32">
        <v>0</v>
      </c>
      <c r="V401" s="32"/>
      <c r="W401" s="32"/>
      <c r="X401" s="32"/>
      <c r="Y401" s="32"/>
      <c r="Z401" s="32"/>
      <c r="AA401" s="32"/>
      <c r="AB401" s="32"/>
      <c r="AC401" s="32"/>
      <c r="AD401" s="7">
        <f t="shared" si="11"/>
        <v>0.26500000000000001</v>
      </c>
      <c r="AE401" s="18" t="s">
        <v>7</v>
      </c>
      <c r="AF401" s="18" t="s">
        <v>7</v>
      </c>
      <c r="AG401" s="18">
        <v>44490</v>
      </c>
      <c r="AH401" s="18">
        <v>44490</v>
      </c>
      <c r="AI401" s="18"/>
      <c r="AJ401" s="18">
        <v>44521</v>
      </c>
      <c r="AK401" s="18">
        <v>44521</v>
      </c>
      <c r="AL401" s="18">
        <v>44521</v>
      </c>
      <c r="AM401" s="18">
        <v>44551</v>
      </c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23"/>
      <c r="CK401" s="18"/>
      <c r="CL401" s="9">
        <v>5</v>
      </c>
      <c r="CM401" s="18"/>
      <c r="CN401" s="10">
        <v>2</v>
      </c>
      <c r="CO401" s="11">
        <f t="shared" si="13"/>
        <v>2</v>
      </c>
      <c r="CP401" s="11" t="str">
        <f t="shared" si="14"/>
        <v>No seguimiento</v>
      </c>
      <c r="CQ401" s="11">
        <f t="shared" si="15"/>
        <v>0</v>
      </c>
      <c r="CR401" s="12">
        <f>VLOOKUP(B401,[1]Conexión!A:B,2,0)</f>
        <v>44862</v>
      </c>
      <c r="CS401" s="10"/>
      <c r="CT401" s="14"/>
      <c r="CU401" s="14"/>
      <c r="CV401" s="14">
        <f t="shared" si="12"/>
        <v>0</v>
      </c>
      <c r="CW401" s="6">
        <v>0.47633333333333333</v>
      </c>
    </row>
    <row r="402" spans="1:101" ht="38.450000000000003" customHeight="1">
      <c r="A402" s="46" t="s">
        <v>460</v>
      </c>
      <c r="B402" s="21" t="s">
        <v>461</v>
      </c>
      <c r="C402" s="51" t="s">
        <v>462</v>
      </c>
      <c r="D402" s="21">
        <v>11259267</v>
      </c>
      <c r="E402" s="38">
        <v>44316</v>
      </c>
      <c r="F402" s="2" t="s">
        <v>9</v>
      </c>
      <c r="G402" s="85" t="s">
        <v>5</v>
      </c>
      <c r="H402" s="2" t="s">
        <v>11</v>
      </c>
      <c r="I402" s="80" t="s">
        <v>23</v>
      </c>
      <c r="J402" s="15" t="s">
        <v>33</v>
      </c>
      <c r="K402" s="24" t="s">
        <v>49</v>
      </c>
      <c r="L402" s="48">
        <v>3102420659</v>
      </c>
      <c r="M402" s="21" t="s">
        <v>55</v>
      </c>
      <c r="N402" s="4" t="str">
        <f>IFERROR(VLOOKUP(D402,[1]Clientes!A:D,4,0),"Por Actualizar")</f>
        <v>Juan Manuel Villarraga</v>
      </c>
      <c r="O402" s="21" t="s">
        <v>6</v>
      </c>
      <c r="P402" s="44" t="s">
        <v>15</v>
      </c>
      <c r="Q402" s="20" t="str">
        <f>IFERROR(VLOOKUP(D402,[1]Clientes!A:C,3,0),"Por Actualizar")</f>
        <v>Fiduciaria Bogotá</v>
      </c>
      <c r="R402" s="26" t="s">
        <v>16</v>
      </c>
      <c r="S402" s="32" t="s">
        <v>16</v>
      </c>
      <c r="T402" s="32" t="s">
        <v>16</v>
      </c>
      <c r="U402" s="32" t="s">
        <v>16</v>
      </c>
      <c r="V402" s="32" t="s">
        <v>16</v>
      </c>
      <c r="W402" s="32" t="s">
        <v>16</v>
      </c>
      <c r="X402" s="32" t="s">
        <v>16</v>
      </c>
      <c r="Y402" s="32" t="s">
        <v>16</v>
      </c>
      <c r="Z402" s="32" t="s">
        <v>16</v>
      </c>
      <c r="AA402" s="32" t="s">
        <v>16</v>
      </c>
      <c r="AB402" s="32">
        <v>0.31</v>
      </c>
      <c r="AC402" s="32"/>
      <c r="AD402" s="7">
        <f t="shared" si="11"/>
        <v>0.31</v>
      </c>
      <c r="AE402" s="18">
        <v>44409</v>
      </c>
      <c r="AF402" s="18">
        <v>44409</v>
      </c>
      <c r="AG402" s="18" t="s">
        <v>57</v>
      </c>
      <c r="AH402" s="18" t="s">
        <v>57</v>
      </c>
      <c r="AI402" s="18"/>
      <c r="AJ402" s="18">
        <v>44490</v>
      </c>
      <c r="AK402" s="18">
        <v>44490</v>
      </c>
      <c r="AL402" s="18">
        <v>44470</v>
      </c>
      <c r="AM402" s="18">
        <v>44521</v>
      </c>
      <c r="AN402" s="18">
        <v>44551</v>
      </c>
      <c r="AO402" s="18">
        <v>44551</v>
      </c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23"/>
      <c r="CK402" s="18"/>
      <c r="CL402" s="9">
        <v>2</v>
      </c>
      <c r="CM402" s="18"/>
      <c r="CN402" s="10">
        <v>0</v>
      </c>
      <c r="CO402" s="11">
        <f t="shared" si="13"/>
        <v>0</v>
      </c>
      <c r="CP402" s="11" t="str">
        <f t="shared" si="14"/>
        <v>No seguimiento</v>
      </c>
      <c r="CQ402" s="11">
        <f t="shared" si="15"/>
        <v>0</v>
      </c>
      <c r="CR402" s="12">
        <f>VLOOKUP(B402,[1]Conexión!A:B,2,0)</f>
        <v>44795</v>
      </c>
      <c r="CS402" s="10"/>
      <c r="CT402" s="14"/>
      <c r="CU402" s="14"/>
      <c r="CV402" s="14">
        <f t="shared" si="12"/>
        <v>0</v>
      </c>
      <c r="CW402" s="6">
        <v>0.3</v>
      </c>
    </row>
    <row r="403" spans="1:101" ht="38.450000000000003" customHeight="1">
      <c r="A403" s="46" t="s">
        <v>463</v>
      </c>
      <c r="B403" s="21" t="s">
        <v>464</v>
      </c>
      <c r="C403" s="51" t="s">
        <v>465</v>
      </c>
      <c r="D403" s="21">
        <v>1012327398</v>
      </c>
      <c r="E403" s="38">
        <v>44312</v>
      </c>
      <c r="F403" s="2" t="s">
        <v>5</v>
      </c>
      <c r="G403" s="2" t="s">
        <v>10</v>
      </c>
      <c r="H403" s="2" t="s">
        <v>11</v>
      </c>
      <c r="I403" s="59" t="s">
        <v>23</v>
      </c>
      <c r="J403" s="39" t="s">
        <v>21</v>
      </c>
      <c r="K403" s="16" t="s">
        <v>70</v>
      </c>
      <c r="L403" s="48">
        <v>3155563306</v>
      </c>
      <c r="M403" s="21" t="s">
        <v>19</v>
      </c>
      <c r="N403" s="4" t="str">
        <f>IFERROR(VLOOKUP(D403,[1]Clientes!A:D,4,0),"Por Actualizar")</f>
        <v>Patricia Sanchez</v>
      </c>
      <c r="O403" s="21" t="s">
        <v>6</v>
      </c>
      <c r="P403" s="21" t="s">
        <v>15</v>
      </c>
      <c r="Q403" s="20" t="str">
        <f>IFERROR(VLOOKUP(D403,[1]Clientes!A:C,3,0),"Por Actualizar")</f>
        <v>Telefónica</v>
      </c>
      <c r="R403" s="26" t="s">
        <v>16</v>
      </c>
      <c r="S403" s="32" t="s">
        <v>16</v>
      </c>
      <c r="T403" s="32">
        <v>0.95</v>
      </c>
      <c r="U403" s="32">
        <v>0</v>
      </c>
      <c r="V403" s="32">
        <v>1</v>
      </c>
      <c r="W403" s="32">
        <v>0.92</v>
      </c>
      <c r="X403" s="32">
        <v>0.19</v>
      </c>
      <c r="Y403" s="32" t="s">
        <v>30</v>
      </c>
      <c r="Z403" s="32" t="s">
        <v>16</v>
      </c>
      <c r="AA403" s="32">
        <v>0.93</v>
      </c>
      <c r="AB403" s="32">
        <v>0.85</v>
      </c>
      <c r="AC403" s="32">
        <v>0.67</v>
      </c>
      <c r="AD403" s="7">
        <f t="shared" si="11"/>
        <v>0.68874999999999997</v>
      </c>
      <c r="AE403" s="18" t="s">
        <v>7</v>
      </c>
      <c r="AF403" s="18">
        <v>44409</v>
      </c>
      <c r="AG403" s="18" t="s">
        <v>7</v>
      </c>
      <c r="AH403" s="28" t="s">
        <v>7</v>
      </c>
      <c r="AI403" s="28"/>
      <c r="AJ403" s="18" t="s">
        <v>7</v>
      </c>
      <c r="AK403" s="18" t="s">
        <v>7</v>
      </c>
      <c r="AL403" s="18" t="s">
        <v>7</v>
      </c>
      <c r="AM403" s="8" t="s">
        <v>7</v>
      </c>
      <c r="AN403" s="18">
        <v>44501</v>
      </c>
      <c r="AO403" s="8" t="s">
        <v>7</v>
      </c>
      <c r="AP403" s="8" t="s">
        <v>7</v>
      </c>
      <c r="AQ403" s="8" t="s">
        <v>53</v>
      </c>
      <c r="AR403" s="18">
        <v>44531</v>
      </c>
      <c r="AS403" s="18"/>
      <c r="AT403" s="18" t="s">
        <v>7</v>
      </c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 t="s">
        <v>7</v>
      </c>
      <c r="BI403" s="18"/>
      <c r="BJ403" s="18"/>
      <c r="BK403" s="18"/>
      <c r="BL403" s="18"/>
      <c r="BM403" s="18"/>
      <c r="BN403" s="18"/>
      <c r="BO403" s="18"/>
      <c r="BP403" s="18" t="s">
        <v>7</v>
      </c>
      <c r="BQ403" s="18"/>
      <c r="BR403" s="18"/>
      <c r="BS403" s="18" t="s">
        <v>7</v>
      </c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23"/>
      <c r="CK403" s="18"/>
      <c r="CL403" s="9">
        <v>7</v>
      </c>
      <c r="CM403" s="18"/>
      <c r="CN403" s="10">
        <v>11</v>
      </c>
      <c r="CO403" s="11">
        <f t="shared" si="13"/>
        <v>13</v>
      </c>
      <c r="CP403" s="11" t="str">
        <f t="shared" si="14"/>
        <v>Realizar seguimiento</v>
      </c>
      <c r="CQ403" s="11">
        <f t="shared" si="15"/>
        <v>2</v>
      </c>
      <c r="CR403" s="12">
        <f>VLOOKUP(B403,[1]Conexión!A:B,2,0)</f>
        <v>44938</v>
      </c>
      <c r="CS403" s="10"/>
      <c r="CT403" s="14"/>
      <c r="CU403" s="14"/>
      <c r="CV403" s="14">
        <f t="shared" si="12"/>
        <v>0</v>
      </c>
      <c r="CW403" s="6">
        <v>0.53616666666666668</v>
      </c>
    </row>
    <row r="404" spans="1:101" ht="38.450000000000003" customHeight="1">
      <c r="A404" s="46" t="s">
        <v>466</v>
      </c>
      <c r="B404" s="21" t="s">
        <v>467</v>
      </c>
      <c r="C404" s="51" t="s">
        <v>468</v>
      </c>
      <c r="D404" s="21">
        <v>1101018504</v>
      </c>
      <c r="E404" s="38">
        <v>44312</v>
      </c>
      <c r="F404" s="2" t="s">
        <v>5</v>
      </c>
      <c r="G404" s="2" t="s">
        <v>5</v>
      </c>
      <c r="H404" s="2" t="s">
        <v>11</v>
      </c>
      <c r="I404" s="59" t="s">
        <v>23</v>
      </c>
      <c r="J404" s="16" t="s">
        <v>12</v>
      </c>
      <c r="K404" s="16" t="s">
        <v>70</v>
      </c>
      <c r="L404" s="48">
        <v>3134000720</v>
      </c>
      <c r="M404" s="21" t="s">
        <v>54</v>
      </c>
      <c r="N404" s="4" t="str">
        <f>IFERROR(VLOOKUP(D404,[1]Clientes!A:D,4,0),"Por Actualizar")</f>
        <v>Patricia Sanchez</v>
      </c>
      <c r="O404" s="21" t="s">
        <v>6</v>
      </c>
      <c r="P404" s="21" t="s">
        <v>15</v>
      </c>
      <c r="Q404" s="20" t="str">
        <f>IFERROR(VLOOKUP(D404,[1]Clientes!A:C,3,0),"Por Actualizar")</f>
        <v>Telefónica</v>
      </c>
      <c r="R404" s="26" t="s">
        <v>469</v>
      </c>
      <c r="S404" s="32">
        <v>1</v>
      </c>
      <c r="T404" s="32">
        <v>1</v>
      </c>
      <c r="U404" s="32">
        <v>1</v>
      </c>
      <c r="V404" s="32" t="s">
        <v>469</v>
      </c>
      <c r="W404" s="32">
        <v>1</v>
      </c>
      <c r="X404" s="32">
        <v>1</v>
      </c>
      <c r="Y404" s="32" t="s">
        <v>469</v>
      </c>
      <c r="Z404" s="32">
        <v>0.5</v>
      </c>
      <c r="AA404" s="32">
        <v>0.45</v>
      </c>
      <c r="AB404" s="32">
        <v>0.58333333333333337</v>
      </c>
      <c r="AC404" s="32"/>
      <c r="AD404" s="7">
        <f t="shared" si="11"/>
        <v>0.81666666666666665</v>
      </c>
      <c r="AE404" s="18" t="s">
        <v>7</v>
      </c>
      <c r="AF404" s="18" t="s">
        <v>7</v>
      </c>
      <c r="AG404" s="18" t="s">
        <v>7</v>
      </c>
      <c r="AH404" s="18" t="s">
        <v>7</v>
      </c>
      <c r="AI404" s="18"/>
      <c r="AJ404" s="18" t="s">
        <v>7</v>
      </c>
      <c r="AK404" s="18" t="s">
        <v>7</v>
      </c>
      <c r="AL404" s="18" t="s">
        <v>7</v>
      </c>
      <c r="AM404" s="18" t="s">
        <v>7</v>
      </c>
      <c r="AN404" s="18" t="s">
        <v>7</v>
      </c>
      <c r="AO404" s="18" t="s">
        <v>7</v>
      </c>
      <c r="AP404" s="18" t="s">
        <v>7</v>
      </c>
      <c r="AQ404" s="21" t="s">
        <v>63</v>
      </c>
      <c r="AR404" s="18" t="s">
        <v>7</v>
      </c>
      <c r="AS404" s="18" t="s">
        <v>7</v>
      </c>
      <c r="AT404" s="18" t="s">
        <v>7</v>
      </c>
      <c r="AU404" s="18" t="s">
        <v>7</v>
      </c>
      <c r="AV404" s="18" t="s">
        <v>7</v>
      </c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 t="s">
        <v>7</v>
      </c>
      <c r="BJ404" s="18"/>
      <c r="BK404" s="18"/>
      <c r="BL404" s="18"/>
      <c r="BM404" s="18"/>
      <c r="BN404" s="18"/>
      <c r="BO404" s="18"/>
      <c r="BP404" s="18" t="s">
        <v>7</v>
      </c>
      <c r="BQ404" s="18"/>
      <c r="BR404" s="18"/>
      <c r="BS404" s="18" t="s">
        <v>7</v>
      </c>
      <c r="BT404" s="18"/>
      <c r="BU404" s="18"/>
      <c r="BV404" s="18"/>
      <c r="BW404" s="18"/>
      <c r="BX404" s="18"/>
      <c r="BY404" s="18"/>
      <c r="BZ404" s="18"/>
      <c r="CA404" s="18"/>
      <c r="CB404" s="18" t="s">
        <v>7</v>
      </c>
      <c r="CC404" s="18"/>
      <c r="CD404" s="18"/>
      <c r="CE404" s="18"/>
      <c r="CF404" s="18"/>
      <c r="CG404" s="18"/>
      <c r="CH404" s="18"/>
      <c r="CI404" s="18" t="s">
        <v>7</v>
      </c>
      <c r="CJ404" s="23"/>
      <c r="CK404" s="18"/>
      <c r="CL404" s="9">
        <v>7</v>
      </c>
      <c r="CM404" s="18"/>
      <c r="CN404" s="10">
        <v>21</v>
      </c>
      <c r="CO404" s="11">
        <f t="shared" si="13"/>
        <v>21</v>
      </c>
      <c r="CP404" s="11" t="str">
        <f t="shared" si="14"/>
        <v>No seguimiento</v>
      </c>
      <c r="CQ404" s="11">
        <f t="shared" si="15"/>
        <v>0</v>
      </c>
      <c r="CR404" s="12">
        <f>VLOOKUP(B404,[1]Conexión!A:B,2,0)</f>
        <v>44939</v>
      </c>
      <c r="CS404" s="10"/>
      <c r="CT404" s="14"/>
      <c r="CU404" s="14">
        <v>1</v>
      </c>
      <c r="CV404" s="14">
        <f t="shared" si="12"/>
        <v>1</v>
      </c>
      <c r="CW404" s="6">
        <v>0.42766666666666669</v>
      </c>
    </row>
    <row r="405" spans="1:101" ht="38.450000000000003" customHeight="1">
      <c r="A405" s="46" t="s">
        <v>470</v>
      </c>
      <c r="B405" s="1" t="s">
        <v>471</v>
      </c>
      <c r="C405" s="51" t="s">
        <v>472</v>
      </c>
      <c r="D405" s="21">
        <v>1033819239</v>
      </c>
      <c r="E405" s="86">
        <v>44221</v>
      </c>
      <c r="F405" s="3" t="s">
        <v>59</v>
      </c>
      <c r="G405" s="2" t="s">
        <v>10</v>
      </c>
      <c r="H405" s="2" t="s">
        <v>11</v>
      </c>
      <c r="I405" s="58" t="s">
        <v>23</v>
      </c>
      <c r="J405" s="25" t="s">
        <v>21</v>
      </c>
      <c r="K405" s="16" t="s">
        <v>70</v>
      </c>
      <c r="L405" s="48">
        <v>3193376626</v>
      </c>
      <c r="M405" s="21" t="s">
        <v>473</v>
      </c>
      <c r="N405" s="4" t="s">
        <v>331</v>
      </c>
      <c r="O405" s="21" t="s">
        <v>6</v>
      </c>
      <c r="P405" s="21" t="s">
        <v>1</v>
      </c>
      <c r="Q405" s="20" t="str">
        <f>IFERROR(VLOOKUP(D405,[1]Clientes!A:C,3,0),"Por Actualizar")</f>
        <v>TI</v>
      </c>
      <c r="R405" s="26" t="s">
        <v>30</v>
      </c>
      <c r="S405" s="26" t="s">
        <v>30</v>
      </c>
      <c r="T405" s="26" t="s">
        <v>30</v>
      </c>
      <c r="U405" s="32">
        <v>1</v>
      </c>
      <c r="V405" s="32">
        <v>0.5</v>
      </c>
      <c r="W405" s="32">
        <v>1</v>
      </c>
      <c r="X405" s="26" t="s">
        <v>30</v>
      </c>
      <c r="Y405" s="26" t="s">
        <v>30</v>
      </c>
      <c r="Z405" s="26" t="s">
        <v>30</v>
      </c>
      <c r="AA405" s="26" t="s">
        <v>30</v>
      </c>
      <c r="AB405" s="26" t="s">
        <v>30</v>
      </c>
      <c r="AC405" s="26" t="s">
        <v>30</v>
      </c>
      <c r="AD405" s="7">
        <f t="shared" si="11"/>
        <v>0.83333333333333337</v>
      </c>
      <c r="AE405" s="18" t="s">
        <v>7</v>
      </c>
      <c r="AF405" s="18" t="s">
        <v>27</v>
      </c>
      <c r="AG405" s="18" t="s">
        <v>27</v>
      </c>
      <c r="AH405" s="18" t="s">
        <v>27</v>
      </c>
      <c r="AI405" s="18"/>
      <c r="AJ405" s="18" t="s">
        <v>27</v>
      </c>
      <c r="AK405" s="18" t="s">
        <v>27</v>
      </c>
      <c r="AL405" s="18" t="s">
        <v>27</v>
      </c>
      <c r="AM405" s="18" t="s">
        <v>27</v>
      </c>
      <c r="AN405" s="18" t="s">
        <v>27</v>
      </c>
      <c r="AO405" s="18" t="s">
        <v>27</v>
      </c>
      <c r="AP405" s="18" t="s">
        <v>27</v>
      </c>
      <c r="AQ405" s="18"/>
      <c r="AR405" s="18" t="s">
        <v>27</v>
      </c>
      <c r="AS405" s="18" t="s">
        <v>27</v>
      </c>
      <c r="AT405" s="18" t="s">
        <v>27</v>
      </c>
      <c r="AU405" s="18" t="s">
        <v>27</v>
      </c>
      <c r="AV405" s="18" t="s">
        <v>27</v>
      </c>
      <c r="AW405" s="18" t="s">
        <v>27</v>
      </c>
      <c r="AX405" s="18" t="s">
        <v>27</v>
      </c>
      <c r="AY405" s="18" t="s">
        <v>27</v>
      </c>
      <c r="AZ405" s="18" t="s">
        <v>27</v>
      </c>
      <c r="BA405" s="18" t="s">
        <v>27</v>
      </c>
      <c r="BB405" s="18" t="s">
        <v>27</v>
      </c>
      <c r="BC405" s="18" t="s">
        <v>27</v>
      </c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23"/>
      <c r="CK405" s="18"/>
      <c r="CL405" s="9">
        <v>0</v>
      </c>
      <c r="CM405" s="18"/>
      <c r="CN405" s="10">
        <v>1</v>
      </c>
      <c r="CO405" s="11">
        <f t="shared" si="13"/>
        <v>1</v>
      </c>
      <c r="CP405" s="11" t="str">
        <f t="shared" si="14"/>
        <v>No seguimiento</v>
      </c>
      <c r="CQ405" s="11">
        <f t="shared" si="15"/>
        <v>0</v>
      </c>
      <c r="CR405" s="12">
        <v>44932</v>
      </c>
      <c r="CS405" s="10"/>
      <c r="CT405" s="14"/>
      <c r="CU405" s="14"/>
      <c r="CV405" s="14">
        <f t="shared" si="12"/>
        <v>0</v>
      </c>
      <c r="CW405" s="6" t="s">
        <v>51</v>
      </c>
    </row>
    <row r="406" spans="1:101" ht="38.450000000000003" customHeight="1">
      <c r="A406" s="56" t="s">
        <v>474</v>
      </c>
      <c r="B406" s="57" t="s">
        <v>475</v>
      </c>
      <c r="C406" s="51" t="s">
        <v>476</v>
      </c>
      <c r="D406" s="21">
        <v>71704555</v>
      </c>
      <c r="E406" s="86">
        <v>44075</v>
      </c>
      <c r="F406" s="2" t="s">
        <v>10</v>
      </c>
      <c r="G406" s="2" t="s">
        <v>10</v>
      </c>
      <c r="H406" s="2" t="s">
        <v>11</v>
      </c>
      <c r="I406" s="58" t="s">
        <v>3</v>
      </c>
      <c r="J406" s="40" t="s">
        <v>13</v>
      </c>
      <c r="K406" s="16" t="s">
        <v>70</v>
      </c>
      <c r="L406" s="48">
        <v>3505171763</v>
      </c>
      <c r="M406" s="21" t="s">
        <v>56</v>
      </c>
      <c r="N406" s="4" t="str">
        <f>IFERROR(VLOOKUP(D406,[1]Clientes!A:D,4,0),"Por Actualizar")</f>
        <v>Angela Parra</v>
      </c>
      <c r="O406" s="21" t="s">
        <v>14</v>
      </c>
      <c r="P406" s="44" t="s">
        <v>15</v>
      </c>
      <c r="Q406" s="20" t="str">
        <f>IFERROR(VLOOKUP(D406,[1]Clientes!A:C,3,0),"Por Actualizar")</f>
        <v>ATH</v>
      </c>
      <c r="R406" s="32" t="s">
        <v>16</v>
      </c>
      <c r="S406" s="32">
        <v>0</v>
      </c>
      <c r="T406" s="32" t="s">
        <v>16</v>
      </c>
      <c r="U406" s="32">
        <v>0.77</v>
      </c>
      <c r="V406" s="32"/>
      <c r="W406" s="32"/>
      <c r="X406" s="32"/>
      <c r="Y406" s="32"/>
      <c r="Z406" s="32"/>
      <c r="AA406" s="32"/>
      <c r="AB406" s="32"/>
      <c r="AC406" s="32"/>
      <c r="AD406" s="7">
        <f t="shared" si="11"/>
        <v>0.38500000000000001</v>
      </c>
      <c r="AE406" s="18" t="s">
        <v>7</v>
      </c>
      <c r="AF406" s="18" t="s">
        <v>7</v>
      </c>
      <c r="AG406" s="18" t="s">
        <v>7</v>
      </c>
      <c r="AH406" s="18" t="s">
        <v>7</v>
      </c>
      <c r="AI406" s="18"/>
      <c r="AJ406" s="18" t="s">
        <v>7</v>
      </c>
      <c r="AK406" s="18" t="s">
        <v>7</v>
      </c>
      <c r="AL406" s="18" t="s">
        <v>7</v>
      </c>
      <c r="AM406" s="18" t="s">
        <v>7</v>
      </c>
      <c r="AN406" s="18" t="s">
        <v>7</v>
      </c>
      <c r="AO406" s="18" t="s">
        <v>7</v>
      </c>
      <c r="AP406" s="18" t="s">
        <v>7</v>
      </c>
      <c r="AQ406" s="21" t="s">
        <v>63</v>
      </c>
      <c r="AR406" s="18" t="s">
        <v>7</v>
      </c>
      <c r="AS406" s="18" t="s">
        <v>7</v>
      </c>
      <c r="AT406" s="18" t="s">
        <v>7</v>
      </c>
      <c r="AU406" s="18" t="s">
        <v>7</v>
      </c>
      <c r="AV406" s="18">
        <v>44489</v>
      </c>
      <c r="AW406" s="18">
        <v>44551</v>
      </c>
      <c r="AX406" s="18">
        <v>44551</v>
      </c>
      <c r="AY406" s="18">
        <v>44551</v>
      </c>
      <c r="AZ406" s="18"/>
      <c r="BA406" s="18"/>
      <c r="BB406" s="18"/>
      <c r="BC406" s="18"/>
      <c r="BD406" s="18"/>
      <c r="BE406" s="18"/>
      <c r="BF406" s="18"/>
      <c r="BG406" s="18"/>
      <c r="BH406" s="18"/>
      <c r="BI406" s="18" t="s">
        <v>7</v>
      </c>
      <c r="BJ406" s="18"/>
      <c r="BK406" s="18"/>
      <c r="BL406" s="18"/>
      <c r="BM406" s="18"/>
      <c r="BN406" s="18"/>
      <c r="BO406" s="18" t="s">
        <v>7</v>
      </c>
      <c r="BP406" s="18"/>
      <c r="BQ406" s="18"/>
      <c r="BR406" s="18" t="s">
        <v>7</v>
      </c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23"/>
      <c r="CK406" s="18"/>
      <c r="CL406" s="9">
        <v>2</v>
      </c>
      <c r="CM406" s="18"/>
      <c r="CN406" s="10">
        <v>18</v>
      </c>
      <c r="CO406" s="11">
        <f t="shared" si="13"/>
        <v>18</v>
      </c>
      <c r="CP406" s="11" t="str">
        <f t="shared" si="14"/>
        <v>No seguimiento</v>
      </c>
      <c r="CQ406" s="11">
        <f t="shared" si="15"/>
        <v>0</v>
      </c>
      <c r="CR406" s="12">
        <f>VLOOKUP(B406,[1]Conexión!A:B,2,0)</f>
        <v>44937</v>
      </c>
      <c r="CS406" s="10"/>
      <c r="CT406" s="14"/>
      <c r="CU406" s="14">
        <v>1</v>
      </c>
      <c r="CV406" s="14">
        <f t="shared" si="12"/>
        <v>1</v>
      </c>
      <c r="CW406" s="6">
        <v>0.59166666666666667</v>
      </c>
    </row>
    <row r="407" spans="1:101" ht="38.450000000000003" customHeight="1">
      <c r="A407" s="46" t="s">
        <v>477</v>
      </c>
      <c r="B407" s="81" t="s">
        <v>478</v>
      </c>
      <c r="C407" s="67" t="s">
        <v>479</v>
      </c>
      <c r="D407" s="21">
        <v>1013601347</v>
      </c>
      <c r="E407" s="86">
        <v>43745</v>
      </c>
      <c r="F407" s="3" t="s">
        <v>59</v>
      </c>
      <c r="G407" s="2" t="s">
        <v>5</v>
      </c>
      <c r="H407" s="2" t="s">
        <v>11</v>
      </c>
      <c r="I407" s="59" t="s">
        <v>23</v>
      </c>
      <c r="J407" s="40" t="s">
        <v>38</v>
      </c>
      <c r="K407" s="16" t="s">
        <v>70</v>
      </c>
      <c r="L407" s="48" t="s">
        <v>480</v>
      </c>
      <c r="M407" s="21" t="s">
        <v>52</v>
      </c>
      <c r="N407" s="4" t="str">
        <f>IFERROR(VLOOKUP(D407,[1]Clientes!A:D,4,0),"Por Actualizar")</f>
        <v>Mario Martinez</v>
      </c>
      <c r="O407" s="21" t="s">
        <v>6</v>
      </c>
      <c r="P407" s="21" t="s">
        <v>15</v>
      </c>
      <c r="Q407" s="20" t="str">
        <f>IFERROR(VLOOKUP(D407,[1]Clientes!A:C,3,0),"Por Actualizar")</f>
        <v>Servientrega</v>
      </c>
      <c r="R407" s="26" t="s">
        <v>30</v>
      </c>
      <c r="S407" s="26" t="s">
        <v>30</v>
      </c>
      <c r="T407" s="26" t="s">
        <v>30</v>
      </c>
      <c r="U407" s="32">
        <v>0</v>
      </c>
      <c r="V407" s="32">
        <v>0.24</v>
      </c>
      <c r="W407" s="32">
        <v>0</v>
      </c>
      <c r="X407" s="26" t="s">
        <v>30</v>
      </c>
      <c r="Y407" s="26" t="s">
        <v>30</v>
      </c>
      <c r="Z407" s="26" t="s">
        <v>30</v>
      </c>
      <c r="AA407" s="26" t="s">
        <v>30</v>
      </c>
      <c r="AB407" s="26" t="s">
        <v>30</v>
      </c>
      <c r="AC407" s="26" t="s">
        <v>30</v>
      </c>
      <c r="AD407" s="7">
        <f t="shared" si="11"/>
        <v>0.08</v>
      </c>
      <c r="AE407" s="18" t="s">
        <v>7</v>
      </c>
      <c r="AF407" s="18" t="s">
        <v>7</v>
      </c>
      <c r="AG407" s="18" t="s">
        <v>27</v>
      </c>
      <c r="AH407" s="18" t="s">
        <v>7</v>
      </c>
      <c r="AI407" s="18"/>
      <c r="AJ407" s="18" t="s">
        <v>7</v>
      </c>
      <c r="AK407" s="18" t="s">
        <v>27</v>
      </c>
      <c r="AL407" s="18" t="s">
        <v>27</v>
      </c>
      <c r="AM407" s="18" t="s">
        <v>27</v>
      </c>
      <c r="AN407" s="18" t="s">
        <v>27</v>
      </c>
      <c r="AO407" s="18" t="s">
        <v>27</v>
      </c>
      <c r="AP407" s="18" t="s">
        <v>27</v>
      </c>
      <c r="AQ407" s="18"/>
      <c r="AR407" s="18" t="s">
        <v>27</v>
      </c>
      <c r="AS407" s="18" t="s">
        <v>27</v>
      </c>
      <c r="AT407" s="18" t="s">
        <v>27</v>
      </c>
      <c r="AU407" s="18" t="s">
        <v>27</v>
      </c>
      <c r="AV407" s="18" t="s">
        <v>27</v>
      </c>
      <c r="AW407" s="18" t="s">
        <v>27</v>
      </c>
      <c r="AX407" s="18" t="s">
        <v>27</v>
      </c>
      <c r="AY407" s="18" t="s">
        <v>27</v>
      </c>
      <c r="AZ407" s="18" t="s">
        <v>27</v>
      </c>
      <c r="BA407" s="18" t="s">
        <v>27</v>
      </c>
      <c r="BB407" s="18" t="s">
        <v>27</v>
      </c>
      <c r="BC407" s="18" t="s">
        <v>27</v>
      </c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 t="s">
        <v>7</v>
      </c>
      <c r="CC407" s="18" t="s">
        <v>7</v>
      </c>
      <c r="CD407" s="18" t="s">
        <v>7</v>
      </c>
      <c r="CE407" s="18"/>
      <c r="CF407" s="18">
        <v>44409</v>
      </c>
      <c r="CG407" s="18" t="s">
        <v>370</v>
      </c>
      <c r="CH407" s="18" t="s">
        <v>370</v>
      </c>
      <c r="CI407" s="87" t="s">
        <v>7</v>
      </c>
      <c r="CJ407" s="23" t="s">
        <v>7</v>
      </c>
      <c r="CK407" s="18"/>
      <c r="CL407" s="9">
        <v>3</v>
      </c>
      <c r="CM407" s="18"/>
      <c r="CN407" s="10">
        <v>8</v>
      </c>
      <c r="CO407" s="11">
        <f t="shared" si="13"/>
        <v>8</v>
      </c>
      <c r="CP407" s="11" t="str">
        <f t="shared" si="14"/>
        <v>No seguimiento</v>
      </c>
      <c r="CQ407" s="11">
        <f t="shared" si="15"/>
        <v>0</v>
      </c>
      <c r="CR407" s="12">
        <f>VLOOKUP(B407,[1]Conexión!A:B,2,0)</f>
        <v>44932</v>
      </c>
      <c r="CS407" s="10"/>
      <c r="CT407" s="14"/>
      <c r="CU407" s="14"/>
      <c r="CV407" s="14">
        <f t="shared" si="12"/>
        <v>0</v>
      </c>
      <c r="CW407" s="6" t="s">
        <v>51</v>
      </c>
    </row>
    <row r="408" spans="1:101" ht="38.450000000000003" customHeight="1">
      <c r="A408" s="46" t="s">
        <v>481</v>
      </c>
      <c r="B408" s="21" t="s">
        <v>482</v>
      </c>
      <c r="C408" s="51" t="s">
        <v>483</v>
      </c>
      <c r="D408" s="21">
        <v>1007649294</v>
      </c>
      <c r="E408" s="86">
        <v>43732</v>
      </c>
      <c r="F408" s="3" t="s">
        <v>59</v>
      </c>
      <c r="G408" s="2" t="s">
        <v>5</v>
      </c>
      <c r="H408" s="2" t="s">
        <v>11</v>
      </c>
      <c r="I408" s="58" t="s">
        <v>23</v>
      </c>
      <c r="J408" s="25" t="s">
        <v>21</v>
      </c>
      <c r="K408" s="16" t="s">
        <v>70</v>
      </c>
      <c r="L408" s="48">
        <v>3133675443</v>
      </c>
      <c r="M408" s="21" t="s">
        <v>330</v>
      </c>
      <c r="N408" s="4" t="s">
        <v>331</v>
      </c>
      <c r="O408" s="21" t="s">
        <v>14</v>
      </c>
      <c r="P408" s="21" t="s">
        <v>1</v>
      </c>
      <c r="Q408" s="20" t="str">
        <f>IFERROR(VLOOKUP(D408,[1]Clientes!A:C,3,0),"Por Actualizar")</f>
        <v>TI</v>
      </c>
      <c r="R408" s="26">
        <v>1</v>
      </c>
      <c r="S408" s="26">
        <v>0</v>
      </c>
      <c r="T408" s="32" t="s">
        <v>30</v>
      </c>
      <c r="U408" s="32">
        <v>0.5</v>
      </c>
      <c r="V408" s="32">
        <v>0.33</v>
      </c>
      <c r="W408" s="32">
        <v>0</v>
      </c>
      <c r="X408" s="32">
        <v>0</v>
      </c>
      <c r="Y408" s="32" t="s">
        <v>30</v>
      </c>
      <c r="Z408" s="32" t="s">
        <v>30</v>
      </c>
      <c r="AA408" s="32" t="s">
        <v>30</v>
      </c>
      <c r="AB408" s="32" t="s">
        <v>30</v>
      </c>
      <c r="AC408" s="32" t="s">
        <v>30</v>
      </c>
      <c r="AD408" s="7">
        <f t="shared" si="11"/>
        <v>0.30499999999999999</v>
      </c>
      <c r="AE408" s="2" t="s">
        <v>69</v>
      </c>
      <c r="AF408" s="18" t="s">
        <v>27</v>
      </c>
      <c r="AG408" s="18" t="s">
        <v>27</v>
      </c>
      <c r="AH408" s="18" t="s">
        <v>27</v>
      </c>
      <c r="AI408" s="18"/>
      <c r="AJ408" s="18" t="s">
        <v>27</v>
      </c>
      <c r="AK408" s="18" t="s">
        <v>27</v>
      </c>
      <c r="AL408" s="18" t="s">
        <v>27</v>
      </c>
      <c r="AM408" s="18" t="s">
        <v>27</v>
      </c>
      <c r="AN408" s="18" t="s">
        <v>27</v>
      </c>
      <c r="AO408" s="18" t="s">
        <v>27</v>
      </c>
      <c r="AP408" s="18" t="s">
        <v>27</v>
      </c>
      <c r="AQ408" s="18"/>
      <c r="AR408" s="18" t="s">
        <v>27</v>
      </c>
      <c r="AS408" s="18" t="s">
        <v>27</v>
      </c>
      <c r="AT408" s="18" t="s">
        <v>27</v>
      </c>
      <c r="AU408" s="18" t="s">
        <v>27</v>
      </c>
      <c r="AV408" s="18" t="s">
        <v>27</v>
      </c>
      <c r="AW408" s="18" t="s">
        <v>27</v>
      </c>
      <c r="AX408" s="18" t="s">
        <v>27</v>
      </c>
      <c r="AY408" s="18" t="s">
        <v>27</v>
      </c>
      <c r="AZ408" s="18" t="s">
        <v>27</v>
      </c>
      <c r="BA408" s="18" t="s">
        <v>27</v>
      </c>
      <c r="BB408" s="18" t="s">
        <v>27</v>
      </c>
      <c r="BC408" s="18" t="s">
        <v>27</v>
      </c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 t="s">
        <v>7</v>
      </c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23"/>
      <c r="CK408" s="18"/>
      <c r="CL408" s="9">
        <v>0</v>
      </c>
      <c r="CM408" s="18"/>
      <c r="CN408" s="10">
        <v>1</v>
      </c>
      <c r="CO408" s="11">
        <f t="shared" si="13"/>
        <v>1</v>
      </c>
      <c r="CP408" s="11" t="str">
        <f t="shared" si="14"/>
        <v>No seguimiento</v>
      </c>
      <c r="CQ408" s="11">
        <f t="shared" si="15"/>
        <v>0</v>
      </c>
      <c r="CR408" s="12">
        <f>VLOOKUP(B408,[1]Conexión!A:B,2,0)</f>
        <v>44421</v>
      </c>
      <c r="CS408" s="10"/>
      <c r="CT408" s="14"/>
      <c r="CU408" s="14"/>
      <c r="CV408" s="14">
        <f t="shared" si="12"/>
        <v>0</v>
      </c>
      <c r="CW408" s="6" t="s">
        <v>51</v>
      </c>
    </row>
    <row r="409" spans="1:101" ht="38.450000000000003" customHeight="1">
      <c r="A409" s="46" t="s">
        <v>484</v>
      </c>
      <c r="B409" s="21" t="s">
        <v>485</v>
      </c>
      <c r="C409" s="35" t="s">
        <v>486</v>
      </c>
      <c r="D409" s="21">
        <v>1024595178</v>
      </c>
      <c r="E409" s="86">
        <v>43678</v>
      </c>
      <c r="F409" s="2" t="s">
        <v>10</v>
      </c>
      <c r="G409" s="2" t="s">
        <v>10</v>
      </c>
      <c r="H409" s="2" t="s">
        <v>11</v>
      </c>
      <c r="I409" s="58" t="s">
        <v>3</v>
      </c>
      <c r="J409" s="40" t="s">
        <v>13</v>
      </c>
      <c r="K409" s="30" t="s">
        <v>25</v>
      </c>
      <c r="L409" s="48">
        <v>3041312952</v>
      </c>
      <c r="M409" s="21" t="s">
        <v>56</v>
      </c>
      <c r="N409" s="4" t="str">
        <f>IFERROR(VLOOKUP(D409,[1]Clientes!A:D,4,0),"Por Actualizar")</f>
        <v>Angela Parra</v>
      </c>
      <c r="O409" s="21" t="s">
        <v>6</v>
      </c>
      <c r="P409" s="44" t="s">
        <v>15</v>
      </c>
      <c r="Q409" s="20" t="str">
        <f>IFERROR(VLOOKUP(D409,[1]Clientes!A:C,3,0),"Por Actualizar")</f>
        <v>ATH</v>
      </c>
      <c r="R409" s="27" t="s">
        <v>16</v>
      </c>
      <c r="S409" s="32">
        <v>0</v>
      </c>
      <c r="T409" s="32">
        <v>0</v>
      </c>
      <c r="U409" s="32">
        <v>0</v>
      </c>
      <c r="V409" s="32"/>
      <c r="W409" s="32"/>
      <c r="X409" s="32"/>
      <c r="Y409" s="32"/>
      <c r="Z409" s="32"/>
      <c r="AA409" s="32"/>
      <c r="AB409" s="32"/>
      <c r="AC409" s="32"/>
      <c r="AD409" s="7">
        <f t="shared" si="11"/>
        <v>0</v>
      </c>
      <c r="AE409" s="18" t="s">
        <v>7</v>
      </c>
      <c r="AF409" s="18" t="s">
        <v>7</v>
      </c>
      <c r="AG409" s="18" t="s">
        <v>7</v>
      </c>
      <c r="AH409" s="18" t="s">
        <v>7</v>
      </c>
      <c r="AI409" s="18"/>
      <c r="AJ409" s="18" t="s">
        <v>7</v>
      </c>
      <c r="AK409" s="18" t="s">
        <v>7</v>
      </c>
      <c r="AL409" s="18">
        <v>44429</v>
      </c>
      <c r="AM409" s="18" t="s">
        <v>57</v>
      </c>
      <c r="AN409" s="18">
        <v>44470</v>
      </c>
      <c r="AO409" s="18">
        <v>44470</v>
      </c>
      <c r="AP409" s="18">
        <v>44501</v>
      </c>
      <c r="AQ409" s="18"/>
      <c r="AR409" s="18" t="s">
        <v>7</v>
      </c>
      <c r="AS409" s="18">
        <v>44531</v>
      </c>
      <c r="AT409" s="18">
        <v>44531</v>
      </c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23"/>
      <c r="CK409" s="18"/>
      <c r="CL409" s="9">
        <v>2</v>
      </c>
      <c r="CM409" s="18"/>
      <c r="CN409" s="10">
        <v>7</v>
      </c>
      <c r="CO409" s="11">
        <f t="shared" si="13"/>
        <v>7</v>
      </c>
      <c r="CP409" s="11" t="str">
        <f t="shared" si="14"/>
        <v>No seguimiento</v>
      </c>
      <c r="CQ409" s="11">
        <f t="shared" si="15"/>
        <v>0</v>
      </c>
      <c r="CR409" s="12">
        <f>VLOOKUP(B409,[1]Conexión!A:B,2,0)</f>
        <v>44894</v>
      </c>
      <c r="CS409" s="10"/>
      <c r="CT409" s="14"/>
      <c r="CU409" s="14"/>
      <c r="CV409" s="14">
        <f t="shared" si="12"/>
        <v>0</v>
      </c>
      <c r="CW409" s="6">
        <v>0.54716666666666669</v>
      </c>
    </row>
    <row r="410" spans="1:101" ht="38.450000000000003" customHeight="1">
      <c r="A410" s="74" t="s">
        <v>487</v>
      </c>
      <c r="B410" s="21" t="s">
        <v>488</v>
      </c>
      <c r="C410" s="51" t="s">
        <v>489</v>
      </c>
      <c r="D410" s="21">
        <v>43671939</v>
      </c>
      <c r="E410" s="86">
        <v>44305</v>
      </c>
      <c r="F410" s="2" t="s">
        <v>9</v>
      </c>
      <c r="G410" s="2" t="s">
        <v>10</v>
      </c>
      <c r="H410" s="2" t="s">
        <v>11</v>
      </c>
      <c r="I410" s="59" t="s">
        <v>23</v>
      </c>
      <c r="J410" s="25" t="s">
        <v>33</v>
      </c>
      <c r="K410" s="16" t="s">
        <v>70</v>
      </c>
      <c r="L410" s="48">
        <v>3013530606</v>
      </c>
      <c r="M410" s="21" t="s">
        <v>260</v>
      </c>
      <c r="N410" s="4" t="str">
        <f>IFERROR(VLOOKUP(D410,[1]Clientes!A:D,4,0),"Por Actualizar")</f>
        <v>Jhon Duque</v>
      </c>
      <c r="O410" s="21" t="s">
        <v>14</v>
      </c>
      <c r="P410" s="44" t="s">
        <v>15</v>
      </c>
      <c r="Q410" s="20" t="str">
        <f>IFERROR(VLOOKUP(D410,[1]Clientes!A:C,3,0),"Por Actualizar")</f>
        <v>Éxito</v>
      </c>
      <c r="R410" s="26" t="s">
        <v>16</v>
      </c>
      <c r="S410" s="26" t="s">
        <v>16</v>
      </c>
      <c r="T410" s="32">
        <v>1</v>
      </c>
      <c r="U410" s="32">
        <v>0.75</v>
      </c>
      <c r="V410" s="32">
        <v>0.7</v>
      </c>
      <c r="W410" s="32">
        <v>0.57999999999999996</v>
      </c>
      <c r="X410" s="32">
        <v>0.79</v>
      </c>
      <c r="Y410" s="32">
        <v>0.8</v>
      </c>
      <c r="Z410" s="32">
        <v>0.4</v>
      </c>
      <c r="AA410" s="32">
        <v>0.4</v>
      </c>
      <c r="AB410" s="32">
        <v>0.4</v>
      </c>
      <c r="AC410" s="32">
        <v>0.5</v>
      </c>
      <c r="AD410" s="7">
        <f t="shared" si="11"/>
        <v>0.63200000000000012</v>
      </c>
      <c r="AE410" s="18" t="s">
        <v>7</v>
      </c>
      <c r="AF410" s="18" t="s">
        <v>7</v>
      </c>
      <c r="AG410" s="18" t="s">
        <v>7</v>
      </c>
      <c r="AH410" s="18" t="s">
        <v>7</v>
      </c>
      <c r="AI410" s="18"/>
      <c r="AJ410" s="18" t="s">
        <v>7</v>
      </c>
      <c r="AK410" s="18" t="s">
        <v>7</v>
      </c>
      <c r="AL410" s="18" t="s">
        <v>7</v>
      </c>
      <c r="AM410" s="18" t="s">
        <v>7</v>
      </c>
      <c r="AN410" s="18" t="s">
        <v>7</v>
      </c>
      <c r="AO410" s="18" t="s">
        <v>7</v>
      </c>
      <c r="AP410" s="18" t="s">
        <v>7</v>
      </c>
      <c r="AQ410" s="21" t="s">
        <v>63</v>
      </c>
      <c r="AR410" s="18" t="s">
        <v>7</v>
      </c>
      <c r="AS410" s="18" t="s">
        <v>7</v>
      </c>
      <c r="AT410" s="18" t="s">
        <v>7</v>
      </c>
      <c r="AU410" s="18" t="s">
        <v>7</v>
      </c>
      <c r="AV410" s="18" t="s">
        <v>7</v>
      </c>
      <c r="AW410" s="18" t="s">
        <v>7</v>
      </c>
      <c r="AX410" s="18"/>
      <c r="AY410" s="18"/>
      <c r="AZ410" s="18"/>
      <c r="BA410" s="18" t="s">
        <v>7</v>
      </c>
      <c r="BB410" s="18"/>
      <c r="BC410" s="18"/>
      <c r="BD410" s="18"/>
      <c r="BE410" s="18"/>
      <c r="BF410" s="18"/>
      <c r="BG410" s="18"/>
      <c r="BH410" s="8" t="s">
        <v>7</v>
      </c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 t="s">
        <v>7</v>
      </c>
      <c r="CC410" s="18"/>
      <c r="CD410" s="18"/>
      <c r="CE410" s="18"/>
      <c r="CF410" s="18"/>
      <c r="CG410" s="18"/>
      <c r="CH410" s="18"/>
      <c r="CI410" s="18"/>
      <c r="CJ410" s="23"/>
      <c r="CK410" s="18"/>
      <c r="CL410" s="9">
        <v>7</v>
      </c>
      <c r="CM410" s="18" t="s">
        <v>44</v>
      </c>
      <c r="CN410" s="10">
        <v>20</v>
      </c>
      <c r="CO410" s="11">
        <f t="shared" si="13"/>
        <v>20</v>
      </c>
      <c r="CP410" s="11" t="str">
        <f t="shared" si="14"/>
        <v>No seguimiento</v>
      </c>
      <c r="CQ410" s="11">
        <f t="shared" si="15"/>
        <v>0</v>
      </c>
      <c r="CR410" s="12">
        <f>VLOOKUP(B410,[1]Conexión!A:B,2,0)</f>
        <v>44881</v>
      </c>
      <c r="CS410" s="13">
        <v>1</v>
      </c>
      <c r="CT410" s="14"/>
      <c r="CU410" s="14"/>
      <c r="CV410" s="14">
        <f t="shared" si="12"/>
        <v>1</v>
      </c>
      <c r="CW410" s="6">
        <v>0.65</v>
      </c>
    </row>
    <row r="411" spans="1:101" ht="38.450000000000003" customHeight="1">
      <c r="A411" s="46" t="s">
        <v>490</v>
      </c>
      <c r="B411" s="21" t="s">
        <v>491</v>
      </c>
      <c r="C411" s="51" t="s">
        <v>492</v>
      </c>
      <c r="D411" s="21">
        <v>1032465418</v>
      </c>
      <c r="E411" s="86">
        <v>43654</v>
      </c>
      <c r="F411" s="2" t="s">
        <v>10</v>
      </c>
      <c r="G411" s="2" t="s">
        <v>5</v>
      </c>
      <c r="H411" s="2" t="s">
        <v>11</v>
      </c>
      <c r="I411" s="58" t="s">
        <v>3</v>
      </c>
      <c r="J411" s="40" t="s">
        <v>43</v>
      </c>
      <c r="K411" s="16" t="s">
        <v>49</v>
      </c>
      <c r="L411" s="48">
        <v>3118694109</v>
      </c>
      <c r="M411" s="21" t="s">
        <v>54</v>
      </c>
      <c r="N411" s="4" t="str">
        <f>IFERROR(VLOOKUP(D411,[1]Clientes!A:D,4,0),"Por Actualizar")</f>
        <v>Angela Parra</v>
      </c>
      <c r="O411" s="21" t="s">
        <v>6</v>
      </c>
      <c r="P411" s="44" t="s">
        <v>15</v>
      </c>
      <c r="Q411" s="20" t="str">
        <f>IFERROR(VLOOKUP(D411,[1]Clientes!A:C,3,0),"Por Actualizar")</f>
        <v>ATH</v>
      </c>
      <c r="R411" s="27" t="s">
        <v>16</v>
      </c>
      <c r="S411" s="32">
        <v>0</v>
      </c>
      <c r="T411" s="32">
        <v>0.2</v>
      </c>
      <c r="U411" s="32">
        <v>0.39</v>
      </c>
      <c r="V411" s="32">
        <v>0</v>
      </c>
      <c r="W411" s="32">
        <v>0</v>
      </c>
      <c r="X411" s="32"/>
      <c r="Y411" s="32"/>
      <c r="Z411" s="32"/>
      <c r="AA411" s="32"/>
      <c r="AB411" s="32"/>
      <c r="AC411" s="32"/>
      <c r="AD411" s="7">
        <f t="shared" si="11"/>
        <v>0.11800000000000002</v>
      </c>
      <c r="AE411" s="18" t="s">
        <v>7</v>
      </c>
      <c r="AF411" s="18" t="s">
        <v>7</v>
      </c>
      <c r="AG411" s="18" t="s">
        <v>7</v>
      </c>
      <c r="AH411" s="18" t="s">
        <v>7</v>
      </c>
      <c r="AI411" s="18"/>
      <c r="AJ411" s="18" t="s">
        <v>7</v>
      </c>
      <c r="AK411" s="18" t="s">
        <v>7</v>
      </c>
      <c r="AL411" s="8" t="s">
        <v>7</v>
      </c>
      <c r="AM411" s="18">
        <v>44429</v>
      </c>
      <c r="AN411" s="18" t="s">
        <v>57</v>
      </c>
      <c r="AO411" s="18" t="s">
        <v>57</v>
      </c>
      <c r="AP411" s="18">
        <v>44490</v>
      </c>
      <c r="AQ411" s="18"/>
      <c r="AR411" s="18" t="s">
        <v>7</v>
      </c>
      <c r="AS411" s="18">
        <v>44490</v>
      </c>
      <c r="AT411" s="8" t="s">
        <v>7</v>
      </c>
      <c r="AU411" s="18">
        <v>44521</v>
      </c>
      <c r="AV411" s="18">
        <v>44551</v>
      </c>
      <c r="AW411" s="18" t="s">
        <v>7</v>
      </c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 t="s">
        <v>7</v>
      </c>
      <c r="BI411" s="18"/>
      <c r="BJ411" s="18"/>
      <c r="BK411" s="18"/>
      <c r="BL411" s="18"/>
      <c r="BM411" s="18"/>
      <c r="BN411" s="18"/>
      <c r="BO411" s="18"/>
      <c r="BP411" s="18"/>
      <c r="BQ411" s="18"/>
      <c r="BR411" s="18" t="s">
        <v>7</v>
      </c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23"/>
      <c r="CK411" s="18"/>
      <c r="CL411" s="9">
        <v>3</v>
      </c>
      <c r="CM411" s="18"/>
      <c r="CN411" s="10">
        <v>10</v>
      </c>
      <c r="CO411" s="11">
        <f t="shared" si="13"/>
        <v>12</v>
      </c>
      <c r="CP411" s="11" t="str">
        <f t="shared" si="14"/>
        <v>Realizar seguimiento</v>
      </c>
      <c r="CQ411" s="11">
        <f t="shared" si="15"/>
        <v>2</v>
      </c>
      <c r="CR411" s="12">
        <f>VLOOKUP(B411,[1]Conexión!A:B,2,0)</f>
        <v>44939</v>
      </c>
      <c r="CS411" s="10"/>
      <c r="CT411" s="14"/>
      <c r="CU411" s="14"/>
      <c r="CV411" s="14">
        <f t="shared" si="12"/>
        <v>0</v>
      </c>
      <c r="CW411" s="6">
        <v>0.53333333333333333</v>
      </c>
    </row>
    <row r="412" spans="1:101" ht="38.450000000000003" customHeight="1">
      <c r="A412" s="46" t="s">
        <v>493</v>
      </c>
      <c r="B412" s="21" t="s">
        <v>494</v>
      </c>
      <c r="C412" s="51" t="s">
        <v>495</v>
      </c>
      <c r="D412" s="21">
        <v>1023868930</v>
      </c>
      <c r="E412" s="86">
        <v>44294</v>
      </c>
      <c r="F412" s="2" t="s">
        <v>5</v>
      </c>
      <c r="G412" s="2" t="s">
        <v>10</v>
      </c>
      <c r="H412" s="2" t="s">
        <v>11</v>
      </c>
      <c r="I412" s="59" t="s">
        <v>23</v>
      </c>
      <c r="J412" s="25" t="s">
        <v>43</v>
      </c>
      <c r="K412" s="16" t="s">
        <v>70</v>
      </c>
      <c r="L412" s="48">
        <v>3114949292</v>
      </c>
      <c r="M412" s="21" t="s">
        <v>55</v>
      </c>
      <c r="N412" s="4" t="str">
        <f>IFERROR(VLOOKUP(D412,[1]Clientes!A:D,4,0),"Por Actualizar")</f>
        <v>Mayra Arias</v>
      </c>
      <c r="O412" s="21" t="s">
        <v>6</v>
      </c>
      <c r="P412" s="44" t="s">
        <v>15</v>
      </c>
      <c r="Q412" s="31" t="str">
        <f>IFERROR(VLOOKUP(D412,[1]Clientes!A:C,3,0),"Por Actualizar")</f>
        <v>Seguros Alfa S.A.</v>
      </c>
      <c r="R412" s="26" t="s">
        <v>16</v>
      </c>
      <c r="S412" s="32">
        <v>0.43</v>
      </c>
      <c r="T412" s="32">
        <v>0</v>
      </c>
      <c r="U412" s="32">
        <v>0</v>
      </c>
      <c r="V412" s="32">
        <v>0</v>
      </c>
      <c r="W412" s="32">
        <v>0</v>
      </c>
      <c r="X412" s="32"/>
      <c r="Y412" s="32"/>
      <c r="Z412" s="32"/>
      <c r="AA412" s="32"/>
      <c r="AB412" s="32"/>
      <c r="AC412" s="32"/>
      <c r="AD412" s="7">
        <f t="shared" si="11"/>
        <v>8.5999999999999993E-2</v>
      </c>
      <c r="AE412" s="18" t="s">
        <v>7</v>
      </c>
      <c r="AF412" s="18" t="s">
        <v>7</v>
      </c>
      <c r="AG412" s="18">
        <v>44409</v>
      </c>
      <c r="AH412" s="18" t="s">
        <v>7</v>
      </c>
      <c r="AI412" s="18"/>
      <c r="AJ412" s="18" t="s">
        <v>7</v>
      </c>
      <c r="AK412" s="18" t="s">
        <v>57</v>
      </c>
      <c r="AL412" s="18" t="s">
        <v>57</v>
      </c>
      <c r="AM412" s="18">
        <v>44470</v>
      </c>
      <c r="AN412" s="18">
        <v>44501</v>
      </c>
      <c r="AO412" s="18">
        <v>44501</v>
      </c>
      <c r="AP412" s="18">
        <v>44531</v>
      </c>
      <c r="AQ412" s="18"/>
      <c r="AR412" s="18" t="s">
        <v>7</v>
      </c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23"/>
      <c r="CK412" s="18"/>
      <c r="CL412" s="9">
        <v>3</v>
      </c>
      <c r="CM412" s="18"/>
      <c r="CN412" s="10">
        <v>5</v>
      </c>
      <c r="CO412" s="11">
        <f t="shared" si="13"/>
        <v>5</v>
      </c>
      <c r="CP412" s="11" t="str">
        <f t="shared" si="14"/>
        <v>No seguimiento</v>
      </c>
      <c r="CQ412" s="11">
        <f t="shared" si="15"/>
        <v>0</v>
      </c>
      <c r="CR412" s="12">
        <f>VLOOKUP(B412,[1]Conexión!A:B,2,0)</f>
        <v>44928</v>
      </c>
      <c r="CS412" s="10"/>
      <c r="CT412" s="14"/>
      <c r="CU412" s="14"/>
      <c r="CV412" s="14">
        <f t="shared" si="12"/>
        <v>0</v>
      </c>
      <c r="CW412" s="6">
        <v>0.54583333333333328</v>
      </c>
    </row>
    <row r="413" spans="1:101" ht="38.450000000000003" customHeight="1">
      <c r="A413" s="46" t="s">
        <v>496</v>
      </c>
      <c r="B413" s="88" t="s">
        <v>497</v>
      </c>
      <c r="C413" s="51" t="s">
        <v>498</v>
      </c>
      <c r="D413" s="21">
        <v>1088536557</v>
      </c>
      <c r="E413" s="86">
        <v>43587</v>
      </c>
      <c r="F413" s="2" t="s">
        <v>10</v>
      </c>
      <c r="G413" s="2" t="s">
        <v>5</v>
      </c>
      <c r="H413" s="2" t="s">
        <v>11</v>
      </c>
      <c r="I413" s="58" t="s">
        <v>3</v>
      </c>
      <c r="J413" s="40" t="s">
        <v>13</v>
      </c>
      <c r="K413" s="16" t="s">
        <v>70</v>
      </c>
      <c r="L413" s="48">
        <v>3174477310</v>
      </c>
      <c r="M413" s="21" t="s">
        <v>56</v>
      </c>
      <c r="N413" s="4" t="str">
        <f>IFERROR(VLOOKUP(D413,[1]Clientes!A:D,4,0),"Por Actualizar")</f>
        <v>Angela Parra</v>
      </c>
      <c r="O413" s="21" t="s">
        <v>6</v>
      </c>
      <c r="P413" s="44" t="s">
        <v>15</v>
      </c>
      <c r="Q413" s="20" t="str">
        <f>IFERROR(VLOOKUP(D413,[1]Clientes!A:C,3,0),"Por Actualizar")</f>
        <v>ATH</v>
      </c>
      <c r="R413" s="27" t="s">
        <v>16</v>
      </c>
      <c r="S413" s="32">
        <v>0.6</v>
      </c>
      <c r="T413" s="32">
        <v>0.65</v>
      </c>
      <c r="U413" s="32">
        <v>0</v>
      </c>
      <c r="V413" s="32">
        <v>0</v>
      </c>
      <c r="W413" s="32">
        <v>0</v>
      </c>
      <c r="X413" s="32">
        <v>0</v>
      </c>
      <c r="Y413" s="32">
        <v>0.21</v>
      </c>
      <c r="Z413" s="32" t="s">
        <v>16</v>
      </c>
      <c r="AA413" s="32" t="s">
        <v>16</v>
      </c>
      <c r="AB413" s="32"/>
      <c r="AC413" s="32"/>
      <c r="AD413" s="7">
        <f t="shared" si="11"/>
        <v>0.20857142857142857</v>
      </c>
      <c r="AE413" s="18" t="s">
        <v>7</v>
      </c>
      <c r="AF413" s="18" t="s">
        <v>7</v>
      </c>
      <c r="AG413" s="18" t="s">
        <v>7</v>
      </c>
      <c r="AH413" s="18" t="s">
        <v>7</v>
      </c>
      <c r="AI413" s="18"/>
      <c r="AJ413" s="18" t="s">
        <v>7</v>
      </c>
      <c r="AK413" s="18" t="s">
        <v>7</v>
      </c>
      <c r="AL413" s="18" t="s">
        <v>7</v>
      </c>
      <c r="AM413" s="18">
        <v>44429</v>
      </c>
      <c r="AN413" s="18" t="s">
        <v>57</v>
      </c>
      <c r="AO413" s="18">
        <v>44470</v>
      </c>
      <c r="AP413" s="18">
        <v>44490</v>
      </c>
      <c r="AQ413" s="18"/>
      <c r="AR413" s="18" t="s">
        <v>7</v>
      </c>
      <c r="AS413" s="18">
        <v>44521</v>
      </c>
      <c r="AT413" s="18">
        <v>44521</v>
      </c>
      <c r="AU413" s="18">
        <v>44521</v>
      </c>
      <c r="AV413" s="18">
        <v>44551</v>
      </c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 t="s">
        <v>7</v>
      </c>
      <c r="BO413" s="18" t="s">
        <v>7</v>
      </c>
      <c r="BP413" s="18"/>
      <c r="BQ413" s="18"/>
      <c r="BR413" s="18" t="s">
        <v>7</v>
      </c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23"/>
      <c r="CK413" s="18"/>
      <c r="CL413" s="9">
        <v>1</v>
      </c>
      <c r="CM413" s="18"/>
      <c r="CN413" s="10">
        <v>11</v>
      </c>
      <c r="CO413" s="11">
        <f t="shared" si="13"/>
        <v>11</v>
      </c>
      <c r="CP413" s="11" t="str">
        <f t="shared" si="14"/>
        <v>No seguimiento</v>
      </c>
      <c r="CQ413" s="11">
        <f t="shared" si="15"/>
        <v>0</v>
      </c>
      <c r="CR413" s="12">
        <v>44933</v>
      </c>
      <c r="CS413" s="10"/>
      <c r="CT413" s="14"/>
      <c r="CU413" s="14"/>
      <c r="CV413" s="14">
        <f t="shared" si="12"/>
        <v>0</v>
      </c>
      <c r="CW413" s="6">
        <v>0.37783333333333335</v>
      </c>
    </row>
    <row r="414" spans="1:101" ht="38.450000000000003" customHeight="1">
      <c r="A414" s="46" t="s">
        <v>499</v>
      </c>
      <c r="B414" s="81" t="s">
        <v>500</v>
      </c>
      <c r="C414" s="51" t="s">
        <v>501</v>
      </c>
      <c r="D414" s="21">
        <v>80135157</v>
      </c>
      <c r="E414" s="89">
        <v>43528</v>
      </c>
      <c r="F414" s="2" t="s">
        <v>10</v>
      </c>
      <c r="G414" s="2" t="s">
        <v>10</v>
      </c>
      <c r="H414" s="2" t="s">
        <v>11</v>
      </c>
      <c r="I414" s="58" t="s">
        <v>3</v>
      </c>
      <c r="J414" s="40" t="s">
        <v>35</v>
      </c>
      <c r="K414" s="16" t="s">
        <v>70</v>
      </c>
      <c r="L414" s="48">
        <v>3214596365</v>
      </c>
      <c r="M414" s="21" t="s">
        <v>54</v>
      </c>
      <c r="N414" s="4" t="str">
        <f>IFERROR(VLOOKUP(D414,[1]Clientes!A:D,4,0),"Por Actualizar")</f>
        <v>Angela Parra</v>
      </c>
      <c r="O414" s="21" t="s">
        <v>6</v>
      </c>
      <c r="P414" s="44" t="s">
        <v>15</v>
      </c>
      <c r="Q414" s="20" t="str">
        <f>IFERROR(VLOOKUP(D414,[1]Clientes!A:C,3,0),"Por Actualizar")</f>
        <v>ATH</v>
      </c>
      <c r="R414" s="27" t="s">
        <v>16</v>
      </c>
      <c r="S414" s="32">
        <v>0.87</v>
      </c>
      <c r="T414" s="32">
        <v>0</v>
      </c>
      <c r="U414" s="32">
        <v>0</v>
      </c>
      <c r="V414" s="32">
        <v>0</v>
      </c>
      <c r="W414" s="32">
        <v>0</v>
      </c>
      <c r="X414" s="32">
        <v>0</v>
      </c>
      <c r="Y414" s="32">
        <v>0</v>
      </c>
      <c r="Z414" s="32">
        <v>0</v>
      </c>
      <c r="AA414" s="32">
        <v>0</v>
      </c>
      <c r="AB414" s="32">
        <v>0</v>
      </c>
      <c r="AC414" s="32">
        <v>0</v>
      </c>
      <c r="AD414" s="7">
        <f t="shared" si="11"/>
        <v>7.9090909090909087E-2</v>
      </c>
      <c r="AE414" s="18" t="s">
        <v>7</v>
      </c>
      <c r="AF414" s="18" t="s">
        <v>7</v>
      </c>
      <c r="AG414" s="18" t="s">
        <v>7</v>
      </c>
      <c r="AH414" s="18" t="s">
        <v>7</v>
      </c>
      <c r="AI414" s="18"/>
      <c r="AJ414" s="18" t="s">
        <v>7</v>
      </c>
      <c r="AK414" s="18" t="s">
        <v>7</v>
      </c>
      <c r="AL414" s="18" t="s">
        <v>7</v>
      </c>
      <c r="AM414" s="18">
        <v>44429</v>
      </c>
      <c r="AN414" s="18" t="s">
        <v>57</v>
      </c>
      <c r="AO414" s="18" t="s">
        <v>57</v>
      </c>
      <c r="AP414" s="18">
        <v>44490</v>
      </c>
      <c r="AQ414" s="18"/>
      <c r="AR414" s="18" t="s">
        <v>7</v>
      </c>
      <c r="AS414" s="18">
        <v>44490</v>
      </c>
      <c r="AT414" s="18">
        <v>44521</v>
      </c>
      <c r="AU414" s="18">
        <v>44521</v>
      </c>
      <c r="AV414" s="18">
        <v>44551</v>
      </c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 t="s">
        <v>7</v>
      </c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23"/>
      <c r="CK414" s="18"/>
      <c r="CL414" s="9">
        <v>2</v>
      </c>
      <c r="CM414" s="18"/>
      <c r="CN414" s="10">
        <v>9</v>
      </c>
      <c r="CO414" s="11">
        <f t="shared" si="13"/>
        <v>9</v>
      </c>
      <c r="CP414" s="11" t="str">
        <f t="shared" si="14"/>
        <v>No seguimiento</v>
      </c>
      <c r="CQ414" s="11">
        <f t="shared" si="15"/>
        <v>0</v>
      </c>
      <c r="CR414" s="12">
        <f>VLOOKUP(B414,[1]Conexión!A:B,2,0)</f>
        <v>44910</v>
      </c>
      <c r="CS414" s="10"/>
      <c r="CT414" s="14"/>
      <c r="CU414" s="14"/>
      <c r="CV414" s="14">
        <f t="shared" si="12"/>
        <v>0</v>
      </c>
      <c r="CW414" s="6">
        <v>0.56533333333333335</v>
      </c>
    </row>
    <row r="415" spans="1:101" ht="38.450000000000003" customHeight="1">
      <c r="A415" s="46" t="s">
        <v>502</v>
      </c>
      <c r="B415" s="21" t="s">
        <v>503</v>
      </c>
      <c r="C415" s="35" t="s">
        <v>504</v>
      </c>
      <c r="D415" s="21">
        <v>1014236868</v>
      </c>
      <c r="E415" s="86">
        <v>43317</v>
      </c>
      <c r="F415" s="3" t="s">
        <v>59</v>
      </c>
      <c r="G415" s="2" t="s">
        <v>5</v>
      </c>
      <c r="H415" s="2" t="s">
        <v>11</v>
      </c>
      <c r="I415" s="90" t="s">
        <v>229</v>
      </c>
      <c r="J415" s="25" t="s">
        <v>36</v>
      </c>
      <c r="K415" s="30" t="s">
        <v>25</v>
      </c>
      <c r="L415" s="48">
        <v>3058190538</v>
      </c>
      <c r="M415" s="21" t="s">
        <v>505</v>
      </c>
      <c r="N415" s="4" t="s">
        <v>232</v>
      </c>
      <c r="O415" s="21" t="s">
        <v>6</v>
      </c>
      <c r="P415" s="21" t="s">
        <v>1</v>
      </c>
      <c r="Q415" s="20" t="str">
        <f>IFERROR(VLOOKUP(D415,[1]Clientes!A:C,3,0),"Por Actualizar")</f>
        <v>Talento Humano</v>
      </c>
      <c r="R415" s="26" t="s">
        <v>30</v>
      </c>
      <c r="S415" s="26" t="s">
        <v>30</v>
      </c>
      <c r="T415" s="26" t="s">
        <v>30</v>
      </c>
      <c r="U415" s="26">
        <v>0.54</v>
      </c>
      <c r="V415" s="26">
        <v>0</v>
      </c>
      <c r="W415" s="26" t="s">
        <v>30</v>
      </c>
      <c r="X415" s="26" t="s">
        <v>30</v>
      </c>
      <c r="Y415" s="26" t="s">
        <v>30</v>
      </c>
      <c r="Z415" s="26" t="s">
        <v>30</v>
      </c>
      <c r="AA415" s="26" t="s">
        <v>30</v>
      </c>
      <c r="AB415" s="26" t="s">
        <v>30</v>
      </c>
      <c r="AC415" s="26" t="s">
        <v>30</v>
      </c>
      <c r="AD415" s="7">
        <f t="shared" si="11"/>
        <v>0.27</v>
      </c>
      <c r="AE415" s="2" t="s">
        <v>69</v>
      </c>
      <c r="AF415" s="18">
        <v>44521</v>
      </c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23"/>
      <c r="CK415" s="18" t="s">
        <v>18</v>
      </c>
      <c r="CL415" s="9">
        <v>0</v>
      </c>
      <c r="CM415" s="18"/>
      <c r="CN415" s="10">
        <v>0</v>
      </c>
      <c r="CO415" s="11">
        <f t="shared" si="13"/>
        <v>0</v>
      </c>
      <c r="CP415" s="11" t="str">
        <f t="shared" si="14"/>
        <v>No seguimiento</v>
      </c>
      <c r="CQ415" s="11">
        <f t="shared" si="15"/>
        <v>0</v>
      </c>
      <c r="CR415" s="12">
        <f>VLOOKUP(B415,[1]Conexión!A:B,2,0)</f>
        <v>44657</v>
      </c>
      <c r="CS415" s="10"/>
      <c r="CT415" s="14"/>
      <c r="CU415" s="14"/>
      <c r="CV415" s="14">
        <f t="shared" si="12"/>
        <v>0</v>
      </c>
      <c r="CW415" s="6" t="s">
        <v>51</v>
      </c>
    </row>
    <row r="416" spans="1:101" ht="38.450000000000003" customHeight="1">
      <c r="A416" s="46" t="s">
        <v>506</v>
      </c>
      <c r="B416" s="21" t="s">
        <v>507</v>
      </c>
      <c r="C416" s="51" t="s">
        <v>508</v>
      </c>
      <c r="D416" s="21">
        <v>1024527961</v>
      </c>
      <c r="E416" s="86">
        <v>44284</v>
      </c>
      <c r="F416" s="2" t="s">
        <v>5</v>
      </c>
      <c r="G416" s="2" t="s">
        <v>5</v>
      </c>
      <c r="H416" s="2" t="s">
        <v>11</v>
      </c>
      <c r="I416" s="59" t="s">
        <v>23</v>
      </c>
      <c r="J416" s="40" t="s">
        <v>36</v>
      </c>
      <c r="K416" s="16" t="s">
        <v>70</v>
      </c>
      <c r="L416" s="48">
        <v>3115341819</v>
      </c>
      <c r="M416" s="21" t="s">
        <v>56</v>
      </c>
      <c r="N416" s="4" t="str">
        <f>IFERROR(VLOOKUP(D416,[1]Clientes!A:D,4,0),"Por Actualizar")</f>
        <v>Patricia Sanchez</v>
      </c>
      <c r="O416" s="21" t="s">
        <v>6</v>
      </c>
      <c r="P416" s="21" t="s">
        <v>15</v>
      </c>
      <c r="Q416" s="20" t="str">
        <f>IFERROR(VLOOKUP(D416,[1]Clientes!A:C,3,0),"Por Actualizar")</f>
        <v>Telefónica</v>
      </c>
      <c r="R416" s="26" t="s">
        <v>30</v>
      </c>
      <c r="S416" s="32">
        <v>0.33</v>
      </c>
      <c r="T416" s="32">
        <v>0.67</v>
      </c>
      <c r="U416" s="32">
        <v>0.67</v>
      </c>
      <c r="V416" s="32">
        <v>1</v>
      </c>
      <c r="W416" s="32">
        <v>1</v>
      </c>
      <c r="X416" s="32">
        <v>0.45</v>
      </c>
      <c r="Y416" s="32" t="s">
        <v>30</v>
      </c>
      <c r="Z416" s="32" t="s">
        <v>30</v>
      </c>
      <c r="AA416" s="32" t="s">
        <v>30</v>
      </c>
      <c r="AB416" s="32" t="s">
        <v>30</v>
      </c>
      <c r="AC416" s="32" t="s">
        <v>30</v>
      </c>
      <c r="AD416" s="7">
        <f t="shared" si="11"/>
        <v>0.68666666666666665</v>
      </c>
      <c r="AE416" s="18" t="s">
        <v>7</v>
      </c>
      <c r="AF416" s="18" t="s">
        <v>7</v>
      </c>
      <c r="AG416" s="18" t="s">
        <v>7</v>
      </c>
      <c r="AH416" s="18" t="s">
        <v>7</v>
      </c>
      <c r="AI416" s="18"/>
      <c r="AJ416" s="18" t="s">
        <v>7</v>
      </c>
      <c r="AK416" s="18" t="s">
        <v>7</v>
      </c>
      <c r="AL416" s="18" t="s">
        <v>7</v>
      </c>
      <c r="AM416" s="8" t="s">
        <v>7</v>
      </c>
      <c r="AN416" s="18" t="s">
        <v>7</v>
      </c>
      <c r="AO416" s="18" t="s">
        <v>7</v>
      </c>
      <c r="AP416" s="18" t="s">
        <v>7</v>
      </c>
      <c r="AQ416" s="8" t="s">
        <v>53</v>
      </c>
      <c r="AR416" s="18" t="s">
        <v>7</v>
      </c>
      <c r="AS416" s="18" t="s">
        <v>7</v>
      </c>
      <c r="AT416" s="18" t="s">
        <v>7</v>
      </c>
      <c r="AU416" s="18" t="s">
        <v>7</v>
      </c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8" t="s">
        <v>7</v>
      </c>
      <c r="BH416" s="18"/>
      <c r="BI416" s="18" t="s">
        <v>7</v>
      </c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23"/>
      <c r="CK416" s="18"/>
      <c r="CL416" s="9">
        <v>2</v>
      </c>
      <c r="CM416" s="18" t="s">
        <v>44</v>
      </c>
      <c r="CN416" s="10">
        <v>16</v>
      </c>
      <c r="CO416" s="11">
        <f t="shared" si="13"/>
        <v>17</v>
      </c>
      <c r="CP416" s="11" t="str">
        <f t="shared" si="14"/>
        <v>Realizar seguimiento</v>
      </c>
      <c r="CQ416" s="11">
        <f t="shared" si="15"/>
        <v>1</v>
      </c>
      <c r="CR416" s="12">
        <f>VLOOKUP(B416,[1]Conexión!A:B,2,0)</f>
        <v>44931</v>
      </c>
      <c r="CS416" s="10"/>
      <c r="CT416" s="14"/>
      <c r="CU416" s="14">
        <v>1</v>
      </c>
      <c r="CV416" s="14">
        <f t="shared" si="12"/>
        <v>1</v>
      </c>
      <c r="CW416" s="6">
        <v>0.70283333333333331</v>
      </c>
    </row>
    <row r="417" spans="1:101" ht="38.450000000000003" customHeight="1">
      <c r="A417" s="46" t="s">
        <v>509</v>
      </c>
      <c r="B417" s="21" t="s">
        <v>510</v>
      </c>
      <c r="C417" s="51" t="s">
        <v>511</v>
      </c>
      <c r="D417" s="21">
        <v>43186711</v>
      </c>
      <c r="E417" s="86">
        <v>44278</v>
      </c>
      <c r="F417" s="2" t="s">
        <v>9</v>
      </c>
      <c r="G417" s="2" t="s">
        <v>5</v>
      </c>
      <c r="H417" s="2" t="s">
        <v>11</v>
      </c>
      <c r="I417" s="59" t="s">
        <v>23</v>
      </c>
      <c r="J417" s="25" t="s">
        <v>21</v>
      </c>
      <c r="K417" s="16" t="s">
        <v>70</v>
      </c>
      <c r="L417" s="48">
        <v>3007822349</v>
      </c>
      <c r="M417" s="21" t="s">
        <v>54</v>
      </c>
      <c r="N417" s="4" t="str">
        <f>IFERROR(VLOOKUP(D417,[1]Clientes!A:D,4,0),"Por Actualizar")</f>
        <v>Jhon Duque</v>
      </c>
      <c r="O417" s="21" t="s">
        <v>14</v>
      </c>
      <c r="P417" s="44" t="s">
        <v>15</v>
      </c>
      <c r="Q417" s="20" t="str">
        <f>IFERROR(VLOOKUP(D417,[1]Clientes!A:C,3,0),"Por Actualizar")</f>
        <v>Éxito</v>
      </c>
      <c r="R417" s="26" t="s">
        <v>16</v>
      </c>
      <c r="S417" s="26" t="s">
        <v>16</v>
      </c>
      <c r="T417" s="32">
        <v>0.67</v>
      </c>
      <c r="U417" s="32">
        <v>1</v>
      </c>
      <c r="V417" s="32">
        <v>0.8</v>
      </c>
      <c r="W417" s="32">
        <v>0.5</v>
      </c>
      <c r="X417" s="32">
        <v>0.33</v>
      </c>
      <c r="Y417" s="32" t="s">
        <v>16</v>
      </c>
      <c r="Z417" s="32">
        <v>0</v>
      </c>
      <c r="AA417" s="32">
        <v>0.4</v>
      </c>
      <c r="AB417" s="32">
        <v>0.4</v>
      </c>
      <c r="AC417" s="32">
        <v>0</v>
      </c>
      <c r="AD417" s="7">
        <f t="shared" si="11"/>
        <v>0.45555555555555549</v>
      </c>
      <c r="AE417" s="18" t="s">
        <v>7</v>
      </c>
      <c r="AF417" s="18" t="s">
        <v>7</v>
      </c>
      <c r="AG417" s="18" t="s">
        <v>7</v>
      </c>
      <c r="AH417" s="18" t="s">
        <v>7</v>
      </c>
      <c r="AI417" s="18"/>
      <c r="AJ417" s="18" t="s">
        <v>7</v>
      </c>
      <c r="AK417" s="18" t="s">
        <v>7</v>
      </c>
      <c r="AL417" s="18" t="s">
        <v>7</v>
      </c>
      <c r="AM417" s="18" t="s">
        <v>7</v>
      </c>
      <c r="AN417" s="18" t="s">
        <v>7</v>
      </c>
      <c r="AO417" s="18" t="s">
        <v>7</v>
      </c>
      <c r="AP417" s="18" t="s">
        <v>7</v>
      </c>
      <c r="AQ417" s="21" t="s">
        <v>63</v>
      </c>
      <c r="AR417" s="18" t="s">
        <v>7</v>
      </c>
      <c r="AS417" s="18" t="s">
        <v>7</v>
      </c>
      <c r="AT417" s="18" t="s">
        <v>7</v>
      </c>
      <c r="AU417" s="18" t="s">
        <v>7</v>
      </c>
      <c r="AV417" s="18" t="s">
        <v>7</v>
      </c>
      <c r="AW417" s="18" t="s">
        <v>7</v>
      </c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 t="s">
        <v>7</v>
      </c>
      <c r="BS417" s="18"/>
      <c r="BT417" s="18"/>
      <c r="BU417" s="18"/>
      <c r="BV417" s="18"/>
      <c r="BW417" s="18"/>
      <c r="BX417" s="18"/>
      <c r="BY417" s="18"/>
      <c r="BZ417" s="18"/>
      <c r="CA417" s="18" t="s">
        <v>7</v>
      </c>
      <c r="CB417" s="18" t="s">
        <v>7</v>
      </c>
      <c r="CC417" s="18"/>
      <c r="CD417" s="18"/>
      <c r="CE417" s="18"/>
      <c r="CF417" s="18"/>
      <c r="CG417" s="18"/>
      <c r="CH417" s="18"/>
      <c r="CI417" s="18"/>
      <c r="CJ417" s="23"/>
      <c r="CK417" s="18"/>
      <c r="CL417" s="9">
        <v>7</v>
      </c>
      <c r="CM417" s="18" t="s">
        <v>512</v>
      </c>
      <c r="CN417" s="10">
        <v>20</v>
      </c>
      <c r="CO417" s="11">
        <f t="shared" si="13"/>
        <v>20</v>
      </c>
      <c r="CP417" s="11" t="str">
        <f t="shared" si="14"/>
        <v>No seguimiento</v>
      </c>
      <c r="CQ417" s="11">
        <f t="shared" si="15"/>
        <v>0</v>
      </c>
      <c r="CR417" s="12">
        <f>VLOOKUP(B417,[1]Conexión!A:B,2,0)</f>
        <v>44776</v>
      </c>
      <c r="CS417" s="10"/>
      <c r="CT417" s="14"/>
      <c r="CU417" s="14">
        <v>1</v>
      </c>
      <c r="CV417" s="14">
        <f t="shared" si="12"/>
        <v>1</v>
      </c>
      <c r="CW417" s="6">
        <v>0.53333333333333333</v>
      </c>
    </row>
    <row r="418" spans="1:101" ht="38.450000000000003" customHeight="1">
      <c r="A418" s="46" t="s">
        <v>513</v>
      </c>
      <c r="B418" s="21" t="s">
        <v>514</v>
      </c>
      <c r="C418" s="51" t="s">
        <v>515</v>
      </c>
      <c r="D418" s="21">
        <v>43185518</v>
      </c>
      <c r="E418" s="86">
        <v>44274</v>
      </c>
      <c r="F418" s="2" t="s">
        <v>5</v>
      </c>
      <c r="G418" s="2" t="s">
        <v>5</v>
      </c>
      <c r="H418" s="2" t="s">
        <v>11</v>
      </c>
      <c r="I418" s="59" t="s">
        <v>23</v>
      </c>
      <c r="J418" s="43" t="s">
        <v>40</v>
      </c>
      <c r="K418" s="16" t="s">
        <v>70</v>
      </c>
      <c r="L418" s="48">
        <v>3015264147</v>
      </c>
      <c r="M418" s="21" t="s">
        <v>54</v>
      </c>
      <c r="N418" s="4" t="str">
        <f>IFERROR(VLOOKUP(D418,[1]Clientes!A:D,4,0),"Por Actualizar")</f>
        <v>Luis Guillermo Cadavid</v>
      </c>
      <c r="O418" s="21" t="s">
        <v>14</v>
      </c>
      <c r="P418" s="21" t="s">
        <v>15</v>
      </c>
      <c r="Q418" s="20" t="str">
        <f>IFERROR(VLOOKUP(D418,[1]Clientes!A:C,3,0),"Por Actualizar")</f>
        <v>Todo 1</v>
      </c>
      <c r="R418" s="26" t="s">
        <v>16</v>
      </c>
      <c r="S418" s="32">
        <v>0.2</v>
      </c>
      <c r="T418" s="32">
        <v>0.57999999999999996</v>
      </c>
      <c r="U418" s="32">
        <v>0.6</v>
      </c>
      <c r="V418" s="32">
        <v>0</v>
      </c>
      <c r="W418" s="32">
        <v>0</v>
      </c>
      <c r="X418" s="32">
        <v>0</v>
      </c>
      <c r="Y418" s="32"/>
      <c r="Z418" s="32"/>
      <c r="AA418" s="32"/>
      <c r="AB418" s="32"/>
      <c r="AC418" s="32"/>
      <c r="AD418" s="7">
        <f t="shared" si="11"/>
        <v>0.22999999999999998</v>
      </c>
      <c r="AE418" s="18" t="s">
        <v>7</v>
      </c>
      <c r="AF418" s="18" t="s">
        <v>7</v>
      </c>
      <c r="AG418" s="18" t="s">
        <v>7</v>
      </c>
      <c r="AH418" s="18" t="s">
        <v>7</v>
      </c>
      <c r="AI418" s="18"/>
      <c r="AJ418" s="18" t="s">
        <v>7</v>
      </c>
      <c r="AK418" s="18" t="s">
        <v>7</v>
      </c>
      <c r="AL418" s="18" t="s">
        <v>7</v>
      </c>
      <c r="AM418" s="18">
        <v>44429</v>
      </c>
      <c r="AN418" s="18" t="s">
        <v>57</v>
      </c>
      <c r="AO418" s="18" t="s">
        <v>7</v>
      </c>
      <c r="AP418" s="18">
        <v>44490</v>
      </c>
      <c r="AQ418" s="18"/>
      <c r="AR418" s="18" t="s">
        <v>7</v>
      </c>
      <c r="AS418" s="18" t="s">
        <v>7</v>
      </c>
      <c r="AT418" s="18" t="s">
        <v>7</v>
      </c>
      <c r="AU418" s="18" t="s">
        <v>7</v>
      </c>
      <c r="AV418" s="18">
        <v>44551</v>
      </c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 t="s">
        <v>7</v>
      </c>
      <c r="BM418" s="18"/>
      <c r="BN418" s="18"/>
      <c r="BO418" s="18"/>
      <c r="BP418" s="18"/>
      <c r="BQ418" s="18"/>
      <c r="BR418" s="18" t="s">
        <v>7</v>
      </c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23"/>
      <c r="CK418" s="18"/>
      <c r="CL418" s="9">
        <v>2</v>
      </c>
      <c r="CM418" s="18"/>
      <c r="CN418" s="10">
        <v>14</v>
      </c>
      <c r="CO418" s="11">
        <f t="shared" si="13"/>
        <v>14</v>
      </c>
      <c r="CP418" s="11" t="str">
        <f t="shared" si="14"/>
        <v>No seguimiento</v>
      </c>
      <c r="CQ418" s="11">
        <f t="shared" si="15"/>
        <v>0</v>
      </c>
      <c r="CR418" s="12">
        <f>VLOOKUP(B418,[1]Conexión!A:B,2,0)</f>
        <v>44923</v>
      </c>
      <c r="CS418" s="10"/>
      <c r="CT418" s="14"/>
      <c r="CU418" s="14"/>
      <c r="CV418" s="14">
        <f t="shared" si="12"/>
        <v>0</v>
      </c>
      <c r="CW418" s="6">
        <v>0.58050000000000002</v>
      </c>
    </row>
    <row r="419" spans="1:101" ht="38.450000000000003" customHeight="1">
      <c r="A419" s="56" t="s">
        <v>516</v>
      </c>
      <c r="B419" s="1" t="s">
        <v>517</v>
      </c>
      <c r="C419" s="51" t="s">
        <v>518</v>
      </c>
      <c r="D419" s="21">
        <v>14837923</v>
      </c>
      <c r="E419" s="86">
        <v>42753</v>
      </c>
      <c r="F419" s="3" t="s">
        <v>59</v>
      </c>
      <c r="G419" s="2" t="s">
        <v>5</v>
      </c>
      <c r="H419" s="2" t="s">
        <v>11</v>
      </c>
      <c r="I419" s="91" t="s">
        <v>3</v>
      </c>
      <c r="J419" s="15" t="s">
        <v>33</v>
      </c>
      <c r="K419" s="24" t="s">
        <v>70</v>
      </c>
      <c r="L419" s="48">
        <v>3136838918</v>
      </c>
      <c r="M419" s="21" t="s">
        <v>45</v>
      </c>
      <c r="N419" s="4" t="str">
        <f>IFERROR(VLOOKUP(D419,[1]Clientes!A:D,4,0),"Por Actualizar")</f>
        <v>Sara Cardenas</v>
      </c>
      <c r="O419" s="21" t="s">
        <v>14</v>
      </c>
      <c r="P419" s="21" t="s">
        <v>1</v>
      </c>
      <c r="Q419" s="16" t="s">
        <v>45</v>
      </c>
      <c r="R419" s="26">
        <v>1</v>
      </c>
      <c r="S419" s="26">
        <v>1</v>
      </c>
      <c r="T419" s="32">
        <v>0.5</v>
      </c>
      <c r="U419" s="32">
        <v>0.92</v>
      </c>
      <c r="V419" s="32">
        <v>1</v>
      </c>
      <c r="W419" s="32">
        <v>1</v>
      </c>
      <c r="X419" s="32" t="s">
        <v>16</v>
      </c>
      <c r="Y419" s="32">
        <v>0</v>
      </c>
      <c r="Z419" s="32" t="s">
        <v>16</v>
      </c>
      <c r="AA419" s="32" t="s">
        <v>16</v>
      </c>
      <c r="AB419" s="32" t="s">
        <v>16</v>
      </c>
      <c r="AC419" s="32"/>
      <c r="AD419" s="7">
        <f t="shared" si="11"/>
        <v>0.77428571428571424</v>
      </c>
      <c r="AE419" s="18" t="s">
        <v>7</v>
      </c>
      <c r="AF419" s="18" t="s">
        <v>7</v>
      </c>
      <c r="AG419" s="18" t="s">
        <v>7</v>
      </c>
      <c r="AH419" s="18" t="s">
        <v>7</v>
      </c>
      <c r="AI419" s="18"/>
      <c r="AJ419" s="18" t="s">
        <v>7</v>
      </c>
      <c r="AK419" s="18" t="s">
        <v>7</v>
      </c>
      <c r="AL419" s="18" t="s">
        <v>7</v>
      </c>
      <c r="AM419" s="18">
        <v>44429</v>
      </c>
      <c r="AN419" s="18" t="s">
        <v>519</v>
      </c>
      <c r="AO419" s="18" t="s">
        <v>7</v>
      </c>
      <c r="AP419" s="18">
        <v>44490</v>
      </c>
      <c r="AQ419" s="18"/>
      <c r="AR419" s="18" t="s">
        <v>7</v>
      </c>
      <c r="AS419" s="18" t="s">
        <v>7</v>
      </c>
      <c r="AT419" s="18" t="s">
        <v>7</v>
      </c>
      <c r="AU419" s="18" t="s">
        <v>7</v>
      </c>
      <c r="AV419" s="18">
        <v>44551</v>
      </c>
      <c r="AW419" s="18"/>
      <c r="AX419" s="18"/>
      <c r="AY419" s="18"/>
      <c r="AZ419" s="18"/>
      <c r="BA419" s="18"/>
      <c r="BB419" s="18" t="s">
        <v>7</v>
      </c>
      <c r="BC419" s="18"/>
      <c r="BD419" s="18"/>
      <c r="BE419" s="18"/>
      <c r="BF419" s="18"/>
      <c r="BG419" s="18"/>
      <c r="BH419" s="18" t="s">
        <v>7</v>
      </c>
      <c r="BI419" s="18"/>
      <c r="BJ419" s="18"/>
      <c r="BK419" s="18"/>
      <c r="BL419" s="18"/>
      <c r="BM419" s="18"/>
      <c r="BN419" s="18"/>
      <c r="BO419" s="18"/>
      <c r="BP419" s="18"/>
      <c r="BQ419" s="18"/>
      <c r="BR419" s="18" t="s">
        <v>7</v>
      </c>
      <c r="BS419" s="18"/>
      <c r="BT419" s="18"/>
      <c r="BU419" s="18"/>
      <c r="BV419" s="18"/>
      <c r="BW419" s="18"/>
      <c r="BX419" s="18"/>
      <c r="BY419" s="18"/>
      <c r="BZ419" s="18"/>
      <c r="CA419" s="18" t="s">
        <v>7</v>
      </c>
      <c r="CB419" s="18"/>
      <c r="CC419" s="18" t="s">
        <v>7</v>
      </c>
      <c r="CD419" s="18"/>
      <c r="CE419" s="18"/>
      <c r="CF419" s="18"/>
      <c r="CG419" s="18"/>
      <c r="CH419" s="18"/>
      <c r="CI419" s="18"/>
      <c r="CJ419" s="23"/>
      <c r="CK419" s="18"/>
      <c r="CL419" s="9">
        <v>0</v>
      </c>
      <c r="CM419" s="18"/>
      <c r="CN419" s="10">
        <v>17</v>
      </c>
      <c r="CO419" s="11">
        <f t="shared" si="13"/>
        <v>17</v>
      </c>
      <c r="CP419" s="11" t="str">
        <f t="shared" si="14"/>
        <v>No seguimiento</v>
      </c>
      <c r="CQ419" s="11">
        <f t="shared" si="15"/>
        <v>0</v>
      </c>
      <c r="CR419" s="12">
        <f>VLOOKUP(B419,[1]Conexión!A:B,2,0)</f>
        <v>44938</v>
      </c>
      <c r="CS419" s="10"/>
      <c r="CT419" s="14"/>
      <c r="CU419" s="14"/>
      <c r="CV419" s="14">
        <f t="shared" si="12"/>
        <v>0</v>
      </c>
      <c r="CW419" s="6" t="s">
        <v>51</v>
      </c>
    </row>
    <row r="420" spans="1:101" ht="38.450000000000003" customHeight="1">
      <c r="A420" s="46" t="s">
        <v>520</v>
      </c>
      <c r="B420" s="21" t="s">
        <v>521</v>
      </c>
      <c r="C420" s="51" t="s">
        <v>522</v>
      </c>
      <c r="D420" s="21">
        <v>25113097</v>
      </c>
      <c r="E420" s="86">
        <v>42751</v>
      </c>
      <c r="F420" s="3" t="s">
        <v>59</v>
      </c>
      <c r="G420" s="2" t="s">
        <v>5</v>
      </c>
      <c r="H420" s="2" t="s">
        <v>11</v>
      </c>
      <c r="I420" s="64" t="s">
        <v>23</v>
      </c>
      <c r="J420" s="71" t="s">
        <v>13</v>
      </c>
      <c r="K420" s="16" t="s">
        <v>49</v>
      </c>
      <c r="L420" s="48">
        <v>3124384966</v>
      </c>
      <c r="M420" s="21" t="s">
        <v>523</v>
      </c>
      <c r="N420" s="4" t="s">
        <v>232</v>
      </c>
      <c r="O420" s="21" t="s">
        <v>6</v>
      </c>
      <c r="P420" s="21" t="s">
        <v>1</v>
      </c>
      <c r="Q420" s="20" t="str">
        <f>IFERROR(VLOOKUP(D420,[1]Clientes!A:C,3,0),"Por Actualizar")</f>
        <v>Comercial</v>
      </c>
      <c r="R420" s="26" t="s">
        <v>16</v>
      </c>
      <c r="S420" s="26" t="s">
        <v>16</v>
      </c>
      <c r="T420" s="32" t="s">
        <v>16</v>
      </c>
      <c r="U420" s="32">
        <v>0</v>
      </c>
      <c r="V420" s="32"/>
      <c r="W420" s="32"/>
      <c r="X420" s="32"/>
      <c r="Y420" s="32"/>
      <c r="Z420" s="32"/>
      <c r="AA420" s="32"/>
      <c r="AB420" s="32"/>
      <c r="AC420" s="32"/>
      <c r="AD420" s="7">
        <f t="shared" si="11"/>
        <v>0</v>
      </c>
      <c r="AE420" s="2" t="s">
        <v>69</v>
      </c>
      <c r="AF420" s="18" t="s">
        <v>27</v>
      </c>
      <c r="AG420" s="18" t="s">
        <v>27</v>
      </c>
      <c r="AH420" s="18" t="s">
        <v>27</v>
      </c>
      <c r="AI420" s="18"/>
      <c r="AJ420" s="18" t="s">
        <v>27</v>
      </c>
      <c r="AK420" s="18" t="s">
        <v>27</v>
      </c>
      <c r="AL420" s="18" t="s">
        <v>27</v>
      </c>
      <c r="AM420" s="18" t="s">
        <v>27</v>
      </c>
      <c r="AN420" s="18" t="s">
        <v>27</v>
      </c>
      <c r="AO420" s="18" t="s">
        <v>27</v>
      </c>
      <c r="AP420" s="18" t="s">
        <v>27</v>
      </c>
      <c r="AQ420" s="18"/>
      <c r="AR420" s="18" t="s">
        <v>27</v>
      </c>
      <c r="AS420" s="18" t="s">
        <v>27</v>
      </c>
      <c r="AT420" s="18" t="s">
        <v>27</v>
      </c>
      <c r="AU420" s="18" t="s">
        <v>27</v>
      </c>
      <c r="AV420" s="18" t="s">
        <v>27</v>
      </c>
      <c r="AW420" s="18" t="s">
        <v>27</v>
      </c>
      <c r="AX420" s="18" t="s">
        <v>27</v>
      </c>
      <c r="AY420" s="18" t="s">
        <v>27</v>
      </c>
      <c r="AZ420" s="18" t="s">
        <v>27</v>
      </c>
      <c r="BA420" s="18" t="s">
        <v>27</v>
      </c>
      <c r="BB420" s="18" t="s">
        <v>27</v>
      </c>
      <c r="BC420" s="18" t="s">
        <v>27</v>
      </c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23"/>
      <c r="CK420" s="18"/>
      <c r="CL420" s="9">
        <v>0</v>
      </c>
      <c r="CM420" s="18"/>
      <c r="CN420" s="10">
        <v>0</v>
      </c>
      <c r="CO420" s="11">
        <f t="shared" si="13"/>
        <v>0</v>
      </c>
      <c r="CP420" s="11" t="str">
        <f t="shared" si="14"/>
        <v>No seguimiento</v>
      </c>
      <c r="CQ420" s="11">
        <f t="shared" si="15"/>
        <v>0</v>
      </c>
      <c r="CR420" s="12">
        <v>43654</v>
      </c>
      <c r="CS420" s="10"/>
      <c r="CT420" s="14"/>
      <c r="CU420" s="14"/>
      <c r="CV420" s="14">
        <f t="shared" si="12"/>
        <v>0</v>
      </c>
      <c r="CW420" s="6" t="s">
        <v>51</v>
      </c>
    </row>
    <row r="421" spans="1:101" ht="38.450000000000003" customHeight="1">
      <c r="A421" s="46" t="s">
        <v>524</v>
      </c>
      <c r="B421" s="21" t="s">
        <v>525</v>
      </c>
      <c r="C421" s="51" t="s">
        <v>526</v>
      </c>
      <c r="D421" s="21">
        <v>1070920381</v>
      </c>
      <c r="E421" s="86">
        <v>44272</v>
      </c>
      <c r="F421" s="2" t="s">
        <v>5</v>
      </c>
      <c r="G421" s="2" t="s">
        <v>10</v>
      </c>
      <c r="H421" s="2" t="s">
        <v>11</v>
      </c>
      <c r="I421" s="59" t="s">
        <v>23</v>
      </c>
      <c r="J421" s="40" t="s">
        <v>12</v>
      </c>
      <c r="K421" s="16" t="s">
        <v>70</v>
      </c>
      <c r="L421" s="48">
        <v>3005584532</v>
      </c>
      <c r="M421" s="21" t="s">
        <v>55</v>
      </c>
      <c r="N421" s="4" t="str">
        <f>IFERROR(VLOOKUP(D421,[1]Clientes!A:D,4,0),"Por Actualizar")</f>
        <v>Angela Parra</v>
      </c>
      <c r="O421" s="21" t="s">
        <v>6</v>
      </c>
      <c r="P421" s="21" t="s">
        <v>15</v>
      </c>
      <c r="Q421" s="20" t="str">
        <f>IFERROR(VLOOKUP(D421,[1]Clientes!A:C,3,0),"Por Actualizar")</f>
        <v>ATH</v>
      </c>
      <c r="R421" s="26" t="s">
        <v>16</v>
      </c>
      <c r="S421" s="32">
        <v>0.48</v>
      </c>
      <c r="T421" s="32">
        <v>0</v>
      </c>
      <c r="U421" s="32"/>
      <c r="V421" s="32"/>
      <c r="W421" s="32"/>
      <c r="X421" s="32">
        <v>0.22</v>
      </c>
      <c r="Y421" s="32"/>
      <c r="Z421" s="32"/>
      <c r="AA421" s="32"/>
      <c r="AB421" s="32"/>
      <c r="AC421" s="32"/>
      <c r="AD421" s="7">
        <f t="shared" si="11"/>
        <v>0.23333333333333331</v>
      </c>
      <c r="AE421" s="18" t="s">
        <v>7</v>
      </c>
      <c r="AF421" s="18" t="s">
        <v>7</v>
      </c>
      <c r="AG421" s="18" t="s">
        <v>7</v>
      </c>
      <c r="AH421" s="18" t="s">
        <v>7</v>
      </c>
      <c r="AI421" s="18"/>
      <c r="AJ421" s="18" t="s">
        <v>7</v>
      </c>
      <c r="AK421" s="18" t="s">
        <v>7</v>
      </c>
      <c r="AL421" s="18" t="s">
        <v>7</v>
      </c>
      <c r="AM421" s="18">
        <v>44429</v>
      </c>
      <c r="AN421" s="18" t="s">
        <v>57</v>
      </c>
      <c r="AO421" s="18" t="s">
        <v>57</v>
      </c>
      <c r="AP421" s="18">
        <v>44490</v>
      </c>
      <c r="AQ421" s="18"/>
      <c r="AR421" s="18">
        <v>44490</v>
      </c>
      <c r="AS421" s="18">
        <v>44521</v>
      </c>
      <c r="AT421" s="18">
        <v>44521</v>
      </c>
      <c r="AU421" s="18">
        <v>44521</v>
      </c>
      <c r="AV421" s="18">
        <v>44551</v>
      </c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23"/>
      <c r="CK421" s="18"/>
      <c r="CL421" s="9">
        <v>7</v>
      </c>
      <c r="CM421" s="18"/>
      <c r="CN421" s="10">
        <v>7</v>
      </c>
      <c r="CO421" s="11">
        <f t="shared" si="13"/>
        <v>7</v>
      </c>
      <c r="CP421" s="11" t="str">
        <f t="shared" si="14"/>
        <v>No seguimiento</v>
      </c>
      <c r="CQ421" s="11">
        <f t="shared" si="15"/>
        <v>0</v>
      </c>
      <c r="CR421" s="12">
        <f>VLOOKUP(B421,[1]Conexión!A:B,2,0)</f>
        <v>44936</v>
      </c>
      <c r="CS421" s="10"/>
      <c r="CT421" s="14"/>
      <c r="CU421" s="14"/>
      <c r="CV421" s="14">
        <f t="shared" si="12"/>
        <v>0</v>
      </c>
      <c r="CW421" s="6" t="s">
        <v>51</v>
      </c>
    </row>
    <row r="422" spans="1:101" ht="38.450000000000003" customHeight="1">
      <c r="A422" s="46" t="s">
        <v>527</v>
      </c>
      <c r="B422" s="21" t="s">
        <v>528</v>
      </c>
      <c r="C422" s="51" t="s">
        <v>529</v>
      </c>
      <c r="D422" s="21">
        <v>53001892</v>
      </c>
      <c r="E422" s="86">
        <v>42741</v>
      </c>
      <c r="F422" s="2" t="s">
        <v>5</v>
      </c>
      <c r="G422" s="29" t="s">
        <v>10</v>
      </c>
      <c r="H422" s="2" t="s">
        <v>11</v>
      </c>
      <c r="I422" s="58" t="s">
        <v>3</v>
      </c>
      <c r="J422" s="40" t="s">
        <v>21</v>
      </c>
      <c r="K422" s="16" t="s">
        <v>70</v>
      </c>
      <c r="L422" s="48">
        <v>3144545832</v>
      </c>
      <c r="M422" s="21" t="s">
        <v>50</v>
      </c>
      <c r="N422" s="4" t="str">
        <f>IFERROR(VLOOKUP(D422,[1]Clientes!A:D,4,0),"Por Actualizar")</f>
        <v>Mario Martinez</v>
      </c>
      <c r="O422" s="21" t="s">
        <v>6</v>
      </c>
      <c r="P422" s="21" t="s">
        <v>15</v>
      </c>
      <c r="Q422" s="20" t="str">
        <f>IFERROR(VLOOKUP(D422,[1]Clientes!A:C,3,0),"Por Actualizar")</f>
        <v>Banco Santander</v>
      </c>
      <c r="R422" s="27" t="s">
        <v>16</v>
      </c>
      <c r="S422" s="32">
        <v>0.28999999999999998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 t="s">
        <v>16</v>
      </c>
      <c r="Z422" s="32" t="s">
        <v>16</v>
      </c>
      <c r="AA422" s="32">
        <v>1</v>
      </c>
      <c r="AB422" s="32">
        <v>1</v>
      </c>
      <c r="AC422" s="32">
        <v>0.67</v>
      </c>
      <c r="AD422" s="7">
        <f t="shared" si="11"/>
        <v>0.3288888888888889</v>
      </c>
      <c r="AE422" s="18" t="s">
        <v>69</v>
      </c>
      <c r="AF422" s="18" t="s">
        <v>7</v>
      </c>
      <c r="AG422" s="18">
        <v>44409</v>
      </c>
      <c r="AH422" s="18" t="s">
        <v>7</v>
      </c>
      <c r="AI422" s="18"/>
      <c r="AJ422" s="8" t="s">
        <v>7</v>
      </c>
      <c r="AK422" s="18" t="s">
        <v>7</v>
      </c>
      <c r="AL422" s="18" t="s">
        <v>57</v>
      </c>
      <c r="AM422" s="18" t="s">
        <v>7</v>
      </c>
      <c r="AN422" s="18" t="s">
        <v>7</v>
      </c>
      <c r="AO422" s="18" t="s">
        <v>7</v>
      </c>
      <c r="AP422" s="18" t="s">
        <v>7</v>
      </c>
      <c r="AQ422" s="18" t="s">
        <v>7</v>
      </c>
      <c r="AR422" s="18">
        <v>44490</v>
      </c>
      <c r="AS422" s="18">
        <v>44490</v>
      </c>
      <c r="AT422" s="18">
        <v>44490</v>
      </c>
      <c r="AU422" s="18">
        <v>44490</v>
      </c>
      <c r="AV422" s="18">
        <v>44501</v>
      </c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 t="s">
        <v>7</v>
      </c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 t="s">
        <v>7</v>
      </c>
      <c r="CD422" s="18"/>
      <c r="CE422" s="18"/>
      <c r="CF422" s="18"/>
      <c r="CG422" s="18"/>
      <c r="CH422" s="18"/>
      <c r="CI422" s="18"/>
      <c r="CJ422" s="23"/>
      <c r="CK422" s="18"/>
      <c r="CL422" s="9">
        <v>2</v>
      </c>
      <c r="CM422" s="18"/>
      <c r="CN422" s="10">
        <v>11</v>
      </c>
      <c r="CO422" s="11">
        <f t="shared" si="13"/>
        <v>11</v>
      </c>
      <c r="CP422" s="11" t="str">
        <f t="shared" si="14"/>
        <v>No seguimiento</v>
      </c>
      <c r="CQ422" s="11">
        <f t="shared" si="15"/>
        <v>0</v>
      </c>
      <c r="CR422" s="12">
        <f>VLOOKUP(B422,[1]Conexión!A:B,2,0)</f>
        <v>44914</v>
      </c>
      <c r="CS422" s="10"/>
      <c r="CT422" s="14"/>
      <c r="CU422" s="14"/>
      <c r="CV422" s="14">
        <f t="shared" si="12"/>
        <v>0</v>
      </c>
      <c r="CW422" s="6">
        <v>0.49166666666666664</v>
      </c>
    </row>
    <row r="423" spans="1:101" ht="38.450000000000003" customHeight="1">
      <c r="A423" s="46" t="s">
        <v>530</v>
      </c>
      <c r="B423" s="21" t="s">
        <v>531</v>
      </c>
      <c r="C423" s="51" t="s">
        <v>532</v>
      </c>
      <c r="D423" s="21">
        <v>1001747435</v>
      </c>
      <c r="E423" s="86">
        <v>44267</v>
      </c>
      <c r="F423" s="2" t="s">
        <v>5</v>
      </c>
      <c r="G423" s="2" t="s">
        <v>5</v>
      </c>
      <c r="H423" s="2" t="s">
        <v>11</v>
      </c>
      <c r="I423" s="59" t="s">
        <v>23</v>
      </c>
      <c r="J423" s="40" t="s">
        <v>25</v>
      </c>
      <c r="K423" s="16" t="s">
        <v>70</v>
      </c>
      <c r="L423" s="48">
        <v>3224041723</v>
      </c>
      <c r="M423" s="21" t="s">
        <v>54</v>
      </c>
      <c r="N423" s="4" t="str">
        <f>IFERROR(VLOOKUP(D423,[1]Clientes!A:D,4,0),"Por Actualizar")</f>
        <v>Angela Parra</v>
      </c>
      <c r="O423" s="21" t="s">
        <v>6</v>
      </c>
      <c r="P423" s="21" t="s">
        <v>15</v>
      </c>
      <c r="Q423" s="20" t="str">
        <f>IFERROR(VLOOKUP(D423,[1]Clientes!A:C,3,0),"Por Actualizar")</f>
        <v>ATH</v>
      </c>
      <c r="R423" s="26" t="s">
        <v>16</v>
      </c>
      <c r="S423" s="32">
        <v>0</v>
      </c>
      <c r="T423" s="32">
        <v>0</v>
      </c>
      <c r="U423" s="32"/>
      <c r="V423" s="32"/>
      <c r="W423" s="32"/>
      <c r="X423" s="32"/>
      <c r="Y423" s="32"/>
      <c r="Z423" s="32"/>
      <c r="AA423" s="32"/>
      <c r="AB423" s="32"/>
      <c r="AC423" s="32"/>
      <c r="AD423" s="7">
        <f t="shared" si="11"/>
        <v>0</v>
      </c>
      <c r="AE423" s="18" t="s">
        <v>7</v>
      </c>
      <c r="AF423" s="18">
        <v>44409</v>
      </c>
      <c r="AG423" s="18" t="s">
        <v>57</v>
      </c>
      <c r="AH423" s="18" t="s">
        <v>57</v>
      </c>
      <c r="AI423" s="18"/>
      <c r="AJ423" s="18">
        <v>44490</v>
      </c>
      <c r="AK423" s="18">
        <v>44490</v>
      </c>
      <c r="AL423" s="18">
        <v>44470</v>
      </c>
      <c r="AM423" s="18">
        <v>44521</v>
      </c>
      <c r="AN423" s="18">
        <v>44551</v>
      </c>
      <c r="AO423" s="18">
        <v>44551</v>
      </c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23"/>
      <c r="CK423" s="18"/>
      <c r="CL423" s="9">
        <v>4</v>
      </c>
      <c r="CM423" s="18"/>
      <c r="CN423" s="10">
        <v>1</v>
      </c>
      <c r="CO423" s="11">
        <f t="shared" si="13"/>
        <v>1</v>
      </c>
      <c r="CP423" s="11" t="str">
        <f t="shared" si="14"/>
        <v>No seguimiento</v>
      </c>
      <c r="CQ423" s="11">
        <f t="shared" si="15"/>
        <v>0</v>
      </c>
      <c r="CR423" s="12">
        <f>VLOOKUP(B423,[1]Conexión!A:B,2,0)</f>
        <v>44911</v>
      </c>
      <c r="CS423" s="10"/>
      <c r="CT423" s="14"/>
      <c r="CU423" s="14"/>
      <c r="CV423" s="14">
        <f t="shared" si="12"/>
        <v>0</v>
      </c>
      <c r="CW423" s="6">
        <v>0.52916666666666667</v>
      </c>
    </row>
    <row r="424" spans="1:101" ht="38.450000000000003" customHeight="1">
      <c r="A424" s="46" t="s">
        <v>533</v>
      </c>
      <c r="B424" s="21" t="s">
        <v>534</v>
      </c>
      <c r="C424" s="51" t="s">
        <v>535</v>
      </c>
      <c r="D424" s="21">
        <v>1042064228</v>
      </c>
      <c r="E424" s="86">
        <v>42678</v>
      </c>
      <c r="F424" s="3" t="s">
        <v>59</v>
      </c>
      <c r="G424" s="2" t="s">
        <v>5</v>
      </c>
      <c r="H424" s="2" t="s">
        <v>11</v>
      </c>
      <c r="I424" s="92" t="s">
        <v>23</v>
      </c>
      <c r="J424" s="25" t="s">
        <v>21</v>
      </c>
      <c r="K424" s="30"/>
      <c r="L424" s="48">
        <v>3127073283</v>
      </c>
      <c r="M424" s="21" t="s">
        <v>536</v>
      </c>
      <c r="N424" s="4" t="s">
        <v>232</v>
      </c>
      <c r="O424" s="21" t="s">
        <v>14</v>
      </c>
      <c r="P424" s="21" t="s">
        <v>1</v>
      </c>
      <c r="Q424" s="20" t="s">
        <v>90</v>
      </c>
      <c r="R424" s="26">
        <v>1</v>
      </c>
      <c r="S424" s="26">
        <v>1</v>
      </c>
      <c r="T424" s="26">
        <v>1</v>
      </c>
      <c r="U424" s="26">
        <v>1</v>
      </c>
      <c r="V424" s="26">
        <v>1</v>
      </c>
      <c r="W424" s="26">
        <v>1</v>
      </c>
      <c r="X424" s="26">
        <v>0</v>
      </c>
      <c r="Y424" s="26" t="s">
        <v>30</v>
      </c>
      <c r="Z424" s="26">
        <v>1</v>
      </c>
      <c r="AA424" s="26">
        <v>1</v>
      </c>
      <c r="AB424" s="26" t="s">
        <v>30</v>
      </c>
      <c r="AC424" s="26">
        <v>0.8</v>
      </c>
      <c r="AD424" s="7">
        <f t="shared" si="11"/>
        <v>0.88000000000000012</v>
      </c>
      <c r="AE424" s="2" t="s">
        <v>69</v>
      </c>
      <c r="AF424" s="18" t="s">
        <v>27</v>
      </c>
      <c r="AG424" s="18" t="s">
        <v>27</v>
      </c>
      <c r="AH424" s="18" t="s">
        <v>27</v>
      </c>
      <c r="AI424" s="18"/>
      <c r="AJ424" s="18" t="s">
        <v>27</v>
      </c>
      <c r="AK424" s="18" t="s">
        <v>27</v>
      </c>
      <c r="AL424" s="18" t="s">
        <v>27</v>
      </c>
      <c r="AM424" s="18" t="s">
        <v>7</v>
      </c>
      <c r="AN424" s="18" t="s">
        <v>7</v>
      </c>
      <c r="AO424" s="18" t="s">
        <v>27</v>
      </c>
      <c r="AP424" s="18" t="s">
        <v>7</v>
      </c>
      <c r="AQ424" s="21" t="s">
        <v>63</v>
      </c>
      <c r="AR424" s="18" t="s">
        <v>27</v>
      </c>
      <c r="AS424" s="18" t="s">
        <v>27</v>
      </c>
      <c r="AT424" s="18" t="s">
        <v>27</v>
      </c>
      <c r="AU424" s="18" t="s">
        <v>27</v>
      </c>
      <c r="AV424" s="18" t="s">
        <v>27</v>
      </c>
      <c r="AW424" s="18" t="s">
        <v>27</v>
      </c>
      <c r="AX424" s="18" t="s">
        <v>27</v>
      </c>
      <c r="AY424" s="18" t="s">
        <v>27</v>
      </c>
      <c r="AZ424" s="18" t="s">
        <v>7</v>
      </c>
      <c r="BA424" s="18"/>
      <c r="BB424" s="18" t="s">
        <v>27</v>
      </c>
      <c r="BC424" s="18" t="s">
        <v>27</v>
      </c>
      <c r="BD424" s="18"/>
      <c r="BE424" s="18"/>
      <c r="BF424" s="18"/>
      <c r="BG424" s="18"/>
      <c r="BH424" s="18"/>
      <c r="BI424" s="18"/>
      <c r="BJ424" s="18"/>
      <c r="BK424" s="18"/>
      <c r="BL424" s="18" t="s">
        <v>7</v>
      </c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 t="s">
        <v>7</v>
      </c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23" t="s">
        <v>537</v>
      </c>
      <c r="CK424" s="18"/>
      <c r="CL424" s="9">
        <v>0</v>
      </c>
      <c r="CM424" s="18"/>
      <c r="CN424" s="10">
        <v>6</v>
      </c>
      <c r="CO424" s="11">
        <f t="shared" si="13"/>
        <v>6</v>
      </c>
      <c r="CP424" s="11" t="str">
        <f t="shared" si="14"/>
        <v>No seguimiento</v>
      </c>
      <c r="CQ424" s="11">
        <f t="shared" si="15"/>
        <v>0</v>
      </c>
      <c r="CR424" s="12">
        <f>VLOOKUP(B424,[1]Conexión!A:B,2,0)</f>
        <v>44907</v>
      </c>
      <c r="CS424" s="10"/>
      <c r="CT424" s="14"/>
      <c r="CU424" s="14"/>
      <c r="CV424" s="14">
        <f t="shared" si="12"/>
        <v>0</v>
      </c>
      <c r="CW424" s="6" t="s">
        <v>51</v>
      </c>
    </row>
    <row r="425" spans="1:101" ht="38.450000000000003" customHeight="1">
      <c r="A425" s="78" t="s">
        <v>538</v>
      </c>
      <c r="B425" s="21" t="s">
        <v>539</v>
      </c>
      <c r="C425" s="51" t="s">
        <v>540</v>
      </c>
      <c r="D425" s="21">
        <v>1122655427</v>
      </c>
      <c r="E425" s="86">
        <v>44265</v>
      </c>
      <c r="F425" s="2" t="s">
        <v>5</v>
      </c>
      <c r="G425" s="2" t="s">
        <v>5</v>
      </c>
      <c r="H425" s="82" t="s">
        <v>11</v>
      </c>
      <c r="I425" s="59" t="s">
        <v>23</v>
      </c>
      <c r="J425" s="40" t="s">
        <v>33</v>
      </c>
      <c r="K425" s="16" t="s">
        <v>49</v>
      </c>
      <c r="L425" s="48">
        <v>3135526009</v>
      </c>
      <c r="M425" s="21" t="s">
        <v>56</v>
      </c>
      <c r="N425" s="4" t="str">
        <f>IFERROR(VLOOKUP(D425,[1]Clientes!A:D,4,0),"Por Actualizar")</f>
        <v>Mario Martinez</v>
      </c>
      <c r="O425" s="21" t="s">
        <v>6</v>
      </c>
      <c r="P425" s="21" t="s">
        <v>15</v>
      </c>
      <c r="Q425" s="20" t="str">
        <f>IFERROR(VLOOKUP(D425,[1]Clientes!A:C,3,0),"Por Actualizar")</f>
        <v>Compensar</v>
      </c>
      <c r="R425" s="26" t="s">
        <v>16</v>
      </c>
      <c r="S425" s="32">
        <v>0</v>
      </c>
      <c r="T425" s="32">
        <v>0.19</v>
      </c>
      <c r="U425" s="32">
        <v>0</v>
      </c>
      <c r="V425" s="32">
        <v>0.04</v>
      </c>
      <c r="W425" s="32">
        <v>0</v>
      </c>
      <c r="X425" s="32">
        <v>0</v>
      </c>
      <c r="Y425" s="32" t="s">
        <v>16</v>
      </c>
      <c r="Z425" s="32" t="s">
        <v>16</v>
      </c>
      <c r="AA425" s="32" t="s">
        <v>16</v>
      </c>
      <c r="AB425" s="32" t="s">
        <v>16</v>
      </c>
      <c r="AC425" s="32" t="s">
        <v>16</v>
      </c>
      <c r="AD425" s="7">
        <f t="shared" si="11"/>
        <v>3.8333333333333337E-2</v>
      </c>
      <c r="AE425" s="18" t="s">
        <v>7</v>
      </c>
      <c r="AF425" s="18" t="s">
        <v>7</v>
      </c>
      <c r="AG425" s="18" t="s">
        <v>7</v>
      </c>
      <c r="AH425" s="18" t="s">
        <v>7</v>
      </c>
      <c r="AI425" s="18"/>
      <c r="AJ425" s="18" t="s">
        <v>7</v>
      </c>
      <c r="AK425" s="18" t="s">
        <v>7</v>
      </c>
      <c r="AL425" s="18" t="s">
        <v>7</v>
      </c>
      <c r="AM425" s="18">
        <v>44429</v>
      </c>
      <c r="AN425" s="18" t="s">
        <v>57</v>
      </c>
      <c r="AO425" s="18" t="s">
        <v>57</v>
      </c>
      <c r="AP425" s="18">
        <v>44490</v>
      </c>
      <c r="AQ425" s="18"/>
      <c r="AR425" s="18">
        <v>44490</v>
      </c>
      <c r="AS425" s="18">
        <v>44521</v>
      </c>
      <c r="AT425" s="18">
        <v>44521</v>
      </c>
      <c r="AU425" s="18">
        <v>44521</v>
      </c>
      <c r="AV425" s="18">
        <v>44551</v>
      </c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23"/>
      <c r="CK425" s="18"/>
      <c r="CL425" s="9">
        <v>5</v>
      </c>
      <c r="CM425" s="18"/>
      <c r="CN425" s="10">
        <v>7</v>
      </c>
      <c r="CO425" s="11">
        <f t="shared" si="13"/>
        <v>7</v>
      </c>
      <c r="CP425" s="11" t="str">
        <f t="shared" si="14"/>
        <v>No seguimiento</v>
      </c>
      <c r="CQ425" s="11">
        <f t="shared" si="15"/>
        <v>0</v>
      </c>
      <c r="CR425" s="12">
        <f>VLOOKUP(B425,[1]Conexión!A:B,2,0)</f>
        <v>44936</v>
      </c>
      <c r="CS425" s="10"/>
      <c r="CT425" s="14"/>
      <c r="CU425" s="14"/>
      <c r="CV425" s="14">
        <f t="shared" si="12"/>
        <v>0</v>
      </c>
      <c r="CW425" s="6">
        <v>0.62516666666666665</v>
      </c>
    </row>
    <row r="426" spans="1:101" ht="38.450000000000003" customHeight="1">
      <c r="A426" s="19" t="s">
        <v>541</v>
      </c>
      <c r="B426" s="21" t="s">
        <v>542</v>
      </c>
      <c r="C426" s="51" t="s">
        <v>543</v>
      </c>
      <c r="D426" s="21">
        <v>1073159981</v>
      </c>
      <c r="E426" s="86">
        <v>44264</v>
      </c>
      <c r="F426" s="2" t="s">
        <v>5</v>
      </c>
      <c r="G426" s="2" t="s">
        <v>5</v>
      </c>
      <c r="H426" s="2" t="s">
        <v>11</v>
      </c>
      <c r="I426" s="59" t="s">
        <v>23</v>
      </c>
      <c r="J426" s="43" t="s">
        <v>12</v>
      </c>
      <c r="K426" s="16" t="s">
        <v>49</v>
      </c>
      <c r="L426" s="48">
        <v>3103149451</v>
      </c>
      <c r="M426" s="21" t="s">
        <v>56</v>
      </c>
      <c r="N426" s="4" t="str">
        <f>IFERROR(VLOOKUP(D426,[1]Clientes!A:D,4,0),"Por Actualizar")</f>
        <v>Angela Parra</v>
      </c>
      <c r="O426" s="21" t="s">
        <v>6</v>
      </c>
      <c r="P426" s="21" t="s">
        <v>15</v>
      </c>
      <c r="Q426" s="20" t="str">
        <f>IFERROR(VLOOKUP(D426,[1]Clientes!A:C,3,0),"Por Actualizar")</f>
        <v>ATH</v>
      </c>
      <c r="R426" s="26">
        <v>1</v>
      </c>
      <c r="S426" s="32">
        <v>0.25</v>
      </c>
      <c r="T426" s="32">
        <v>0.43</v>
      </c>
      <c r="U426" s="32">
        <v>0.5</v>
      </c>
      <c r="V426" s="32">
        <v>0.33</v>
      </c>
      <c r="W426" s="32">
        <v>0.25</v>
      </c>
      <c r="X426" s="32">
        <v>0.33</v>
      </c>
      <c r="Y426" s="32"/>
      <c r="Z426" s="32"/>
      <c r="AA426" s="32"/>
      <c r="AB426" s="32"/>
      <c r="AC426" s="32"/>
      <c r="AD426" s="7">
        <f t="shared" si="11"/>
        <v>0.44142857142857139</v>
      </c>
      <c r="AE426" s="18" t="s">
        <v>7</v>
      </c>
      <c r="AF426" s="18" t="s">
        <v>7</v>
      </c>
      <c r="AG426" s="18" t="s">
        <v>7</v>
      </c>
      <c r="AH426" s="18" t="s">
        <v>7</v>
      </c>
      <c r="AI426" s="18"/>
      <c r="AJ426" s="18" t="s">
        <v>7</v>
      </c>
      <c r="AK426" s="18" t="s">
        <v>7</v>
      </c>
      <c r="AL426" s="18" t="s">
        <v>7</v>
      </c>
      <c r="AM426" s="18" t="s">
        <v>7</v>
      </c>
      <c r="AN426" s="18" t="s">
        <v>7</v>
      </c>
      <c r="AO426" s="18" t="s">
        <v>7</v>
      </c>
      <c r="AP426" s="18" t="s">
        <v>7</v>
      </c>
      <c r="AQ426" s="18"/>
      <c r="AR426" s="18">
        <v>44531</v>
      </c>
      <c r="AS426" s="18">
        <v>44531</v>
      </c>
      <c r="AT426" s="18">
        <v>44531</v>
      </c>
      <c r="AU426" s="18">
        <v>44531</v>
      </c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23"/>
      <c r="CK426" s="18"/>
      <c r="CL426" s="9">
        <v>7</v>
      </c>
      <c r="CM426" s="18"/>
      <c r="CN426" s="10">
        <v>11</v>
      </c>
      <c r="CO426" s="11">
        <f t="shared" si="13"/>
        <v>11</v>
      </c>
      <c r="CP426" s="11" t="str">
        <f t="shared" si="14"/>
        <v>No seguimiento</v>
      </c>
      <c r="CQ426" s="11">
        <f t="shared" si="15"/>
        <v>0</v>
      </c>
      <c r="CR426" s="12">
        <f>VLOOKUP(B426,[1]Conexión!A:B,2,0)</f>
        <v>44832</v>
      </c>
      <c r="CS426" s="10"/>
      <c r="CT426" s="14"/>
      <c r="CU426" s="14"/>
      <c r="CV426" s="14">
        <f t="shared" si="12"/>
        <v>0</v>
      </c>
      <c r="CW426" s="6">
        <v>0.46400000000000002</v>
      </c>
    </row>
    <row r="427" spans="1:101" ht="38.450000000000003" customHeight="1">
      <c r="A427" s="46" t="s">
        <v>544</v>
      </c>
      <c r="B427" s="21" t="s">
        <v>545</v>
      </c>
      <c r="C427" s="51" t="s">
        <v>546</v>
      </c>
      <c r="D427" s="21">
        <v>52392550</v>
      </c>
      <c r="E427" s="86">
        <v>40637</v>
      </c>
      <c r="F427" s="3" t="s">
        <v>59</v>
      </c>
      <c r="G427" s="2" t="s">
        <v>10</v>
      </c>
      <c r="H427" s="2" t="s">
        <v>11</v>
      </c>
      <c r="I427" s="91" t="s">
        <v>3</v>
      </c>
      <c r="J427" s="15" t="s">
        <v>33</v>
      </c>
      <c r="K427" s="24" t="s">
        <v>49</v>
      </c>
      <c r="L427" s="48">
        <v>3204380252</v>
      </c>
      <c r="M427" s="21" t="s">
        <v>45</v>
      </c>
      <c r="N427" s="4" t="str">
        <f>IFERROR(VLOOKUP(D428,[1]Clientes!A:D,4,0),"Por Actualizar")</f>
        <v>Luis Guillermo Cadavid</v>
      </c>
      <c r="O427" s="21" t="s">
        <v>6</v>
      </c>
      <c r="P427" s="21" t="s">
        <v>1</v>
      </c>
      <c r="Q427" s="16" t="s">
        <v>45</v>
      </c>
      <c r="R427" s="26">
        <v>1</v>
      </c>
      <c r="S427" s="26">
        <v>7.0000000000000007E-2</v>
      </c>
      <c r="T427" s="32">
        <v>0.55000000000000004</v>
      </c>
      <c r="U427" s="32">
        <v>0.5</v>
      </c>
      <c r="V427" s="32">
        <v>0.67</v>
      </c>
      <c r="W427" s="32">
        <v>0.67</v>
      </c>
      <c r="X427" s="32" t="s">
        <v>16</v>
      </c>
      <c r="Y427" s="32">
        <v>0</v>
      </c>
      <c r="Z427" s="32" t="s">
        <v>16</v>
      </c>
      <c r="AA427" s="32" t="s">
        <v>16</v>
      </c>
      <c r="AB427" s="32" t="s">
        <v>16</v>
      </c>
      <c r="AC427" s="32"/>
      <c r="AD427" s="7">
        <f t="shared" si="11"/>
        <v>0.49428571428571427</v>
      </c>
      <c r="AE427" s="2" t="s">
        <v>69</v>
      </c>
      <c r="AF427" s="18" t="s">
        <v>7</v>
      </c>
      <c r="AG427" s="18" t="s">
        <v>27</v>
      </c>
      <c r="AH427" s="18" t="s">
        <v>7</v>
      </c>
      <c r="AI427" s="18"/>
      <c r="AJ427" s="18" t="s">
        <v>27</v>
      </c>
      <c r="AK427" s="18" t="s">
        <v>27</v>
      </c>
      <c r="AL427" s="18" t="s">
        <v>27</v>
      </c>
      <c r="AM427" s="18" t="s">
        <v>27</v>
      </c>
      <c r="AN427" s="18" t="s">
        <v>27</v>
      </c>
      <c r="AO427" s="18" t="s">
        <v>27</v>
      </c>
      <c r="AP427" s="18" t="s">
        <v>27</v>
      </c>
      <c r="AQ427" s="18"/>
      <c r="AR427" s="18" t="s">
        <v>27</v>
      </c>
      <c r="AS427" s="18" t="s">
        <v>27</v>
      </c>
      <c r="AT427" s="18" t="s">
        <v>27</v>
      </c>
      <c r="AU427" s="18" t="s">
        <v>27</v>
      </c>
      <c r="AV427" s="18" t="s">
        <v>27</v>
      </c>
      <c r="AW427" s="18" t="s">
        <v>27</v>
      </c>
      <c r="AX427" s="18" t="s">
        <v>27</v>
      </c>
      <c r="AY427" s="18" t="s">
        <v>27</v>
      </c>
      <c r="AZ427" s="18" t="s">
        <v>27</v>
      </c>
      <c r="BA427" s="18" t="s">
        <v>27</v>
      </c>
      <c r="BB427" s="18" t="s">
        <v>27</v>
      </c>
      <c r="BC427" s="18" t="s">
        <v>27</v>
      </c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 t="s">
        <v>7</v>
      </c>
      <c r="CD427" s="18"/>
      <c r="CE427" s="18"/>
      <c r="CF427" s="18"/>
      <c r="CG427" s="18"/>
      <c r="CH427" s="18"/>
      <c r="CI427" s="18"/>
      <c r="CJ427" s="23"/>
      <c r="CK427" s="18"/>
      <c r="CL427" s="9">
        <v>0</v>
      </c>
      <c r="CM427" s="18"/>
      <c r="CN427" s="10">
        <v>3</v>
      </c>
      <c r="CO427" s="11">
        <f t="shared" si="13"/>
        <v>3</v>
      </c>
      <c r="CP427" s="11" t="str">
        <f t="shared" si="14"/>
        <v>No seguimiento</v>
      </c>
      <c r="CQ427" s="11">
        <f t="shared" si="15"/>
        <v>0</v>
      </c>
      <c r="CR427" s="12">
        <f>VLOOKUP(B427,[1]Conexión!A:B,2,0)</f>
        <v>44909</v>
      </c>
      <c r="CS427" s="10"/>
      <c r="CT427" s="14"/>
      <c r="CU427" s="14"/>
      <c r="CV427" s="14">
        <f t="shared" si="12"/>
        <v>0</v>
      </c>
      <c r="CW427" s="6" t="s">
        <v>51</v>
      </c>
    </row>
    <row r="428" spans="1:101" ht="38.450000000000003" customHeight="1">
      <c r="A428" s="56" t="s">
        <v>547</v>
      </c>
      <c r="B428" s="57" t="s">
        <v>548</v>
      </c>
      <c r="C428" s="51" t="s">
        <v>549</v>
      </c>
      <c r="D428" s="21">
        <v>9772501</v>
      </c>
      <c r="E428" s="86">
        <v>44256</v>
      </c>
      <c r="F428" s="2" t="s">
        <v>5</v>
      </c>
      <c r="G428" s="2" t="s">
        <v>5</v>
      </c>
      <c r="H428" s="2" t="s">
        <v>11</v>
      </c>
      <c r="I428" s="59" t="s">
        <v>23</v>
      </c>
      <c r="J428" s="41" t="s">
        <v>43</v>
      </c>
      <c r="K428" s="16" t="s">
        <v>49</v>
      </c>
      <c r="L428" s="48">
        <v>3103970940</v>
      </c>
      <c r="M428" s="21" t="s">
        <v>260</v>
      </c>
      <c r="N428" s="4" t="str">
        <f>IFERROR(VLOOKUP(D428,[1]Clientes!A:D,4,0),"Por Actualizar")</f>
        <v>Luis Guillermo Cadavid</v>
      </c>
      <c r="O428" s="21" t="s">
        <v>14</v>
      </c>
      <c r="P428" s="21" t="s">
        <v>15</v>
      </c>
      <c r="Q428" s="20" t="str">
        <f>IFERROR(VLOOKUP(D428,[1]Clientes!A:C,3,0),"Por Actualizar")</f>
        <v>Todo 1</v>
      </c>
      <c r="R428" s="26">
        <v>0.5</v>
      </c>
      <c r="S428" s="32">
        <v>0.67</v>
      </c>
      <c r="T428" s="32">
        <v>0.2</v>
      </c>
      <c r="U428" s="32">
        <v>0.4</v>
      </c>
      <c r="V428" s="32">
        <v>0</v>
      </c>
      <c r="W428" s="32">
        <v>0.5</v>
      </c>
      <c r="X428" s="32"/>
      <c r="Y428" s="32"/>
      <c r="Z428" s="32"/>
      <c r="AA428" s="32"/>
      <c r="AB428" s="32"/>
      <c r="AC428" s="32"/>
      <c r="AD428" s="7">
        <f t="shared" si="11"/>
        <v>0.37833333333333335</v>
      </c>
      <c r="AE428" s="18" t="s">
        <v>7</v>
      </c>
      <c r="AF428" s="18" t="s">
        <v>7</v>
      </c>
      <c r="AG428" s="18"/>
      <c r="AH428" s="18" t="s">
        <v>7</v>
      </c>
      <c r="AI428" s="18"/>
      <c r="AJ428" s="18" t="s">
        <v>7</v>
      </c>
      <c r="AK428" s="18" t="s">
        <v>7</v>
      </c>
      <c r="AL428" s="18" t="s">
        <v>7</v>
      </c>
      <c r="AM428" s="18" t="s">
        <v>7</v>
      </c>
      <c r="AN428" s="18" t="s">
        <v>7</v>
      </c>
      <c r="AO428" s="18" t="s">
        <v>7</v>
      </c>
      <c r="AP428" s="18" t="s">
        <v>7</v>
      </c>
      <c r="AQ428" s="21" t="s">
        <v>63</v>
      </c>
      <c r="AR428" s="18" t="s">
        <v>7</v>
      </c>
      <c r="AS428" s="18" t="s">
        <v>7</v>
      </c>
      <c r="AT428" s="18" t="s">
        <v>7</v>
      </c>
      <c r="AU428" s="18" t="s">
        <v>7</v>
      </c>
      <c r="AV428" s="18" t="s">
        <v>7</v>
      </c>
      <c r="AW428" s="18" t="s">
        <v>7</v>
      </c>
      <c r="AX428" s="18"/>
      <c r="AY428" s="18"/>
      <c r="AZ428" s="18"/>
      <c r="BA428" s="18"/>
      <c r="BB428" s="18"/>
      <c r="BC428" s="18"/>
      <c r="BD428" s="18"/>
      <c r="BE428" s="18"/>
      <c r="BF428" s="18" t="s">
        <v>7</v>
      </c>
      <c r="BG428" s="18"/>
      <c r="BH428" s="18" t="s">
        <v>7</v>
      </c>
      <c r="BI428" s="18"/>
      <c r="BJ428" s="18"/>
      <c r="BK428" s="18"/>
      <c r="BL428" s="18" t="s">
        <v>7</v>
      </c>
      <c r="BM428" s="18"/>
      <c r="BN428" s="18"/>
      <c r="BO428" s="18" t="s">
        <v>7</v>
      </c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 t="s">
        <v>7</v>
      </c>
      <c r="CC428" s="18"/>
      <c r="CD428" s="18"/>
      <c r="CE428" s="18"/>
      <c r="CF428" s="18"/>
      <c r="CG428" s="18"/>
      <c r="CH428" s="18"/>
      <c r="CI428" s="18" t="s">
        <v>7</v>
      </c>
      <c r="CJ428" s="23"/>
      <c r="CK428" s="18"/>
      <c r="CL428" s="9">
        <v>1</v>
      </c>
      <c r="CM428" s="18"/>
      <c r="CN428" s="10">
        <v>22</v>
      </c>
      <c r="CO428" s="11">
        <f t="shared" si="13"/>
        <v>22</v>
      </c>
      <c r="CP428" s="11" t="str">
        <f t="shared" si="14"/>
        <v>No seguimiento</v>
      </c>
      <c r="CQ428" s="11">
        <f t="shared" si="15"/>
        <v>0</v>
      </c>
      <c r="CR428" s="12">
        <f>VLOOKUP(B428,[1]Conexión!A:B,2,0)</f>
        <v>44831</v>
      </c>
      <c r="CS428" s="13">
        <v>1</v>
      </c>
      <c r="CT428" s="14"/>
      <c r="CU428" s="14"/>
      <c r="CV428" s="14">
        <f t="shared" si="12"/>
        <v>1</v>
      </c>
      <c r="CW428" s="6">
        <v>0.71400000000000008</v>
      </c>
    </row>
    <row r="429" spans="1:101" ht="38.450000000000003" customHeight="1">
      <c r="A429" s="56" t="s">
        <v>550</v>
      </c>
      <c r="B429" s="21" t="s">
        <v>551</v>
      </c>
      <c r="C429" s="51" t="s">
        <v>552</v>
      </c>
      <c r="D429" s="21">
        <v>1031147558</v>
      </c>
      <c r="E429" s="38">
        <v>44519</v>
      </c>
      <c r="F429" s="2" t="s">
        <v>10</v>
      </c>
      <c r="G429" s="2" t="s">
        <v>10</v>
      </c>
      <c r="H429" s="2" t="s">
        <v>11</v>
      </c>
      <c r="I429" s="33" t="s">
        <v>3</v>
      </c>
      <c r="J429" s="40" t="s">
        <v>35</v>
      </c>
      <c r="K429" s="16" t="s">
        <v>49</v>
      </c>
      <c r="L429" s="48">
        <v>3202773175</v>
      </c>
      <c r="M429" s="21" t="s">
        <v>54</v>
      </c>
      <c r="N429" s="4" t="str">
        <f>IFERROR(VLOOKUP(D429,[1]Clientes!A:D,4,0),"Por Actualizar")</f>
        <v>Por Actualizar</v>
      </c>
      <c r="O429" s="21" t="s">
        <v>6</v>
      </c>
      <c r="P429" s="21" t="s">
        <v>15</v>
      </c>
      <c r="Q429" s="20" t="str">
        <f>IFERROR(VLOOKUP(D429,[1]Clientes!A:C,3,0),"Por Actualizar")</f>
        <v>Por Actualizar</v>
      </c>
      <c r="R429" s="27" t="s">
        <v>30</v>
      </c>
      <c r="S429" s="32">
        <v>1</v>
      </c>
      <c r="T429" s="32">
        <v>1</v>
      </c>
      <c r="U429" s="32">
        <v>0.67</v>
      </c>
      <c r="V429" s="32">
        <v>0.33</v>
      </c>
      <c r="W429" s="32">
        <v>0</v>
      </c>
      <c r="X429" s="32">
        <v>0.33</v>
      </c>
      <c r="Y429" s="32" t="s">
        <v>30</v>
      </c>
      <c r="Z429" s="32" t="s">
        <v>30</v>
      </c>
      <c r="AA429" s="32" t="s">
        <v>30</v>
      </c>
      <c r="AB429" s="32" t="s">
        <v>30</v>
      </c>
      <c r="AC429" s="32" t="s">
        <v>30</v>
      </c>
      <c r="AD429" s="7">
        <f t="shared" ref="AD429:AD492" si="16">IFERROR(AVERAGE(R429:AC429),"Pendiente actualizar")</f>
        <v>0.55500000000000005</v>
      </c>
      <c r="AE429" s="18" t="s">
        <v>7</v>
      </c>
      <c r="AF429" s="18" t="s">
        <v>7</v>
      </c>
      <c r="AG429" s="18" t="s">
        <v>7</v>
      </c>
      <c r="AH429" s="18" t="s">
        <v>7</v>
      </c>
      <c r="AI429" s="18"/>
      <c r="AJ429" s="18" t="s">
        <v>7</v>
      </c>
      <c r="AK429" s="18" t="s">
        <v>7</v>
      </c>
      <c r="AL429" s="18"/>
      <c r="AM429" s="18"/>
      <c r="AN429" s="18"/>
      <c r="AO429" s="18"/>
      <c r="AP429" s="18"/>
      <c r="AQ429" s="18"/>
      <c r="AR429" s="18" t="s">
        <v>7</v>
      </c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 t="s">
        <v>7</v>
      </c>
      <c r="BO429" s="18" t="s">
        <v>7</v>
      </c>
      <c r="BP429" s="18"/>
      <c r="BQ429" s="18"/>
      <c r="BR429" s="28" t="s">
        <v>7</v>
      </c>
      <c r="BS429" s="18" t="s">
        <v>7</v>
      </c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23"/>
      <c r="CK429" s="18" t="s">
        <v>18</v>
      </c>
      <c r="CL429" s="9">
        <v>2</v>
      </c>
      <c r="CM429" s="18"/>
      <c r="CN429" s="10">
        <v>11</v>
      </c>
      <c r="CO429" s="11">
        <f t="shared" si="13"/>
        <v>11</v>
      </c>
      <c r="CP429" s="11" t="str">
        <f t="shared" si="14"/>
        <v>No seguimiento</v>
      </c>
      <c r="CQ429" s="11">
        <f t="shared" si="15"/>
        <v>0</v>
      </c>
      <c r="CR429" s="12">
        <f>VLOOKUP(B429,[1]Conexión!A:B,2,0)</f>
        <v>44931</v>
      </c>
      <c r="CS429" s="10"/>
      <c r="CT429" s="14"/>
      <c r="CU429" s="14"/>
      <c r="CV429" s="14">
        <f t="shared" si="12"/>
        <v>0</v>
      </c>
      <c r="CW429" s="6">
        <v>0.53883333333333328</v>
      </c>
    </row>
    <row r="430" spans="1:101" ht="38.450000000000003" customHeight="1">
      <c r="A430" s="46" t="s">
        <v>553</v>
      </c>
      <c r="B430" s="21" t="s">
        <v>554</v>
      </c>
      <c r="C430" s="51" t="s">
        <v>555</v>
      </c>
      <c r="D430" s="21">
        <v>1010169212</v>
      </c>
      <c r="E430" s="38">
        <v>44431</v>
      </c>
      <c r="F430" s="3" t="s">
        <v>59</v>
      </c>
      <c r="G430" s="2" t="s">
        <v>10</v>
      </c>
      <c r="H430" s="2" t="s">
        <v>11</v>
      </c>
      <c r="I430" s="54" t="s">
        <v>23</v>
      </c>
      <c r="J430" s="25" t="s">
        <v>12</v>
      </c>
      <c r="K430" s="16" t="s">
        <v>49</v>
      </c>
      <c r="L430" s="48">
        <v>3193767685</v>
      </c>
      <c r="M430" s="21" t="s">
        <v>89</v>
      </c>
      <c r="N430" s="4" t="s">
        <v>20</v>
      </c>
      <c r="O430" s="21" t="s">
        <v>6</v>
      </c>
      <c r="P430" s="21" t="s">
        <v>1</v>
      </c>
      <c r="Q430" s="20" t="s">
        <v>90</v>
      </c>
      <c r="R430" s="26">
        <v>1</v>
      </c>
      <c r="S430" s="26">
        <v>1</v>
      </c>
      <c r="T430" s="32">
        <v>0</v>
      </c>
      <c r="U430" s="32">
        <v>0.5</v>
      </c>
      <c r="V430" s="32">
        <v>0.33</v>
      </c>
      <c r="W430" s="32">
        <v>0.33</v>
      </c>
      <c r="X430" s="32">
        <v>0</v>
      </c>
      <c r="Y430" s="32" t="s">
        <v>556</v>
      </c>
      <c r="Z430" s="32" t="s">
        <v>556</v>
      </c>
      <c r="AA430" s="32" t="s">
        <v>556</v>
      </c>
      <c r="AB430" s="32" t="s">
        <v>556</v>
      </c>
      <c r="AC430" s="32"/>
      <c r="AD430" s="7">
        <f t="shared" si="16"/>
        <v>0.45142857142857146</v>
      </c>
      <c r="AE430" s="18" t="s">
        <v>7</v>
      </c>
      <c r="AF430" s="18" t="s">
        <v>7</v>
      </c>
      <c r="AG430" s="18" t="s">
        <v>7</v>
      </c>
      <c r="AH430" s="18" t="s">
        <v>7</v>
      </c>
      <c r="AI430" s="18"/>
      <c r="AJ430" s="18" t="s">
        <v>7</v>
      </c>
      <c r="AK430" s="18" t="s">
        <v>7</v>
      </c>
      <c r="AL430" s="18" t="s">
        <v>7</v>
      </c>
      <c r="AM430" s="18" t="s">
        <v>7</v>
      </c>
      <c r="AN430" s="18" t="s">
        <v>7</v>
      </c>
      <c r="AO430" s="18" t="s">
        <v>7</v>
      </c>
      <c r="AP430" s="18" t="s">
        <v>7</v>
      </c>
      <c r="AQ430" s="21" t="s">
        <v>63</v>
      </c>
      <c r="AR430" s="18" t="s">
        <v>7</v>
      </c>
      <c r="AS430" s="18" t="s">
        <v>7</v>
      </c>
      <c r="AT430" s="18" t="s">
        <v>7</v>
      </c>
      <c r="AU430" s="18" t="s">
        <v>7</v>
      </c>
      <c r="AV430" s="18">
        <v>44470</v>
      </c>
      <c r="AW430" s="18" t="s">
        <v>7</v>
      </c>
      <c r="AX430" s="18" t="s">
        <v>7</v>
      </c>
      <c r="AY430" s="18" t="s">
        <v>7</v>
      </c>
      <c r="AZ430" s="18" t="s">
        <v>27</v>
      </c>
      <c r="BA430" s="18" t="s">
        <v>27</v>
      </c>
      <c r="BB430" s="18" t="s">
        <v>27</v>
      </c>
      <c r="BC430" s="18" t="s">
        <v>27</v>
      </c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 t="s">
        <v>7</v>
      </c>
      <c r="CC430" s="18"/>
      <c r="CD430" s="18"/>
      <c r="CE430" s="18"/>
      <c r="CF430" s="18"/>
      <c r="CG430" s="18"/>
      <c r="CH430" s="18"/>
      <c r="CI430" s="18"/>
      <c r="CJ430" s="23"/>
      <c r="CK430" s="18"/>
      <c r="CL430" s="9">
        <v>0</v>
      </c>
      <c r="CM430" s="18"/>
      <c r="CN430" s="10">
        <v>19</v>
      </c>
      <c r="CO430" s="11">
        <f t="shared" si="13"/>
        <v>19</v>
      </c>
      <c r="CP430" s="11" t="str">
        <f t="shared" si="14"/>
        <v>No seguimiento</v>
      </c>
      <c r="CQ430" s="11">
        <f t="shared" si="15"/>
        <v>0</v>
      </c>
      <c r="CR430" s="12">
        <f>VLOOKUP(B430,[1]Conexión!A:B,2,0)</f>
        <v>44918</v>
      </c>
      <c r="CS430" s="10"/>
      <c r="CT430" s="14"/>
      <c r="CU430" s="14">
        <v>1</v>
      </c>
      <c r="CV430" s="14">
        <f t="shared" si="12"/>
        <v>1</v>
      </c>
      <c r="CW430" s="6" t="s">
        <v>51</v>
      </c>
    </row>
    <row r="431" spans="1:101" ht="38.450000000000003" customHeight="1">
      <c r="A431" s="46" t="s">
        <v>557</v>
      </c>
      <c r="B431" s="81" t="s">
        <v>558</v>
      </c>
      <c r="C431" s="51" t="s">
        <v>559</v>
      </c>
      <c r="D431" s="21">
        <v>37949582</v>
      </c>
      <c r="E431" s="86">
        <v>44426</v>
      </c>
      <c r="F431" s="3" t="s">
        <v>59</v>
      </c>
      <c r="G431" s="2" t="s">
        <v>5</v>
      </c>
      <c r="H431" s="2" t="s">
        <v>11</v>
      </c>
      <c r="I431" s="54" t="s">
        <v>23</v>
      </c>
      <c r="J431" s="25" t="s">
        <v>12</v>
      </c>
      <c r="K431" s="16" t="s">
        <v>49</v>
      </c>
      <c r="L431" s="48">
        <v>3155032881</v>
      </c>
      <c r="M431" s="21" t="s">
        <v>19</v>
      </c>
      <c r="N431" s="4" t="s">
        <v>15</v>
      </c>
      <c r="O431" s="21" t="s">
        <v>6</v>
      </c>
      <c r="P431" s="21" t="s">
        <v>15</v>
      </c>
      <c r="Q431" s="20" t="s">
        <v>560</v>
      </c>
      <c r="R431" s="26">
        <v>1</v>
      </c>
      <c r="S431" s="26">
        <v>1</v>
      </c>
      <c r="T431" s="32">
        <v>1</v>
      </c>
      <c r="U431" s="32">
        <v>1</v>
      </c>
      <c r="V431" s="32">
        <v>1</v>
      </c>
      <c r="W431" s="32">
        <v>1</v>
      </c>
      <c r="X431" s="32">
        <v>1</v>
      </c>
      <c r="Y431" s="32">
        <v>1</v>
      </c>
      <c r="Z431" s="32">
        <v>1</v>
      </c>
      <c r="AA431" s="32">
        <v>1</v>
      </c>
      <c r="AB431" s="32">
        <v>1</v>
      </c>
      <c r="AC431" s="32">
        <v>1</v>
      </c>
      <c r="AD431" s="7">
        <f t="shared" si="16"/>
        <v>1</v>
      </c>
      <c r="AE431" s="18" t="s">
        <v>7</v>
      </c>
      <c r="AF431" s="18" t="s">
        <v>7</v>
      </c>
      <c r="AG431" s="18" t="s">
        <v>7</v>
      </c>
      <c r="AH431" s="18" t="s">
        <v>7</v>
      </c>
      <c r="AI431" s="18"/>
      <c r="AJ431" s="18" t="s">
        <v>7</v>
      </c>
      <c r="AK431" s="18" t="s">
        <v>7</v>
      </c>
      <c r="AL431" s="18" t="s">
        <v>7</v>
      </c>
      <c r="AM431" s="18" t="s">
        <v>7</v>
      </c>
      <c r="AN431" s="18" t="s">
        <v>7</v>
      </c>
      <c r="AO431" s="18"/>
      <c r="AP431" s="18" t="s">
        <v>7</v>
      </c>
      <c r="AQ431" s="18" t="s">
        <v>7</v>
      </c>
      <c r="AR431" s="18" t="s">
        <v>7</v>
      </c>
      <c r="AS431" s="18" t="s">
        <v>7</v>
      </c>
      <c r="AT431" s="18" t="s">
        <v>7</v>
      </c>
      <c r="AU431" s="18" t="s">
        <v>7</v>
      </c>
      <c r="AV431" s="18" t="s">
        <v>7</v>
      </c>
      <c r="AW431" s="18" t="s">
        <v>7</v>
      </c>
      <c r="AX431" s="18"/>
      <c r="AY431" s="18"/>
      <c r="AZ431" s="18">
        <v>44409</v>
      </c>
      <c r="BA431" s="28" t="s">
        <v>7</v>
      </c>
      <c r="BB431" s="18" t="s">
        <v>27</v>
      </c>
      <c r="BC431" s="18" t="s">
        <v>27</v>
      </c>
      <c r="BD431" s="18" t="s">
        <v>7</v>
      </c>
      <c r="BE431" s="18"/>
      <c r="BF431" s="18"/>
      <c r="BG431" s="18"/>
      <c r="BH431" s="18" t="s">
        <v>7</v>
      </c>
      <c r="BI431" s="18"/>
      <c r="BJ431" s="18" t="s">
        <v>7</v>
      </c>
      <c r="BK431" s="18"/>
      <c r="BL431" s="18" t="s">
        <v>7</v>
      </c>
      <c r="BM431" s="18"/>
      <c r="BN431" s="18"/>
      <c r="BO431" s="18" t="s">
        <v>7</v>
      </c>
      <c r="BP431" s="18"/>
      <c r="BQ431" s="18"/>
      <c r="BR431" s="18" t="s">
        <v>7</v>
      </c>
      <c r="BS431" s="18"/>
      <c r="BT431" s="18"/>
      <c r="BU431" s="18"/>
      <c r="BV431" s="18"/>
      <c r="BW431" s="18"/>
      <c r="BX431" s="18"/>
      <c r="BY431" s="18"/>
      <c r="BZ431" s="18"/>
      <c r="CA431" s="18"/>
      <c r="CB431" s="18" t="s">
        <v>7</v>
      </c>
      <c r="CC431" s="18"/>
      <c r="CD431" s="18"/>
      <c r="CE431" s="18"/>
      <c r="CF431" s="18"/>
      <c r="CG431" s="18"/>
      <c r="CH431" s="18"/>
      <c r="CI431" s="18"/>
      <c r="CJ431" s="23"/>
      <c r="CK431" s="18"/>
      <c r="CL431" s="9">
        <v>7</v>
      </c>
      <c r="CM431" s="18"/>
      <c r="CN431" s="10">
        <v>25</v>
      </c>
      <c r="CO431" s="11">
        <f t="shared" si="13"/>
        <v>25</v>
      </c>
      <c r="CP431" s="11" t="str">
        <f t="shared" si="14"/>
        <v>No seguimiento</v>
      </c>
      <c r="CQ431" s="11">
        <f t="shared" si="15"/>
        <v>0</v>
      </c>
      <c r="CR431" s="12">
        <f>VLOOKUP(B431,[1]Conexión!A:B,2,0)</f>
        <v>44936</v>
      </c>
      <c r="CS431" s="10"/>
      <c r="CT431" s="14"/>
      <c r="CU431" s="14">
        <v>1</v>
      </c>
      <c r="CV431" s="14">
        <f t="shared" si="12"/>
        <v>1</v>
      </c>
      <c r="CW431" s="6" t="s">
        <v>51</v>
      </c>
    </row>
    <row r="432" spans="1:101" ht="38.450000000000003" customHeight="1">
      <c r="A432" s="62" t="s">
        <v>561</v>
      </c>
      <c r="B432" s="21" t="s">
        <v>562</v>
      </c>
      <c r="C432" s="51" t="s">
        <v>563</v>
      </c>
      <c r="D432" s="21">
        <v>1053805059</v>
      </c>
      <c r="E432" s="86">
        <v>44230</v>
      </c>
      <c r="F432" s="2" t="s">
        <v>9</v>
      </c>
      <c r="G432" s="2" t="s">
        <v>5</v>
      </c>
      <c r="H432" s="2" t="s">
        <v>11</v>
      </c>
      <c r="I432" s="59" t="s">
        <v>23</v>
      </c>
      <c r="J432" s="25" t="s">
        <v>33</v>
      </c>
      <c r="K432" s="16" t="s">
        <v>49</v>
      </c>
      <c r="L432" s="48">
        <v>3152437558</v>
      </c>
      <c r="M432" s="21" t="s">
        <v>54</v>
      </c>
      <c r="N432" s="4" t="str">
        <f>IFERROR(VLOOKUP(D432,[1]Clientes!A:D,4,0),"Por Actualizar")</f>
        <v>Omaida Quintero</v>
      </c>
      <c r="O432" s="21" t="s">
        <v>6</v>
      </c>
      <c r="P432" s="44" t="s">
        <v>15</v>
      </c>
      <c r="Q432" s="20" t="str">
        <f>IFERROR(VLOOKUP(D432,[1]Clientes!A:C,3,0),"Por Actualizar")</f>
        <v>Corredores Davivienda</v>
      </c>
      <c r="R432" s="26">
        <v>0.1</v>
      </c>
      <c r="S432" s="32">
        <v>0</v>
      </c>
      <c r="T432" s="32">
        <v>0.67</v>
      </c>
      <c r="U432" s="32">
        <v>0.28000000000000003</v>
      </c>
      <c r="V432" s="32">
        <v>0.22</v>
      </c>
      <c r="W432" s="32">
        <v>0.34</v>
      </c>
      <c r="X432" s="32">
        <v>0</v>
      </c>
      <c r="Y432" s="32" t="s">
        <v>16</v>
      </c>
      <c r="Z432" s="32" t="s">
        <v>16</v>
      </c>
      <c r="AA432" s="32" t="s">
        <v>16</v>
      </c>
      <c r="AB432" s="32" t="s">
        <v>16</v>
      </c>
      <c r="AC432" s="32"/>
      <c r="AD432" s="7">
        <f t="shared" si="16"/>
        <v>0.23</v>
      </c>
      <c r="AE432" s="18" t="s">
        <v>7</v>
      </c>
      <c r="AF432" s="18" t="s">
        <v>7</v>
      </c>
      <c r="AG432" s="18">
        <v>44409</v>
      </c>
      <c r="AH432" s="18">
        <v>44409</v>
      </c>
      <c r="AI432" s="18"/>
      <c r="AJ432" s="18">
        <v>44429</v>
      </c>
      <c r="AK432" s="18" t="s">
        <v>57</v>
      </c>
      <c r="AL432" s="18" t="s">
        <v>7</v>
      </c>
      <c r="AM432" s="18">
        <v>44470</v>
      </c>
      <c r="AN432" s="18">
        <v>44501</v>
      </c>
      <c r="AO432" s="18">
        <v>44501</v>
      </c>
      <c r="AP432" s="18">
        <v>44531</v>
      </c>
      <c r="AQ432" s="18"/>
      <c r="AR432" s="18">
        <v>44531</v>
      </c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 t="s">
        <v>7</v>
      </c>
      <c r="BO432" s="18" t="s">
        <v>7</v>
      </c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23"/>
      <c r="CK432" s="18"/>
      <c r="CL432" s="9">
        <v>2</v>
      </c>
      <c r="CM432" s="18"/>
      <c r="CN432" s="10">
        <v>5</v>
      </c>
      <c r="CO432" s="11">
        <f t="shared" si="13"/>
        <v>5</v>
      </c>
      <c r="CP432" s="11" t="str">
        <f t="shared" si="14"/>
        <v>No seguimiento</v>
      </c>
      <c r="CQ432" s="11">
        <f t="shared" si="15"/>
        <v>0</v>
      </c>
      <c r="CR432" s="12">
        <f>VLOOKUP(B432,[1]Conexión!A:B,2,0)</f>
        <v>44895</v>
      </c>
      <c r="CS432" s="10"/>
      <c r="CT432" s="14"/>
      <c r="CU432" s="14"/>
      <c r="CV432" s="14">
        <f t="shared" si="12"/>
        <v>0</v>
      </c>
      <c r="CW432" s="6">
        <v>0.29716666666666663</v>
      </c>
    </row>
    <row r="433" spans="1:101" ht="38.450000000000003" customHeight="1">
      <c r="A433" s="49" t="s">
        <v>564</v>
      </c>
      <c r="B433" s="75" t="s">
        <v>565</v>
      </c>
      <c r="C433" s="51" t="s">
        <v>566</v>
      </c>
      <c r="D433" s="21">
        <v>1128434729</v>
      </c>
      <c r="E433" s="38">
        <v>44391</v>
      </c>
      <c r="F433" s="3" t="s">
        <v>59</v>
      </c>
      <c r="G433" s="2" t="s">
        <v>10</v>
      </c>
      <c r="H433" s="57" t="s">
        <v>11</v>
      </c>
      <c r="I433" s="54" t="s">
        <v>23</v>
      </c>
      <c r="J433" s="40" t="s">
        <v>35</v>
      </c>
      <c r="K433" s="16" t="s">
        <v>49</v>
      </c>
      <c r="L433" s="48">
        <v>3196795471</v>
      </c>
      <c r="M433" s="21" t="s">
        <v>26</v>
      </c>
      <c r="N433" s="4" t="str">
        <f>IFERROR(VLOOKUP(D433,[1]Clientes!A:D,4,0),"Por Actualizar")</f>
        <v>Esteffany Garcés</v>
      </c>
      <c r="O433" s="21" t="s">
        <v>6</v>
      </c>
      <c r="P433" s="21" t="s">
        <v>15</v>
      </c>
      <c r="Q433" s="20" t="str">
        <f>IFERROR(VLOOKUP(D433,[1]Clientes!A:C,3,0),"Por Actualizar")</f>
        <v>Élite</v>
      </c>
      <c r="R433" s="27" t="s">
        <v>30</v>
      </c>
      <c r="S433" s="26">
        <v>1</v>
      </c>
      <c r="T433" s="32">
        <v>0.4</v>
      </c>
      <c r="U433" s="32">
        <v>0.4</v>
      </c>
      <c r="V433" s="32">
        <v>0.55000000000000004</v>
      </c>
      <c r="W433" s="32">
        <v>1</v>
      </c>
      <c r="X433" s="32">
        <v>0</v>
      </c>
      <c r="Y433" s="32" t="s">
        <v>30</v>
      </c>
      <c r="Z433" s="32">
        <v>0</v>
      </c>
      <c r="AA433" s="32" t="s">
        <v>30</v>
      </c>
      <c r="AB433" s="32" t="s">
        <v>30</v>
      </c>
      <c r="AC433" s="32" t="s">
        <v>30</v>
      </c>
      <c r="AD433" s="7">
        <f t="shared" si="16"/>
        <v>0.47857142857142854</v>
      </c>
      <c r="AE433" s="18" t="s">
        <v>7</v>
      </c>
      <c r="AF433" s="18" t="s">
        <v>7</v>
      </c>
      <c r="AG433" s="18" t="s">
        <v>7</v>
      </c>
      <c r="AH433" s="18" t="s">
        <v>7</v>
      </c>
      <c r="AI433" s="18"/>
      <c r="AJ433" s="18" t="s">
        <v>7</v>
      </c>
      <c r="AK433" s="8" t="s">
        <v>7</v>
      </c>
      <c r="AL433" s="8" t="s">
        <v>7</v>
      </c>
      <c r="AM433" s="8" t="s">
        <v>7</v>
      </c>
      <c r="AN433" s="8" t="s">
        <v>7</v>
      </c>
      <c r="AO433" s="8" t="s">
        <v>7</v>
      </c>
      <c r="AP433" s="18" t="s">
        <v>7</v>
      </c>
      <c r="AQ433" s="21" t="s">
        <v>63</v>
      </c>
      <c r="AR433" s="18" t="s">
        <v>7</v>
      </c>
      <c r="AS433" s="18" t="s">
        <v>7</v>
      </c>
      <c r="AT433" s="18">
        <v>44551</v>
      </c>
      <c r="AU433" s="18" t="s">
        <v>7</v>
      </c>
      <c r="AV433" s="18" t="s">
        <v>7</v>
      </c>
      <c r="AW433" s="18" t="s">
        <v>27</v>
      </c>
      <c r="AX433" s="18" t="s">
        <v>27</v>
      </c>
      <c r="AY433" s="18" t="s">
        <v>27</v>
      </c>
      <c r="AZ433" s="18" t="s">
        <v>27</v>
      </c>
      <c r="BA433" s="18" t="s">
        <v>27</v>
      </c>
      <c r="BB433" s="18" t="s">
        <v>27</v>
      </c>
      <c r="BC433" s="18" t="s">
        <v>27</v>
      </c>
      <c r="BD433" s="18"/>
      <c r="BE433" s="18"/>
      <c r="BF433" s="18"/>
      <c r="BG433" s="18"/>
      <c r="BH433" s="18" t="s">
        <v>7</v>
      </c>
      <c r="BI433" s="18"/>
      <c r="BJ433" s="18"/>
      <c r="BK433" s="18"/>
      <c r="BL433" s="18" t="s">
        <v>7</v>
      </c>
      <c r="BM433" s="18"/>
      <c r="BN433" s="18"/>
      <c r="BO433" s="18" t="s">
        <v>7</v>
      </c>
      <c r="BP433" s="18"/>
      <c r="BQ433" s="18"/>
      <c r="BR433" s="18" t="s">
        <v>7</v>
      </c>
      <c r="BS433" s="18"/>
      <c r="BT433" s="18"/>
      <c r="BU433" s="18"/>
      <c r="BV433" s="18"/>
      <c r="BW433" s="18"/>
      <c r="BX433" s="18"/>
      <c r="BY433" s="18"/>
      <c r="BZ433" s="18"/>
      <c r="CA433" s="18"/>
      <c r="CB433" s="18" t="s">
        <v>7</v>
      </c>
      <c r="CC433" s="18"/>
      <c r="CD433" s="18"/>
      <c r="CE433" s="18"/>
      <c r="CF433" s="18"/>
      <c r="CG433" s="18"/>
      <c r="CH433" s="18"/>
      <c r="CI433" s="18"/>
      <c r="CJ433" s="23"/>
      <c r="CK433" s="18" t="s">
        <v>18</v>
      </c>
      <c r="CL433" s="9">
        <v>2</v>
      </c>
      <c r="CM433" s="18"/>
      <c r="CN433" s="10">
        <v>20</v>
      </c>
      <c r="CO433" s="11">
        <f t="shared" si="13"/>
        <v>20</v>
      </c>
      <c r="CP433" s="11" t="str">
        <f t="shared" si="14"/>
        <v>No seguimiento</v>
      </c>
      <c r="CQ433" s="11">
        <f t="shared" si="15"/>
        <v>0</v>
      </c>
      <c r="CR433" s="12">
        <f>VLOOKUP(B433,[1]Conexión!A:B,2,0)</f>
        <v>44938</v>
      </c>
      <c r="CS433" s="13"/>
      <c r="CT433" s="14">
        <v>1</v>
      </c>
      <c r="CU433" s="14"/>
      <c r="CV433" s="14">
        <f t="shared" si="12"/>
        <v>1</v>
      </c>
      <c r="CW433" s="6">
        <v>0.70833333333333337</v>
      </c>
    </row>
    <row r="434" spans="1:101" ht="38.450000000000003" customHeight="1">
      <c r="A434" s="52" t="s">
        <v>567</v>
      </c>
      <c r="B434" s="21" t="s">
        <v>568</v>
      </c>
      <c r="C434" s="51" t="s">
        <v>569</v>
      </c>
      <c r="D434" s="21">
        <v>1024566926</v>
      </c>
      <c r="E434" s="38">
        <v>44372</v>
      </c>
      <c r="F434" s="3" t="s">
        <v>59</v>
      </c>
      <c r="G434" s="2" t="s">
        <v>5</v>
      </c>
      <c r="H434" s="2" t="s">
        <v>11</v>
      </c>
      <c r="I434" s="54" t="s">
        <v>23</v>
      </c>
      <c r="J434" s="25" t="s">
        <v>36</v>
      </c>
      <c r="K434" s="16" t="s">
        <v>49</v>
      </c>
      <c r="L434" s="48">
        <v>3057120340</v>
      </c>
      <c r="M434" s="21" t="s">
        <v>570</v>
      </c>
      <c r="N434" s="4" t="s">
        <v>31</v>
      </c>
      <c r="O434" s="21" t="s">
        <v>6</v>
      </c>
      <c r="P434" s="21" t="s">
        <v>1</v>
      </c>
      <c r="Q434" s="16" t="s">
        <v>32</v>
      </c>
      <c r="R434" s="27" t="s">
        <v>30</v>
      </c>
      <c r="S434" s="26">
        <v>0.5</v>
      </c>
      <c r="T434" s="32">
        <v>0.67</v>
      </c>
      <c r="U434" s="32">
        <v>1</v>
      </c>
      <c r="V434" s="32">
        <v>0</v>
      </c>
      <c r="W434" s="32" t="s">
        <v>30</v>
      </c>
      <c r="X434" s="32" t="s">
        <v>30</v>
      </c>
      <c r="Y434" s="32" t="s">
        <v>30</v>
      </c>
      <c r="Z434" s="32" t="s">
        <v>30</v>
      </c>
      <c r="AA434" s="32" t="s">
        <v>30</v>
      </c>
      <c r="AB434" s="32" t="s">
        <v>30</v>
      </c>
      <c r="AC434" s="32" t="s">
        <v>30</v>
      </c>
      <c r="AD434" s="7">
        <f t="shared" si="16"/>
        <v>0.54249999999999998</v>
      </c>
      <c r="AE434" s="18" t="s">
        <v>7</v>
      </c>
      <c r="AF434" s="18" t="s">
        <v>27</v>
      </c>
      <c r="AG434" s="18"/>
      <c r="AH434" s="18"/>
      <c r="AI434" s="18"/>
      <c r="AJ434" s="18" t="s">
        <v>27</v>
      </c>
      <c r="AK434" s="18" t="s">
        <v>27</v>
      </c>
      <c r="AL434" s="18" t="s">
        <v>27</v>
      </c>
      <c r="AM434" s="18" t="s">
        <v>27</v>
      </c>
      <c r="AN434" s="18" t="s">
        <v>27</v>
      </c>
      <c r="AO434" s="18" t="s">
        <v>27</v>
      </c>
      <c r="AP434" s="18" t="s">
        <v>27</v>
      </c>
      <c r="AQ434" s="18"/>
      <c r="AR434" s="18" t="s">
        <v>27</v>
      </c>
      <c r="AS434" s="18" t="s">
        <v>27</v>
      </c>
      <c r="AT434" s="18" t="s">
        <v>27</v>
      </c>
      <c r="AU434" s="18" t="s">
        <v>27</v>
      </c>
      <c r="AV434" s="18" t="s">
        <v>27</v>
      </c>
      <c r="AW434" s="18" t="s">
        <v>27</v>
      </c>
      <c r="AX434" s="18" t="s">
        <v>27</v>
      </c>
      <c r="AY434" s="18" t="s">
        <v>27</v>
      </c>
      <c r="AZ434" s="18" t="s">
        <v>27</v>
      </c>
      <c r="BA434" s="18" t="s">
        <v>27</v>
      </c>
      <c r="BB434" s="18" t="s">
        <v>27</v>
      </c>
      <c r="BC434" s="18" t="s">
        <v>27</v>
      </c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23"/>
      <c r="CK434" s="18" t="s">
        <v>344</v>
      </c>
      <c r="CL434" s="9">
        <v>0</v>
      </c>
      <c r="CM434" s="18"/>
      <c r="CN434" s="10">
        <v>1</v>
      </c>
      <c r="CO434" s="11">
        <f t="shared" si="13"/>
        <v>1</v>
      </c>
      <c r="CP434" s="11" t="str">
        <f t="shared" si="14"/>
        <v>No seguimiento</v>
      </c>
      <c r="CQ434" s="11">
        <f t="shared" si="15"/>
        <v>0</v>
      </c>
      <c r="CR434" s="12">
        <v>44881</v>
      </c>
      <c r="CS434" s="10"/>
      <c r="CT434" s="14"/>
      <c r="CU434" s="14"/>
      <c r="CV434" s="14">
        <f t="shared" si="12"/>
        <v>0</v>
      </c>
      <c r="CW434" s="6" t="s">
        <v>51</v>
      </c>
    </row>
    <row r="435" spans="1:101" ht="38.450000000000003" customHeight="1">
      <c r="A435" s="46" t="s">
        <v>571</v>
      </c>
      <c r="B435" s="21" t="s">
        <v>572</v>
      </c>
      <c r="C435" s="51" t="s">
        <v>573</v>
      </c>
      <c r="D435" s="21">
        <v>1023030401</v>
      </c>
      <c r="E435" s="86">
        <v>44203</v>
      </c>
      <c r="F435" s="2" t="s">
        <v>5</v>
      </c>
      <c r="G435" s="2" t="s">
        <v>5</v>
      </c>
      <c r="H435" s="2" t="s">
        <v>11</v>
      </c>
      <c r="I435" s="59" t="s">
        <v>23</v>
      </c>
      <c r="J435" s="40" t="s">
        <v>35</v>
      </c>
      <c r="K435" s="16" t="s">
        <v>49</v>
      </c>
      <c r="L435" s="48">
        <v>3208287981</v>
      </c>
      <c r="M435" s="21" t="s">
        <v>54</v>
      </c>
      <c r="N435" s="4" t="str">
        <f>IFERROR(VLOOKUP(D435,[1]Clientes!A:D,4,0),"Por Actualizar")</f>
        <v>Angela Parra</v>
      </c>
      <c r="O435" s="21" t="s">
        <v>6</v>
      </c>
      <c r="P435" s="21" t="s">
        <v>15</v>
      </c>
      <c r="Q435" s="20" t="str">
        <f>IFERROR(VLOOKUP(D435,[1]Clientes!A:C,3,0),"Por Actualizar")</f>
        <v>ATH</v>
      </c>
      <c r="R435" s="26" t="s">
        <v>30</v>
      </c>
      <c r="S435" s="32">
        <v>0.25</v>
      </c>
      <c r="T435" s="32">
        <v>0</v>
      </c>
      <c r="U435" s="32">
        <v>0</v>
      </c>
      <c r="V435" s="32">
        <v>0</v>
      </c>
      <c r="W435" s="32">
        <v>0</v>
      </c>
      <c r="X435" s="32">
        <v>0</v>
      </c>
      <c r="Y435" s="32">
        <v>0</v>
      </c>
      <c r="Z435" s="32">
        <v>0</v>
      </c>
      <c r="AA435" s="32">
        <v>0</v>
      </c>
      <c r="AB435" s="32">
        <v>0</v>
      </c>
      <c r="AC435" s="32">
        <v>0</v>
      </c>
      <c r="AD435" s="7">
        <f t="shared" si="16"/>
        <v>2.2727272727272728E-2</v>
      </c>
      <c r="AE435" s="18" t="s">
        <v>7</v>
      </c>
      <c r="AF435" s="18" t="s">
        <v>7</v>
      </c>
      <c r="AG435" s="18" t="s">
        <v>7</v>
      </c>
      <c r="AH435" s="18" t="s">
        <v>7</v>
      </c>
      <c r="AI435" s="18"/>
      <c r="AJ435" s="18" t="s">
        <v>7</v>
      </c>
      <c r="AK435" s="18" t="s">
        <v>7</v>
      </c>
      <c r="AL435" s="18" t="s">
        <v>7</v>
      </c>
      <c r="AM435" s="18">
        <v>44429</v>
      </c>
      <c r="AN435" s="18" t="s">
        <v>57</v>
      </c>
      <c r="AO435" s="18">
        <v>44470</v>
      </c>
      <c r="AP435" s="18">
        <v>44490</v>
      </c>
      <c r="AQ435" s="18"/>
      <c r="AR435" s="18" t="s">
        <v>7</v>
      </c>
      <c r="AS435" s="18">
        <v>44521</v>
      </c>
      <c r="AT435" s="18" t="s">
        <v>7</v>
      </c>
      <c r="AU435" s="18">
        <v>44521</v>
      </c>
      <c r="AV435" s="18">
        <v>44551</v>
      </c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 t="s">
        <v>7</v>
      </c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23"/>
      <c r="CK435" s="18"/>
      <c r="CL435" s="9">
        <v>7</v>
      </c>
      <c r="CM435" s="18"/>
      <c r="CN435" s="10">
        <v>10</v>
      </c>
      <c r="CO435" s="11">
        <f t="shared" si="13"/>
        <v>10</v>
      </c>
      <c r="CP435" s="11" t="str">
        <f t="shared" si="14"/>
        <v>No seguimiento</v>
      </c>
      <c r="CQ435" s="11">
        <f t="shared" si="15"/>
        <v>0</v>
      </c>
      <c r="CR435" s="12">
        <f>VLOOKUP(B435,[1]Conexión!A:B,2,0)</f>
        <v>44786</v>
      </c>
      <c r="CS435" s="10"/>
      <c r="CT435" s="14"/>
      <c r="CU435" s="14"/>
      <c r="CV435" s="14">
        <f t="shared" si="12"/>
        <v>0</v>
      </c>
      <c r="CW435" s="6" t="s">
        <v>51</v>
      </c>
    </row>
    <row r="436" spans="1:101" ht="38.450000000000003" customHeight="1">
      <c r="A436" s="46" t="s">
        <v>574</v>
      </c>
      <c r="B436" s="81" t="s">
        <v>575</v>
      </c>
      <c r="C436" s="51" t="s">
        <v>576</v>
      </c>
      <c r="D436" s="21">
        <v>1019049036</v>
      </c>
      <c r="E436" s="86">
        <v>44201</v>
      </c>
      <c r="F436" s="2" t="s">
        <v>9</v>
      </c>
      <c r="G436" s="2" t="s">
        <v>5</v>
      </c>
      <c r="H436" s="2" t="s">
        <v>11</v>
      </c>
      <c r="I436" s="59" t="s">
        <v>23</v>
      </c>
      <c r="J436" s="25" t="s">
        <v>43</v>
      </c>
      <c r="K436" s="16" t="s">
        <v>49</v>
      </c>
      <c r="L436" s="48">
        <v>3115448235</v>
      </c>
      <c r="M436" s="21" t="s">
        <v>55</v>
      </c>
      <c r="N436" s="4" t="str">
        <f>IFERROR(VLOOKUP(D436,[1]Clientes!A:D,4,0),"Por Actualizar")</f>
        <v>Juan Manuel Villarraga</v>
      </c>
      <c r="O436" s="21" t="s">
        <v>6</v>
      </c>
      <c r="P436" s="44" t="s">
        <v>15</v>
      </c>
      <c r="Q436" s="20" t="str">
        <f>IFERROR(VLOOKUP(D436,[1]Clientes!A:C,3,0),"Por Actualizar")</f>
        <v>Colmena</v>
      </c>
      <c r="R436" s="26" t="s">
        <v>16</v>
      </c>
      <c r="S436" s="26">
        <v>1</v>
      </c>
      <c r="T436" s="32">
        <v>0.17</v>
      </c>
      <c r="U436" s="32">
        <v>0.25</v>
      </c>
      <c r="V436" s="32">
        <v>0</v>
      </c>
      <c r="W436" s="32">
        <v>0</v>
      </c>
      <c r="X436" s="32"/>
      <c r="Y436" s="32"/>
      <c r="Z436" s="32"/>
      <c r="AA436" s="32"/>
      <c r="AB436" s="32"/>
      <c r="AC436" s="32"/>
      <c r="AD436" s="7">
        <f t="shared" si="16"/>
        <v>0.28399999999999997</v>
      </c>
      <c r="AE436" s="18" t="s">
        <v>7</v>
      </c>
      <c r="AF436" s="18" t="s">
        <v>7</v>
      </c>
      <c r="AG436" s="18" t="s">
        <v>7</v>
      </c>
      <c r="AH436" s="18" t="s">
        <v>7</v>
      </c>
      <c r="AI436" s="18"/>
      <c r="AJ436" s="18">
        <v>44429</v>
      </c>
      <c r="AK436" s="18" t="s">
        <v>7</v>
      </c>
      <c r="AL436" s="18" t="s">
        <v>7</v>
      </c>
      <c r="AM436" s="18" t="s">
        <v>7</v>
      </c>
      <c r="AN436" s="18" t="s">
        <v>7</v>
      </c>
      <c r="AO436" s="18" t="s">
        <v>7</v>
      </c>
      <c r="AP436" s="18" t="s">
        <v>7</v>
      </c>
      <c r="AQ436" s="21" t="s">
        <v>63</v>
      </c>
      <c r="AR436" s="18" t="s">
        <v>7</v>
      </c>
      <c r="AS436" s="18">
        <v>44531</v>
      </c>
      <c r="AT436" s="18" t="s">
        <v>7</v>
      </c>
      <c r="AU436" s="18">
        <v>44531</v>
      </c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 t="s">
        <v>7</v>
      </c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23"/>
      <c r="CK436" s="18"/>
      <c r="CL436" s="9">
        <v>3</v>
      </c>
      <c r="CM436" s="18"/>
      <c r="CN436" s="10">
        <v>13</v>
      </c>
      <c r="CO436" s="11">
        <f t="shared" si="13"/>
        <v>13</v>
      </c>
      <c r="CP436" s="11" t="str">
        <f t="shared" si="14"/>
        <v>No seguimiento</v>
      </c>
      <c r="CQ436" s="11">
        <f t="shared" si="15"/>
        <v>0</v>
      </c>
      <c r="CR436" s="12">
        <f>VLOOKUP(B436,[1]Conexión!A:B,2,0)</f>
        <v>44858</v>
      </c>
      <c r="CS436" s="10"/>
      <c r="CT436" s="14"/>
      <c r="CU436" s="14"/>
      <c r="CV436" s="14">
        <f t="shared" si="12"/>
        <v>0</v>
      </c>
      <c r="CW436" s="6">
        <v>0.63616666666666666</v>
      </c>
    </row>
    <row r="437" spans="1:101" ht="38.450000000000003" customHeight="1">
      <c r="A437" s="78" t="s">
        <v>577</v>
      </c>
      <c r="B437" s="21" t="s">
        <v>578</v>
      </c>
      <c r="C437" s="51" t="s">
        <v>579</v>
      </c>
      <c r="D437" s="21">
        <v>1069760204</v>
      </c>
      <c r="E437" s="86">
        <v>44200</v>
      </c>
      <c r="F437" s="2" t="s">
        <v>5</v>
      </c>
      <c r="G437" s="2" t="s">
        <v>5</v>
      </c>
      <c r="H437" s="2" t="s">
        <v>11</v>
      </c>
      <c r="I437" s="59" t="s">
        <v>3</v>
      </c>
      <c r="J437" s="40" t="s">
        <v>24</v>
      </c>
      <c r="K437" s="16" t="s">
        <v>49</v>
      </c>
      <c r="L437" s="48">
        <v>3144228682</v>
      </c>
      <c r="M437" s="21" t="s">
        <v>56</v>
      </c>
      <c r="N437" s="4" t="str">
        <f>IFERROR(VLOOKUP(D437,[1]Clientes!A:D,4,0),"Por Actualizar")</f>
        <v>Carlos Jimenez</v>
      </c>
      <c r="O437" s="21" t="s">
        <v>6</v>
      </c>
      <c r="P437" s="21" t="s">
        <v>15</v>
      </c>
      <c r="Q437" s="20" t="str">
        <f>IFERROR(VLOOKUP(D437,[1]Clientes!A:C,3,0),"Por Actualizar")</f>
        <v>Dale</v>
      </c>
      <c r="R437" s="26">
        <v>1</v>
      </c>
      <c r="S437" s="32">
        <v>0.01</v>
      </c>
      <c r="T437" s="32">
        <v>0.8</v>
      </c>
      <c r="U437" s="32">
        <v>0.44</v>
      </c>
      <c r="V437" s="32">
        <v>0.38</v>
      </c>
      <c r="W437" s="32">
        <v>0.47</v>
      </c>
      <c r="X437" s="32"/>
      <c r="Y437" s="32"/>
      <c r="Z437" s="32"/>
      <c r="AA437" s="32"/>
      <c r="AB437" s="32"/>
      <c r="AC437" s="32"/>
      <c r="AD437" s="7">
        <f t="shared" si="16"/>
        <v>0.51666666666666661</v>
      </c>
      <c r="AE437" s="18" t="s">
        <v>7</v>
      </c>
      <c r="AF437" s="18" t="s">
        <v>7</v>
      </c>
      <c r="AG437" s="18" t="s">
        <v>7</v>
      </c>
      <c r="AH437" s="18" t="s">
        <v>7</v>
      </c>
      <c r="AI437" s="18"/>
      <c r="AJ437" s="18" t="s">
        <v>7</v>
      </c>
      <c r="AK437" s="18" t="s">
        <v>7</v>
      </c>
      <c r="AL437" s="18" t="s">
        <v>7</v>
      </c>
      <c r="AM437" s="18">
        <v>44470</v>
      </c>
      <c r="AN437" s="18">
        <v>44501</v>
      </c>
      <c r="AO437" s="18">
        <v>44501</v>
      </c>
      <c r="AP437" s="18">
        <v>44531</v>
      </c>
      <c r="AQ437" s="18"/>
      <c r="AR437" s="18">
        <v>44531</v>
      </c>
      <c r="AS437" s="18" t="s">
        <v>7</v>
      </c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 t="s">
        <v>7</v>
      </c>
      <c r="BS437" s="18"/>
      <c r="BT437" s="18"/>
      <c r="BU437" s="18"/>
      <c r="BV437" s="18"/>
      <c r="BW437" s="18"/>
      <c r="BX437" s="18"/>
      <c r="BY437" s="18"/>
      <c r="BZ437" s="18"/>
      <c r="CA437" s="18"/>
      <c r="CB437" s="18" t="s">
        <v>7</v>
      </c>
      <c r="CC437" s="18"/>
      <c r="CD437" s="18"/>
      <c r="CE437" s="18"/>
      <c r="CF437" s="18"/>
      <c r="CG437" s="18"/>
      <c r="CH437" s="18"/>
      <c r="CI437" s="18"/>
      <c r="CJ437" s="23"/>
      <c r="CK437" s="18"/>
      <c r="CL437" s="9">
        <v>2</v>
      </c>
      <c r="CM437" s="18"/>
      <c r="CN437" s="10">
        <v>10</v>
      </c>
      <c r="CO437" s="11">
        <f t="shared" si="13"/>
        <v>10</v>
      </c>
      <c r="CP437" s="11" t="str">
        <f t="shared" si="14"/>
        <v>No seguimiento</v>
      </c>
      <c r="CQ437" s="11">
        <f t="shared" si="15"/>
        <v>0</v>
      </c>
      <c r="CR437" s="12">
        <f>VLOOKUP(B437,[1]Conexión!A:B,2,0)</f>
        <v>44935</v>
      </c>
      <c r="CS437" s="10"/>
      <c r="CT437" s="14"/>
      <c r="CU437" s="14"/>
      <c r="CV437" s="14">
        <f t="shared" si="12"/>
        <v>0</v>
      </c>
      <c r="CW437" s="6">
        <v>0.38333333333333336</v>
      </c>
    </row>
    <row r="438" spans="1:101" ht="38.450000000000003" customHeight="1">
      <c r="A438" s="46" t="s">
        <v>580</v>
      </c>
      <c r="B438" s="21" t="s">
        <v>581</v>
      </c>
      <c r="C438" s="51" t="s">
        <v>582</v>
      </c>
      <c r="D438" s="21">
        <v>1018494333</v>
      </c>
      <c r="E438" s="86">
        <v>44187</v>
      </c>
      <c r="F438" s="2" t="s">
        <v>5</v>
      </c>
      <c r="G438" s="2" t="s">
        <v>5</v>
      </c>
      <c r="H438" s="2" t="s">
        <v>11</v>
      </c>
      <c r="I438" s="59" t="s">
        <v>23</v>
      </c>
      <c r="J438" s="40" t="s">
        <v>25</v>
      </c>
      <c r="K438" s="16" t="s">
        <v>66</v>
      </c>
      <c r="L438" s="48">
        <v>3134019532</v>
      </c>
      <c r="M438" s="21" t="s">
        <v>55</v>
      </c>
      <c r="N438" s="4" t="str">
        <f>IFERROR(VLOOKUP(D438,[1]Clientes!A:D,4,0),"Por Actualizar")</f>
        <v>Yesid Hernandez</v>
      </c>
      <c r="O438" s="21" t="s">
        <v>6</v>
      </c>
      <c r="P438" s="21" t="s">
        <v>15</v>
      </c>
      <c r="Q438" s="20" t="str">
        <f>IFERROR(VLOOKUP(D438,[1]Clientes!A:C,3,0),"Por Actualizar")</f>
        <v>Banco Popular</v>
      </c>
      <c r="R438" s="26" t="s">
        <v>16</v>
      </c>
      <c r="S438" s="32" t="s">
        <v>16</v>
      </c>
      <c r="T438" s="32">
        <v>0.25</v>
      </c>
      <c r="U438" s="32"/>
      <c r="V438" s="32"/>
      <c r="W438" s="32"/>
      <c r="X438" s="32"/>
      <c r="Y438" s="32"/>
      <c r="Z438" s="32"/>
      <c r="AA438" s="32"/>
      <c r="AB438" s="32"/>
      <c r="AC438" s="32"/>
      <c r="AD438" s="7">
        <f t="shared" si="16"/>
        <v>0.25</v>
      </c>
      <c r="AE438" s="18">
        <v>44409</v>
      </c>
      <c r="AF438" s="18">
        <v>44409</v>
      </c>
      <c r="AG438" s="18" t="s">
        <v>57</v>
      </c>
      <c r="AH438" s="18" t="s">
        <v>57</v>
      </c>
      <c r="AI438" s="18"/>
      <c r="AJ438" s="18">
        <v>44490</v>
      </c>
      <c r="AK438" s="18">
        <v>44490</v>
      </c>
      <c r="AL438" s="18">
        <v>44470</v>
      </c>
      <c r="AM438" s="18">
        <v>44521</v>
      </c>
      <c r="AN438" s="18">
        <v>44551</v>
      </c>
      <c r="AO438" s="18">
        <v>44551</v>
      </c>
      <c r="AP438" s="18"/>
      <c r="AQ438" s="18"/>
      <c r="AR438" s="18" t="s">
        <v>7</v>
      </c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 t="s">
        <v>7</v>
      </c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23"/>
      <c r="CK438" s="18"/>
      <c r="CL438" s="9">
        <v>2</v>
      </c>
      <c r="CM438" s="18"/>
      <c r="CN438" s="10">
        <v>2</v>
      </c>
      <c r="CO438" s="11">
        <f t="shared" si="13"/>
        <v>2</v>
      </c>
      <c r="CP438" s="11" t="str">
        <f t="shared" si="14"/>
        <v>No seguimiento</v>
      </c>
      <c r="CQ438" s="11">
        <f t="shared" si="15"/>
        <v>0</v>
      </c>
      <c r="CR438" s="12">
        <v>44847</v>
      </c>
      <c r="CS438" s="10"/>
      <c r="CT438" s="14"/>
      <c r="CU438" s="14"/>
      <c r="CV438" s="14">
        <f t="shared" si="12"/>
        <v>0</v>
      </c>
      <c r="CW438" s="6">
        <v>0.6</v>
      </c>
    </row>
    <row r="439" spans="1:101" ht="38.450000000000003" customHeight="1">
      <c r="A439" s="46" t="s">
        <v>583</v>
      </c>
      <c r="B439" s="21" t="s">
        <v>584</v>
      </c>
      <c r="C439" s="51" t="s">
        <v>585</v>
      </c>
      <c r="D439" s="21">
        <v>1049653037</v>
      </c>
      <c r="E439" s="86">
        <v>44172</v>
      </c>
      <c r="F439" s="2" t="s">
        <v>5</v>
      </c>
      <c r="G439" s="2" t="s">
        <v>10</v>
      </c>
      <c r="H439" s="2" t="s">
        <v>11</v>
      </c>
      <c r="I439" s="59" t="s">
        <v>23</v>
      </c>
      <c r="J439" s="40" t="s">
        <v>35</v>
      </c>
      <c r="K439" s="16" t="s">
        <v>66</v>
      </c>
      <c r="L439" s="48">
        <v>3107965120</v>
      </c>
      <c r="M439" s="21" t="s">
        <v>586</v>
      </c>
      <c r="N439" s="4" t="str">
        <f>IFERROR(VLOOKUP(D439,[1]Clientes!A:D,4,0),"Por Actualizar")</f>
        <v>Mario Martinez</v>
      </c>
      <c r="O439" s="21" t="s">
        <v>6</v>
      </c>
      <c r="P439" s="21" t="s">
        <v>15</v>
      </c>
      <c r="Q439" s="20" t="str">
        <f>IFERROR(VLOOKUP(D439,[1]Clientes!A:C,3,0),"Por Actualizar")</f>
        <v>Compensar</v>
      </c>
      <c r="R439" s="26">
        <v>0</v>
      </c>
      <c r="S439" s="32">
        <v>0</v>
      </c>
      <c r="T439" s="32">
        <v>0.38</v>
      </c>
      <c r="U439" s="32">
        <v>0.16</v>
      </c>
      <c r="V439" s="32">
        <v>0.62</v>
      </c>
      <c r="W439" s="32">
        <v>0.38</v>
      </c>
      <c r="X439" s="32">
        <v>0.28000000000000003</v>
      </c>
      <c r="Y439" s="32" t="s">
        <v>30</v>
      </c>
      <c r="Z439" s="32" t="s">
        <v>30</v>
      </c>
      <c r="AA439" s="32" t="s">
        <v>30</v>
      </c>
      <c r="AB439" s="32" t="s">
        <v>30</v>
      </c>
      <c r="AC439" s="32" t="s">
        <v>30</v>
      </c>
      <c r="AD439" s="7">
        <f t="shared" si="16"/>
        <v>0.26</v>
      </c>
      <c r="AE439" s="18" t="s">
        <v>7</v>
      </c>
      <c r="AF439" s="18" t="s">
        <v>7</v>
      </c>
      <c r="AG439" s="18" t="s">
        <v>7</v>
      </c>
      <c r="AH439" s="18" t="s">
        <v>7</v>
      </c>
      <c r="AI439" s="18"/>
      <c r="AJ439" s="18" t="s">
        <v>7</v>
      </c>
      <c r="AK439" s="18" t="s">
        <v>7</v>
      </c>
      <c r="AL439" s="18" t="s">
        <v>7</v>
      </c>
      <c r="AM439" s="18" t="s">
        <v>57</v>
      </c>
      <c r="AN439" s="18">
        <v>44470</v>
      </c>
      <c r="AO439" s="18">
        <v>44470</v>
      </c>
      <c r="AP439" s="18">
        <v>44501</v>
      </c>
      <c r="AQ439" s="18"/>
      <c r="AR439" s="18" t="s">
        <v>7</v>
      </c>
      <c r="AS439" s="18">
        <v>44521</v>
      </c>
      <c r="AT439" s="18" t="s">
        <v>7</v>
      </c>
      <c r="AU439" s="18">
        <v>44531</v>
      </c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 t="s">
        <v>7</v>
      </c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23"/>
      <c r="CK439" s="18"/>
      <c r="CL439" s="9">
        <v>5</v>
      </c>
      <c r="CM439" s="18"/>
      <c r="CN439" s="10">
        <v>9</v>
      </c>
      <c r="CO439" s="11">
        <f t="shared" si="13"/>
        <v>10</v>
      </c>
      <c r="CP439" s="11" t="str">
        <f t="shared" si="14"/>
        <v>Realizar seguimiento</v>
      </c>
      <c r="CQ439" s="11">
        <f t="shared" si="15"/>
        <v>1</v>
      </c>
      <c r="CR439" s="12">
        <f>VLOOKUP(B439,[1]Conexión!A:B,2,0)</f>
        <v>44939</v>
      </c>
      <c r="CS439" s="10"/>
      <c r="CT439" s="14"/>
      <c r="CU439" s="14"/>
      <c r="CV439" s="14">
        <f t="shared" si="12"/>
        <v>0</v>
      </c>
      <c r="CW439" s="6">
        <v>0.78883333333333328</v>
      </c>
    </row>
    <row r="440" spans="1:101" ht="38.450000000000003" customHeight="1">
      <c r="A440" s="46" t="s">
        <v>587</v>
      </c>
      <c r="B440" s="21" t="s">
        <v>588</v>
      </c>
      <c r="C440" s="51" t="s">
        <v>589</v>
      </c>
      <c r="D440" s="21">
        <v>1024515221</v>
      </c>
      <c r="E440" s="86">
        <v>44272</v>
      </c>
      <c r="F440" s="2" t="s">
        <v>10</v>
      </c>
      <c r="G440" s="2" t="s">
        <v>10</v>
      </c>
      <c r="H440" s="2" t="s">
        <v>11</v>
      </c>
      <c r="I440" s="58" t="s">
        <v>23</v>
      </c>
      <c r="J440" s="40" t="s">
        <v>13</v>
      </c>
      <c r="K440" s="16" t="s">
        <v>49</v>
      </c>
      <c r="L440" s="48">
        <v>3144190748</v>
      </c>
      <c r="M440" s="21" t="s">
        <v>260</v>
      </c>
      <c r="N440" s="4" t="str">
        <f>IFERROR(VLOOKUP(D440,[1]Clientes!A:D,4,0),"Por Actualizar")</f>
        <v>Yesid Hernandez</v>
      </c>
      <c r="O440" s="21" t="s">
        <v>6</v>
      </c>
      <c r="P440" s="21" t="s">
        <v>15</v>
      </c>
      <c r="Q440" s="20" t="str">
        <f>IFERROR(VLOOKUP(D440,[1]Clientes!A:C,3,0),"Por Actualizar")</f>
        <v>Banco Popular</v>
      </c>
      <c r="R440" s="26">
        <f ca="1">IFERROR(__xludf.DUMMYFUNCTION("IMPORTRANGE(I330,""Plan de Desarrollo!C108:C108"")"),0)</f>
        <v>0</v>
      </c>
      <c r="S440" s="32">
        <v>0.1</v>
      </c>
      <c r="T440" s="32">
        <v>0.02</v>
      </c>
      <c r="U440" s="32">
        <v>0</v>
      </c>
      <c r="V440" s="32"/>
      <c r="W440" s="32"/>
      <c r="X440" s="32"/>
      <c r="Y440" s="32"/>
      <c r="Z440" s="32"/>
      <c r="AA440" s="32"/>
      <c r="AB440" s="32"/>
      <c r="AC440" s="32"/>
      <c r="AD440" s="7">
        <f t="shared" ca="1" si="16"/>
        <v>3.0000000000000002E-2</v>
      </c>
      <c r="AE440" s="18" t="s">
        <v>7</v>
      </c>
      <c r="AF440" s="18" t="s">
        <v>7</v>
      </c>
      <c r="AG440" s="18">
        <v>44409</v>
      </c>
      <c r="AH440" s="18">
        <v>44409</v>
      </c>
      <c r="AI440" s="18"/>
      <c r="AJ440" s="18">
        <v>44429</v>
      </c>
      <c r="AK440" s="18" t="s">
        <v>57</v>
      </c>
      <c r="AL440" s="18" t="s">
        <v>57</v>
      </c>
      <c r="AM440" s="18">
        <v>44470</v>
      </c>
      <c r="AN440" s="18">
        <v>44501</v>
      </c>
      <c r="AO440" s="18">
        <v>44501</v>
      </c>
      <c r="AP440" s="18">
        <v>44531</v>
      </c>
      <c r="AQ440" s="18"/>
      <c r="AR440" s="18">
        <v>44531</v>
      </c>
      <c r="AS440" s="18" t="s">
        <v>7</v>
      </c>
      <c r="AT440" s="18"/>
      <c r="AU440" s="18" t="s">
        <v>7</v>
      </c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23"/>
      <c r="CK440" s="18"/>
      <c r="CL440" s="9">
        <v>3</v>
      </c>
      <c r="CM440" s="18"/>
      <c r="CN440" s="10">
        <v>2</v>
      </c>
      <c r="CO440" s="11">
        <f t="shared" si="13"/>
        <v>4</v>
      </c>
      <c r="CP440" s="11" t="str">
        <f t="shared" si="14"/>
        <v>Realizar seguimiento</v>
      </c>
      <c r="CQ440" s="11">
        <f t="shared" si="15"/>
        <v>2</v>
      </c>
      <c r="CR440" s="12">
        <f>VLOOKUP(B440,[1]Conexión!A:B,2,0)</f>
        <v>44757</v>
      </c>
      <c r="CS440" s="13">
        <v>1</v>
      </c>
      <c r="CT440" s="14"/>
      <c r="CU440" s="14"/>
      <c r="CV440" s="14">
        <f t="shared" si="12"/>
        <v>1</v>
      </c>
      <c r="CW440" s="6">
        <v>0.40833333333333333</v>
      </c>
    </row>
    <row r="441" spans="1:101" ht="38.450000000000003" customHeight="1">
      <c r="A441" s="46" t="s">
        <v>590</v>
      </c>
      <c r="B441" s="21" t="s">
        <v>591</v>
      </c>
      <c r="C441" s="51" t="s">
        <v>592</v>
      </c>
      <c r="D441" s="21">
        <v>1057601450</v>
      </c>
      <c r="E441" s="86">
        <v>43895</v>
      </c>
      <c r="F441" s="2" t="s">
        <v>5</v>
      </c>
      <c r="G441" s="2" t="s">
        <v>10</v>
      </c>
      <c r="H441" s="2" t="s">
        <v>11</v>
      </c>
      <c r="I441" s="59" t="s">
        <v>23</v>
      </c>
      <c r="J441" s="40" t="s">
        <v>25</v>
      </c>
      <c r="K441" s="16" t="s">
        <v>49</v>
      </c>
      <c r="L441" s="48">
        <v>3106143345</v>
      </c>
      <c r="M441" s="21" t="s">
        <v>56</v>
      </c>
      <c r="N441" s="4" t="str">
        <f>IFERROR(VLOOKUP(D441,[1]Clientes!A:D,4,0),"Por Actualizar")</f>
        <v>Angela Parra</v>
      </c>
      <c r="O441" s="21" t="s">
        <v>6</v>
      </c>
      <c r="P441" s="21" t="s">
        <v>15</v>
      </c>
      <c r="Q441" s="20" t="str">
        <f>IFERROR(VLOOKUP(D441,[1]Clientes!A:C,3,0),"Por Actualizar")</f>
        <v>ATH</v>
      </c>
      <c r="R441" s="26" t="s">
        <v>16</v>
      </c>
      <c r="S441" s="32">
        <v>0.18</v>
      </c>
      <c r="T441" s="32">
        <v>0.23</v>
      </c>
      <c r="U441" s="32"/>
      <c r="V441" s="32"/>
      <c r="W441" s="32"/>
      <c r="X441" s="32"/>
      <c r="Y441" s="32"/>
      <c r="Z441" s="32"/>
      <c r="AA441" s="32"/>
      <c r="AB441" s="32"/>
      <c r="AC441" s="32"/>
      <c r="AD441" s="7">
        <f t="shared" si="16"/>
        <v>0.20500000000000002</v>
      </c>
      <c r="AE441" s="18" t="s">
        <v>7</v>
      </c>
      <c r="AF441" s="18">
        <v>44409</v>
      </c>
      <c r="AG441" s="18" t="s">
        <v>7</v>
      </c>
      <c r="AH441" s="18">
        <v>44409</v>
      </c>
      <c r="AI441" s="18"/>
      <c r="AJ441" s="18" t="s">
        <v>7</v>
      </c>
      <c r="AK441" s="18" t="s">
        <v>7</v>
      </c>
      <c r="AL441" s="18" t="s">
        <v>57</v>
      </c>
      <c r="AM441" s="18" t="s">
        <v>57</v>
      </c>
      <c r="AN441" s="18">
        <v>44470</v>
      </c>
      <c r="AO441" s="18">
        <v>44470</v>
      </c>
      <c r="AP441" s="18">
        <v>44501</v>
      </c>
      <c r="AQ441" s="18"/>
      <c r="AR441" s="18" t="s">
        <v>7</v>
      </c>
      <c r="AS441" s="18">
        <v>44521</v>
      </c>
      <c r="AT441" s="18">
        <v>44531</v>
      </c>
      <c r="AU441" s="18">
        <v>44531</v>
      </c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 t="s">
        <v>7</v>
      </c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23"/>
      <c r="CK441" s="18"/>
      <c r="CL441" s="9">
        <v>5</v>
      </c>
      <c r="CM441" s="18"/>
      <c r="CN441" s="10">
        <v>6</v>
      </c>
      <c r="CO441" s="11">
        <f t="shared" si="13"/>
        <v>6</v>
      </c>
      <c r="CP441" s="11" t="str">
        <f t="shared" si="14"/>
        <v>No seguimiento</v>
      </c>
      <c r="CQ441" s="11">
        <f t="shared" si="15"/>
        <v>0</v>
      </c>
      <c r="CR441" s="12">
        <f>VLOOKUP(B441,[1]Conexión!A:B,2,0)</f>
        <v>44938</v>
      </c>
      <c r="CS441" s="10"/>
      <c r="CT441" s="14"/>
      <c r="CU441" s="14"/>
      <c r="CV441" s="14">
        <f t="shared" si="12"/>
        <v>0</v>
      </c>
      <c r="CW441" s="6">
        <v>0.48200000000000004</v>
      </c>
    </row>
    <row r="442" spans="1:101" ht="38.450000000000003" customHeight="1">
      <c r="A442" s="46" t="s">
        <v>593</v>
      </c>
      <c r="B442" s="81" t="s">
        <v>594</v>
      </c>
      <c r="C442" s="51" t="s">
        <v>595</v>
      </c>
      <c r="D442" s="21">
        <v>1024538705</v>
      </c>
      <c r="E442" s="86">
        <v>43878</v>
      </c>
      <c r="F442" s="2" t="s">
        <v>5</v>
      </c>
      <c r="G442" s="2" t="s">
        <v>5</v>
      </c>
      <c r="H442" s="2" t="s">
        <v>11</v>
      </c>
      <c r="I442" s="59" t="s">
        <v>23</v>
      </c>
      <c r="J442" s="25" t="s">
        <v>33</v>
      </c>
      <c r="K442" s="16" t="s">
        <v>70</v>
      </c>
      <c r="L442" s="48">
        <v>3202842475</v>
      </c>
      <c r="M442" s="21" t="s">
        <v>55</v>
      </c>
      <c r="N442" s="4" t="str">
        <f>IFERROR(VLOOKUP(D442,[1]Clientes!A:D,4,0),"Por Actualizar")</f>
        <v>Omaida Quintero</v>
      </c>
      <c r="O442" s="21" t="s">
        <v>6</v>
      </c>
      <c r="P442" s="44" t="s">
        <v>15</v>
      </c>
      <c r="Q442" s="20" t="str">
        <f>IFERROR(VLOOKUP(D442,[1]Clientes!A:C,3,0),"Por Actualizar")</f>
        <v>Alkosto</v>
      </c>
      <c r="R442" s="26" t="s">
        <v>16</v>
      </c>
      <c r="S442" s="32">
        <v>0.28999999999999998</v>
      </c>
      <c r="T442" s="32">
        <v>0.36</v>
      </c>
      <c r="U442" s="32">
        <v>0.25</v>
      </c>
      <c r="V442" s="32">
        <v>0</v>
      </c>
      <c r="W442" s="32">
        <v>0</v>
      </c>
      <c r="X442" s="32">
        <v>0</v>
      </c>
      <c r="Y442" s="32" t="s">
        <v>16</v>
      </c>
      <c r="Z442" s="32" t="s">
        <v>596</v>
      </c>
      <c r="AA442" s="32" t="s">
        <v>596</v>
      </c>
      <c r="AB442" s="32" t="s">
        <v>596</v>
      </c>
      <c r="AC442" s="32"/>
      <c r="AD442" s="7">
        <f t="shared" si="16"/>
        <v>0.15</v>
      </c>
      <c r="AE442" s="18" t="s">
        <v>7</v>
      </c>
      <c r="AF442" s="18">
        <v>44409</v>
      </c>
      <c r="AG442" s="18">
        <v>44409</v>
      </c>
      <c r="AH442" s="18" t="s">
        <v>57</v>
      </c>
      <c r="AI442" s="18"/>
      <c r="AJ442" s="18" t="s">
        <v>57</v>
      </c>
      <c r="AK442" s="18" t="s">
        <v>57</v>
      </c>
      <c r="AL442" s="18">
        <v>44470</v>
      </c>
      <c r="AM442" s="18">
        <v>44470</v>
      </c>
      <c r="AN442" s="18">
        <v>44501</v>
      </c>
      <c r="AO442" s="18">
        <v>44501</v>
      </c>
      <c r="AP442" s="18">
        <v>44501</v>
      </c>
      <c r="AQ442" s="18"/>
      <c r="AR442" s="18">
        <v>44531</v>
      </c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23"/>
      <c r="CK442" s="18"/>
      <c r="CL442" s="9">
        <v>5</v>
      </c>
      <c r="CM442" s="18"/>
      <c r="CN442" s="10">
        <v>1</v>
      </c>
      <c r="CO442" s="11">
        <f t="shared" si="13"/>
        <v>1</v>
      </c>
      <c r="CP442" s="11" t="str">
        <f t="shared" si="14"/>
        <v>No seguimiento</v>
      </c>
      <c r="CQ442" s="11">
        <f t="shared" si="15"/>
        <v>0</v>
      </c>
      <c r="CR442" s="12">
        <f>VLOOKUP(B442,[1]Conexión!A:B,2,0)</f>
        <v>44907</v>
      </c>
      <c r="CS442" s="10"/>
      <c r="CT442" s="14"/>
      <c r="CU442" s="14"/>
      <c r="CV442" s="14">
        <f t="shared" si="12"/>
        <v>0</v>
      </c>
      <c r="CW442" s="6">
        <v>0.42233333333333334</v>
      </c>
    </row>
    <row r="443" spans="1:101" ht="38.450000000000003" customHeight="1">
      <c r="A443" s="46" t="s">
        <v>597</v>
      </c>
      <c r="B443" s="21" t="s">
        <v>598</v>
      </c>
      <c r="C443" s="51" t="s">
        <v>599</v>
      </c>
      <c r="D443" s="21">
        <v>1057571873</v>
      </c>
      <c r="E443" s="86">
        <v>43858</v>
      </c>
      <c r="F443" s="2" t="s">
        <v>5</v>
      </c>
      <c r="G443" s="45" t="s">
        <v>5</v>
      </c>
      <c r="H443" s="2" t="s">
        <v>11</v>
      </c>
      <c r="I443" s="59" t="s">
        <v>23</v>
      </c>
      <c r="J443" s="40" t="s">
        <v>35</v>
      </c>
      <c r="K443" s="16" t="s">
        <v>70</v>
      </c>
      <c r="L443" s="48">
        <v>3046315807</v>
      </c>
      <c r="M443" s="21" t="s">
        <v>61</v>
      </c>
      <c r="N443" s="4" t="str">
        <f>IFERROR(VLOOKUP(D443,[1]Clientes!A:D,4,0),"Por Actualizar")</f>
        <v>Mario Martinez</v>
      </c>
      <c r="O443" s="21" t="s">
        <v>6</v>
      </c>
      <c r="P443" s="21" t="s">
        <v>15</v>
      </c>
      <c r="Q443" s="20" t="str">
        <f>IFERROR(VLOOKUP(D443,[1]Clientes!A:C,3,0),"Por Actualizar")</f>
        <v>Compensar</v>
      </c>
      <c r="R443" s="26" t="s">
        <v>30</v>
      </c>
      <c r="S443" s="32">
        <v>0</v>
      </c>
      <c r="T443" s="32">
        <v>0</v>
      </c>
      <c r="U443" s="32">
        <v>0</v>
      </c>
      <c r="V443" s="32">
        <v>0</v>
      </c>
      <c r="W443" s="32">
        <v>0</v>
      </c>
      <c r="X443" s="32">
        <v>0</v>
      </c>
      <c r="Y443" s="32" t="s">
        <v>30</v>
      </c>
      <c r="Z443" s="32" t="s">
        <v>30</v>
      </c>
      <c r="AA443" s="32" t="s">
        <v>30</v>
      </c>
      <c r="AB443" s="32" t="s">
        <v>30</v>
      </c>
      <c r="AC443" s="32" t="s">
        <v>30</v>
      </c>
      <c r="AD443" s="7">
        <f t="shared" si="16"/>
        <v>0</v>
      </c>
      <c r="AE443" s="18" t="s">
        <v>7</v>
      </c>
      <c r="AF443" s="18" t="s">
        <v>7</v>
      </c>
      <c r="AG443" s="18" t="s">
        <v>57</v>
      </c>
      <c r="AH443" s="18" t="s">
        <v>7</v>
      </c>
      <c r="AI443" s="18"/>
      <c r="AJ443" s="18">
        <v>44490</v>
      </c>
      <c r="AK443" s="18">
        <v>44490</v>
      </c>
      <c r="AL443" s="18">
        <v>44470</v>
      </c>
      <c r="AM443" s="18">
        <v>44521</v>
      </c>
      <c r="AN443" s="18">
        <v>44551</v>
      </c>
      <c r="AO443" s="18">
        <v>44551</v>
      </c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 t="s">
        <v>7</v>
      </c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23"/>
      <c r="CK443" s="18"/>
      <c r="CL443" s="9">
        <v>2</v>
      </c>
      <c r="CM443" s="18"/>
      <c r="CN443" s="10">
        <v>4</v>
      </c>
      <c r="CO443" s="11">
        <f t="shared" si="13"/>
        <v>4</v>
      </c>
      <c r="CP443" s="11" t="str">
        <f t="shared" si="14"/>
        <v>No seguimiento</v>
      </c>
      <c r="CQ443" s="11">
        <f t="shared" si="15"/>
        <v>0</v>
      </c>
      <c r="CR443" s="12">
        <f>VLOOKUP(B443,[1]Conexión!A:B,2,0)</f>
        <v>44915</v>
      </c>
      <c r="CS443" s="10"/>
      <c r="CT443" s="14"/>
      <c r="CU443" s="14"/>
      <c r="CV443" s="14">
        <f t="shared" si="12"/>
        <v>0</v>
      </c>
      <c r="CW443" s="6">
        <v>0.80833333333333335</v>
      </c>
    </row>
    <row r="444" spans="1:101" ht="38.450000000000003" customHeight="1">
      <c r="A444" s="46" t="s">
        <v>600</v>
      </c>
      <c r="B444" s="21" t="s">
        <v>601</v>
      </c>
      <c r="C444" s="51" t="s">
        <v>602</v>
      </c>
      <c r="D444" s="21">
        <v>91512134</v>
      </c>
      <c r="E444" s="86">
        <v>44265</v>
      </c>
      <c r="F444" s="2" t="s">
        <v>10</v>
      </c>
      <c r="G444" s="2" t="s">
        <v>10</v>
      </c>
      <c r="H444" s="2" t="s">
        <v>11</v>
      </c>
      <c r="I444" s="58" t="s">
        <v>23</v>
      </c>
      <c r="J444" s="40" t="s">
        <v>35</v>
      </c>
      <c r="K444" s="16" t="s">
        <v>66</v>
      </c>
      <c r="L444" s="48">
        <v>3013169704</v>
      </c>
      <c r="M444" s="21" t="s">
        <v>54</v>
      </c>
      <c r="N444" s="4" t="str">
        <f>IFERROR(VLOOKUP(D444,[1]Clientes!A:D,4,0),"Por Actualizar")</f>
        <v>Jhon Duque</v>
      </c>
      <c r="O444" s="21" t="s">
        <v>6</v>
      </c>
      <c r="P444" s="21" t="s">
        <v>15</v>
      </c>
      <c r="Q444" s="20" t="str">
        <f>IFERROR(VLOOKUP(D444,[1]Clientes!A:C,3,0),"Por Actualizar")</f>
        <v>Seguros Mundial</v>
      </c>
      <c r="R444" s="37" t="s">
        <v>16</v>
      </c>
      <c r="S444" s="37" t="s">
        <v>16</v>
      </c>
      <c r="T444" s="32">
        <v>0</v>
      </c>
      <c r="U444" s="32">
        <v>0</v>
      </c>
      <c r="V444" s="32">
        <v>0</v>
      </c>
      <c r="W444" s="32">
        <v>0</v>
      </c>
      <c r="X444" s="32">
        <v>0</v>
      </c>
      <c r="Y444" s="32" t="s">
        <v>30</v>
      </c>
      <c r="Z444" s="32" t="s">
        <v>30</v>
      </c>
      <c r="AA444" s="32" t="s">
        <v>30</v>
      </c>
      <c r="AB444" s="32" t="s">
        <v>30</v>
      </c>
      <c r="AC444" s="32" t="s">
        <v>30</v>
      </c>
      <c r="AD444" s="7">
        <f t="shared" si="16"/>
        <v>0</v>
      </c>
      <c r="AE444" s="18" t="s">
        <v>7</v>
      </c>
      <c r="AF444" s="18" t="s">
        <v>7</v>
      </c>
      <c r="AG444" s="18" t="s">
        <v>7</v>
      </c>
      <c r="AH444" s="18" t="s">
        <v>7</v>
      </c>
      <c r="AI444" s="18"/>
      <c r="AJ444" s="18" t="s">
        <v>7</v>
      </c>
      <c r="AK444" s="18" t="s">
        <v>7</v>
      </c>
      <c r="AL444" s="18" t="s">
        <v>7</v>
      </c>
      <c r="AM444" s="18" t="s">
        <v>7</v>
      </c>
      <c r="AN444" s="18" t="s">
        <v>7</v>
      </c>
      <c r="AO444" s="18" t="s">
        <v>7</v>
      </c>
      <c r="AP444" s="18" t="s">
        <v>7</v>
      </c>
      <c r="AQ444" s="21" t="s">
        <v>63</v>
      </c>
      <c r="AR444" s="18" t="s">
        <v>7</v>
      </c>
      <c r="AS444" s="18">
        <v>44429</v>
      </c>
      <c r="AT444" s="18">
        <v>44429</v>
      </c>
      <c r="AU444" s="18" t="s">
        <v>57</v>
      </c>
      <c r="AV444" s="18" t="s">
        <v>57</v>
      </c>
      <c r="AW444" s="18">
        <v>44551</v>
      </c>
      <c r="AX444" s="18">
        <v>44551</v>
      </c>
      <c r="AY444" s="18">
        <v>44551</v>
      </c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 t="s">
        <v>7</v>
      </c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23"/>
      <c r="CK444" s="18"/>
      <c r="CL444" s="9">
        <v>6</v>
      </c>
      <c r="CM444" s="18"/>
      <c r="CN444" s="10">
        <v>13</v>
      </c>
      <c r="CO444" s="11">
        <f t="shared" si="13"/>
        <v>13</v>
      </c>
      <c r="CP444" s="11" t="str">
        <f t="shared" si="14"/>
        <v>No seguimiento</v>
      </c>
      <c r="CQ444" s="11">
        <f t="shared" si="15"/>
        <v>0</v>
      </c>
      <c r="CR444" s="12">
        <f>VLOOKUP(B444,[1]Conexión!A:B,2,0)</f>
        <v>44347</v>
      </c>
      <c r="CS444" s="10"/>
      <c r="CT444" s="14"/>
      <c r="CU444" s="14">
        <v>1</v>
      </c>
      <c r="CV444" s="14">
        <f t="shared" si="12"/>
        <v>1</v>
      </c>
      <c r="CW444" s="6">
        <v>0.45133333333333331</v>
      </c>
    </row>
    <row r="445" spans="1:101" ht="38.450000000000003" customHeight="1">
      <c r="A445" s="46" t="s">
        <v>603</v>
      </c>
      <c r="B445" s="21" t="s">
        <v>604</v>
      </c>
      <c r="C445" s="51" t="s">
        <v>605</v>
      </c>
      <c r="D445" s="21">
        <v>1144072975</v>
      </c>
      <c r="E445" s="86">
        <v>43850</v>
      </c>
      <c r="F445" s="2" t="s">
        <v>5</v>
      </c>
      <c r="G445" s="2" t="s">
        <v>10</v>
      </c>
      <c r="H445" s="2" t="s">
        <v>11</v>
      </c>
      <c r="I445" s="59" t="s">
        <v>23</v>
      </c>
      <c r="J445" s="25" t="s">
        <v>33</v>
      </c>
      <c r="K445" s="16" t="s">
        <v>66</v>
      </c>
      <c r="L445" s="16">
        <v>3135107603</v>
      </c>
      <c r="M445" s="21" t="s">
        <v>56</v>
      </c>
      <c r="N445" s="4" t="str">
        <f>IFERROR(VLOOKUP(D445,[1]Clientes!A:D,4,0),"Por Actualizar")</f>
        <v>Mayra Arias</v>
      </c>
      <c r="O445" s="21" t="s">
        <v>68</v>
      </c>
      <c r="P445" s="44" t="s">
        <v>15</v>
      </c>
      <c r="Q445" s="20" t="str">
        <f>IFERROR(VLOOKUP(D445,[1]Clientes!A:C,3,0),"Por Actualizar")</f>
        <v>Banco de Occidente</v>
      </c>
      <c r="R445" s="26" t="s">
        <v>16</v>
      </c>
      <c r="S445" s="32">
        <v>1</v>
      </c>
      <c r="T445" s="32">
        <v>0.67</v>
      </c>
      <c r="U445" s="32">
        <v>0.38</v>
      </c>
      <c r="V445" s="32">
        <v>0</v>
      </c>
      <c r="W445" s="32">
        <v>0</v>
      </c>
      <c r="X445" s="32">
        <v>0.34</v>
      </c>
      <c r="Y445" s="32">
        <v>0.9</v>
      </c>
      <c r="Z445" s="32">
        <v>0</v>
      </c>
      <c r="AA445" s="32">
        <v>0.33</v>
      </c>
      <c r="AB445" s="32">
        <v>0</v>
      </c>
      <c r="AC445" s="32"/>
      <c r="AD445" s="7">
        <f t="shared" si="16"/>
        <v>0.36199999999999999</v>
      </c>
      <c r="AE445" s="18" t="s">
        <v>7</v>
      </c>
      <c r="AF445" s="18" t="s">
        <v>7</v>
      </c>
      <c r="AG445" s="18" t="s">
        <v>7</v>
      </c>
      <c r="AH445" s="18">
        <v>44409</v>
      </c>
      <c r="AI445" s="18"/>
      <c r="AJ445" s="18" t="s">
        <v>7</v>
      </c>
      <c r="AK445" s="28" t="s">
        <v>7</v>
      </c>
      <c r="AL445" s="18" t="s">
        <v>57</v>
      </c>
      <c r="AM445" s="18">
        <v>44470</v>
      </c>
      <c r="AN445" s="18">
        <v>44501</v>
      </c>
      <c r="AO445" s="18">
        <v>44501</v>
      </c>
      <c r="AP445" s="18">
        <v>44531</v>
      </c>
      <c r="AQ445" s="18"/>
      <c r="AR445" s="18">
        <v>44531</v>
      </c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 t="s">
        <v>7</v>
      </c>
      <c r="CC445" s="18"/>
      <c r="CD445" s="18"/>
      <c r="CE445" s="18"/>
      <c r="CF445" s="18"/>
      <c r="CG445" s="18"/>
      <c r="CH445" s="18"/>
      <c r="CI445" s="18"/>
      <c r="CJ445" s="23"/>
      <c r="CK445" s="18"/>
      <c r="CL445" s="9">
        <v>7</v>
      </c>
      <c r="CM445" s="18"/>
      <c r="CN445" s="10">
        <v>6</v>
      </c>
      <c r="CO445" s="11">
        <f t="shared" si="13"/>
        <v>6</v>
      </c>
      <c r="CP445" s="11" t="str">
        <f t="shared" si="14"/>
        <v>No seguimiento</v>
      </c>
      <c r="CQ445" s="11">
        <f t="shared" si="15"/>
        <v>0</v>
      </c>
      <c r="CR445" s="12">
        <f>VLOOKUP(B445,[1]Conexión!A:B,2,0)</f>
        <v>44931</v>
      </c>
      <c r="CS445" s="10"/>
      <c r="CT445" s="14"/>
      <c r="CU445" s="14"/>
      <c r="CV445" s="14">
        <f t="shared" si="12"/>
        <v>0</v>
      </c>
      <c r="CW445" s="6">
        <v>0.56950000000000001</v>
      </c>
    </row>
    <row r="446" spans="1:101" ht="38.450000000000003" customHeight="1">
      <c r="A446" s="46" t="s">
        <v>606</v>
      </c>
      <c r="B446" s="21" t="s">
        <v>607</v>
      </c>
      <c r="C446" s="51" t="s">
        <v>608</v>
      </c>
      <c r="D446" s="21">
        <v>1130587253</v>
      </c>
      <c r="E446" s="86">
        <v>43845</v>
      </c>
      <c r="F446" s="2" t="s">
        <v>5</v>
      </c>
      <c r="G446" s="2" t="s">
        <v>5</v>
      </c>
      <c r="H446" s="2" t="s">
        <v>11</v>
      </c>
      <c r="I446" s="59" t="s">
        <v>23</v>
      </c>
      <c r="J446" s="25" t="s">
        <v>33</v>
      </c>
      <c r="K446" s="16" t="s">
        <v>66</v>
      </c>
      <c r="L446" s="48">
        <v>3105048715</v>
      </c>
      <c r="M446" s="21" t="s">
        <v>55</v>
      </c>
      <c r="N446" s="4" t="str">
        <f>IFERROR(VLOOKUP(D446,[1]Clientes!A:D,4,0),"Por Actualizar")</f>
        <v>Mayra Arias</v>
      </c>
      <c r="O446" s="21" t="s">
        <v>68</v>
      </c>
      <c r="P446" s="44" t="s">
        <v>15</v>
      </c>
      <c r="Q446" s="20" t="str">
        <f>IFERROR(VLOOKUP(D446,[1]Clientes!A:C,3,0),"Por Actualizar")</f>
        <v>Banco de Occidente</v>
      </c>
      <c r="R446" s="26" t="s">
        <v>16</v>
      </c>
      <c r="S446" s="32">
        <v>0.5</v>
      </c>
      <c r="T446" s="32">
        <v>0.9</v>
      </c>
      <c r="U446" s="32">
        <v>0</v>
      </c>
      <c r="V446" s="32">
        <v>0.33</v>
      </c>
      <c r="W446" s="32">
        <v>0.22</v>
      </c>
      <c r="X446" s="32">
        <v>0</v>
      </c>
      <c r="Y446" s="32">
        <v>0.37</v>
      </c>
      <c r="Z446" s="32">
        <v>0.04</v>
      </c>
      <c r="AA446" s="32">
        <v>0.28999999999999998</v>
      </c>
      <c r="AB446" s="32">
        <v>0</v>
      </c>
      <c r="AC446" s="32"/>
      <c r="AD446" s="7">
        <f t="shared" si="16"/>
        <v>0.26500000000000001</v>
      </c>
      <c r="AE446" s="18" t="s">
        <v>7</v>
      </c>
      <c r="AF446" s="18" t="s">
        <v>7</v>
      </c>
      <c r="AG446" s="18" t="s">
        <v>7</v>
      </c>
      <c r="AH446" s="18" t="s">
        <v>7</v>
      </c>
      <c r="AI446" s="18"/>
      <c r="AJ446" s="18" t="s">
        <v>7</v>
      </c>
      <c r="AK446" s="28" t="s">
        <v>7</v>
      </c>
      <c r="AL446" s="18" t="s">
        <v>57</v>
      </c>
      <c r="AM446" s="18">
        <v>44470</v>
      </c>
      <c r="AN446" s="18">
        <v>44501</v>
      </c>
      <c r="AO446" s="18">
        <v>44501</v>
      </c>
      <c r="AP446" s="18">
        <v>44531</v>
      </c>
      <c r="AQ446" s="18"/>
      <c r="AR446" s="18" t="s">
        <v>7</v>
      </c>
      <c r="AS446" s="28" t="s">
        <v>7</v>
      </c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 t="s">
        <v>7</v>
      </c>
      <c r="CC446" s="18"/>
      <c r="CD446" s="18"/>
      <c r="CE446" s="18"/>
      <c r="CF446" s="18"/>
      <c r="CG446" s="18"/>
      <c r="CH446" s="18"/>
      <c r="CI446" s="18" t="s">
        <v>7</v>
      </c>
      <c r="CJ446" s="23"/>
      <c r="CK446" s="18"/>
      <c r="CL446" s="9">
        <v>7</v>
      </c>
      <c r="CM446" s="18"/>
      <c r="CN446" s="10">
        <v>10</v>
      </c>
      <c r="CO446" s="11">
        <f t="shared" si="13"/>
        <v>10</v>
      </c>
      <c r="CP446" s="11" t="str">
        <f t="shared" si="14"/>
        <v>No seguimiento</v>
      </c>
      <c r="CQ446" s="11">
        <f t="shared" si="15"/>
        <v>0</v>
      </c>
      <c r="CR446" s="12">
        <f>VLOOKUP(B446,[1]Conexión!A:B,2,0)</f>
        <v>44922</v>
      </c>
      <c r="CS446" s="10"/>
      <c r="CT446" s="14"/>
      <c r="CU446" s="14"/>
      <c r="CV446" s="14">
        <f t="shared" si="12"/>
        <v>0</v>
      </c>
      <c r="CW446" s="6">
        <v>0.55133333333333334</v>
      </c>
    </row>
    <row r="447" spans="1:101" ht="38.450000000000003" customHeight="1">
      <c r="A447" s="46" t="s">
        <v>609</v>
      </c>
      <c r="B447" s="21" t="s">
        <v>610</v>
      </c>
      <c r="C447" s="51" t="s">
        <v>611</v>
      </c>
      <c r="D447" s="21">
        <v>1013622090</v>
      </c>
      <c r="E447" s="86">
        <v>44260</v>
      </c>
      <c r="F447" s="2" t="s">
        <v>10</v>
      </c>
      <c r="G447" s="2" t="s">
        <v>10</v>
      </c>
      <c r="H447" s="2" t="s">
        <v>11</v>
      </c>
      <c r="I447" s="58" t="s">
        <v>23</v>
      </c>
      <c r="J447" s="25" t="s">
        <v>33</v>
      </c>
      <c r="K447" s="16" t="s">
        <v>49</v>
      </c>
      <c r="L447" s="48">
        <v>3102709224</v>
      </c>
      <c r="M447" s="21" t="s">
        <v>55</v>
      </c>
      <c r="N447" s="4" t="str">
        <f>IFERROR(VLOOKUP(D447,[1]Clientes!A:D,4,0),"Por Actualizar")</f>
        <v>Omaida Quintero</v>
      </c>
      <c r="O447" s="21" t="s">
        <v>6</v>
      </c>
      <c r="P447" s="44" t="s">
        <v>15</v>
      </c>
      <c r="Q447" s="20" t="str">
        <f>IFERROR(VLOOKUP(D447,[1]Clientes!A:C,3,0),"Por Actualizar")</f>
        <v>Alkosto</v>
      </c>
      <c r="R447" s="27" t="s">
        <v>16</v>
      </c>
      <c r="S447" s="32">
        <v>1</v>
      </c>
      <c r="T447" s="32">
        <v>1</v>
      </c>
      <c r="U447" s="32">
        <v>0.18</v>
      </c>
      <c r="V447" s="32">
        <v>0.5</v>
      </c>
      <c r="W447" s="32">
        <v>0</v>
      </c>
      <c r="X447" s="32">
        <v>0</v>
      </c>
      <c r="Y447" s="32" t="s">
        <v>596</v>
      </c>
      <c r="Z447" s="32" t="s">
        <v>596</v>
      </c>
      <c r="AA447" s="32" t="s">
        <v>596</v>
      </c>
      <c r="AB447" s="32" t="s">
        <v>596</v>
      </c>
      <c r="AC447" s="32" t="s">
        <v>596</v>
      </c>
      <c r="AD447" s="7">
        <f t="shared" si="16"/>
        <v>0.44666666666666671</v>
      </c>
      <c r="AE447" s="18" t="s">
        <v>7</v>
      </c>
      <c r="AF447" s="18" t="s">
        <v>7</v>
      </c>
      <c r="AG447" s="18" t="s">
        <v>7</v>
      </c>
      <c r="AH447" s="18" t="s">
        <v>7</v>
      </c>
      <c r="AI447" s="18"/>
      <c r="AJ447" s="18" t="s">
        <v>7</v>
      </c>
      <c r="AK447" s="18" t="s">
        <v>7</v>
      </c>
      <c r="AL447" s="18" t="s">
        <v>7</v>
      </c>
      <c r="AM447" s="18" t="s">
        <v>7</v>
      </c>
      <c r="AN447" s="18" t="s">
        <v>57</v>
      </c>
      <c r="AO447" s="18" t="s">
        <v>7</v>
      </c>
      <c r="AP447" s="18" t="s">
        <v>7</v>
      </c>
      <c r="AQ447" s="18"/>
      <c r="AR447" s="18" t="s">
        <v>7</v>
      </c>
      <c r="AS447" s="18" t="s">
        <v>7</v>
      </c>
      <c r="AT447" s="18" t="s">
        <v>7</v>
      </c>
      <c r="AU447" s="18" t="s">
        <v>7</v>
      </c>
      <c r="AV447" s="18">
        <v>44551</v>
      </c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 t="s">
        <v>7</v>
      </c>
      <c r="BI447" s="18"/>
      <c r="BJ447" s="18"/>
      <c r="BK447" s="18"/>
      <c r="BL447" s="18"/>
      <c r="BM447" s="18"/>
      <c r="BN447" s="18"/>
      <c r="BO447" s="18"/>
      <c r="BP447" s="18" t="s">
        <v>7</v>
      </c>
      <c r="BQ447" s="18"/>
      <c r="BR447" s="18" t="s">
        <v>7</v>
      </c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 t="s">
        <v>7</v>
      </c>
      <c r="CD447" s="18"/>
      <c r="CE447" s="18"/>
      <c r="CF447" s="18"/>
      <c r="CG447" s="18"/>
      <c r="CH447" s="18"/>
      <c r="CI447" s="18"/>
      <c r="CJ447" s="23"/>
      <c r="CK447" s="18"/>
      <c r="CL447" s="9">
        <v>2</v>
      </c>
      <c r="CM447" s="18"/>
      <c r="CN447" s="10">
        <v>18</v>
      </c>
      <c r="CO447" s="11">
        <f t="shared" si="13"/>
        <v>18</v>
      </c>
      <c r="CP447" s="11" t="str">
        <f t="shared" si="14"/>
        <v>No seguimiento</v>
      </c>
      <c r="CQ447" s="11">
        <f t="shared" si="15"/>
        <v>0</v>
      </c>
      <c r="CR447" s="12">
        <f>VLOOKUP(B447,[1]Conexión!A:B,2,0)</f>
        <v>44929</v>
      </c>
      <c r="CS447" s="10"/>
      <c r="CT447" s="14"/>
      <c r="CU447" s="14"/>
      <c r="CV447" s="14">
        <f t="shared" si="12"/>
        <v>0</v>
      </c>
      <c r="CW447" s="6">
        <v>0.56950000000000001</v>
      </c>
    </row>
    <row r="448" spans="1:101" ht="38.450000000000003" customHeight="1">
      <c r="A448" s="46" t="s">
        <v>612</v>
      </c>
      <c r="B448" s="21" t="s">
        <v>613</v>
      </c>
      <c r="C448" s="51" t="s">
        <v>614</v>
      </c>
      <c r="D448" s="21">
        <v>1015437351</v>
      </c>
      <c r="E448" s="86">
        <v>44242</v>
      </c>
      <c r="F448" s="3" t="s">
        <v>59</v>
      </c>
      <c r="G448" s="2" t="s">
        <v>5</v>
      </c>
      <c r="H448" s="2" t="s">
        <v>11</v>
      </c>
      <c r="I448" s="58" t="s">
        <v>23</v>
      </c>
      <c r="J448" s="68" t="s">
        <v>36</v>
      </c>
      <c r="K448" s="16" t="s">
        <v>49</v>
      </c>
      <c r="L448" s="48">
        <v>3142755165</v>
      </c>
      <c r="M448" s="21" t="s">
        <v>615</v>
      </c>
      <c r="N448" s="4" t="s">
        <v>4</v>
      </c>
      <c r="O448" s="21" t="s">
        <v>6</v>
      </c>
      <c r="P448" s="21" t="s">
        <v>1</v>
      </c>
      <c r="Q448" s="20" t="str">
        <f>IFERROR(VLOOKUP(D448,[1]Clientes!A:C,3,0),"Por Actualizar")</f>
        <v>Comercial</v>
      </c>
      <c r="R448" s="26">
        <v>1</v>
      </c>
      <c r="S448" s="27" t="s">
        <v>30</v>
      </c>
      <c r="T448" s="32">
        <v>1</v>
      </c>
      <c r="U448" s="32">
        <v>1</v>
      </c>
      <c r="V448" s="32">
        <v>0.5</v>
      </c>
      <c r="W448" s="32">
        <v>1</v>
      </c>
      <c r="X448" s="32" t="s">
        <v>30</v>
      </c>
      <c r="Y448" s="32" t="s">
        <v>30</v>
      </c>
      <c r="Z448" s="32" t="s">
        <v>30</v>
      </c>
      <c r="AA448" s="32" t="s">
        <v>30</v>
      </c>
      <c r="AB448" s="32" t="s">
        <v>30</v>
      </c>
      <c r="AC448" s="32" t="s">
        <v>30</v>
      </c>
      <c r="AD448" s="7">
        <f t="shared" si="16"/>
        <v>0.9</v>
      </c>
      <c r="AE448" s="18" t="s">
        <v>7</v>
      </c>
      <c r="AF448" s="18" t="s">
        <v>7</v>
      </c>
      <c r="AG448" s="18" t="s">
        <v>7</v>
      </c>
      <c r="AH448" s="18" t="s">
        <v>7</v>
      </c>
      <c r="AI448" s="18"/>
      <c r="AJ448" s="18" t="s">
        <v>7</v>
      </c>
      <c r="AK448" s="18" t="s">
        <v>27</v>
      </c>
      <c r="AL448" s="18" t="s">
        <v>27</v>
      </c>
      <c r="AM448" s="18" t="s">
        <v>27</v>
      </c>
      <c r="AN448" s="18" t="s">
        <v>27</v>
      </c>
      <c r="AO448" s="18" t="s">
        <v>27</v>
      </c>
      <c r="AP448" s="18" t="s">
        <v>27</v>
      </c>
      <c r="AQ448" s="18"/>
      <c r="AR448" s="18" t="s">
        <v>27</v>
      </c>
      <c r="AS448" s="18" t="s">
        <v>27</v>
      </c>
      <c r="AT448" s="18" t="s">
        <v>27</v>
      </c>
      <c r="AU448" s="18" t="s">
        <v>27</v>
      </c>
      <c r="AV448" s="18" t="s">
        <v>27</v>
      </c>
      <c r="AW448" s="18" t="s">
        <v>27</v>
      </c>
      <c r="AX448" s="18" t="s">
        <v>27</v>
      </c>
      <c r="AY448" s="18" t="s">
        <v>27</v>
      </c>
      <c r="AZ448" s="18" t="s">
        <v>27</v>
      </c>
      <c r="BA448" s="18" t="s">
        <v>27</v>
      </c>
      <c r="BB448" s="18" t="s">
        <v>27</v>
      </c>
      <c r="BC448" s="18" t="s">
        <v>27</v>
      </c>
      <c r="BD448" s="18"/>
      <c r="BE448" s="18"/>
      <c r="BF448" s="18"/>
      <c r="BG448" s="18"/>
      <c r="BH448" s="18" t="s">
        <v>7</v>
      </c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23"/>
      <c r="CK448" s="18"/>
      <c r="CL448" s="9">
        <v>0</v>
      </c>
      <c r="CM448" s="18"/>
      <c r="CN448" s="10">
        <v>6</v>
      </c>
      <c r="CO448" s="11">
        <f t="shared" si="13"/>
        <v>6</v>
      </c>
      <c r="CP448" s="11" t="str">
        <f t="shared" si="14"/>
        <v>No seguimiento</v>
      </c>
      <c r="CQ448" s="11">
        <f t="shared" si="15"/>
        <v>0</v>
      </c>
      <c r="CR448" s="12">
        <f>VLOOKUP(B448,[1]Conexión!A:B,2,0)</f>
        <v>44900</v>
      </c>
      <c r="CS448" s="10"/>
      <c r="CT448" s="14"/>
      <c r="CU448" s="14"/>
      <c r="CV448" s="14">
        <f t="shared" si="12"/>
        <v>0</v>
      </c>
      <c r="CW448" s="6" t="s">
        <v>51</v>
      </c>
    </row>
    <row r="449" spans="1:101" ht="38.450000000000003" customHeight="1">
      <c r="A449" s="46" t="s">
        <v>616</v>
      </c>
      <c r="B449" s="21" t="s">
        <v>617</v>
      </c>
      <c r="C449" s="51" t="s">
        <v>618</v>
      </c>
      <c r="D449" s="21">
        <v>1128272887</v>
      </c>
      <c r="E449" s="86">
        <v>43817</v>
      </c>
      <c r="F449" s="2" t="s">
        <v>5</v>
      </c>
      <c r="G449" s="29" t="s">
        <v>5</v>
      </c>
      <c r="H449" s="2" t="s">
        <v>11</v>
      </c>
      <c r="I449" s="80" t="s">
        <v>23</v>
      </c>
      <c r="J449" s="15" t="s">
        <v>33</v>
      </c>
      <c r="K449" s="24" t="s">
        <v>49</v>
      </c>
      <c r="L449" s="48">
        <v>3005777194</v>
      </c>
      <c r="M449" s="21" t="s">
        <v>260</v>
      </c>
      <c r="N449" s="4" t="str">
        <f>IFERROR(VLOOKUP(D449,[1]Clientes!A:D,4,0),"Por Actualizar")</f>
        <v>Carlos Jimenez</v>
      </c>
      <c r="O449" s="21" t="s">
        <v>14</v>
      </c>
      <c r="P449" s="21" t="s">
        <v>15</v>
      </c>
      <c r="Q449" s="20" t="str">
        <f>IFERROR(VLOOKUP(D449,[1]Clientes!A:C,3,0),"Por Actualizar")</f>
        <v>Coltefinanciera</v>
      </c>
      <c r="R449" s="26" t="s">
        <v>16</v>
      </c>
      <c r="S449" s="32">
        <v>0.85</v>
      </c>
      <c r="T449" s="32">
        <v>0.75</v>
      </c>
      <c r="U449" s="32">
        <v>0.27</v>
      </c>
      <c r="V449" s="32">
        <v>0.7</v>
      </c>
      <c r="W449" s="32">
        <v>0.45</v>
      </c>
      <c r="X449" s="32">
        <v>0.75</v>
      </c>
      <c r="Y449" s="32">
        <v>0</v>
      </c>
      <c r="Z449" s="32" t="s">
        <v>16</v>
      </c>
      <c r="AA449" s="32" t="s">
        <v>16</v>
      </c>
      <c r="AB449" s="32">
        <v>0.77</v>
      </c>
      <c r="AC449" s="32">
        <v>0.4</v>
      </c>
      <c r="AD449" s="7">
        <f t="shared" si="16"/>
        <v>0.54888888888888898</v>
      </c>
      <c r="AE449" s="18" t="s">
        <v>7</v>
      </c>
      <c r="AF449" s="18" t="s">
        <v>7</v>
      </c>
      <c r="AG449" s="18" t="s">
        <v>7</v>
      </c>
      <c r="AH449" s="18" t="s">
        <v>7</v>
      </c>
      <c r="AI449" s="18"/>
      <c r="AJ449" s="18" t="s">
        <v>7</v>
      </c>
      <c r="AK449" s="18" t="s">
        <v>7</v>
      </c>
      <c r="AL449" s="18" t="s">
        <v>7</v>
      </c>
      <c r="AM449" s="18" t="s">
        <v>7</v>
      </c>
      <c r="AN449" s="18" t="s">
        <v>7</v>
      </c>
      <c r="AO449" s="18" t="s">
        <v>7</v>
      </c>
      <c r="AP449" s="18" t="s">
        <v>7</v>
      </c>
      <c r="AQ449" s="18" t="s">
        <v>7</v>
      </c>
      <c r="AR449" s="18" t="s">
        <v>7</v>
      </c>
      <c r="AS449" s="18" t="s">
        <v>7</v>
      </c>
      <c r="AT449" s="18" t="s">
        <v>7</v>
      </c>
      <c r="AU449" s="18" t="s">
        <v>7</v>
      </c>
      <c r="AV449" s="18">
        <v>44490</v>
      </c>
      <c r="AW449" s="18" t="s">
        <v>7</v>
      </c>
      <c r="AX449" s="8" t="s">
        <v>7</v>
      </c>
      <c r="AY449" s="18"/>
      <c r="AZ449" s="18" t="s">
        <v>7</v>
      </c>
      <c r="BA449" s="18" t="s">
        <v>7</v>
      </c>
      <c r="BB449" s="18" t="s">
        <v>7</v>
      </c>
      <c r="BC449" s="18"/>
      <c r="BD449" s="18"/>
      <c r="BE449" s="18"/>
      <c r="BF449" s="18"/>
      <c r="BG449" s="18"/>
      <c r="BH449" s="18" t="s">
        <v>7</v>
      </c>
      <c r="BI449" s="18"/>
      <c r="BJ449" s="18"/>
      <c r="BK449" s="18"/>
      <c r="BL449" s="18"/>
      <c r="BM449" s="18"/>
      <c r="BN449" s="8" t="s">
        <v>7</v>
      </c>
      <c r="BO449" s="18"/>
      <c r="BP449" s="18"/>
      <c r="BQ449" s="18"/>
      <c r="BR449" s="18"/>
      <c r="BS449" s="18" t="s">
        <v>7</v>
      </c>
      <c r="BT449" s="18"/>
      <c r="BU449" s="18"/>
      <c r="BV449" s="18"/>
      <c r="BW449" s="18"/>
      <c r="BX449" s="18"/>
      <c r="BY449" s="18"/>
      <c r="BZ449" s="18"/>
      <c r="CA449" s="18" t="s">
        <v>7</v>
      </c>
      <c r="CB449" s="18"/>
      <c r="CC449" s="18" t="s">
        <v>7</v>
      </c>
      <c r="CD449" s="18" t="s">
        <v>7</v>
      </c>
      <c r="CE449" s="18"/>
      <c r="CF449" s="18"/>
      <c r="CG449" s="18"/>
      <c r="CH449" s="18"/>
      <c r="CI449" s="18"/>
      <c r="CJ449" s="23"/>
      <c r="CK449" s="18"/>
      <c r="CL449" s="9">
        <v>3</v>
      </c>
      <c r="CM449" s="18"/>
      <c r="CN449" s="10">
        <v>26</v>
      </c>
      <c r="CO449" s="11">
        <f t="shared" si="13"/>
        <v>27</v>
      </c>
      <c r="CP449" s="11" t="str">
        <f t="shared" si="14"/>
        <v>Realizar seguimiento</v>
      </c>
      <c r="CQ449" s="11">
        <f t="shared" si="15"/>
        <v>1</v>
      </c>
      <c r="CR449" s="12">
        <f>VLOOKUP(B449,[1]Conexión!A:B,2,0)</f>
        <v>44937</v>
      </c>
      <c r="CS449" s="13">
        <v>1</v>
      </c>
      <c r="CT449" s="14"/>
      <c r="CU449" s="14"/>
      <c r="CV449" s="14">
        <f t="shared" si="12"/>
        <v>1</v>
      </c>
      <c r="CW449" s="6">
        <v>0.77500000000000002</v>
      </c>
    </row>
    <row r="450" spans="1:101" ht="38.450000000000003" customHeight="1">
      <c r="A450" s="56" t="s">
        <v>619</v>
      </c>
      <c r="B450" s="81" t="s">
        <v>620</v>
      </c>
      <c r="C450" s="51" t="s">
        <v>621</v>
      </c>
      <c r="D450" s="21">
        <v>1010180335</v>
      </c>
      <c r="E450" s="86">
        <v>44239</v>
      </c>
      <c r="F450" s="2" t="s">
        <v>10</v>
      </c>
      <c r="G450" s="2" t="s">
        <v>10</v>
      </c>
      <c r="H450" s="2" t="s">
        <v>11</v>
      </c>
      <c r="I450" s="58" t="s">
        <v>23</v>
      </c>
      <c r="J450" s="41" t="s">
        <v>35</v>
      </c>
      <c r="K450" s="16" t="s">
        <v>49</v>
      </c>
      <c r="L450" s="48">
        <v>3184723414</v>
      </c>
      <c r="M450" s="21" t="s">
        <v>260</v>
      </c>
      <c r="N450" s="4" t="str">
        <f>IFERROR(VLOOKUP(D450,[1]Clientes!A:D,4,0),"Por Actualizar")</f>
        <v>Mario Martinez</v>
      </c>
      <c r="O450" s="21" t="s">
        <v>6</v>
      </c>
      <c r="P450" s="21" t="s">
        <v>15</v>
      </c>
      <c r="Q450" s="20" t="str">
        <f>IFERROR(VLOOKUP(D450,[1]Clientes!A:C,3,0),"Por Actualizar")</f>
        <v>Servientrega</v>
      </c>
      <c r="R450" s="26">
        <v>0.36</v>
      </c>
      <c r="S450" s="32">
        <v>0.69</v>
      </c>
      <c r="T450" s="32">
        <v>0.22</v>
      </c>
      <c r="U450" s="32">
        <v>0</v>
      </c>
      <c r="V450" s="32">
        <v>0</v>
      </c>
      <c r="W450" s="32">
        <v>0</v>
      </c>
      <c r="X450" s="32" t="s">
        <v>30</v>
      </c>
      <c r="Y450" s="32" t="s">
        <v>30</v>
      </c>
      <c r="Z450" s="32" t="s">
        <v>30</v>
      </c>
      <c r="AA450" s="32" t="s">
        <v>30</v>
      </c>
      <c r="AB450" s="32" t="s">
        <v>30</v>
      </c>
      <c r="AC450" s="32" t="s">
        <v>30</v>
      </c>
      <c r="AD450" s="7">
        <f t="shared" si="16"/>
        <v>0.21166666666666664</v>
      </c>
      <c r="AE450" s="18" t="s">
        <v>7</v>
      </c>
      <c r="AF450" s="18">
        <v>44409</v>
      </c>
      <c r="AG450" s="18">
        <v>44409</v>
      </c>
      <c r="AH450" s="18" t="s">
        <v>57</v>
      </c>
      <c r="AI450" s="18"/>
      <c r="AJ450" s="18" t="s">
        <v>57</v>
      </c>
      <c r="AK450" s="18" t="s">
        <v>57</v>
      </c>
      <c r="AL450" s="18">
        <v>44470</v>
      </c>
      <c r="AM450" s="18">
        <v>44470</v>
      </c>
      <c r="AN450" s="18">
        <v>44501</v>
      </c>
      <c r="AO450" s="28" t="s">
        <v>7</v>
      </c>
      <c r="AP450" s="18">
        <v>44531</v>
      </c>
      <c r="AQ450" s="18"/>
      <c r="AR450" s="18">
        <v>44531</v>
      </c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23"/>
      <c r="CK450" s="18"/>
      <c r="CL450" s="9">
        <v>4</v>
      </c>
      <c r="CM450" s="18"/>
      <c r="CN450" s="10">
        <v>2</v>
      </c>
      <c r="CO450" s="11">
        <f t="shared" si="13"/>
        <v>2</v>
      </c>
      <c r="CP450" s="11" t="str">
        <f t="shared" si="14"/>
        <v>No seguimiento</v>
      </c>
      <c r="CQ450" s="11">
        <f t="shared" si="15"/>
        <v>0</v>
      </c>
      <c r="CR450" s="12">
        <f>VLOOKUP(B450,[1]Conexión!A:B,2,0)</f>
        <v>44894</v>
      </c>
      <c r="CS450" s="13">
        <v>1</v>
      </c>
      <c r="CT450" s="14"/>
      <c r="CU450" s="14"/>
      <c r="CV450" s="14">
        <f t="shared" si="12"/>
        <v>1</v>
      </c>
      <c r="CW450" s="6" t="s">
        <v>51</v>
      </c>
    </row>
    <row r="451" spans="1:101" ht="38.450000000000003" customHeight="1">
      <c r="A451" s="46" t="s">
        <v>622</v>
      </c>
      <c r="B451" s="21" t="s">
        <v>623</v>
      </c>
      <c r="C451" s="36" t="s">
        <v>624</v>
      </c>
      <c r="D451" s="21">
        <v>1010230637</v>
      </c>
      <c r="E451" s="86">
        <v>43802</v>
      </c>
      <c r="F451" s="2" t="s">
        <v>5</v>
      </c>
      <c r="G451" s="2" t="s">
        <v>5</v>
      </c>
      <c r="H451" s="2" t="s">
        <v>11</v>
      </c>
      <c r="I451" s="59" t="s">
        <v>23</v>
      </c>
      <c r="J451" s="40" t="s">
        <v>33</v>
      </c>
      <c r="K451" s="16" t="s">
        <v>49</v>
      </c>
      <c r="L451" s="48" t="s">
        <v>625</v>
      </c>
      <c r="M451" s="21" t="s">
        <v>260</v>
      </c>
      <c r="N451" s="4" t="str">
        <f>IFERROR(VLOOKUP(D451,[1]Clientes!A:D,4,0),"Por Actualizar")</f>
        <v>Mayra Arias</v>
      </c>
      <c r="O451" s="21" t="s">
        <v>6</v>
      </c>
      <c r="P451" s="21" t="s">
        <v>15</v>
      </c>
      <c r="Q451" s="20" t="str">
        <f>IFERROR(VLOOKUP(D451,[1]Clientes!A:C,3,0),"Por Actualizar")</f>
        <v>Experian</v>
      </c>
      <c r="R451" s="26" t="s">
        <v>16</v>
      </c>
      <c r="S451" s="32">
        <v>0</v>
      </c>
      <c r="T451" s="32">
        <v>0</v>
      </c>
      <c r="U451" s="32">
        <v>0</v>
      </c>
      <c r="V451" s="32">
        <v>0</v>
      </c>
      <c r="W451" s="32">
        <v>0</v>
      </c>
      <c r="X451" s="32">
        <v>0</v>
      </c>
      <c r="Y451" s="32">
        <v>0</v>
      </c>
      <c r="Z451" s="32">
        <v>0</v>
      </c>
      <c r="AA451" s="32">
        <v>0</v>
      </c>
      <c r="AB451" s="32">
        <v>0</v>
      </c>
      <c r="AC451" s="32"/>
      <c r="AD451" s="7">
        <f t="shared" si="16"/>
        <v>0</v>
      </c>
      <c r="AE451" s="18" t="s">
        <v>7</v>
      </c>
      <c r="AF451" s="18" t="s">
        <v>7</v>
      </c>
      <c r="AG451" s="18" t="s">
        <v>7</v>
      </c>
      <c r="AH451" s="18" t="s">
        <v>7</v>
      </c>
      <c r="AI451" s="18"/>
      <c r="AJ451" s="18" t="s">
        <v>7</v>
      </c>
      <c r="AK451" s="18" t="s">
        <v>7</v>
      </c>
      <c r="AL451" s="18" t="s">
        <v>7</v>
      </c>
      <c r="AM451" s="18">
        <v>44429</v>
      </c>
      <c r="AN451" s="18" t="s">
        <v>57</v>
      </c>
      <c r="AO451" s="18" t="s">
        <v>57</v>
      </c>
      <c r="AP451" s="18">
        <v>44490</v>
      </c>
      <c r="AQ451" s="18"/>
      <c r="AR451" s="18" t="s">
        <v>7</v>
      </c>
      <c r="AS451" s="18">
        <v>44490</v>
      </c>
      <c r="AT451" s="18">
        <v>44521</v>
      </c>
      <c r="AU451" s="18">
        <v>44521</v>
      </c>
      <c r="AV451" s="18">
        <v>44551</v>
      </c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 t="s">
        <v>7</v>
      </c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23"/>
      <c r="CK451" s="18"/>
      <c r="CL451" s="9">
        <v>7</v>
      </c>
      <c r="CM451" s="18"/>
      <c r="CN451" s="10">
        <v>9</v>
      </c>
      <c r="CO451" s="11">
        <f t="shared" si="13"/>
        <v>9</v>
      </c>
      <c r="CP451" s="11" t="str">
        <f t="shared" si="14"/>
        <v>No seguimiento</v>
      </c>
      <c r="CQ451" s="11">
        <f t="shared" si="15"/>
        <v>0</v>
      </c>
      <c r="CR451" s="12">
        <f>VLOOKUP(B451,[1]Conexión!A:B,2,0)</f>
        <v>44685</v>
      </c>
      <c r="CS451" s="13">
        <v>1</v>
      </c>
      <c r="CT451" s="14"/>
      <c r="CU451" s="14"/>
      <c r="CV451" s="14">
        <f t="shared" si="12"/>
        <v>1</v>
      </c>
      <c r="CW451" s="6">
        <v>0.71666666666666667</v>
      </c>
    </row>
    <row r="452" spans="1:101" ht="38.450000000000003" customHeight="1">
      <c r="A452" s="56" t="s">
        <v>626</v>
      </c>
      <c r="B452" s="57" t="s">
        <v>627</v>
      </c>
      <c r="C452" s="51" t="s">
        <v>628</v>
      </c>
      <c r="D452" s="21">
        <v>1016031749</v>
      </c>
      <c r="E452" s="86">
        <v>43794</v>
      </c>
      <c r="F452" s="2" t="s">
        <v>5</v>
      </c>
      <c r="G452" s="2" t="s">
        <v>5</v>
      </c>
      <c r="H452" s="2" t="s">
        <v>11</v>
      </c>
      <c r="I452" s="59" t="s">
        <v>23</v>
      </c>
      <c r="J452" s="16" t="s">
        <v>24</v>
      </c>
      <c r="K452" s="16" t="s">
        <v>49</v>
      </c>
      <c r="L452" s="48">
        <v>3115456482</v>
      </c>
      <c r="M452" s="21" t="s">
        <v>629</v>
      </c>
      <c r="N452" s="4" t="str">
        <f>IFERROR(VLOOKUP(D452,[1]Clientes!A:D,4,0),"Por Actualizar")</f>
        <v>Patricia Sanchez</v>
      </c>
      <c r="O452" s="21" t="s">
        <v>6</v>
      </c>
      <c r="P452" s="21" t="s">
        <v>15</v>
      </c>
      <c r="Q452" s="20" t="str">
        <f>IFERROR(VLOOKUP(D452,[1]Clientes!A:C,3,0),"Por Actualizar")</f>
        <v>Telefónica</v>
      </c>
      <c r="R452" s="26" t="s">
        <v>16</v>
      </c>
      <c r="S452" s="32">
        <v>0.5</v>
      </c>
      <c r="T452" s="32">
        <v>0.5</v>
      </c>
      <c r="U452" s="32">
        <v>0</v>
      </c>
      <c r="V452" s="32">
        <v>0.28000000000000003</v>
      </c>
      <c r="W452" s="32">
        <v>0</v>
      </c>
      <c r="X452" s="32"/>
      <c r="Y452" s="32"/>
      <c r="Z452" s="32"/>
      <c r="AA452" s="32"/>
      <c r="AB452" s="32"/>
      <c r="AC452" s="32"/>
      <c r="AD452" s="7">
        <f t="shared" si="16"/>
        <v>0.25600000000000001</v>
      </c>
      <c r="AE452" s="18" t="s">
        <v>7</v>
      </c>
      <c r="AF452" s="18" t="s">
        <v>7</v>
      </c>
      <c r="AG452" s="18" t="s">
        <v>7</v>
      </c>
      <c r="AH452" s="18" t="s">
        <v>7</v>
      </c>
      <c r="AI452" s="18"/>
      <c r="AJ452" s="18" t="s">
        <v>7</v>
      </c>
      <c r="AK452" s="18" t="s">
        <v>7</v>
      </c>
      <c r="AL452" s="18" t="s">
        <v>7</v>
      </c>
      <c r="AM452" s="18" t="s">
        <v>7</v>
      </c>
      <c r="AN452" s="18" t="s">
        <v>7</v>
      </c>
      <c r="AO452" s="18" t="s">
        <v>7</v>
      </c>
      <c r="AP452" s="18" t="s">
        <v>7</v>
      </c>
      <c r="AQ452" s="18" t="s">
        <v>7</v>
      </c>
      <c r="AR452" s="18" t="s">
        <v>7</v>
      </c>
      <c r="AS452" s="18" t="s">
        <v>7</v>
      </c>
      <c r="AT452" s="18" t="s">
        <v>7</v>
      </c>
      <c r="AU452" s="18" t="s">
        <v>7</v>
      </c>
      <c r="AV452" s="18" t="s">
        <v>7</v>
      </c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 t="s">
        <v>7</v>
      </c>
      <c r="BI452" s="18"/>
      <c r="BJ452" s="18"/>
      <c r="BK452" s="18"/>
      <c r="BL452" s="18" t="s">
        <v>7</v>
      </c>
      <c r="BM452" s="18"/>
      <c r="BN452" s="18"/>
      <c r="BO452" s="18"/>
      <c r="BP452" s="18" t="s">
        <v>7</v>
      </c>
      <c r="BQ452" s="18"/>
      <c r="BR452" s="18" t="s">
        <v>7</v>
      </c>
      <c r="BS452" s="8" t="s">
        <v>7</v>
      </c>
      <c r="BT452" s="18"/>
      <c r="BU452" s="18"/>
      <c r="BV452" s="18"/>
      <c r="BW452" s="18"/>
      <c r="BX452" s="18"/>
      <c r="BY452" s="18"/>
      <c r="BZ452" s="18"/>
      <c r="CA452" s="18"/>
      <c r="CB452" s="18" t="s">
        <v>7</v>
      </c>
      <c r="CC452" s="18"/>
      <c r="CD452" s="18"/>
      <c r="CE452" s="18"/>
      <c r="CF452" s="18"/>
      <c r="CG452" s="18"/>
      <c r="CH452" s="18" t="s">
        <v>7</v>
      </c>
      <c r="CI452" s="18"/>
      <c r="CJ452" s="23"/>
      <c r="CK452" s="18"/>
      <c r="CL452" s="9">
        <v>2</v>
      </c>
      <c r="CM452" s="18"/>
      <c r="CN452" s="10">
        <v>24</v>
      </c>
      <c r="CO452" s="11">
        <f t="shared" si="13"/>
        <v>24</v>
      </c>
      <c r="CP452" s="11" t="str">
        <f t="shared" si="14"/>
        <v>No seguimiento</v>
      </c>
      <c r="CQ452" s="11">
        <f t="shared" si="15"/>
        <v>0</v>
      </c>
      <c r="CR452" s="12">
        <f>VLOOKUP(B452,[1]Conexión!A:B,2,0)</f>
        <v>44916</v>
      </c>
      <c r="CS452" s="13">
        <v>1</v>
      </c>
      <c r="CT452" s="14"/>
      <c r="CU452" s="14"/>
      <c r="CV452" s="14">
        <f t="shared" si="12"/>
        <v>1</v>
      </c>
      <c r="CW452" s="6">
        <v>0.66400000000000003</v>
      </c>
    </row>
    <row r="453" spans="1:101" ht="38.450000000000003" customHeight="1">
      <c r="A453" s="74" t="s">
        <v>630</v>
      </c>
      <c r="B453" s="21" t="s">
        <v>631</v>
      </c>
      <c r="C453" s="51" t="s">
        <v>632</v>
      </c>
      <c r="D453" s="21">
        <v>1030578563</v>
      </c>
      <c r="E453" s="86">
        <v>44216</v>
      </c>
      <c r="F453" s="2" t="s">
        <v>10</v>
      </c>
      <c r="G453" s="2" t="s">
        <v>5</v>
      </c>
      <c r="H453" s="2" t="s">
        <v>11</v>
      </c>
      <c r="I453" s="58" t="s">
        <v>23</v>
      </c>
      <c r="J453" s="40" t="s">
        <v>12</v>
      </c>
      <c r="K453" s="16" t="s">
        <v>49</v>
      </c>
      <c r="L453" s="48">
        <v>3014094489</v>
      </c>
      <c r="M453" s="21" t="s">
        <v>55</v>
      </c>
      <c r="N453" s="4" t="str">
        <f>IFERROR(VLOOKUP(D453,[1]Clientes!A:D,4,0),"Por Actualizar")</f>
        <v>Angela Parra</v>
      </c>
      <c r="O453" s="21" t="s">
        <v>6</v>
      </c>
      <c r="P453" s="44" t="s">
        <v>15</v>
      </c>
      <c r="Q453" s="20" t="str">
        <f>IFERROR(VLOOKUP(D453,[1]Clientes!A:C,3,0),"Por Actualizar")</f>
        <v>ATH</v>
      </c>
      <c r="R453" s="27" t="s">
        <v>16</v>
      </c>
      <c r="S453" s="32">
        <v>0</v>
      </c>
      <c r="T453" s="32">
        <v>0.28999999999999998</v>
      </c>
      <c r="U453" s="32">
        <v>0.08</v>
      </c>
      <c r="V453" s="32">
        <v>0.2</v>
      </c>
      <c r="W453" s="32">
        <v>0</v>
      </c>
      <c r="X453" s="32">
        <v>0</v>
      </c>
      <c r="Y453" s="32"/>
      <c r="Z453" s="32"/>
      <c r="AA453" s="32"/>
      <c r="AB453" s="32"/>
      <c r="AC453" s="32"/>
      <c r="AD453" s="7">
        <f t="shared" si="16"/>
        <v>9.5000000000000015E-2</v>
      </c>
      <c r="AE453" s="18" t="s">
        <v>7</v>
      </c>
      <c r="AF453" s="18" t="s">
        <v>7</v>
      </c>
      <c r="AG453" s="18" t="s">
        <v>7</v>
      </c>
      <c r="AH453" s="18" t="s">
        <v>7</v>
      </c>
      <c r="AI453" s="18"/>
      <c r="AJ453" s="18" t="s">
        <v>7</v>
      </c>
      <c r="AK453" s="18">
        <v>44429</v>
      </c>
      <c r="AL453" s="18" t="s">
        <v>57</v>
      </c>
      <c r="AM453" s="18" t="s">
        <v>57</v>
      </c>
      <c r="AN453" s="18">
        <v>44470</v>
      </c>
      <c r="AO453" s="18">
        <v>44470</v>
      </c>
      <c r="AP453" s="18">
        <v>44501</v>
      </c>
      <c r="AQ453" s="18"/>
      <c r="AR453" s="18">
        <v>44531</v>
      </c>
      <c r="AS453" s="18">
        <v>44531</v>
      </c>
      <c r="AT453" s="18">
        <v>44531</v>
      </c>
      <c r="AU453" s="18">
        <v>44531</v>
      </c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23"/>
      <c r="CK453" s="18"/>
      <c r="CL453" s="9">
        <v>7</v>
      </c>
      <c r="CM453" s="18"/>
      <c r="CN453" s="10">
        <v>5</v>
      </c>
      <c r="CO453" s="11">
        <f t="shared" si="13"/>
        <v>5</v>
      </c>
      <c r="CP453" s="11" t="str">
        <f t="shared" si="14"/>
        <v>No seguimiento</v>
      </c>
      <c r="CQ453" s="11">
        <f t="shared" si="15"/>
        <v>0</v>
      </c>
      <c r="CR453" s="12">
        <f>VLOOKUP(B453,[1]Conexión!A:B,2,0)</f>
        <v>44900</v>
      </c>
      <c r="CS453" s="10"/>
      <c r="CT453" s="14"/>
      <c r="CU453" s="14"/>
      <c r="CV453" s="14">
        <f t="shared" si="12"/>
        <v>0</v>
      </c>
      <c r="CW453" s="6" t="s">
        <v>51</v>
      </c>
    </row>
    <row r="454" spans="1:101" ht="38.450000000000003" customHeight="1">
      <c r="A454" s="46" t="s">
        <v>633</v>
      </c>
      <c r="B454" s="21" t="s">
        <v>634</v>
      </c>
      <c r="C454" s="51" t="s">
        <v>635</v>
      </c>
      <c r="D454" s="21">
        <v>71738303</v>
      </c>
      <c r="E454" s="86">
        <v>43745</v>
      </c>
      <c r="F454" s="3" t="s">
        <v>59</v>
      </c>
      <c r="G454" s="2" t="s">
        <v>5</v>
      </c>
      <c r="H454" s="2" t="s">
        <v>636</v>
      </c>
      <c r="I454" s="93" t="s">
        <v>637</v>
      </c>
      <c r="J454" s="16"/>
      <c r="K454" s="16" t="s">
        <v>49</v>
      </c>
      <c r="L454" s="48">
        <v>3113365284</v>
      </c>
      <c r="M454" s="21" t="s">
        <v>638</v>
      </c>
      <c r="N454" s="4" t="s">
        <v>232</v>
      </c>
      <c r="O454" s="21" t="s">
        <v>14</v>
      </c>
      <c r="P454" s="21" t="s">
        <v>1</v>
      </c>
      <c r="Q454" s="20" t="str">
        <f>IFERROR(VLOOKUP(D454,[1]Clientes!A:C,3,0),"Por Actualizar")</f>
        <v>Innovación</v>
      </c>
      <c r="R454" s="26" t="str">
        <f ca="1">IFERROR(__xludf.DUMMYFUNCTION("IMPORTRANGE(I384,""Plan de Desarrollo!C118:C118"")"),"")</f>
        <v/>
      </c>
      <c r="S454" s="26" t="str">
        <f ca="1">IFERROR(__xludf.DUMMYFUNCTION("IMPORTRANGE(I384,""Plan de Desarrollo!C119:C119"")"),"")</f>
        <v/>
      </c>
      <c r="T454" s="34" t="str">
        <f ca="1">IFERROR(__xludf.DUMMYFUNCTION("IMPORTRANGE(I384,""Plan de Desarrollo!C120:C120"")"),"")</f>
        <v/>
      </c>
      <c r="U454" s="34"/>
      <c r="V454" s="32"/>
      <c r="W454" s="32"/>
      <c r="X454" s="32"/>
      <c r="Y454" s="32"/>
      <c r="Z454" s="32"/>
      <c r="AA454" s="32"/>
      <c r="AB454" s="32"/>
      <c r="AC454" s="32"/>
      <c r="AD454" s="7" t="str">
        <f t="shared" ca="1" si="16"/>
        <v>Pendiente actualizar</v>
      </c>
      <c r="AE454" s="2" t="s">
        <v>69</v>
      </c>
      <c r="AF454" s="18" t="s">
        <v>27</v>
      </c>
      <c r="AG454" s="18" t="s">
        <v>27</v>
      </c>
      <c r="AH454" s="18" t="s">
        <v>27</v>
      </c>
      <c r="AI454" s="18"/>
      <c r="AJ454" s="18" t="s">
        <v>27</v>
      </c>
      <c r="AK454" s="18" t="s">
        <v>27</v>
      </c>
      <c r="AL454" s="18" t="s">
        <v>27</v>
      </c>
      <c r="AM454" s="18" t="s">
        <v>27</v>
      </c>
      <c r="AN454" s="18" t="s">
        <v>27</v>
      </c>
      <c r="AO454" s="18" t="s">
        <v>27</v>
      </c>
      <c r="AP454" s="18" t="s">
        <v>27</v>
      </c>
      <c r="AQ454" s="18"/>
      <c r="AR454" s="18" t="s">
        <v>27</v>
      </c>
      <c r="AS454" s="18" t="s">
        <v>27</v>
      </c>
      <c r="AT454" s="18" t="s">
        <v>27</v>
      </c>
      <c r="AU454" s="18" t="s">
        <v>27</v>
      </c>
      <c r="AV454" s="18" t="s">
        <v>27</v>
      </c>
      <c r="AW454" s="18" t="s">
        <v>27</v>
      </c>
      <c r="AX454" s="18" t="s">
        <v>27</v>
      </c>
      <c r="AY454" s="18" t="s">
        <v>27</v>
      </c>
      <c r="AZ454" s="18" t="s">
        <v>27</v>
      </c>
      <c r="BA454" s="18" t="s">
        <v>27</v>
      </c>
      <c r="BB454" s="18" t="s">
        <v>27</v>
      </c>
      <c r="BC454" s="18" t="s">
        <v>27</v>
      </c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 t="s">
        <v>7</v>
      </c>
      <c r="CC454" s="18" t="s">
        <v>7</v>
      </c>
      <c r="CD454" s="18"/>
      <c r="CE454" s="18"/>
      <c r="CF454" s="18"/>
      <c r="CG454" s="18"/>
      <c r="CH454" s="18"/>
      <c r="CI454" s="18"/>
      <c r="CJ454" s="23"/>
      <c r="CK454" s="18"/>
      <c r="CL454" s="9">
        <v>0</v>
      </c>
      <c r="CM454" s="18"/>
      <c r="CN454" s="10">
        <v>2</v>
      </c>
      <c r="CO454" s="11">
        <f t="shared" si="13"/>
        <v>2</v>
      </c>
      <c r="CP454" s="11" t="str">
        <f t="shared" si="14"/>
        <v>No seguimiento</v>
      </c>
      <c r="CQ454" s="11">
        <f t="shared" si="15"/>
        <v>0</v>
      </c>
      <c r="CR454" s="12">
        <f>VLOOKUP(B454,[1]Conexión!A:B,2,0)</f>
        <v>44831</v>
      </c>
      <c r="CS454" s="10"/>
      <c r="CT454" s="14"/>
      <c r="CU454" s="14"/>
      <c r="CV454" s="14">
        <f t="shared" ref="CV454:CV517" si="17">CS454+CT454+CU454</f>
        <v>0</v>
      </c>
      <c r="CW454" s="6" t="s">
        <v>51</v>
      </c>
    </row>
    <row r="455" spans="1:101" ht="38.450000000000003" customHeight="1">
      <c r="A455" s="46" t="s">
        <v>639</v>
      </c>
      <c r="B455" s="21" t="s">
        <v>640</v>
      </c>
      <c r="C455" s="50"/>
      <c r="D455" s="21">
        <v>1013684666</v>
      </c>
      <c r="E455" s="86">
        <v>44154</v>
      </c>
      <c r="F455" s="3" t="s">
        <v>59</v>
      </c>
      <c r="G455" s="2" t="s">
        <v>5</v>
      </c>
      <c r="H455" s="2" t="s">
        <v>11</v>
      </c>
      <c r="I455" s="58" t="s">
        <v>3</v>
      </c>
      <c r="J455" s="25" t="s">
        <v>21</v>
      </c>
      <c r="K455" s="16" t="s">
        <v>49</v>
      </c>
      <c r="L455" s="48">
        <v>3157997554</v>
      </c>
      <c r="M455" s="21" t="s">
        <v>641</v>
      </c>
      <c r="N455" s="4" t="s">
        <v>4</v>
      </c>
      <c r="O455" s="21" t="s">
        <v>6</v>
      </c>
      <c r="P455" s="21" t="s">
        <v>1</v>
      </c>
      <c r="Q455" s="20" t="s">
        <v>22</v>
      </c>
      <c r="R455" s="26">
        <v>0</v>
      </c>
      <c r="S455" s="26">
        <v>1</v>
      </c>
      <c r="T455" s="32">
        <v>1</v>
      </c>
      <c r="U455" s="32">
        <v>0.33</v>
      </c>
      <c r="V455" s="32">
        <v>0</v>
      </c>
      <c r="W455" s="32">
        <v>0</v>
      </c>
      <c r="X455" s="32" t="s">
        <v>16</v>
      </c>
      <c r="Y455" s="32" t="s">
        <v>16</v>
      </c>
      <c r="Z455" s="32" t="s">
        <v>16</v>
      </c>
      <c r="AA455" s="32" t="s">
        <v>16</v>
      </c>
      <c r="AB455" s="32" t="s">
        <v>16</v>
      </c>
      <c r="AC455" s="32" t="s">
        <v>16</v>
      </c>
      <c r="AD455" s="7">
        <f t="shared" si="16"/>
        <v>0.38833333333333336</v>
      </c>
      <c r="AE455" s="18" t="s">
        <v>27</v>
      </c>
      <c r="AF455" s="18" t="s">
        <v>27</v>
      </c>
      <c r="AG455" s="18" t="s">
        <v>27</v>
      </c>
      <c r="AH455" s="18" t="s">
        <v>27</v>
      </c>
      <c r="AI455" s="18"/>
      <c r="AJ455" s="18" t="s">
        <v>27</v>
      </c>
      <c r="AK455" s="18" t="s">
        <v>27</v>
      </c>
      <c r="AL455" s="18" t="s">
        <v>27</v>
      </c>
      <c r="AM455" s="18" t="s">
        <v>27</v>
      </c>
      <c r="AN455" s="18" t="s">
        <v>27</v>
      </c>
      <c r="AO455" s="18" t="s">
        <v>27</v>
      </c>
      <c r="AP455" s="18" t="s">
        <v>27</v>
      </c>
      <c r="AQ455" s="18"/>
      <c r="AR455" s="18" t="s">
        <v>27</v>
      </c>
      <c r="AS455" s="18" t="s">
        <v>27</v>
      </c>
      <c r="AT455" s="18" t="s">
        <v>27</v>
      </c>
      <c r="AU455" s="18" t="s">
        <v>27</v>
      </c>
      <c r="AV455" s="18" t="s">
        <v>27</v>
      </c>
      <c r="AW455" s="18" t="s">
        <v>27</v>
      </c>
      <c r="AX455" s="18" t="s">
        <v>27</v>
      </c>
      <c r="AY455" s="18" t="s">
        <v>27</v>
      </c>
      <c r="AZ455" s="18" t="s">
        <v>27</v>
      </c>
      <c r="BA455" s="18" t="s">
        <v>27</v>
      </c>
      <c r="BB455" s="18" t="s">
        <v>27</v>
      </c>
      <c r="BC455" s="18" t="s">
        <v>27</v>
      </c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23"/>
      <c r="CK455" s="18"/>
      <c r="CL455" s="9">
        <v>0</v>
      </c>
      <c r="CM455" s="18"/>
      <c r="CN455" s="10">
        <v>0</v>
      </c>
      <c r="CO455" s="11">
        <f t="shared" si="13"/>
        <v>0</v>
      </c>
      <c r="CP455" s="11" t="str">
        <f t="shared" si="14"/>
        <v>No seguimiento</v>
      </c>
      <c r="CQ455" s="11">
        <f t="shared" si="15"/>
        <v>0</v>
      </c>
      <c r="CR455" s="12" t="e">
        <f>VLOOKUP(B455,[1]Conexión!A:B,2,0)</f>
        <v>#N/A</v>
      </c>
      <c r="CS455" s="10"/>
      <c r="CT455" s="14"/>
      <c r="CU455" s="14"/>
      <c r="CV455" s="14">
        <f t="shared" si="17"/>
        <v>0</v>
      </c>
      <c r="CW455" s="6" t="s">
        <v>51</v>
      </c>
    </row>
    <row r="456" spans="1:101" ht="38.450000000000003" customHeight="1">
      <c r="A456" s="46" t="s">
        <v>642</v>
      </c>
      <c r="B456" s="81" t="s">
        <v>643</v>
      </c>
      <c r="C456" s="51" t="s">
        <v>644</v>
      </c>
      <c r="D456" s="21">
        <v>1030640426</v>
      </c>
      <c r="E456" s="86">
        <v>44039</v>
      </c>
      <c r="F456" s="2" t="s">
        <v>10</v>
      </c>
      <c r="G456" s="2" t="s">
        <v>10</v>
      </c>
      <c r="H456" s="2" t="s">
        <v>11</v>
      </c>
      <c r="I456" s="58" t="s">
        <v>3</v>
      </c>
      <c r="J456" s="40" t="s">
        <v>33</v>
      </c>
      <c r="K456" s="16" t="s">
        <v>49</v>
      </c>
      <c r="L456" s="48">
        <v>3178923004</v>
      </c>
      <c r="M456" s="21" t="s">
        <v>54</v>
      </c>
      <c r="N456" s="4" t="str">
        <f>IFERROR(VLOOKUP(D456,[1]Clientes!A:D,4,0),"Por Actualizar")</f>
        <v>Angela Parra</v>
      </c>
      <c r="O456" s="21" t="s">
        <v>6</v>
      </c>
      <c r="P456" s="44" t="s">
        <v>15</v>
      </c>
      <c r="Q456" s="20" t="str">
        <f>IFERROR(VLOOKUP(D456,[1]Clientes!A:C,3,0),"Por Actualizar")</f>
        <v>ATH</v>
      </c>
      <c r="R456" s="27" t="s">
        <v>16</v>
      </c>
      <c r="S456" s="34" t="s">
        <v>16</v>
      </c>
      <c r="T456" s="32">
        <v>0</v>
      </c>
      <c r="U456" s="32">
        <v>0.4</v>
      </c>
      <c r="V456" s="32">
        <v>0.41</v>
      </c>
      <c r="W456" s="32">
        <v>0</v>
      </c>
      <c r="X456" s="32">
        <v>0</v>
      </c>
      <c r="Y456" s="32" t="s">
        <v>16</v>
      </c>
      <c r="Z456" s="32" t="s">
        <v>16</v>
      </c>
      <c r="AA456" s="32" t="s">
        <v>16</v>
      </c>
      <c r="AB456" s="32" t="s">
        <v>16</v>
      </c>
      <c r="AC456" s="32"/>
      <c r="AD456" s="7">
        <f t="shared" si="16"/>
        <v>0.16200000000000001</v>
      </c>
      <c r="AE456" s="18" t="s">
        <v>7</v>
      </c>
      <c r="AF456" s="18" t="s">
        <v>7</v>
      </c>
      <c r="AG456" s="18">
        <v>44409</v>
      </c>
      <c r="AH456" s="18" t="s">
        <v>7</v>
      </c>
      <c r="AI456" s="18"/>
      <c r="AJ456" s="18">
        <v>44410</v>
      </c>
      <c r="AK456" s="18" t="s">
        <v>57</v>
      </c>
      <c r="AL456" s="18" t="s">
        <v>57</v>
      </c>
      <c r="AM456" s="18" t="s">
        <v>57</v>
      </c>
      <c r="AN456" s="18">
        <v>44470</v>
      </c>
      <c r="AO456" s="18">
        <v>44501</v>
      </c>
      <c r="AP456" s="18">
        <v>44501</v>
      </c>
      <c r="AQ456" s="18"/>
      <c r="AR456" s="18" t="s">
        <v>7</v>
      </c>
      <c r="AS456" s="18">
        <v>44531</v>
      </c>
      <c r="AT456" s="18">
        <v>44531</v>
      </c>
      <c r="AU456" s="18">
        <v>44531</v>
      </c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23"/>
      <c r="CK456" s="18"/>
      <c r="CL456" s="9">
        <v>2</v>
      </c>
      <c r="CM456" s="18"/>
      <c r="CN456" s="10">
        <v>3</v>
      </c>
      <c r="CO456" s="11">
        <f t="shared" si="13"/>
        <v>4</v>
      </c>
      <c r="CP456" s="11" t="str">
        <f t="shared" si="14"/>
        <v>Realizar seguimiento</v>
      </c>
      <c r="CQ456" s="11">
        <f t="shared" si="15"/>
        <v>1</v>
      </c>
      <c r="CR456" s="12">
        <f>VLOOKUP(B456,[1]Conexión!A:B,2,0)</f>
        <v>44914</v>
      </c>
      <c r="CS456" s="10"/>
      <c r="CT456" s="14"/>
      <c r="CU456" s="14"/>
      <c r="CV456" s="14">
        <f t="shared" si="17"/>
        <v>0</v>
      </c>
      <c r="CW456" s="6">
        <v>0.36666666666666664</v>
      </c>
    </row>
    <row r="457" spans="1:101" ht="38.450000000000003" customHeight="1">
      <c r="A457" s="46" t="s">
        <v>645</v>
      </c>
      <c r="B457" s="21" t="s">
        <v>646</v>
      </c>
      <c r="C457" s="51" t="s">
        <v>647</v>
      </c>
      <c r="D457" s="21">
        <v>1014199228</v>
      </c>
      <c r="E457" s="86">
        <v>43719</v>
      </c>
      <c r="F457" s="2" t="s">
        <v>5</v>
      </c>
      <c r="G457" s="2" t="s">
        <v>5</v>
      </c>
      <c r="H457" s="2" t="s">
        <v>11</v>
      </c>
      <c r="I457" s="59" t="s">
        <v>23</v>
      </c>
      <c r="J457" s="40" t="s">
        <v>21</v>
      </c>
      <c r="K457" s="16" t="s">
        <v>49</v>
      </c>
      <c r="L457" s="48">
        <v>3008533025</v>
      </c>
      <c r="M457" s="21" t="s">
        <v>55</v>
      </c>
      <c r="N457" s="4" t="str">
        <f>IFERROR(VLOOKUP(D457,[1]Clientes!A:D,4,0),"Por Actualizar")</f>
        <v>Angela Parra</v>
      </c>
      <c r="O457" s="21" t="s">
        <v>6</v>
      </c>
      <c r="P457" s="21" t="s">
        <v>15</v>
      </c>
      <c r="Q457" s="20" t="str">
        <f>IFERROR(VLOOKUP(D457,[1]Clientes!A:C,3,0),"Por Actualizar")</f>
        <v>ATH</v>
      </c>
      <c r="R457" s="26" t="s">
        <v>16</v>
      </c>
      <c r="S457" s="32">
        <v>0.5</v>
      </c>
      <c r="T457" s="32">
        <v>0</v>
      </c>
      <c r="U457" s="32">
        <v>0</v>
      </c>
      <c r="V457" s="32">
        <v>0</v>
      </c>
      <c r="W457" s="32">
        <v>0</v>
      </c>
      <c r="X457" s="32" t="s">
        <v>16</v>
      </c>
      <c r="Y457" s="32" t="s">
        <v>16</v>
      </c>
      <c r="Z457" s="32" t="s">
        <v>16</v>
      </c>
      <c r="AA457" s="32" t="s">
        <v>16</v>
      </c>
      <c r="AB457" s="32" t="s">
        <v>16</v>
      </c>
      <c r="AC457" s="32" t="s">
        <v>16</v>
      </c>
      <c r="AD457" s="7">
        <f t="shared" si="16"/>
        <v>0.1</v>
      </c>
      <c r="AE457" s="18" t="s">
        <v>7</v>
      </c>
      <c r="AF457" s="18" t="s">
        <v>7</v>
      </c>
      <c r="AG457" s="18" t="s">
        <v>7</v>
      </c>
      <c r="AH457" s="18" t="s">
        <v>7</v>
      </c>
      <c r="AI457" s="18"/>
      <c r="AJ457" s="18" t="s">
        <v>7</v>
      </c>
      <c r="AK457" s="18" t="s">
        <v>7</v>
      </c>
      <c r="AL457" s="18" t="s">
        <v>7</v>
      </c>
      <c r="AM457" s="18" t="s">
        <v>7</v>
      </c>
      <c r="AN457" s="18" t="s">
        <v>7</v>
      </c>
      <c r="AO457" s="18" t="s">
        <v>7</v>
      </c>
      <c r="AP457" s="18" t="s">
        <v>7</v>
      </c>
      <c r="AQ457" s="21" t="s">
        <v>63</v>
      </c>
      <c r="AR457" s="18" t="s">
        <v>7</v>
      </c>
      <c r="AS457" s="18" t="s">
        <v>7</v>
      </c>
      <c r="AT457" s="18" t="s">
        <v>7</v>
      </c>
      <c r="AU457" s="18" t="s">
        <v>57</v>
      </c>
      <c r="AV457" s="18" t="s">
        <v>57</v>
      </c>
      <c r="AW457" s="18">
        <v>44551</v>
      </c>
      <c r="AX457" s="18">
        <v>44551</v>
      </c>
      <c r="AY457" s="18">
        <v>44551</v>
      </c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 t="s">
        <v>7</v>
      </c>
      <c r="BO457" s="18" t="s">
        <v>7</v>
      </c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23"/>
      <c r="CK457" s="18"/>
      <c r="CL457" s="9">
        <v>5</v>
      </c>
      <c r="CM457" s="18"/>
      <c r="CN457" s="10">
        <v>16</v>
      </c>
      <c r="CO457" s="11">
        <f t="shared" si="13"/>
        <v>16</v>
      </c>
      <c r="CP457" s="11" t="str">
        <f t="shared" si="14"/>
        <v>No seguimiento</v>
      </c>
      <c r="CQ457" s="11">
        <f t="shared" si="15"/>
        <v>0</v>
      </c>
      <c r="CR457" s="12">
        <f>VLOOKUP(B457,[1]Conexión!A:B,2,0)</f>
        <v>44930</v>
      </c>
      <c r="CS457" s="10"/>
      <c r="CT457" s="14"/>
      <c r="CU457" s="14">
        <v>1</v>
      </c>
      <c r="CV457" s="14">
        <f t="shared" si="17"/>
        <v>1</v>
      </c>
      <c r="CW457" s="6">
        <v>0.58050000000000002</v>
      </c>
    </row>
    <row r="458" spans="1:101" ht="38.450000000000003" customHeight="1">
      <c r="A458" s="46" t="s">
        <v>648</v>
      </c>
      <c r="B458" s="21" t="s">
        <v>649</v>
      </c>
      <c r="C458" s="51" t="s">
        <v>650</v>
      </c>
      <c r="D458" s="21">
        <v>1012441648</v>
      </c>
      <c r="E458" s="86">
        <v>43717</v>
      </c>
      <c r="F458" s="2" t="s">
        <v>5</v>
      </c>
      <c r="G458" s="2" t="s">
        <v>10</v>
      </c>
      <c r="H458" s="2" t="s">
        <v>11</v>
      </c>
      <c r="I458" s="59" t="s">
        <v>23</v>
      </c>
      <c r="J458" s="40" t="s">
        <v>25</v>
      </c>
      <c r="K458" s="16" t="s">
        <v>49</v>
      </c>
      <c r="L458" s="48">
        <v>3223281464</v>
      </c>
      <c r="M458" s="21" t="s">
        <v>54</v>
      </c>
      <c r="N458" s="4" t="str">
        <f>IFERROR(VLOOKUP(D458,[1]Clientes!A:D,4,0),"Por Actualizar")</f>
        <v>Angela Parra</v>
      </c>
      <c r="O458" s="21" t="s">
        <v>6</v>
      </c>
      <c r="P458" s="21" t="s">
        <v>15</v>
      </c>
      <c r="Q458" s="20" t="str">
        <f>IFERROR(VLOOKUP(D458,[1]Clientes!A:C,3,0),"Por Actualizar")</f>
        <v>ATH</v>
      </c>
      <c r="R458" s="26" t="s">
        <v>16</v>
      </c>
      <c r="S458" s="32">
        <v>0.4</v>
      </c>
      <c r="T458" s="32">
        <v>0.3</v>
      </c>
      <c r="U458" s="32"/>
      <c r="V458" s="32"/>
      <c r="W458" s="32"/>
      <c r="X458" s="32"/>
      <c r="Y458" s="32"/>
      <c r="Z458" s="32"/>
      <c r="AA458" s="32"/>
      <c r="AB458" s="32"/>
      <c r="AC458" s="32"/>
      <c r="AD458" s="7">
        <f t="shared" si="16"/>
        <v>0.35</v>
      </c>
      <c r="AE458" s="18" t="s">
        <v>7</v>
      </c>
      <c r="AF458" s="18" t="s">
        <v>7</v>
      </c>
      <c r="AG458" s="18" t="s">
        <v>7</v>
      </c>
      <c r="AH458" s="18" t="s">
        <v>7</v>
      </c>
      <c r="AI458" s="18"/>
      <c r="AJ458" s="18" t="s">
        <v>7</v>
      </c>
      <c r="AK458" s="18" t="s">
        <v>7</v>
      </c>
      <c r="AL458" s="18" t="s">
        <v>7</v>
      </c>
      <c r="AM458" s="18">
        <v>44429</v>
      </c>
      <c r="AN458" s="18" t="s">
        <v>57</v>
      </c>
      <c r="AO458" s="18" t="s">
        <v>57</v>
      </c>
      <c r="AP458" s="18">
        <v>44490</v>
      </c>
      <c r="AQ458" s="18"/>
      <c r="AR458" s="18" t="s">
        <v>7</v>
      </c>
      <c r="AS458" s="18" t="s">
        <v>7</v>
      </c>
      <c r="AT458" s="18">
        <v>44521</v>
      </c>
      <c r="AU458" s="18">
        <v>44521</v>
      </c>
      <c r="AV458" s="18">
        <v>44551</v>
      </c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 t="s">
        <v>7</v>
      </c>
      <c r="BO458" s="18" t="s">
        <v>7</v>
      </c>
      <c r="BP458" s="18"/>
      <c r="BQ458" s="18"/>
      <c r="BR458" s="18" t="s">
        <v>7</v>
      </c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23"/>
      <c r="CK458" s="18"/>
      <c r="CL458" s="9">
        <v>5</v>
      </c>
      <c r="CM458" s="18"/>
      <c r="CN458" s="10">
        <v>12</v>
      </c>
      <c r="CO458" s="11">
        <f t="shared" ref="CO458:CO521" si="18">COUNTIF(AE458:CI458,"Curso ya está completo")</f>
        <v>12</v>
      </c>
      <c r="CP458" s="11" t="str">
        <f t="shared" si="14"/>
        <v>No seguimiento</v>
      </c>
      <c r="CQ458" s="11">
        <f t="shared" si="15"/>
        <v>0</v>
      </c>
      <c r="CR458" s="12">
        <f>VLOOKUP(B458,[1]Conexión!A:B,2,0)</f>
        <v>44939</v>
      </c>
      <c r="CS458" s="10"/>
      <c r="CT458" s="14"/>
      <c r="CU458" s="14"/>
      <c r="CV458" s="14">
        <f t="shared" si="17"/>
        <v>0</v>
      </c>
      <c r="CW458" s="6">
        <v>0.65283333333333338</v>
      </c>
    </row>
    <row r="459" spans="1:101" ht="38.450000000000003" customHeight="1">
      <c r="A459" s="46" t="s">
        <v>651</v>
      </c>
      <c r="B459" s="21" t="s">
        <v>652</v>
      </c>
      <c r="C459" s="51" t="s">
        <v>653</v>
      </c>
      <c r="D459" s="21">
        <v>1152439001</v>
      </c>
      <c r="E459" s="86">
        <v>43710</v>
      </c>
      <c r="F459" s="2" t="s">
        <v>5</v>
      </c>
      <c r="G459" s="2" t="s">
        <v>5</v>
      </c>
      <c r="H459" s="2" t="s">
        <v>11</v>
      </c>
      <c r="I459" s="59" t="s">
        <v>23</v>
      </c>
      <c r="J459" s="16" t="s">
        <v>35</v>
      </c>
      <c r="K459" s="16" t="s">
        <v>49</v>
      </c>
      <c r="L459" s="48">
        <v>3113383576</v>
      </c>
      <c r="M459" s="21" t="s">
        <v>260</v>
      </c>
      <c r="N459" s="4" t="str">
        <f>IFERROR(VLOOKUP(D459,[1]Clientes!A:D,4,0),"Por Actualizar")</f>
        <v>John Duque</v>
      </c>
      <c r="O459" s="21" t="s">
        <v>14</v>
      </c>
      <c r="P459" s="21" t="s">
        <v>15</v>
      </c>
      <c r="Q459" s="20" t="str">
        <f>IFERROR(VLOOKUP(D459,[1]Clientes!A:C,3,0),"Por Actualizar")</f>
        <v>Puntos colombia</v>
      </c>
      <c r="R459" s="26" t="s">
        <v>30</v>
      </c>
      <c r="S459" s="32">
        <v>0</v>
      </c>
      <c r="T459" s="32">
        <v>0</v>
      </c>
      <c r="U459" s="32">
        <v>0.45</v>
      </c>
      <c r="V459" s="32">
        <v>0</v>
      </c>
      <c r="W459" s="32">
        <v>0</v>
      </c>
      <c r="X459" s="32">
        <v>0</v>
      </c>
      <c r="Y459" s="32">
        <v>0</v>
      </c>
      <c r="Z459" s="32" t="s">
        <v>30</v>
      </c>
      <c r="AA459" s="32" t="s">
        <v>30</v>
      </c>
      <c r="AB459" s="32" t="s">
        <v>30</v>
      </c>
      <c r="AC459" s="32" t="s">
        <v>30</v>
      </c>
      <c r="AD459" s="7">
        <f t="shared" si="16"/>
        <v>6.4285714285714293E-2</v>
      </c>
      <c r="AE459" s="18" t="s">
        <v>7</v>
      </c>
      <c r="AF459" s="18" t="s">
        <v>7</v>
      </c>
      <c r="AG459" s="18" t="s">
        <v>7</v>
      </c>
      <c r="AH459" s="18" t="s">
        <v>7</v>
      </c>
      <c r="AI459" s="18"/>
      <c r="AJ459" s="18" t="s">
        <v>7</v>
      </c>
      <c r="AK459" s="18" t="s">
        <v>7</v>
      </c>
      <c r="AL459" s="18" t="s">
        <v>7</v>
      </c>
      <c r="AM459" s="18">
        <v>44429</v>
      </c>
      <c r="AN459" s="18" t="s">
        <v>57</v>
      </c>
      <c r="AO459" s="18" t="s">
        <v>7</v>
      </c>
      <c r="AP459" s="18">
        <v>44490</v>
      </c>
      <c r="AQ459" s="18"/>
      <c r="AR459" s="18" t="s">
        <v>7</v>
      </c>
      <c r="AS459" s="18" t="s">
        <v>7</v>
      </c>
      <c r="AT459" s="18" t="s">
        <v>7</v>
      </c>
      <c r="AU459" s="18" t="s">
        <v>7</v>
      </c>
      <c r="AV459" s="18">
        <v>44551</v>
      </c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 t="s">
        <v>7</v>
      </c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23"/>
      <c r="CK459" s="18"/>
      <c r="CL459" s="9">
        <v>3</v>
      </c>
      <c r="CM459" s="18"/>
      <c r="CN459" s="10">
        <v>13</v>
      </c>
      <c r="CO459" s="11">
        <f t="shared" si="18"/>
        <v>13</v>
      </c>
      <c r="CP459" s="11" t="str">
        <f t="shared" si="14"/>
        <v>No seguimiento</v>
      </c>
      <c r="CQ459" s="11">
        <f t="shared" si="15"/>
        <v>0</v>
      </c>
      <c r="CR459" s="12">
        <f>VLOOKUP(B459,[1]Conexión!A:B,2,0)</f>
        <v>44741</v>
      </c>
      <c r="CS459" s="13">
        <v>1</v>
      </c>
      <c r="CT459" s="14"/>
      <c r="CU459" s="14"/>
      <c r="CV459" s="14">
        <f t="shared" si="17"/>
        <v>1</v>
      </c>
      <c r="CW459" s="6" t="s">
        <v>51</v>
      </c>
    </row>
    <row r="460" spans="1:101" ht="38.450000000000003" customHeight="1">
      <c r="A460" s="46" t="s">
        <v>654</v>
      </c>
      <c r="B460" s="21" t="s">
        <v>655</v>
      </c>
      <c r="C460" s="51" t="s">
        <v>656</v>
      </c>
      <c r="D460" s="21">
        <v>1018451686</v>
      </c>
      <c r="E460" s="86">
        <v>43845</v>
      </c>
      <c r="F460" s="3" t="s">
        <v>59</v>
      </c>
      <c r="G460" s="2" t="s">
        <v>5</v>
      </c>
      <c r="H460" s="2" t="s">
        <v>11</v>
      </c>
      <c r="I460" s="90" t="s">
        <v>3</v>
      </c>
      <c r="J460" s="25" t="s">
        <v>36</v>
      </c>
      <c r="K460" s="16" t="s">
        <v>49</v>
      </c>
      <c r="L460" s="48">
        <v>3112964623</v>
      </c>
      <c r="M460" s="21" t="s">
        <v>657</v>
      </c>
      <c r="N460" s="4" t="s">
        <v>31</v>
      </c>
      <c r="O460" s="21" t="s">
        <v>6</v>
      </c>
      <c r="P460" s="21" t="s">
        <v>1</v>
      </c>
      <c r="Q460" s="16" t="s">
        <v>32</v>
      </c>
      <c r="R460" s="27" t="s">
        <v>30</v>
      </c>
      <c r="S460" s="27" t="s">
        <v>30</v>
      </c>
      <c r="T460" s="32">
        <v>1</v>
      </c>
      <c r="U460" s="32">
        <v>0.5</v>
      </c>
      <c r="V460" s="32">
        <v>0.67</v>
      </c>
      <c r="W460" s="32" t="s">
        <v>30</v>
      </c>
      <c r="X460" s="32" t="s">
        <v>30</v>
      </c>
      <c r="Y460" s="32" t="s">
        <v>30</v>
      </c>
      <c r="Z460" s="32" t="s">
        <v>30</v>
      </c>
      <c r="AA460" s="32" t="s">
        <v>30</v>
      </c>
      <c r="AB460" s="32" t="s">
        <v>30</v>
      </c>
      <c r="AC460" s="32" t="s">
        <v>30</v>
      </c>
      <c r="AD460" s="7">
        <f t="shared" si="16"/>
        <v>0.72333333333333327</v>
      </c>
      <c r="AE460" s="18" t="s">
        <v>27</v>
      </c>
      <c r="AF460" s="18" t="s">
        <v>7</v>
      </c>
      <c r="AG460" s="18" t="s">
        <v>27</v>
      </c>
      <c r="AH460" s="18" t="s">
        <v>27</v>
      </c>
      <c r="AI460" s="18"/>
      <c r="AJ460" s="18" t="s">
        <v>27</v>
      </c>
      <c r="AK460" s="18" t="s">
        <v>27</v>
      </c>
      <c r="AL460" s="18" t="s">
        <v>27</v>
      </c>
      <c r="AM460" s="18" t="s">
        <v>27</v>
      </c>
      <c r="AN460" s="18" t="s">
        <v>27</v>
      </c>
      <c r="AO460" s="18" t="s">
        <v>27</v>
      </c>
      <c r="AP460" s="18" t="s">
        <v>27</v>
      </c>
      <c r="AQ460" s="18"/>
      <c r="AR460" s="18" t="s">
        <v>27</v>
      </c>
      <c r="AS460" s="18" t="s">
        <v>27</v>
      </c>
      <c r="AT460" s="18" t="s">
        <v>27</v>
      </c>
      <c r="AU460" s="18" t="s">
        <v>27</v>
      </c>
      <c r="AV460" s="18" t="s">
        <v>27</v>
      </c>
      <c r="AW460" s="18" t="s">
        <v>27</v>
      </c>
      <c r="AX460" s="18" t="s">
        <v>27</v>
      </c>
      <c r="AY460" s="18" t="s">
        <v>27</v>
      </c>
      <c r="AZ460" s="18" t="s">
        <v>27</v>
      </c>
      <c r="BA460" s="18" t="s">
        <v>27</v>
      </c>
      <c r="BB460" s="18" t="s">
        <v>7</v>
      </c>
      <c r="BC460" s="18" t="s">
        <v>27</v>
      </c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23"/>
      <c r="CK460" s="18"/>
      <c r="CL460" s="9">
        <v>0</v>
      </c>
      <c r="CM460" s="18"/>
      <c r="CN460" s="10">
        <v>2</v>
      </c>
      <c r="CO460" s="11">
        <f t="shared" si="18"/>
        <v>2</v>
      </c>
      <c r="CP460" s="11" t="str">
        <f t="shared" si="14"/>
        <v>No seguimiento</v>
      </c>
      <c r="CQ460" s="11">
        <f t="shared" si="15"/>
        <v>0</v>
      </c>
      <c r="CR460" s="12">
        <f>VLOOKUP(B460,[1]Conexión!A:B,2,0)</f>
        <v>44834</v>
      </c>
      <c r="CS460" s="10"/>
      <c r="CT460" s="14"/>
      <c r="CU460" s="14"/>
      <c r="CV460" s="14">
        <f t="shared" si="17"/>
        <v>0</v>
      </c>
      <c r="CW460" s="6" t="s">
        <v>51</v>
      </c>
    </row>
    <row r="461" spans="1:101" ht="38.450000000000003" customHeight="1">
      <c r="A461" s="46" t="s">
        <v>658</v>
      </c>
      <c r="B461" s="21" t="s">
        <v>659</v>
      </c>
      <c r="C461" s="51" t="s">
        <v>660</v>
      </c>
      <c r="D461" s="21">
        <v>27603176</v>
      </c>
      <c r="E461" s="86">
        <v>43697</v>
      </c>
      <c r="F461" s="2" t="s">
        <v>5</v>
      </c>
      <c r="G461" s="45" t="s">
        <v>5</v>
      </c>
      <c r="H461" s="2" t="s">
        <v>11</v>
      </c>
      <c r="I461" s="59" t="s">
        <v>23</v>
      </c>
      <c r="J461" s="40" t="s">
        <v>12</v>
      </c>
      <c r="K461" s="16" t="s">
        <v>49</v>
      </c>
      <c r="L461" s="48">
        <v>3057987953</v>
      </c>
      <c r="M461" s="21" t="s">
        <v>55</v>
      </c>
      <c r="N461" s="4" t="str">
        <f>IFERROR(VLOOKUP(D461,[1]Clientes!A:D,4,0),"Por Actualizar")</f>
        <v>Mayra Arias</v>
      </c>
      <c r="O461" s="21" t="s">
        <v>6</v>
      </c>
      <c r="P461" s="44" t="s">
        <v>15</v>
      </c>
      <c r="Q461" s="31" t="str">
        <f>IFERROR(VLOOKUP(D461,[1]Clientes!A:C,3,0),"Por Actualizar")</f>
        <v>Seguros Alfa S.A.</v>
      </c>
      <c r="R461" s="26" t="s">
        <v>16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/>
      <c r="Z461" s="32"/>
      <c r="AA461" s="32"/>
      <c r="AB461" s="32"/>
      <c r="AC461" s="32"/>
      <c r="AD461" s="7">
        <f t="shared" si="16"/>
        <v>0</v>
      </c>
      <c r="AE461" s="18" t="s">
        <v>7</v>
      </c>
      <c r="AF461" s="18" t="s">
        <v>7</v>
      </c>
      <c r="AG461" s="18">
        <v>44409</v>
      </c>
      <c r="AH461" s="18" t="s">
        <v>7</v>
      </c>
      <c r="AI461" s="18"/>
      <c r="AJ461" s="18" t="s">
        <v>7</v>
      </c>
      <c r="AK461" s="18">
        <v>44429</v>
      </c>
      <c r="AL461" s="18" t="s">
        <v>57</v>
      </c>
      <c r="AM461" s="18" t="s">
        <v>57</v>
      </c>
      <c r="AN461" s="18">
        <v>44470</v>
      </c>
      <c r="AO461" s="18">
        <v>44501</v>
      </c>
      <c r="AP461" s="18">
        <v>44501</v>
      </c>
      <c r="AQ461" s="18"/>
      <c r="AR461" s="8" t="s">
        <v>7</v>
      </c>
      <c r="AS461" s="18">
        <v>44531</v>
      </c>
      <c r="AT461" s="18">
        <v>44531</v>
      </c>
      <c r="AU461" s="18">
        <v>44531</v>
      </c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 t="s">
        <v>7</v>
      </c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23"/>
      <c r="CK461" s="18"/>
      <c r="CL461" s="9">
        <v>7</v>
      </c>
      <c r="CM461" s="18"/>
      <c r="CN461" s="10">
        <v>6</v>
      </c>
      <c r="CO461" s="11">
        <f t="shared" si="18"/>
        <v>6</v>
      </c>
      <c r="CP461" s="11" t="str">
        <f t="shared" si="14"/>
        <v>No seguimiento</v>
      </c>
      <c r="CQ461" s="11">
        <f t="shared" si="15"/>
        <v>0</v>
      </c>
      <c r="CR461" s="12">
        <f>VLOOKUP(B461,[1]Conexión!A:B,2,0)</f>
        <v>44904</v>
      </c>
      <c r="CS461" s="10"/>
      <c r="CT461" s="14"/>
      <c r="CU461" s="14"/>
      <c r="CV461" s="14">
        <f t="shared" si="17"/>
        <v>0</v>
      </c>
      <c r="CW461" s="6">
        <v>0.6153333333333334</v>
      </c>
    </row>
    <row r="462" spans="1:101" ht="38.450000000000003" customHeight="1">
      <c r="A462" s="46" t="s">
        <v>661</v>
      </c>
      <c r="B462" s="21" t="s">
        <v>662</v>
      </c>
      <c r="C462" s="51" t="s">
        <v>663</v>
      </c>
      <c r="D462" s="21">
        <v>1146443019</v>
      </c>
      <c r="E462" s="86">
        <v>43826</v>
      </c>
      <c r="F462" s="3" t="s">
        <v>59</v>
      </c>
      <c r="G462" s="2" t="s">
        <v>5</v>
      </c>
      <c r="H462" s="2" t="s">
        <v>11</v>
      </c>
      <c r="I462" s="58" t="s">
        <v>3</v>
      </c>
      <c r="J462" s="16" t="s">
        <v>35</v>
      </c>
      <c r="K462" s="16" t="s">
        <v>49</v>
      </c>
      <c r="L462" s="48">
        <v>3004855663</v>
      </c>
      <c r="M462" s="21" t="s">
        <v>664</v>
      </c>
      <c r="N462" s="4" t="s">
        <v>665</v>
      </c>
      <c r="O462" s="21" t="s">
        <v>14</v>
      </c>
      <c r="P462" s="44" t="s">
        <v>1</v>
      </c>
      <c r="Q462" s="20" t="s">
        <v>666</v>
      </c>
      <c r="R462" s="27" t="s">
        <v>30</v>
      </c>
      <c r="S462" s="32">
        <v>1</v>
      </c>
      <c r="T462" s="32">
        <v>0.5</v>
      </c>
      <c r="U462" s="32">
        <v>1</v>
      </c>
      <c r="V462" s="32">
        <v>1</v>
      </c>
      <c r="W462" s="32">
        <v>1</v>
      </c>
      <c r="X462" s="32">
        <v>1</v>
      </c>
      <c r="Y462" s="32">
        <v>1</v>
      </c>
      <c r="Z462" s="32" t="s">
        <v>30</v>
      </c>
      <c r="AA462" s="32">
        <v>1</v>
      </c>
      <c r="AB462" s="32">
        <v>1</v>
      </c>
      <c r="AC462" s="32">
        <v>1</v>
      </c>
      <c r="AD462" s="7">
        <f t="shared" si="16"/>
        <v>0.95</v>
      </c>
      <c r="AE462" s="18" t="s">
        <v>7</v>
      </c>
      <c r="AF462" s="18" t="s">
        <v>7</v>
      </c>
      <c r="AG462" s="18"/>
      <c r="AH462" s="18" t="s">
        <v>7</v>
      </c>
      <c r="AI462" s="18"/>
      <c r="AJ462" s="18" t="s">
        <v>7</v>
      </c>
      <c r="AK462" s="18" t="s">
        <v>7</v>
      </c>
      <c r="AL462" s="18" t="s">
        <v>7</v>
      </c>
      <c r="AM462" s="18"/>
      <c r="AN462" s="18"/>
      <c r="AO462" s="18"/>
      <c r="AP462" s="18"/>
      <c r="AQ462" s="21"/>
      <c r="AR462" s="18"/>
      <c r="AS462" s="18"/>
      <c r="AT462" s="18"/>
      <c r="AU462" s="18" t="s">
        <v>7</v>
      </c>
      <c r="AV462" s="18" t="s">
        <v>7</v>
      </c>
      <c r="AW462" s="18"/>
      <c r="AX462" s="18"/>
      <c r="AY462" s="18"/>
      <c r="AZ462" s="18"/>
      <c r="BA462" s="18"/>
      <c r="BB462" s="18"/>
      <c r="BC462" s="18"/>
      <c r="BD462" s="18"/>
      <c r="BE462" s="18"/>
      <c r="BF462" s="18" t="s">
        <v>7</v>
      </c>
      <c r="BG462" s="18"/>
      <c r="BH462" s="18" t="s">
        <v>7</v>
      </c>
      <c r="BI462" s="18" t="s">
        <v>7</v>
      </c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23"/>
      <c r="CK462" s="18"/>
      <c r="CL462" s="9">
        <v>7</v>
      </c>
      <c r="CM462" s="18"/>
      <c r="CN462" s="10">
        <v>10</v>
      </c>
      <c r="CO462" s="11">
        <f t="shared" si="18"/>
        <v>11</v>
      </c>
      <c r="CP462" s="11" t="str">
        <f t="shared" si="14"/>
        <v>Realizar seguimiento</v>
      </c>
      <c r="CQ462" s="11">
        <f t="shared" si="15"/>
        <v>1</v>
      </c>
      <c r="CR462" s="12">
        <f>VLOOKUP(B462,[1]Conexión!A:B,2,0)</f>
        <v>44929</v>
      </c>
      <c r="CS462" s="13"/>
      <c r="CT462" s="14"/>
      <c r="CU462" s="14"/>
      <c r="CV462" s="14">
        <f t="shared" si="17"/>
        <v>0</v>
      </c>
      <c r="CW462" s="6" t="s">
        <v>51</v>
      </c>
    </row>
    <row r="463" spans="1:101" ht="38.450000000000003" customHeight="1">
      <c r="A463" s="46" t="s">
        <v>667</v>
      </c>
      <c r="B463" s="21" t="s">
        <v>668</v>
      </c>
      <c r="C463" s="51" t="s">
        <v>669</v>
      </c>
      <c r="D463" s="21">
        <v>1152704122</v>
      </c>
      <c r="E463" s="86">
        <v>43802</v>
      </c>
      <c r="F463" s="2" t="s">
        <v>10</v>
      </c>
      <c r="G463" s="2" t="s">
        <v>10</v>
      </c>
      <c r="H463" s="94" t="s">
        <v>11</v>
      </c>
      <c r="I463" s="58" t="s">
        <v>3</v>
      </c>
      <c r="J463" s="40" t="s">
        <v>13</v>
      </c>
      <c r="K463" s="16" t="s">
        <v>49</v>
      </c>
      <c r="L463" s="48">
        <v>3128947342</v>
      </c>
      <c r="M463" s="21" t="s">
        <v>260</v>
      </c>
      <c r="N463" s="4" t="str">
        <f>IFERROR(VLOOKUP(D463,[1]Clientes!A:D,4,0),"Por Actualizar")</f>
        <v>Luis Guillermo Cadavid</v>
      </c>
      <c r="O463" s="21" t="s">
        <v>14</v>
      </c>
      <c r="P463" s="44" t="s">
        <v>15</v>
      </c>
      <c r="Q463" s="20" t="str">
        <f>IFERROR(VLOOKUP(D463,[1]Clientes!A:C,3,0),"Por Actualizar")</f>
        <v>Todo 1</v>
      </c>
      <c r="R463" s="37" t="s">
        <v>16</v>
      </c>
      <c r="S463" s="37" t="s">
        <v>16</v>
      </c>
      <c r="T463" s="32">
        <v>0.09</v>
      </c>
      <c r="U463" s="32">
        <v>0.26</v>
      </c>
      <c r="V463" s="32"/>
      <c r="W463" s="32"/>
      <c r="X463" s="32"/>
      <c r="Y463" s="32"/>
      <c r="Z463" s="32"/>
      <c r="AA463" s="32"/>
      <c r="AB463" s="32"/>
      <c r="AC463" s="32"/>
      <c r="AD463" s="7">
        <f t="shared" si="16"/>
        <v>0.17499999999999999</v>
      </c>
      <c r="AE463" s="18" t="s">
        <v>7</v>
      </c>
      <c r="AF463" s="18" t="s">
        <v>7</v>
      </c>
      <c r="AG463" s="18" t="s">
        <v>7</v>
      </c>
      <c r="AH463" s="18" t="s">
        <v>7</v>
      </c>
      <c r="AI463" s="18"/>
      <c r="AJ463" s="18" t="s">
        <v>7</v>
      </c>
      <c r="AK463" s="18" t="s">
        <v>7</v>
      </c>
      <c r="AL463" s="18" t="s">
        <v>7</v>
      </c>
      <c r="AM463" s="18" t="s">
        <v>57</v>
      </c>
      <c r="AN463" s="18">
        <v>44470</v>
      </c>
      <c r="AO463" s="18">
        <v>44470</v>
      </c>
      <c r="AP463" s="18">
        <v>44501</v>
      </c>
      <c r="AQ463" s="18"/>
      <c r="AR463" s="18" t="s">
        <v>7</v>
      </c>
      <c r="AS463" s="18">
        <v>44531</v>
      </c>
      <c r="AT463" s="18">
        <v>44531</v>
      </c>
      <c r="AU463" s="18">
        <v>44531</v>
      </c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 t="s">
        <v>7</v>
      </c>
      <c r="BO463" s="18"/>
      <c r="BP463" s="18"/>
      <c r="BQ463" s="18"/>
      <c r="BR463" s="18" t="s">
        <v>7</v>
      </c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 t="s">
        <v>7</v>
      </c>
      <c r="CD463" s="18"/>
      <c r="CE463" s="18"/>
      <c r="CF463" s="18"/>
      <c r="CG463" s="18"/>
      <c r="CH463" s="18"/>
      <c r="CI463" s="18"/>
      <c r="CJ463" s="23"/>
      <c r="CK463" s="18"/>
      <c r="CL463" s="9">
        <v>1</v>
      </c>
      <c r="CM463" s="18"/>
      <c r="CN463" s="10">
        <v>11</v>
      </c>
      <c r="CO463" s="11">
        <f t="shared" si="18"/>
        <v>11</v>
      </c>
      <c r="CP463" s="11" t="str">
        <f t="shared" si="14"/>
        <v>No seguimiento</v>
      </c>
      <c r="CQ463" s="11">
        <f t="shared" si="15"/>
        <v>0</v>
      </c>
      <c r="CR463" s="12">
        <f>VLOOKUP(B463,[1]Conexión!A:B,2,0)</f>
        <v>44840</v>
      </c>
      <c r="CS463" s="13">
        <v>1</v>
      </c>
      <c r="CT463" s="14"/>
      <c r="CU463" s="14"/>
      <c r="CV463" s="14">
        <f t="shared" si="17"/>
        <v>1</v>
      </c>
      <c r="CW463" s="6">
        <v>0.70566666666666678</v>
      </c>
    </row>
    <row r="464" spans="1:101" ht="38.450000000000003" customHeight="1">
      <c r="A464" s="46" t="s">
        <v>670</v>
      </c>
      <c r="B464" s="21" t="s">
        <v>671</v>
      </c>
      <c r="C464" s="51" t="s">
        <v>672</v>
      </c>
      <c r="D464" s="21">
        <v>66856602</v>
      </c>
      <c r="E464" s="86">
        <v>43801</v>
      </c>
      <c r="F464" s="2" t="s">
        <v>10</v>
      </c>
      <c r="G464" s="2" t="s">
        <v>10</v>
      </c>
      <c r="H464" s="2" t="s">
        <v>11</v>
      </c>
      <c r="I464" s="58" t="s">
        <v>3</v>
      </c>
      <c r="J464" s="40" t="s">
        <v>33</v>
      </c>
      <c r="K464" s="16" t="s">
        <v>49</v>
      </c>
      <c r="L464" s="48">
        <v>3176349634</v>
      </c>
      <c r="M464" s="21" t="s">
        <v>123</v>
      </c>
      <c r="N464" s="4" t="str">
        <f>IFERROR(VLOOKUP(D464,[1]Clientes!A:D,4,0),"Por Actualizar")</f>
        <v>Juan Manuel Villarraga</v>
      </c>
      <c r="O464" s="21" t="s">
        <v>68</v>
      </c>
      <c r="P464" s="21" t="s">
        <v>15</v>
      </c>
      <c r="Q464" s="20" t="str">
        <f>IFERROR(VLOOKUP(D464,[1]Clientes!A:C,3,0),"Por Actualizar")</f>
        <v>Promigas</v>
      </c>
      <c r="R464" s="27" t="s">
        <v>16</v>
      </c>
      <c r="S464" s="34" t="s">
        <v>16</v>
      </c>
      <c r="T464" s="32" t="s">
        <v>16</v>
      </c>
      <c r="U464" s="32">
        <v>0</v>
      </c>
      <c r="V464" s="32">
        <v>0</v>
      </c>
      <c r="W464" s="32">
        <v>0</v>
      </c>
      <c r="X464" s="32" t="s">
        <v>16</v>
      </c>
      <c r="Y464" s="32" t="s">
        <v>16</v>
      </c>
      <c r="Z464" s="32" t="s">
        <v>16</v>
      </c>
      <c r="AA464" s="32" t="s">
        <v>16</v>
      </c>
      <c r="AB464" s="32" t="s">
        <v>16</v>
      </c>
      <c r="AC464" s="32"/>
      <c r="AD464" s="7">
        <f t="shared" si="16"/>
        <v>0</v>
      </c>
      <c r="AE464" s="18" t="s">
        <v>7</v>
      </c>
      <c r="AF464" s="18" t="s">
        <v>7</v>
      </c>
      <c r="AG464" s="18" t="s">
        <v>7</v>
      </c>
      <c r="AH464" s="18" t="s">
        <v>7</v>
      </c>
      <c r="AI464" s="18"/>
      <c r="AJ464" s="18" t="s">
        <v>7</v>
      </c>
      <c r="AK464" s="18" t="s">
        <v>7</v>
      </c>
      <c r="AL464" s="18">
        <v>44429</v>
      </c>
      <c r="AM464" s="18">
        <v>44429</v>
      </c>
      <c r="AN464" s="18" t="s">
        <v>57</v>
      </c>
      <c r="AO464" s="18">
        <v>44470</v>
      </c>
      <c r="AP464" s="18">
        <v>44490</v>
      </c>
      <c r="AQ464" s="18"/>
      <c r="AR464" s="18" t="s">
        <v>7</v>
      </c>
      <c r="AS464" s="18" t="s">
        <v>7</v>
      </c>
      <c r="AT464" s="18">
        <v>44521</v>
      </c>
      <c r="AU464" s="18">
        <v>44521</v>
      </c>
      <c r="AV464" s="18">
        <v>44551</v>
      </c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 t="s">
        <v>7</v>
      </c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 t="s">
        <v>7</v>
      </c>
      <c r="CD464" s="18"/>
      <c r="CE464" s="18"/>
      <c r="CF464" s="18"/>
      <c r="CG464" s="18"/>
      <c r="CH464" s="18"/>
      <c r="CI464" s="18"/>
      <c r="CJ464" s="23"/>
      <c r="CK464" s="18"/>
      <c r="CL464" s="9">
        <v>5</v>
      </c>
      <c r="CM464" s="18"/>
      <c r="CN464" s="10">
        <v>10</v>
      </c>
      <c r="CO464" s="11">
        <f t="shared" si="18"/>
        <v>10</v>
      </c>
      <c r="CP464" s="11" t="str">
        <f t="shared" ref="CP464:CP527" si="19">IF(CO464&gt;CN464,"Realizar seguimiento","No seguimiento")</f>
        <v>No seguimiento</v>
      </c>
      <c r="CQ464" s="11">
        <f t="shared" ref="CQ464:CQ527" si="20">CO464-CN464</f>
        <v>0</v>
      </c>
      <c r="CR464" s="12">
        <f>VLOOKUP(B464,[1]Conexión!A:B,2,0)</f>
        <v>44932</v>
      </c>
      <c r="CS464" s="10"/>
      <c r="CT464" s="14"/>
      <c r="CU464" s="14"/>
      <c r="CV464" s="14">
        <f t="shared" si="17"/>
        <v>0</v>
      </c>
      <c r="CW464" s="6">
        <v>0.58750000000000002</v>
      </c>
    </row>
    <row r="465" spans="1:101" ht="38.450000000000003" customHeight="1">
      <c r="A465" s="46" t="s">
        <v>673</v>
      </c>
      <c r="B465" s="21" t="s">
        <v>674</v>
      </c>
      <c r="C465" s="51" t="s">
        <v>675</v>
      </c>
      <c r="D465" s="21">
        <v>53052755</v>
      </c>
      <c r="E465" s="86">
        <v>43678</v>
      </c>
      <c r="F465" s="2" t="s">
        <v>5</v>
      </c>
      <c r="G465" s="2" t="s">
        <v>5</v>
      </c>
      <c r="H465" s="2" t="s">
        <v>11</v>
      </c>
      <c r="I465" s="58" t="s">
        <v>3</v>
      </c>
      <c r="J465" s="40" t="s">
        <v>33</v>
      </c>
      <c r="K465" s="16" t="s">
        <v>49</v>
      </c>
      <c r="L465" s="48">
        <v>3132601564</v>
      </c>
      <c r="M465" s="21" t="s">
        <v>676</v>
      </c>
      <c r="N465" s="4" t="str">
        <f>IFERROR(VLOOKUP(D465,[1]Clientes!A:D,4,0),"Por Actualizar")</f>
        <v>Angela Parra</v>
      </c>
      <c r="O465" s="21" t="s">
        <v>6</v>
      </c>
      <c r="P465" s="21" t="s">
        <v>15</v>
      </c>
      <c r="Q465" s="20" t="str">
        <f>IFERROR(VLOOKUP(D465,[1]Clientes!A:C,3,0),"Por Actualizar")</f>
        <v>ATH</v>
      </c>
      <c r="R465" s="26" t="s">
        <v>16</v>
      </c>
      <c r="S465" s="32">
        <v>0.5</v>
      </c>
      <c r="T465" s="32">
        <v>0.68</v>
      </c>
      <c r="U465" s="32">
        <v>0.08</v>
      </c>
      <c r="V465" s="32">
        <v>0.5</v>
      </c>
      <c r="W465" s="32">
        <v>0.25</v>
      </c>
      <c r="X465" s="32">
        <v>0.5</v>
      </c>
      <c r="Y465" s="32">
        <v>1</v>
      </c>
      <c r="Z465" s="32">
        <v>0.76</v>
      </c>
      <c r="AA465" s="32">
        <v>0</v>
      </c>
      <c r="AB465" s="32">
        <v>0.6</v>
      </c>
      <c r="AC465" s="32"/>
      <c r="AD465" s="7">
        <f t="shared" si="16"/>
        <v>0.48699999999999999</v>
      </c>
      <c r="AE465" s="18" t="s">
        <v>7</v>
      </c>
      <c r="AF465" s="18">
        <v>44409</v>
      </c>
      <c r="AG465" s="18">
        <v>44409</v>
      </c>
      <c r="AH465" s="18" t="s">
        <v>57</v>
      </c>
      <c r="AI465" s="18"/>
      <c r="AJ465" s="18" t="s">
        <v>57</v>
      </c>
      <c r="AK465" s="18" t="s">
        <v>57</v>
      </c>
      <c r="AL465" s="18">
        <v>44470</v>
      </c>
      <c r="AM465" s="18">
        <v>44470</v>
      </c>
      <c r="AN465" s="18">
        <v>44501</v>
      </c>
      <c r="AO465" s="18">
        <v>44501</v>
      </c>
      <c r="AP465" s="18">
        <v>44531</v>
      </c>
      <c r="AQ465" s="18"/>
      <c r="AR465" s="18">
        <v>44531</v>
      </c>
      <c r="AS465" s="18" t="s">
        <v>7</v>
      </c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 t="s">
        <v>7</v>
      </c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23"/>
      <c r="CK465" s="18"/>
      <c r="CL465" s="9">
        <v>7</v>
      </c>
      <c r="CM465" s="18"/>
      <c r="CN465" s="10">
        <v>3</v>
      </c>
      <c r="CO465" s="11">
        <f t="shared" si="18"/>
        <v>3</v>
      </c>
      <c r="CP465" s="11" t="str">
        <f t="shared" si="19"/>
        <v>No seguimiento</v>
      </c>
      <c r="CQ465" s="11">
        <f t="shared" si="20"/>
        <v>0</v>
      </c>
      <c r="CR465" s="12">
        <v>44936</v>
      </c>
      <c r="CS465" s="10"/>
      <c r="CT465" s="14"/>
      <c r="CU465" s="14"/>
      <c r="CV465" s="14">
        <f t="shared" si="17"/>
        <v>0</v>
      </c>
      <c r="CW465" s="6">
        <v>0.60833333333333328</v>
      </c>
    </row>
    <row r="466" spans="1:101" ht="38.450000000000003" customHeight="1">
      <c r="A466" s="56" t="s">
        <v>677</v>
      </c>
      <c r="B466" s="21" t="s">
        <v>678</v>
      </c>
      <c r="C466" s="51" t="s">
        <v>679</v>
      </c>
      <c r="D466" s="21">
        <v>1023874600</v>
      </c>
      <c r="E466" s="86">
        <v>43794</v>
      </c>
      <c r="F466" s="2" t="s">
        <v>10</v>
      </c>
      <c r="G466" s="45" t="s">
        <v>10</v>
      </c>
      <c r="H466" s="2" t="s">
        <v>11</v>
      </c>
      <c r="I466" s="58" t="s">
        <v>3</v>
      </c>
      <c r="J466" s="40" t="s">
        <v>110</v>
      </c>
      <c r="K466" s="16" t="s">
        <v>49</v>
      </c>
      <c r="L466" s="48">
        <v>3196830975</v>
      </c>
      <c r="M466" s="21" t="s">
        <v>61</v>
      </c>
      <c r="N466" s="4" t="str">
        <f>IFERROR(VLOOKUP(D466,[1]Clientes!A:D,4,0),"Por Actualizar")</f>
        <v>Yesid Hernandez</v>
      </c>
      <c r="O466" s="21" t="s">
        <v>6</v>
      </c>
      <c r="P466" s="21" t="s">
        <v>15</v>
      </c>
      <c r="Q466" s="20" t="str">
        <f>IFERROR(VLOOKUP(D466,[1]Clientes!A:C,3,0),"Por Actualizar")</f>
        <v>Banco Popular</v>
      </c>
      <c r="R466" s="27" t="s">
        <v>16</v>
      </c>
      <c r="S466" s="32">
        <v>0.93</v>
      </c>
      <c r="T466" s="32">
        <v>0.62</v>
      </c>
      <c r="U466" s="32"/>
      <c r="V466" s="32"/>
      <c r="W466" s="32"/>
      <c r="X466" s="32"/>
      <c r="Y466" s="32"/>
      <c r="Z466" s="32"/>
      <c r="AA466" s="32"/>
      <c r="AB466" s="32"/>
      <c r="AC466" s="32"/>
      <c r="AD466" s="7">
        <f t="shared" si="16"/>
        <v>0.77500000000000002</v>
      </c>
      <c r="AE466" s="18" t="s">
        <v>7</v>
      </c>
      <c r="AF466" s="18" t="s">
        <v>7</v>
      </c>
      <c r="AG466" s="18" t="s">
        <v>57</v>
      </c>
      <c r="AH466" s="18" t="s">
        <v>7</v>
      </c>
      <c r="AI466" s="18"/>
      <c r="AJ466" s="18">
        <v>44490</v>
      </c>
      <c r="AK466" s="18" t="s">
        <v>7</v>
      </c>
      <c r="AL466" s="18">
        <v>44521</v>
      </c>
      <c r="AM466" s="18">
        <v>44521</v>
      </c>
      <c r="AN466" s="18">
        <v>44551</v>
      </c>
      <c r="AO466" s="18">
        <v>44551</v>
      </c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23"/>
      <c r="CK466" s="18"/>
      <c r="CL466" s="9">
        <v>2</v>
      </c>
      <c r="CM466" s="18"/>
      <c r="CN466" s="10">
        <v>4</v>
      </c>
      <c r="CO466" s="11">
        <f t="shared" si="18"/>
        <v>4</v>
      </c>
      <c r="CP466" s="11" t="str">
        <f t="shared" si="19"/>
        <v>No seguimiento</v>
      </c>
      <c r="CQ466" s="11">
        <f t="shared" si="20"/>
        <v>0</v>
      </c>
      <c r="CR466" s="12">
        <f>VLOOKUP(B466,[1]Conexión!A:B,2,0)</f>
        <v>44841</v>
      </c>
      <c r="CS466" s="10"/>
      <c r="CT466" s="14"/>
      <c r="CU466" s="14"/>
      <c r="CV466" s="14">
        <f t="shared" si="17"/>
        <v>0</v>
      </c>
      <c r="CW466" s="6">
        <v>0.66666666666666663</v>
      </c>
    </row>
    <row r="467" spans="1:101" ht="38.450000000000003" customHeight="1">
      <c r="A467" s="56" t="s">
        <v>680</v>
      </c>
      <c r="B467" s="21" t="s">
        <v>681</v>
      </c>
      <c r="C467" s="51" t="s">
        <v>682</v>
      </c>
      <c r="D467" s="21">
        <v>1019066094</v>
      </c>
      <c r="E467" s="86">
        <v>43783</v>
      </c>
      <c r="F467" s="2" t="s">
        <v>10</v>
      </c>
      <c r="G467" s="45" t="s">
        <v>10</v>
      </c>
      <c r="H467" s="2" t="s">
        <v>11</v>
      </c>
      <c r="I467" s="58" t="s">
        <v>3</v>
      </c>
      <c r="J467" s="40" t="s">
        <v>33</v>
      </c>
      <c r="K467" s="16" t="s">
        <v>49</v>
      </c>
      <c r="L467" s="48">
        <v>3216451167</v>
      </c>
      <c r="M467" s="21" t="s">
        <v>260</v>
      </c>
      <c r="N467" s="4" t="str">
        <f>IFERROR(VLOOKUP(D467,[1]Clientes!A:D,4,0),"Por Actualizar")</f>
        <v>Mayra Arias</v>
      </c>
      <c r="O467" s="21" t="s">
        <v>6</v>
      </c>
      <c r="P467" s="21" t="s">
        <v>15</v>
      </c>
      <c r="Q467" s="20" t="str">
        <f>IFERROR(VLOOKUP(D467,[1]Clientes!A:C,3,0),"Por Actualizar")</f>
        <v>Experian</v>
      </c>
      <c r="R467" s="26">
        <v>0</v>
      </c>
      <c r="S467" s="32">
        <v>0.28999999999999998</v>
      </c>
      <c r="T467" s="32">
        <v>0</v>
      </c>
      <c r="U467" s="32"/>
      <c r="V467" s="32"/>
      <c r="W467" s="32"/>
      <c r="X467" s="32">
        <v>7.0000000000000007E-2</v>
      </c>
      <c r="Y467" s="32">
        <v>0.32</v>
      </c>
      <c r="Z467" s="32">
        <v>0</v>
      </c>
      <c r="AA467" s="32">
        <v>0</v>
      </c>
      <c r="AB467" s="32">
        <v>0</v>
      </c>
      <c r="AC467" s="32"/>
      <c r="AD467" s="7">
        <f t="shared" si="16"/>
        <v>8.4999999999999992E-2</v>
      </c>
      <c r="AE467" s="18" t="s">
        <v>7</v>
      </c>
      <c r="AF467" s="18" t="s">
        <v>7</v>
      </c>
      <c r="AG467" s="18" t="s">
        <v>7</v>
      </c>
      <c r="AH467" s="18" t="s">
        <v>7</v>
      </c>
      <c r="AI467" s="18"/>
      <c r="AJ467" s="18" t="s">
        <v>7</v>
      </c>
      <c r="AK467" s="18" t="s">
        <v>57</v>
      </c>
      <c r="AL467" s="18" t="s">
        <v>57</v>
      </c>
      <c r="AM467" s="18">
        <v>44470</v>
      </c>
      <c r="AN467" s="18">
        <v>44501</v>
      </c>
      <c r="AO467" s="18">
        <v>44501</v>
      </c>
      <c r="AP467" s="18">
        <v>44531</v>
      </c>
      <c r="AQ467" s="18"/>
      <c r="AR467" s="18" t="s">
        <v>7</v>
      </c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 t="s">
        <v>7</v>
      </c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23"/>
      <c r="CK467" s="18"/>
      <c r="CL467" s="9">
        <v>7</v>
      </c>
      <c r="CM467" s="18"/>
      <c r="CN467" s="10">
        <v>4</v>
      </c>
      <c r="CO467" s="11">
        <f t="shared" si="18"/>
        <v>7</v>
      </c>
      <c r="CP467" s="11" t="str">
        <f t="shared" si="19"/>
        <v>Realizar seguimiento</v>
      </c>
      <c r="CQ467" s="11">
        <f t="shared" si="20"/>
        <v>3</v>
      </c>
      <c r="CR467" s="12">
        <f>VLOOKUP(B467,[1]Conexión!A:B,2,0)</f>
        <v>44938</v>
      </c>
      <c r="CS467" s="13">
        <v>1</v>
      </c>
      <c r="CT467" s="14"/>
      <c r="CU467" s="14"/>
      <c r="CV467" s="14">
        <f t="shared" si="17"/>
        <v>1</v>
      </c>
      <c r="CW467" s="6">
        <v>0.48333333333333334</v>
      </c>
    </row>
    <row r="468" spans="1:101" ht="38.450000000000003" customHeight="1">
      <c r="A468" s="46" t="s">
        <v>683</v>
      </c>
      <c r="B468" s="21" t="s">
        <v>684</v>
      </c>
      <c r="C468" s="51" t="s">
        <v>685</v>
      </c>
      <c r="D468" s="21">
        <v>1143348512</v>
      </c>
      <c r="E468" s="86">
        <v>43675</v>
      </c>
      <c r="F468" s="2" t="s">
        <v>5</v>
      </c>
      <c r="G468" s="2" t="s">
        <v>5</v>
      </c>
      <c r="H468" s="2" t="s">
        <v>11</v>
      </c>
      <c r="I468" s="59" t="s">
        <v>23</v>
      </c>
      <c r="J468" s="40" t="s">
        <v>12</v>
      </c>
      <c r="K468" s="16" t="s">
        <v>49</v>
      </c>
      <c r="L468" s="48">
        <v>3217772612</v>
      </c>
      <c r="M468" s="21" t="s">
        <v>260</v>
      </c>
      <c r="N468" s="4" t="str">
        <f>IFERROR(VLOOKUP(D468,[1]Clientes!A:D,4,0),"Por Actualizar")</f>
        <v>Luis Guillermo Cadavid</v>
      </c>
      <c r="O468" s="21" t="s">
        <v>14</v>
      </c>
      <c r="P468" s="21" t="s">
        <v>15</v>
      </c>
      <c r="Q468" s="20" t="str">
        <f>IFERROR(VLOOKUP(D468,[1]Clientes!A:C,3,0),"Por Actualizar")</f>
        <v>Todo 1</v>
      </c>
      <c r="R468" s="26" t="s">
        <v>16</v>
      </c>
      <c r="S468" s="32">
        <v>0.44</v>
      </c>
      <c r="T468" s="32">
        <v>0.27</v>
      </c>
      <c r="U468" s="32">
        <v>0</v>
      </c>
      <c r="V468" s="32">
        <v>0</v>
      </c>
      <c r="W468" s="32">
        <v>0</v>
      </c>
      <c r="X468" s="32">
        <v>0</v>
      </c>
      <c r="Y468" s="32"/>
      <c r="Z468" s="32"/>
      <c r="AA468" s="32"/>
      <c r="AB468" s="32"/>
      <c r="AC468" s="32"/>
      <c r="AD468" s="7">
        <f t="shared" si="16"/>
        <v>0.11833333333333333</v>
      </c>
      <c r="AE468" s="18" t="s">
        <v>7</v>
      </c>
      <c r="AF468" s="18" t="s">
        <v>7</v>
      </c>
      <c r="AG468" s="18" t="s">
        <v>7</v>
      </c>
      <c r="AH468" s="18" t="s">
        <v>7</v>
      </c>
      <c r="AI468" s="18"/>
      <c r="AJ468" s="18" t="s">
        <v>7</v>
      </c>
      <c r="AK468" s="18" t="s">
        <v>7</v>
      </c>
      <c r="AL468" s="18" t="s">
        <v>7</v>
      </c>
      <c r="AM468" s="18" t="s">
        <v>7</v>
      </c>
      <c r="AN468" s="18" t="s">
        <v>57</v>
      </c>
      <c r="AO468" s="18" t="s">
        <v>7</v>
      </c>
      <c r="AP468" s="18">
        <v>44490</v>
      </c>
      <c r="AQ468" s="18"/>
      <c r="AR468" s="18" t="s">
        <v>7</v>
      </c>
      <c r="AS468" s="18">
        <v>44521</v>
      </c>
      <c r="AT468" s="18" t="s">
        <v>7</v>
      </c>
      <c r="AU468" s="18" t="s">
        <v>7</v>
      </c>
      <c r="AV468" s="18">
        <v>44551</v>
      </c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 t="s">
        <v>7</v>
      </c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 t="s">
        <v>7</v>
      </c>
      <c r="CD468" s="18"/>
      <c r="CE468" s="18"/>
      <c r="CF468" s="18"/>
      <c r="CG468" s="18"/>
      <c r="CH468" s="18"/>
      <c r="CI468" s="18"/>
      <c r="CJ468" s="23"/>
      <c r="CK468" s="18"/>
      <c r="CL468" s="9">
        <v>7</v>
      </c>
      <c r="CM468" s="18"/>
      <c r="CN468" s="10">
        <v>14</v>
      </c>
      <c r="CO468" s="11">
        <f t="shared" si="18"/>
        <v>14</v>
      </c>
      <c r="CP468" s="11" t="str">
        <f t="shared" si="19"/>
        <v>No seguimiento</v>
      </c>
      <c r="CQ468" s="11">
        <f t="shared" si="20"/>
        <v>0</v>
      </c>
      <c r="CR468" s="12">
        <f>VLOOKUP(B468,[1]Conexión!A:B,2,0)</f>
        <v>44936</v>
      </c>
      <c r="CS468" s="13">
        <v>1</v>
      </c>
      <c r="CT468" s="14"/>
      <c r="CU468" s="14"/>
      <c r="CV468" s="14">
        <f t="shared" si="17"/>
        <v>1</v>
      </c>
      <c r="CW468" s="6">
        <v>0.72783333333333333</v>
      </c>
    </row>
    <row r="469" spans="1:101" ht="38.450000000000003" customHeight="1">
      <c r="A469" s="46" t="s">
        <v>686</v>
      </c>
      <c r="B469" s="95" t="s">
        <v>687</v>
      </c>
      <c r="C469" s="51" t="s">
        <v>688</v>
      </c>
      <c r="D469" s="21">
        <v>1128476909</v>
      </c>
      <c r="E469" s="86">
        <v>43759</v>
      </c>
      <c r="F469" s="3" t="s">
        <v>59</v>
      </c>
      <c r="G469" s="2" t="s">
        <v>5</v>
      </c>
      <c r="H469" s="2" t="s">
        <v>11</v>
      </c>
      <c r="I469" s="61" t="s">
        <v>23</v>
      </c>
      <c r="J469" s="40" t="s">
        <v>158</v>
      </c>
      <c r="K469" s="16" t="s">
        <v>49</v>
      </c>
      <c r="L469" s="48">
        <v>3205497299</v>
      </c>
      <c r="M469" s="21" t="s">
        <v>689</v>
      </c>
      <c r="N469" s="4" t="s">
        <v>0</v>
      </c>
      <c r="O469" s="21" t="s">
        <v>14</v>
      </c>
      <c r="P469" s="21" t="s">
        <v>1</v>
      </c>
      <c r="Q469" s="20" t="s">
        <v>2</v>
      </c>
      <c r="R469" s="26">
        <v>1</v>
      </c>
      <c r="S469" s="26">
        <v>1</v>
      </c>
      <c r="T469" s="32">
        <v>0.5</v>
      </c>
      <c r="U469" s="5">
        <v>0</v>
      </c>
      <c r="V469" s="32">
        <v>0</v>
      </c>
      <c r="W469" s="32">
        <v>0</v>
      </c>
      <c r="X469" s="32" t="s">
        <v>30</v>
      </c>
      <c r="Y469" s="32" t="s">
        <v>30</v>
      </c>
      <c r="Z469" s="32" t="s">
        <v>30</v>
      </c>
      <c r="AA469" s="32" t="s">
        <v>30</v>
      </c>
      <c r="AB469" s="32" t="s">
        <v>30</v>
      </c>
      <c r="AC469" s="32" t="s">
        <v>30</v>
      </c>
      <c r="AD469" s="7">
        <f t="shared" si="16"/>
        <v>0.41666666666666669</v>
      </c>
      <c r="AE469" s="2" t="s">
        <v>69</v>
      </c>
      <c r="AF469" s="18" t="s">
        <v>7</v>
      </c>
      <c r="AG469" s="18" t="s">
        <v>27</v>
      </c>
      <c r="AH469" s="18" t="s">
        <v>7</v>
      </c>
      <c r="AI469" s="18"/>
      <c r="AJ469" s="18" t="s">
        <v>27</v>
      </c>
      <c r="AK469" s="18" t="s">
        <v>27</v>
      </c>
      <c r="AL469" s="18" t="s">
        <v>27</v>
      </c>
      <c r="AM469" s="18" t="s">
        <v>27</v>
      </c>
      <c r="AN469" s="18" t="s">
        <v>27</v>
      </c>
      <c r="AO469" s="18" t="s">
        <v>27</v>
      </c>
      <c r="AP469" s="18" t="s">
        <v>27</v>
      </c>
      <c r="AQ469" s="18"/>
      <c r="AR469" s="18" t="s">
        <v>27</v>
      </c>
      <c r="AS469" s="18" t="s">
        <v>27</v>
      </c>
      <c r="AT469" s="18" t="s">
        <v>27</v>
      </c>
      <c r="AU469" s="18" t="s">
        <v>27</v>
      </c>
      <c r="AV469" s="18" t="s">
        <v>27</v>
      </c>
      <c r="AW469" s="18" t="s">
        <v>27</v>
      </c>
      <c r="AX469" s="18" t="s">
        <v>27</v>
      </c>
      <c r="AY469" s="18" t="s">
        <v>27</v>
      </c>
      <c r="AZ469" s="18" t="s">
        <v>27</v>
      </c>
      <c r="BA469" s="18" t="s">
        <v>27</v>
      </c>
      <c r="BB469" s="18" t="s">
        <v>27</v>
      </c>
      <c r="BC469" s="18" t="s">
        <v>27</v>
      </c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23"/>
      <c r="CK469" s="18"/>
      <c r="CL469" s="9">
        <v>0</v>
      </c>
      <c r="CM469" s="18"/>
      <c r="CN469" s="10">
        <v>2</v>
      </c>
      <c r="CO469" s="11">
        <f t="shared" si="18"/>
        <v>2</v>
      </c>
      <c r="CP469" s="11" t="str">
        <f t="shared" si="19"/>
        <v>No seguimiento</v>
      </c>
      <c r="CQ469" s="11">
        <f t="shared" si="20"/>
        <v>0</v>
      </c>
      <c r="CR469" s="12">
        <f>VLOOKUP(B469,[1]Conexión!A:B,2,0)</f>
        <v>44392</v>
      </c>
      <c r="CS469" s="10"/>
      <c r="CT469" s="14"/>
      <c r="CU469" s="14"/>
      <c r="CV469" s="14">
        <f t="shared" si="17"/>
        <v>0</v>
      </c>
      <c r="CW469" s="6" t="s">
        <v>51</v>
      </c>
    </row>
    <row r="470" spans="1:101" ht="38.450000000000003" customHeight="1">
      <c r="A470" s="46" t="s">
        <v>690</v>
      </c>
      <c r="B470" s="21" t="s">
        <v>691</v>
      </c>
      <c r="C470" s="51" t="s">
        <v>692</v>
      </c>
      <c r="D470" s="21">
        <v>79964947</v>
      </c>
      <c r="E470" s="86">
        <v>43759</v>
      </c>
      <c r="F470" s="3" t="s">
        <v>59</v>
      </c>
      <c r="G470" s="2" t="s">
        <v>5</v>
      </c>
      <c r="H470" s="2" t="s">
        <v>11</v>
      </c>
      <c r="I470" s="58" t="s">
        <v>3</v>
      </c>
      <c r="J470" s="16" t="s">
        <v>35</v>
      </c>
      <c r="K470" s="16" t="s">
        <v>49</v>
      </c>
      <c r="L470" s="48">
        <v>3194057448</v>
      </c>
      <c r="M470" s="21" t="s">
        <v>664</v>
      </c>
      <c r="N470" s="4" t="s">
        <v>665</v>
      </c>
      <c r="O470" s="21" t="s">
        <v>6</v>
      </c>
      <c r="P470" s="21" t="s">
        <v>1</v>
      </c>
      <c r="Q470" s="20" t="str">
        <f>IFERROR(VLOOKUP(D470,[1]Clientes!A:C,3,0),"Por Actualizar")</f>
        <v>Innovación</v>
      </c>
      <c r="R470" s="26">
        <v>1</v>
      </c>
      <c r="S470" s="26">
        <v>0</v>
      </c>
      <c r="T470" s="32">
        <v>1</v>
      </c>
      <c r="U470" s="32">
        <v>0.25</v>
      </c>
      <c r="V470" s="32">
        <v>1</v>
      </c>
      <c r="W470" s="32">
        <v>1</v>
      </c>
      <c r="X470" s="32">
        <v>0.6</v>
      </c>
      <c r="Y470" s="32" t="s">
        <v>30</v>
      </c>
      <c r="Z470" s="32" t="s">
        <v>30</v>
      </c>
      <c r="AA470" s="32">
        <v>1</v>
      </c>
      <c r="AB470" s="32">
        <v>0.67</v>
      </c>
      <c r="AC470" s="32">
        <v>0.65</v>
      </c>
      <c r="AD470" s="7">
        <f t="shared" si="16"/>
        <v>0.71699999999999997</v>
      </c>
      <c r="AE470" s="2" t="s">
        <v>69</v>
      </c>
      <c r="AF470" s="18" t="s">
        <v>27</v>
      </c>
      <c r="AG470" s="18" t="s">
        <v>27</v>
      </c>
      <c r="AH470" s="18" t="s">
        <v>27</v>
      </c>
      <c r="AI470" s="18"/>
      <c r="AJ470" s="18" t="s">
        <v>27</v>
      </c>
      <c r="AK470" s="18" t="s">
        <v>27</v>
      </c>
      <c r="AL470" s="18" t="s">
        <v>27</v>
      </c>
      <c r="AM470" s="18" t="s">
        <v>27</v>
      </c>
      <c r="AN470" s="18" t="s">
        <v>27</v>
      </c>
      <c r="AO470" s="18" t="s">
        <v>27</v>
      </c>
      <c r="AP470" s="18" t="s">
        <v>27</v>
      </c>
      <c r="AQ470" s="18"/>
      <c r="AR470" s="18" t="s">
        <v>27</v>
      </c>
      <c r="AS470" s="18" t="s">
        <v>27</v>
      </c>
      <c r="AT470" s="18" t="s">
        <v>27</v>
      </c>
      <c r="AU470" s="18" t="s">
        <v>27</v>
      </c>
      <c r="AV470" s="18" t="s">
        <v>27</v>
      </c>
      <c r="AW470" s="18" t="s">
        <v>27</v>
      </c>
      <c r="AX470" s="18" t="s">
        <v>27</v>
      </c>
      <c r="AY470" s="18" t="s">
        <v>27</v>
      </c>
      <c r="AZ470" s="18" t="s">
        <v>27</v>
      </c>
      <c r="BA470" s="18" t="s">
        <v>27</v>
      </c>
      <c r="BB470" s="18" t="s">
        <v>27</v>
      </c>
      <c r="BC470" s="18" t="s">
        <v>27</v>
      </c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23"/>
      <c r="CK470" s="18"/>
      <c r="CL470" s="9">
        <v>0</v>
      </c>
      <c r="CM470" s="18"/>
      <c r="CN470" s="10">
        <v>0</v>
      </c>
      <c r="CO470" s="11">
        <f t="shared" si="18"/>
        <v>0</v>
      </c>
      <c r="CP470" s="11" t="str">
        <f t="shared" si="19"/>
        <v>No seguimiento</v>
      </c>
      <c r="CQ470" s="11">
        <f t="shared" si="20"/>
        <v>0</v>
      </c>
      <c r="CR470" s="12">
        <f>VLOOKUP(B470,[1]Conexión!A:B,2,0)</f>
        <v>44939</v>
      </c>
      <c r="CS470" s="10"/>
      <c r="CT470" s="14"/>
      <c r="CU470" s="14"/>
      <c r="CV470" s="14">
        <f t="shared" si="17"/>
        <v>0</v>
      </c>
      <c r="CW470" s="6" t="s">
        <v>51</v>
      </c>
    </row>
    <row r="471" spans="1:101" ht="38.450000000000003" customHeight="1">
      <c r="A471" s="46" t="s">
        <v>693</v>
      </c>
      <c r="B471" s="21" t="s">
        <v>694</v>
      </c>
      <c r="C471" s="51" t="s">
        <v>695</v>
      </c>
      <c r="D471" s="21">
        <v>1032390923</v>
      </c>
      <c r="E471" s="86">
        <v>43661</v>
      </c>
      <c r="F471" s="2" t="s">
        <v>5</v>
      </c>
      <c r="G471" s="2" t="s">
        <v>10</v>
      </c>
      <c r="H471" s="2" t="s">
        <v>11</v>
      </c>
      <c r="I471" s="59" t="s">
        <v>23</v>
      </c>
      <c r="J471" s="40" t="s">
        <v>137</v>
      </c>
      <c r="K471" s="16" t="s">
        <v>49</v>
      </c>
      <c r="L471" s="48" t="s">
        <v>696</v>
      </c>
      <c r="M471" s="21" t="s">
        <v>55</v>
      </c>
      <c r="N471" s="4" t="str">
        <f>IFERROR(VLOOKUP(D471,[1]Clientes!A:D,4,0),"Por Actualizar")</f>
        <v>Mario Martinez</v>
      </c>
      <c r="O471" s="21" t="s">
        <v>6</v>
      </c>
      <c r="P471" s="44" t="s">
        <v>15</v>
      </c>
      <c r="Q471" s="20" t="str">
        <f>IFERROR(VLOOKUP(D471,[1]Clientes!A:C,3,0),"Por Actualizar")</f>
        <v>Servientrega</v>
      </c>
      <c r="R471" s="26" t="s">
        <v>30</v>
      </c>
      <c r="S471" s="32">
        <v>0.41</v>
      </c>
      <c r="T471" s="32">
        <v>0</v>
      </c>
      <c r="U471" s="32">
        <v>0</v>
      </c>
      <c r="V471" s="32">
        <v>0</v>
      </c>
      <c r="W471" s="32">
        <v>0</v>
      </c>
      <c r="X471" s="32">
        <v>0</v>
      </c>
      <c r="Y471" s="32">
        <v>0</v>
      </c>
      <c r="Z471" s="32">
        <v>0</v>
      </c>
      <c r="AA471" s="32">
        <v>0</v>
      </c>
      <c r="AB471" s="32">
        <v>0</v>
      </c>
      <c r="AC471" s="32">
        <v>0</v>
      </c>
      <c r="AD471" s="7">
        <f t="shared" si="16"/>
        <v>3.727272727272727E-2</v>
      </c>
      <c r="AE471" s="18" t="s">
        <v>69</v>
      </c>
      <c r="AF471" s="18" t="s">
        <v>7</v>
      </c>
      <c r="AG471" s="18" t="s">
        <v>7</v>
      </c>
      <c r="AH471" s="18" t="s">
        <v>7</v>
      </c>
      <c r="AI471" s="18"/>
      <c r="AJ471" s="18">
        <v>44429</v>
      </c>
      <c r="AK471" s="18">
        <v>44429</v>
      </c>
      <c r="AL471" s="18" t="s">
        <v>57</v>
      </c>
      <c r="AM471" s="18">
        <v>44470</v>
      </c>
      <c r="AN471" s="18">
        <v>44501</v>
      </c>
      <c r="AO471" s="18">
        <v>44501</v>
      </c>
      <c r="AP471" s="18">
        <v>44531</v>
      </c>
      <c r="AQ471" s="18"/>
      <c r="AR471" s="18">
        <v>44531</v>
      </c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23"/>
      <c r="CK471" s="18"/>
      <c r="CL471" s="9">
        <v>4</v>
      </c>
      <c r="CM471" s="18"/>
      <c r="CN471" s="10">
        <v>3</v>
      </c>
      <c r="CO471" s="11">
        <f t="shared" si="18"/>
        <v>3</v>
      </c>
      <c r="CP471" s="11" t="str">
        <f t="shared" si="19"/>
        <v>No seguimiento</v>
      </c>
      <c r="CQ471" s="11">
        <f t="shared" si="20"/>
        <v>0</v>
      </c>
      <c r="CR471" s="12">
        <f>VLOOKUP(B471,[1]Conexión!A:B,2,0)</f>
        <v>44894</v>
      </c>
      <c r="CS471" s="10"/>
      <c r="CT471" s="14"/>
      <c r="CU471" s="14"/>
      <c r="CV471" s="14">
        <f t="shared" si="17"/>
        <v>0</v>
      </c>
      <c r="CW471" s="6">
        <v>0.47499999999999998</v>
      </c>
    </row>
    <row r="472" spans="1:101" ht="38.450000000000003" customHeight="1">
      <c r="A472" s="46" t="s">
        <v>697</v>
      </c>
      <c r="B472" s="21" t="s">
        <v>698</v>
      </c>
      <c r="C472" s="51" t="s">
        <v>699</v>
      </c>
      <c r="D472" s="21">
        <v>30384253</v>
      </c>
      <c r="E472" s="86">
        <v>43745</v>
      </c>
      <c r="F472" s="2" t="s">
        <v>10</v>
      </c>
      <c r="G472" s="2" t="s">
        <v>5</v>
      </c>
      <c r="H472" s="2" t="s">
        <v>11</v>
      </c>
      <c r="I472" s="58" t="s">
        <v>3</v>
      </c>
      <c r="J472" s="16" t="s">
        <v>21</v>
      </c>
      <c r="K472" s="16" t="s">
        <v>49</v>
      </c>
      <c r="L472" s="48">
        <v>3012153533</v>
      </c>
      <c r="M472" s="21" t="s">
        <v>55</v>
      </c>
      <c r="N472" s="4" t="str">
        <f>IFERROR(VLOOKUP(D472,[1]Clientes!A:D,4,0),"Por Actualizar")</f>
        <v>Jhon Duque</v>
      </c>
      <c r="O472" s="21" t="s">
        <v>14</v>
      </c>
      <c r="P472" s="21" t="s">
        <v>15</v>
      </c>
      <c r="Q472" s="20" t="str">
        <f>IFERROR(VLOOKUP(D472,[1]Clientes!A:C,3,0),"Por Actualizar")</f>
        <v>Éxito</v>
      </c>
      <c r="R472" s="27" t="s">
        <v>16</v>
      </c>
      <c r="S472" s="32">
        <v>1</v>
      </c>
      <c r="T472" s="32">
        <v>0.6</v>
      </c>
      <c r="U472" s="32">
        <v>0</v>
      </c>
      <c r="V472" s="32">
        <v>0.02</v>
      </c>
      <c r="W472" s="32">
        <v>0</v>
      </c>
      <c r="X472" s="32">
        <v>0</v>
      </c>
      <c r="Y472" s="32" t="s">
        <v>16</v>
      </c>
      <c r="Z472" s="32">
        <v>0.2</v>
      </c>
      <c r="AA472" s="32">
        <v>0.4</v>
      </c>
      <c r="AB472" s="32">
        <v>0.63</v>
      </c>
      <c r="AC472" s="32">
        <v>0.53</v>
      </c>
      <c r="AD472" s="7">
        <f t="shared" si="16"/>
        <v>0.33799999999999997</v>
      </c>
      <c r="AE472" s="18" t="s">
        <v>7</v>
      </c>
      <c r="AF472" s="18" t="s">
        <v>7</v>
      </c>
      <c r="AG472" s="18" t="s">
        <v>7</v>
      </c>
      <c r="AH472" s="18" t="s">
        <v>7</v>
      </c>
      <c r="AI472" s="18"/>
      <c r="AJ472" s="18" t="s">
        <v>7</v>
      </c>
      <c r="AK472" s="18" t="s">
        <v>7</v>
      </c>
      <c r="AL472" s="18" t="s">
        <v>7</v>
      </c>
      <c r="AM472" s="18" t="s">
        <v>7</v>
      </c>
      <c r="AN472" s="18">
        <v>44531</v>
      </c>
      <c r="AO472" s="18" t="s">
        <v>7</v>
      </c>
      <c r="AP472" s="18">
        <v>44562</v>
      </c>
      <c r="AQ472" s="18"/>
      <c r="AR472" s="18" t="s">
        <v>7</v>
      </c>
      <c r="AS472" s="18" t="s">
        <v>7</v>
      </c>
      <c r="AT472" s="18" t="s">
        <v>7</v>
      </c>
      <c r="AU472" s="18" t="s">
        <v>7</v>
      </c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 t="s">
        <v>7</v>
      </c>
      <c r="BI472" s="18"/>
      <c r="BJ472" s="18"/>
      <c r="BK472" s="18"/>
      <c r="BL472" s="18"/>
      <c r="BM472" s="18"/>
      <c r="BN472" s="18"/>
      <c r="BO472" s="18"/>
      <c r="BP472" s="18"/>
      <c r="BQ472" s="18"/>
      <c r="BR472" s="18" t="s">
        <v>7</v>
      </c>
      <c r="BS472" s="18" t="s">
        <v>7</v>
      </c>
      <c r="BT472" s="18"/>
      <c r="BU472" s="18"/>
      <c r="BV472" s="18"/>
      <c r="BW472" s="18"/>
      <c r="BX472" s="18"/>
      <c r="BY472" s="18"/>
      <c r="BZ472" s="18"/>
      <c r="CA472" s="18"/>
      <c r="CB472" s="18"/>
      <c r="CC472" s="18" t="s">
        <v>7</v>
      </c>
      <c r="CD472" s="18"/>
      <c r="CE472" s="18"/>
      <c r="CF472" s="18"/>
      <c r="CG472" s="18"/>
      <c r="CH472" s="18"/>
      <c r="CI472" s="18"/>
      <c r="CJ472" s="23"/>
      <c r="CK472" s="18"/>
      <c r="CL472" s="9">
        <v>7</v>
      </c>
      <c r="CM472" s="18" t="s">
        <v>48</v>
      </c>
      <c r="CN472" s="10">
        <v>17</v>
      </c>
      <c r="CO472" s="11">
        <f t="shared" si="18"/>
        <v>17</v>
      </c>
      <c r="CP472" s="11" t="str">
        <f t="shared" si="19"/>
        <v>No seguimiento</v>
      </c>
      <c r="CQ472" s="11">
        <f t="shared" si="20"/>
        <v>0</v>
      </c>
      <c r="CR472" s="12">
        <f>VLOOKUP(B472,[1]Conexión!A:B,2,0)</f>
        <v>44889</v>
      </c>
      <c r="CS472" s="10"/>
      <c r="CT472" s="14"/>
      <c r="CU472" s="14"/>
      <c r="CV472" s="14">
        <f t="shared" si="17"/>
        <v>0</v>
      </c>
      <c r="CW472" s="6">
        <v>0.59166666666666667</v>
      </c>
    </row>
    <row r="473" spans="1:101" ht="38.450000000000003" customHeight="1">
      <c r="A473" s="46" t="s">
        <v>700</v>
      </c>
      <c r="B473" s="21" t="s">
        <v>701</v>
      </c>
      <c r="C473" s="51" t="s">
        <v>702</v>
      </c>
      <c r="D473" s="21">
        <v>1235247808</v>
      </c>
      <c r="E473" s="86">
        <v>43719</v>
      </c>
      <c r="F473" s="2" t="s">
        <v>10</v>
      </c>
      <c r="G473" s="2" t="s">
        <v>10</v>
      </c>
      <c r="H473" s="2" t="s">
        <v>11</v>
      </c>
      <c r="I473" s="58" t="s">
        <v>3</v>
      </c>
      <c r="J473" s="16" t="s">
        <v>12</v>
      </c>
      <c r="K473" s="16" t="s">
        <v>49</v>
      </c>
      <c r="L473" s="48">
        <v>3004144696</v>
      </c>
      <c r="M473" s="21" t="s">
        <v>54</v>
      </c>
      <c r="N473" s="4" t="str">
        <f>IFERROR(VLOOKUP(D473,[1]Clientes!A:D,4,0),"Por Actualizar")</f>
        <v>Angela Parra</v>
      </c>
      <c r="O473" s="21" t="s">
        <v>6</v>
      </c>
      <c r="P473" s="44" t="s">
        <v>15</v>
      </c>
      <c r="Q473" s="20" t="str">
        <f>IFERROR(VLOOKUP(D473,[1]Clientes!A:C,3,0),"Por Actualizar")</f>
        <v>ATH</v>
      </c>
      <c r="R473" s="27" t="s">
        <v>16</v>
      </c>
      <c r="S473" s="32">
        <v>0</v>
      </c>
      <c r="T473" s="32">
        <v>0</v>
      </c>
      <c r="U473" s="32">
        <v>0</v>
      </c>
      <c r="V473" s="32"/>
      <c r="W473" s="32"/>
      <c r="X473" s="32">
        <v>0.06</v>
      </c>
      <c r="Y473" s="32"/>
      <c r="Z473" s="32"/>
      <c r="AA473" s="32"/>
      <c r="AB473" s="32"/>
      <c r="AC473" s="32"/>
      <c r="AD473" s="7">
        <f t="shared" si="16"/>
        <v>1.4999999999999999E-2</v>
      </c>
      <c r="AE473" s="18" t="s">
        <v>7</v>
      </c>
      <c r="AF473" s="18" t="s">
        <v>7</v>
      </c>
      <c r="AG473" s="18" t="s">
        <v>7</v>
      </c>
      <c r="AH473" s="18" t="s">
        <v>7</v>
      </c>
      <c r="AI473" s="18"/>
      <c r="AJ473" s="18">
        <v>44429</v>
      </c>
      <c r="AK473" s="18">
        <v>44429</v>
      </c>
      <c r="AL473" s="18">
        <v>44429</v>
      </c>
      <c r="AM473" s="18" t="s">
        <v>57</v>
      </c>
      <c r="AN473" s="18">
        <v>44470</v>
      </c>
      <c r="AO473" s="18">
        <v>44470</v>
      </c>
      <c r="AP473" s="18">
        <v>44501</v>
      </c>
      <c r="AQ473" s="18"/>
      <c r="AR473" s="18">
        <v>44531</v>
      </c>
      <c r="AS473" s="18">
        <v>44531</v>
      </c>
      <c r="AT473" s="18">
        <v>44531</v>
      </c>
      <c r="AU473" s="18">
        <v>44531</v>
      </c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 t="s">
        <v>7</v>
      </c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23"/>
      <c r="CK473" s="18"/>
      <c r="CL473" s="9">
        <v>7</v>
      </c>
      <c r="CM473" s="18"/>
      <c r="CN473" s="10">
        <v>5</v>
      </c>
      <c r="CO473" s="11">
        <f t="shared" si="18"/>
        <v>5</v>
      </c>
      <c r="CP473" s="11" t="str">
        <f t="shared" si="19"/>
        <v>No seguimiento</v>
      </c>
      <c r="CQ473" s="11">
        <f t="shared" si="20"/>
        <v>0</v>
      </c>
      <c r="CR473" s="12">
        <v>44939</v>
      </c>
      <c r="CS473" s="10"/>
      <c r="CT473" s="14"/>
      <c r="CU473" s="14"/>
      <c r="CV473" s="14">
        <f t="shared" si="17"/>
        <v>0</v>
      </c>
      <c r="CW473" s="6" t="s">
        <v>51</v>
      </c>
    </row>
    <row r="474" spans="1:101" ht="38.450000000000003" customHeight="1">
      <c r="A474" s="56" t="s">
        <v>703</v>
      </c>
      <c r="B474" s="21" t="s">
        <v>704</v>
      </c>
      <c r="C474" s="51" t="s">
        <v>705</v>
      </c>
      <c r="D474" s="21">
        <v>1033776154</v>
      </c>
      <c r="E474" s="86">
        <v>43641</v>
      </c>
      <c r="F474" s="2" t="s">
        <v>5</v>
      </c>
      <c r="G474" s="2" t="s">
        <v>5</v>
      </c>
      <c r="H474" s="2" t="s">
        <v>11</v>
      </c>
      <c r="I474" s="59" t="s">
        <v>23</v>
      </c>
      <c r="J474" s="16" t="s">
        <v>33</v>
      </c>
      <c r="K474" s="16" t="s">
        <v>49</v>
      </c>
      <c r="L474" s="48">
        <v>3508186016</v>
      </c>
      <c r="M474" s="21" t="s">
        <v>54</v>
      </c>
      <c r="N474" s="4" t="str">
        <f>IFERROR(VLOOKUP(D474,[1]Clientes!A:D,4,0),"Por Actualizar")</f>
        <v>Angela Parra</v>
      </c>
      <c r="O474" s="21" t="s">
        <v>6</v>
      </c>
      <c r="P474" s="21" t="s">
        <v>15</v>
      </c>
      <c r="Q474" s="20" t="str">
        <f>IFERROR(VLOOKUP(D474,[1]Clientes!A:C,3,0),"Por Actualizar")</f>
        <v>ATH</v>
      </c>
      <c r="R474" s="26" t="s">
        <v>16</v>
      </c>
      <c r="S474" s="32">
        <v>0</v>
      </c>
      <c r="T474" s="32">
        <v>0.01</v>
      </c>
      <c r="U474" s="32">
        <v>0.11</v>
      </c>
      <c r="V474" s="32">
        <v>0</v>
      </c>
      <c r="W474" s="32">
        <v>0</v>
      </c>
      <c r="X474" s="32">
        <v>0</v>
      </c>
      <c r="Y474" s="32" t="s">
        <v>16</v>
      </c>
      <c r="Z474" s="32" t="s">
        <v>16</v>
      </c>
      <c r="AA474" s="32" t="s">
        <v>16</v>
      </c>
      <c r="AB474" s="32">
        <v>0</v>
      </c>
      <c r="AC474" s="32">
        <v>0</v>
      </c>
      <c r="AD474" s="7">
        <f t="shared" si="16"/>
        <v>1.4999999999999999E-2</v>
      </c>
      <c r="AE474" s="18" t="s">
        <v>7</v>
      </c>
      <c r="AF474" s="18" t="s">
        <v>7</v>
      </c>
      <c r="AG474" s="18" t="s">
        <v>7</v>
      </c>
      <c r="AH474" s="18" t="s">
        <v>7</v>
      </c>
      <c r="AI474" s="18"/>
      <c r="AJ474" s="18" t="s">
        <v>7</v>
      </c>
      <c r="AK474" s="18">
        <v>44429</v>
      </c>
      <c r="AL474" s="18">
        <v>44429</v>
      </c>
      <c r="AM474" s="18">
        <v>44429</v>
      </c>
      <c r="AN474" s="18" t="s">
        <v>57</v>
      </c>
      <c r="AO474" s="18" t="s">
        <v>57</v>
      </c>
      <c r="AP474" s="18">
        <v>44490</v>
      </c>
      <c r="AQ474" s="18"/>
      <c r="AR474" s="18">
        <v>44490</v>
      </c>
      <c r="AS474" s="18">
        <v>44521</v>
      </c>
      <c r="AT474" s="18">
        <v>44521</v>
      </c>
      <c r="AU474" s="18">
        <v>44521</v>
      </c>
      <c r="AV474" s="18">
        <v>44551</v>
      </c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 t="s">
        <v>7</v>
      </c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23"/>
      <c r="CK474" s="18"/>
      <c r="CL474" s="9">
        <v>2</v>
      </c>
      <c r="CM474" s="18"/>
      <c r="CN474" s="10">
        <v>6</v>
      </c>
      <c r="CO474" s="11">
        <f t="shared" si="18"/>
        <v>6</v>
      </c>
      <c r="CP474" s="11" t="str">
        <f t="shared" si="19"/>
        <v>No seguimiento</v>
      </c>
      <c r="CQ474" s="11">
        <f t="shared" si="20"/>
        <v>0</v>
      </c>
      <c r="CR474" s="12">
        <f>VLOOKUP(B474,[1]Conexión!A:B,2,0)</f>
        <v>44928</v>
      </c>
      <c r="CS474" s="10"/>
      <c r="CT474" s="14"/>
      <c r="CU474" s="14"/>
      <c r="CV474" s="14">
        <f t="shared" si="17"/>
        <v>0</v>
      </c>
      <c r="CW474" s="6" t="s">
        <v>51</v>
      </c>
    </row>
    <row r="475" spans="1:101" ht="38.450000000000003" customHeight="1">
      <c r="A475" s="46" t="s">
        <v>706</v>
      </c>
      <c r="B475" s="21" t="s">
        <v>707</v>
      </c>
      <c r="C475" s="51" t="s">
        <v>708</v>
      </c>
      <c r="D475" s="21">
        <v>1152702377</v>
      </c>
      <c r="E475" s="86">
        <v>43635</v>
      </c>
      <c r="F475" s="2" t="s">
        <v>5</v>
      </c>
      <c r="G475" s="2" t="s">
        <v>5</v>
      </c>
      <c r="H475" s="2" t="s">
        <v>11</v>
      </c>
      <c r="I475" s="59" t="s">
        <v>23</v>
      </c>
      <c r="J475" s="16" t="s">
        <v>21</v>
      </c>
      <c r="K475" s="16" t="s">
        <v>49</v>
      </c>
      <c r="L475" s="48">
        <v>3203917776</v>
      </c>
      <c r="M475" s="21" t="s">
        <v>55</v>
      </c>
      <c r="N475" s="4" t="str">
        <f>IFERROR(VLOOKUP(D475,[1]Clientes!A:D,4,0),"Por Actualizar")</f>
        <v>Jhon Duque</v>
      </c>
      <c r="O475" s="21" t="s">
        <v>14</v>
      </c>
      <c r="P475" s="21" t="s">
        <v>15</v>
      </c>
      <c r="Q475" s="20" t="str">
        <f>IFERROR(VLOOKUP(D475,[1]Clientes!A:C,3,0),"Por Actualizar")</f>
        <v>Éxito</v>
      </c>
      <c r="R475" s="26">
        <v>0</v>
      </c>
      <c r="S475" s="32">
        <v>0</v>
      </c>
      <c r="T475" s="32">
        <v>0.48</v>
      </c>
      <c r="U475" s="32">
        <v>0.28000000000000003</v>
      </c>
      <c r="V475" s="32">
        <v>0.37</v>
      </c>
      <c r="W475" s="32">
        <v>0</v>
      </c>
      <c r="X475" s="32">
        <v>0</v>
      </c>
      <c r="Y475" s="32" t="s">
        <v>16</v>
      </c>
      <c r="Z475" s="32" t="s">
        <v>16</v>
      </c>
      <c r="AA475" s="32" t="s">
        <v>16</v>
      </c>
      <c r="AB475" s="32" t="s">
        <v>16</v>
      </c>
      <c r="AC475" s="32" t="s">
        <v>16</v>
      </c>
      <c r="AD475" s="7">
        <f t="shared" si="16"/>
        <v>0.16142857142857142</v>
      </c>
      <c r="AE475" s="18" t="s">
        <v>7</v>
      </c>
      <c r="AF475" s="18" t="s">
        <v>7</v>
      </c>
      <c r="AG475" s="18" t="s">
        <v>7</v>
      </c>
      <c r="AH475" s="18" t="s">
        <v>7</v>
      </c>
      <c r="AI475" s="18"/>
      <c r="AJ475" s="18" t="s">
        <v>7</v>
      </c>
      <c r="AK475" s="18" t="s">
        <v>7</v>
      </c>
      <c r="AL475" s="18" t="s">
        <v>7</v>
      </c>
      <c r="AM475" s="18">
        <v>44429</v>
      </c>
      <c r="AN475" s="18" t="s">
        <v>57</v>
      </c>
      <c r="AO475" s="18" t="s">
        <v>7</v>
      </c>
      <c r="AP475" s="18">
        <v>44490</v>
      </c>
      <c r="AQ475" s="18"/>
      <c r="AR475" s="18" t="s">
        <v>7</v>
      </c>
      <c r="AS475" s="18" t="s">
        <v>7</v>
      </c>
      <c r="AT475" s="18" t="s">
        <v>7</v>
      </c>
      <c r="AU475" s="18" t="s">
        <v>7</v>
      </c>
      <c r="AV475" s="18">
        <v>44551</v>
      </c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 t="s">
        <v>7</v>
      </c>
      <c r="BS475" s="18"/>
      <c r="BT475" s="18"/>
      <c r="BU475" s="18"/>
      <c r="BV475" s="18"/>
      <c r="BW475" s="18"/>
      <c r="BX475" s="18"/>
      <c r="BY475" s="18"/>
      <c r="BZ475" s="18"/>
      <c r="CA475" s="18" t="s">
        <v>7</v>
      </c>
      <c r="CB475" s="18"/>
      <c r="CC475" s="18" t="s">
        <v>7</v>
      </c>
      <c r="CD475" s="18"/>
      <c r="CE475" s="18"/>
      <c r="CF475" s="18"/>
      <c r="CG475" s="18"/>
      <c r="CH475" s="18"/>
      <c r="CI475" s="18"/>
      <c r="CJ475" s="23"/>
      <c r="CK475" s="18"/>
      <c r="CL475" s="9">
        <v>2</v>
      </c>
      <c r="CM475" s="18"/>
      <c r="CN475" s="10">
        <v>15</v>
      </c>
      <c r="CO475" s="11">
        <f t="shared" si="18"/>
        <v>15</v>
      </c>
      <c r="CP475" s="11" t="str">
        <f t="shared" si="19"/>
        <v>No seguimiento</v>
      </c>
      <c r="CQ475" s="11">
        <f t="shared" si="20"/>
        <v>0</v>
      </c>
      <c r="CR475" s="12">
        <f>VLOOKUP(B475,[1]Conexión!A:B,2,0)</f>
        <v>44901</v>
      </c>
      <c r="CS475" s="10"/>
      <c r="CT475" s="14"/>
      <c r="CU475" s="14"/>
      <c r="CV475" s="14">
        <f t="shared" si="17"/>
        <v>0</v>
      </c>
      <c r="CW475" s="6">
        <v>0.73616666666666675</v>
      </c>
    </row>
    <row r="476" spans="1:101" ht="38.450000000000003" customHeight="1">
      <c r="A476" s="46" t="s">
        <v>709</v>
      </c>
      <c r="B476" s="21" t="s">
        <v>710</v>
      </c>
      <c r="C476" s="51" t="s">
        <v>711</v>
      </c>
      <c r="D476" s="21">
        <v>53155021</v>
      </c>
      <c r="E476" s="86">
        <v>43612</v>
      </c>
      <c r="F476" s="2" t="s">
        <v>5</v>
      </c>
      <c r="G476" s="2" t="s">
        <v>5</v>
      </c>
      <c r="H476" s="2" t="s">
        <v>11</v>
      </c>
      <c r="I476" s="59" t="s">
        <v>23</v>
      </c>
      <c r="J476" s="16" t="s">
        <v>13</v>
      </c>
      <c r="K476" s="16" t="s">
        <v>49</v>
      </c>
      <c r="L476" s="48">
        <v>3133677665</v>
      </c>
      <c r="M476" s="21" t="s">
        <v>55</v>
      </c>
      <c r="N476" s="4" t="str">
        <f>IFERROR(VLOOKUP(D476,[1]Clientes!A:D,4,0),"Por Actualizar")</f>
        <v>Yesid Hernandez</v>
      </c>
      <c r="O476" s="21" t="s">
        <v>6</v>
      </c>
      <c r="P476" s="21" t="s">
        <v>15</v>
      </c>
      <c r="Q476" s="20" t="str">
        <f>IFERROR(VLOOKUP(D476,[1]Clientes!A:C,3,0),"Por Actualizar")</f>
        <v>Banco Popular</v>
      </c>
      <c r="R476" s="26">
        <f ca="1">IFERROR(__xludf.DUMMYFUNCTION("IMPORTRANGE(I417,""Plan de Desarrollo!C112:C112"")"),0)</f>
        <v>0</v>
      </c>
      <c r="S476" s="32">
        <v>0.22</v>
      </c>
      <c r="T476" s="32">
        <v>0.19</v>
      </c>
      <c r="U476" s="32">
        <v>0</v>
      </c>
      <c r="V476" s="32">
        <v>0</v>
      </c>
      <c r="W476" s="32">
        <v>0</v>
      </c>
      <c r="X476" s="32">
        <v>0</v>
      </c>
      <c r="Y476" s="32" t="s">
        <v>16</v>
      </c>
      <c r="Z476" s="32" t="s">
        <v>596</v>
      </c>
      <c r="AA476" s="32" t="s">
        <v>596</v>
      </c>
      <c r="AB476" s="32" t="s">
        <v>596</v>
      </c>
      <c r="AC476" s="32"/>
      <c r="AD476" s="7">
        <f t="shared" ca="1" si="16"/>
        <v>5.8571428571428573E-2</v>
      </c>
      <c r="AE476" s="18" t="s">
        <v>7</v>
      </c>
      <c r="AF476" s="18" t="s">
        <v>7</v>
      </c>
      <c r="AG476" s="18">
        <v>44409</v>
      </c>
      <c r="AH476" s="18">
        <v>44409</v>
      </c>
      <c r="AI476" s="18"/>
      <c r="AJ476" s="18">
        <v>44429</v>
      </c>
      <c r="AK476" s="18" t="s">
        <v>57</v>
      </c>
      <c r="AL476" s="18" t="s">
        <v>57</v>
      </c>
      <c r="AM476" s="18">
        <v>44470</v>
      </c>
      <c r="AN476" s="18">
        <v>44501</v>
      </c>
      <c r="AO476" s="18">
        <v>44501</v>
      </c>
      <c r="AP476" s="18">
        <v>44531</v>
      </c>
      <c r="AQ476" s="18"/>
      <c r="AR476" s="18">
        <v>44531</v>
      </c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 t="s">
        <v>7</v>
      </c>
      <c r="CD476" s="18"/>
      <c r="CE476" s="18"/>
      <c r="CF476" s="18"/>
      <c r="CG476" s="18"/>
      <c r="CH476" s="18"/>
      <c r="CI476" s="18"/>
      <c r="CJ476" s="23"/>
      <c r="CK476" s="18"/>
      <c r="CL476" s="9">
        <v>4</v>
      </c>
      <c r="CM476" s="18"/>
      <c r="CN476" s="10">
        <v>3</v>
      </c>
      <c r="CO476" s="11">
        <f t="shared" si="18"/>
        <v>3</v>
      </c>
      <c r="CP476" s="11" t="str">
        <f t="shared" si="19"/>
        <v>No seguimiento</v>
      </c>
      <c r="CQ476" s="11">
        <f t="shared" si="20"/>
        <v>0</v>
      </c>
      <c r="CR476" s="12">
        <f>VLOOKUP(B476,[1]Conexión!A:B,2,0)</f>
        <v>44910</v>
      </c>
      <c r="CS476" s="10"/>
      <c r="CT476" s="14"/>
      <c r="CU476" s="14"/>
      <c r="CV476" s="14">
        <f t="shared" si="17"/>
        <v>0</v>
      </c>
      <c r="CW476" s="6">
        <v>0.48333333333333334</v>
      </c>
    </row>
    <row r="477" spans="1:101" ht="38.450000000000003" customHeight="1">
      <c r="A477" s="56" t="s">
        <v>712</v>
      </c>
      <c r="B477" s="21" t="s">
        <v>713</v>
      </c>
      <c r="C477" s="51" t="s">
        <v>714</v>
      </c>
      <c r="D477" s="21">
        <v>79965412</v>
      </c>
      <c r="E477" s="86">
        <v>43612</v>
      </c>
      <c r="F477" s="2" t="s">
        <v>5</v>
      </c>
      <c r="G477" s="2" t="s">
        <v>5</v>
      </c>
      <c r="H477" s="2" t="s">
        <v>11</v>
      </c>
      <c r="I477" s="59" t="s">
        <v>23</v>
      </c>
      <c r="J477" s="16" t="s">
        <v>33</v>
      </c>
      <c r="K477" s="16" t="s">
        <v>49</v>
      </c>
      <c r="L477" s="48">
        <v>3123332674</v>
      </c>
      <c r="M477" s="21" t="s">
        <v>54</v>
      </c>
      <c r="N477" s="4" t="str">
        <f>IFERROR(VLOOKUP(D477,[1]Clientes!A:D,4,0),"Por Actualizar")</f>
        <v>Mayra Arias</v>
      </c>
      <c r="O477" s="21" t="s">
        <v>6</v>
      </c>
      <c r="P477" s="44" t="s">
        <v>15</v>
      </c>
      <c r="Q477" s="20" t="str">
        <f>IFERROR(VLOOKUP(D477,[1]Clientes!A:C,3,0),"Por Actualizar")</f>
        <v>Banco de Occidente</v>
      </c>
      <c r="R477" s="26" t="s">
        <v>16</v>
      </c>
      <c r="S477" s="32">
        <v>1</v>
      </c>
      <c r="T477" s="32">
        <v>0</v>
      </c>
      <c r="U477" s="32">
        <v>0</v>
      </c>
      <c r="V477" s="32">
        <v>0</v>
      </c>
      <c r="W477" s="32">
        <v>0.5</v>
      </c>
      <c r="X477" s="32">
        <v>0</v>
      </c>
      <c r="Y477" s="32">
        <v>0.5</v>
      </c>
      <c r="Z477" s="32">
        <v>0</v>
      </c>
      <c r="AA477" s="32">
        <v>0</v>
      </c>
      <c r="AB477" s="32">
        <v>0</v>
      </c>
      <c r="AC477" s="32"/>
      <c r="AD477" s="7">
        <f t="shared" si="16"/>
        <v>0.2</v>
      </c>
      <c r="AE477" s="18" t="s">
        <v>7</v>
      </c>
      <c r="AF477" s="18" t="s">
        <v>7</v>
      </c>
      <c r="AG477" s="18" t="s">
        <v>7</v>
      </c>
      <c r="AH477" s="18" t="s">
        <v>7</v>
      </c>
      <c r="AI477" s="18"/>
      <c r="AJ477" s="18" t="s">
        <v>7</v>
      </c>
      <c r="AK477" s="18" t="s">
        <v>7</v>
      </c>
      <c r="AL477" s="18">
        <v>44470</v>
      </c>
      <c r="AM477" s="18">
        <v>44470</v>
      </c>
      <c r="AN477" s="18">
        <v>44501</v>
      </c>
      <c r="AO477" s="18">
        <v>44551</v>
      </c>
      <c r="AP477" s="18">
        <v>44531</v>
      </c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 t="s">
        <v>7</v>
      </c>
      <c r="BO477" s="18" t="s">
        <v>7</v>
      </c>
      <c r="BP477" s="18"/>
      <c r="BQ477" s="18"/>
      <c r="BR477" s="18" t="s">
        <v>7</v>
      </c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23"/>
      <c r="CK477" s="18"/>
      <c r="CL477" s="9">
        <v>7</v>
      </c>
      <c r="CM477" s="18"/>
      <c r="CN477" s="10">
        <v>9</v>
      </c>
      <c r="CO477" s="11">
        <f t="shared" si="18"/>
        <v>9</v>
      </c>
      <c r="CP477" s="11" t="str">
        <f t="shared" si="19"/>
        <v>No seguimiento</v>
      </c>
      <c r="CQ477" s="11">
        <f t="shared" si="20"/>
        <v>0</v>
      </c>
      <c r="CR477" s="12">
        <f>VLOOKUP(B477,[1]Conexión!A:B,2,0)</f>
        <v>44924</v>
      </c>
      <c r="CS477" s="10"/>
      <c r="CT477" s="14"/>
      <c r="CU477" s="14"/>
      <c r="CV477" s="14">
        <f t="shared" si="17"/>
        <v>0</v>
      </c>
      <c r="CW477" s="6">
        <v>0.62783333333333335</v>
      </c>
    </row>
    <row r="478" spans="1:101" ht="38.450000000000003" customHeight="1">
      <c r="A478" s="74" t="s">
        <v>715</v>
      </c>
      <c r="B478" s="21" t="s">
        <v>716</v>
      </c>
      <c r="C478" s="51" t="s">
        <v>717</v>
      </c>
      <c r="D478" s="21">
        <v>1049618615</v>
      </c>
      <c r="E478" s="86">
        <v>43710</v>
      </c>
      <c r="F478" s="2" t="s">
        <v>10</v>
      </c>
      <c r="G478" s="2" t="s">
        <v>5</v>
      </c>
      <c r="H478" s="2" t="s">
        <v>11</v>
      </c>
      <c r="I478" s="58" t="s">
        <v>3</v>
      </c>
      <c r="J478" s="16" t="s">
        <v>12</v>
      </c>
      <c r="K478" s="16" t="s">
        <v>49</v>
      </c>
      <c r="L478" s="48">
        <v>3112138839</v>
      </c>
      <c r="M478" s="21" t="s">
        <v>55</v>
      </c>
      <c r="N478" s="4" t="str">
        <f>IFERROR(VLOOKUP(D478,[1]Clientes!A:D,4,0),"Por Actualizar")</f>
        <v>Jhon Duque</v>
      </c>
      <c r="O478" s="21" t="s">
        <v>6</v>
      </c>
      <c r="P478" s="44" t="s">
        <v>15</v>
      </c>
      <c r="Q478" s="20" t="str">
        <f>IFERROR(VLOOKUP(D478,[1]Clientes!A:C,3,0),"Por Actualizar")</f>
        <v>Éxito</v>
      </c>
      <c r="R478" s="27" t="s">
        <v>16</v>
      </c>
      <c r="S478" s="34" t="s">
        <v>16</v>
      </c>
      <c r="T478" s="32">
        <v>0.26</v>
      </c>
      <c r="U478" s="32">
        <v>0.61</v>
      </c>
      <c r="V478" s="32">
        <v>0</v>
      </c>
      <c r="W478" s="32">
        <v>0</v>
      </c>
      <c r="X478" s="32">
        <v>0</v>
      </c>
      <c r="Y478" s="32" t="s">
        <v>30</v>
      </c>
      <c r="Z478" s="32">
        <v>0</v>
      </c>
      <c r="AA478" s="32">
        <v>0.77</v>
      </c>
      <c r="AB478" s="32">
        <v>0.61</v>
      </c>
      <c r="AC478" s="32">
        <v>0</v>
      </c>
      <c r="AD478" s="7">
        <f t="shared" si="16"/>
        <v>0.25</v>
      </c>
      <c r="AE478" s="18" t="s">
        <v>7</v>
      </c>
      <c r="AF478" s="18">
        <v>44409</v>
      </c>
      <c r="AG478" s="18">
        <v>44409</v>
      </c>
      <c r="AH478" s="18" t="s">
        <v>57</v>
      </c>
      <c r="AI478" s="18"/>
      <c r="AJ478" s="18">
        <v>44429</v>
      </c>
      <c r="AK478" s="18">
        <v>44429</v>
      </c>
      <c r="AL478" s="18">
        <v>44429</v>
      </c>
      <c r="AM478" s="18" t="s">
        <v>57</v>
      </c>
      <c r="AN478" s="18">
        <v>44470</v>
      </c>
      <c r="AO478" s="18">
        <v>44470</v>
      </c>
      <c r="AP478" s="18">
        <v>44531</v>
      </c>
      <c r="AQ478" s="18"/>
      <c r="AR478" s="18" t="s">
        <v>7</v>
      </c>
      <c r="AS478" s="18">
        <v>44531</v>
      </c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23"/>
      <c r="CK478" s="18"/>
      <c r="CL478" s="9">
        <v>7</v>
      </c>
      <c r="CM478" s="18"/>
      <c r="CN478" s="10">
        <v>2</v>
      </c>
      <c r="CO478" s="11">
        <f t="shared" si="18"/>
        <v>2</v>
      </c>
      <c r="CP478" s="11" t="str">
        <f t="shared" si="19"/>
        <v>No seguimiento</v>
      </c>
      <c r="CQ478" s="11">
        <f t="shared" si="20"/>
        <v>0</v>
      </c>
      <c r="CR478" s="12">
        <f>VLOOKUP(B478,[1]Conexión!A:B,2,0)</f>
        <v>44819</v>
      </c>
      <c r="CS478" s="10"/>
      <c r="CT478" s="14"/>
      <c r="CU478" s="14"/>
      <c r="CV478" s="14">
        <f t="shared" si="17"/>
        <v>0</v>
      </c>
      <c r="CW478" s="6">
        <v>0.51116666666666666</v>
      </c>
    </row>
    <row r="479" spans="1:101" ht="38.450000000000003" customHeight="1">
      <c r="A479" s="56" t="s">
        <v>718</v>
      </c>
      <c r="B479" s="21" t="s">
        <v>719</v>
      </c>
      <c r="C479" s="51" t="s">
        <v>720</v>
      </c>
      <c r="D479" s="21">
        <v>32295511</v>
      </c>
      <c r="E479" s="86">
        <v>43705</v>
      </c>
      <c r="F479" s="2" t="s">
        <v>10</v>
      </c>
      <c r="G479" s="2" t="s">
        <v>10</v>
      </c>
      <c r="H479" s="2" t="s">
        <v>11</v>
      </c>
      <c r="I479" s="58" t="s">
        <v>3</v>
      </c>
      <c r="J479" s="40" t="s">
        <v>36</v>
      </c>
      <c r="K479" s="16" t="s">
        <v>49</v>
      </c>
      <c r="L479" s="48">
        <v>3175247198</v>
      </c>
      <c r="M479" s="21" t="s">
        <v>260</v>
      </c>
      <c r="N479" s="4" t="str">
        <f>IFERROR(VLOOKUP(D479,[1]Clientes!A:D,4,0),"Por Actualizar")</f>
        <v>John Duque</v>
      </c>
      <c r="O479" s="21" t="s">
        <v>14</v>
      </c>
      <c r="P479" s="44" t="s">
        <v>15</v>
      </c>
      <c r="Q479" s="20" t="str">
        <f>IFERROR(VLOOKUP(D479,[1]Clientes!A:C,3,0),"Por Actualizar")</f>
        <v>Puntos colombia</v>
      </c>
      <c r="R479" s="27" t="s">
        <v>30</v>
      </c>
      <c r="S479" s="32">
        <v>0.25</v>
      </c>
      <c r="T479" s="32">
        <v>0.03</v>
      </c>
      <c r="U479" s="32">
        <v>0</v>
      </c>
      <c r="V479" s="32">
        <v>0</v>
      </c>
      <c r="W479" s="32">
        <v>0</v>
      </c>
      <c r="X479" s="32">
        <v>0</v>
      </c>
      <c r="Y479" s="32" t="s">
        <v>30</v>
      </c>
      <c r="Z479" s="32" t="s">
        <v>30</v>
      </c>
      <c r="AA479" s="32" t="s">
        <v>30</v>
      </c>
      <c r="AB479" s="32" t="s">
        <v>30</v>
      </c>
      <c r="AC479" s="32" t="s">
        <v>30</v>
      </c>
      <c r="AD479" s="7">
        <f t="shared" si="16"/>
        <v>4.6666666666666669E-2</v>
      </c>
      <c r="AE479" s="18" t="s">
        <v>7</v>
      </c>
      <c r="AF479" s="18" t="s">
        <v>7</v>
      </c>
      <c r="AG479" s="18" t="s">
        <v>7</v>
      </c>
      <c r="AH479" s="18" t="s">
        <v>7</v>
      </c>
      <c r="AI479" s="18"/>
      <c r="AJ479" s="18" t="s">
        <v>7</v>
      </c>
      <c r="AK479" s="18" t="s">
        <v>7</v>
      </c>
      <c r="AL479" s="18" t="s">
        <v>7</v>
      </c>
      <c r="AM479" s="18" t="s">
        <v>7</v>
      </c>
      <c r="AN479" s="18" t="s">
        <v>7</v>
      </c>
      <c r="AO479" s="18">
        <v>44429</v>
      </c>
      <c r="AP479" s="18" t="s">
        <v>7</v>
      </c>
      <c r="AQ479" s="21" t="s">
        <v>63</v>
      </c>
      <c r="AR479" s="18" t="s">
        <v>7</v>
      </c>
      <c r="AS479" s="18">
        <v>44429</v>
      </c>
      <c r="AT479" s="18" t="s">
        <v>57</v>
      </c>
      <c r="AU479" s="18" t="s">
        <v>57</v>
      </c>
      <c r="AV479" s="18">
        <v>44490</v>
      </c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 t="s">
        <v>7</v>
      </c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 t="s">
        <v>7</v>
      </c>
      <c r="CD479" s="18"/>
      <c r="CE479" s="18"/>
      <c r="CF479" s="18"/>
      <c r="CG479" s="18"/>
      <c r="CH479" s="18"/>
      <c r="CI479" s="18"/>
      <c r="CJ479" s="23"/>
      <c r="CK479" s="18"/>
      <c r="CL479" s="9">
        <v>3</v>
      </c>
      <c r="CM479" s="18"/>
      <c r="CN479" s="10">
        <v>13</v>
      </c>
      <c r="CO479" s="11">
        <f t="shared" si="18"/>
        <v>13</v>
      </c>
      <c r="CP479" s="11" t="str">
        <f t="shared" si="19"/>
        <v>No seguimiento</v>
      </c>
      <c r="CQ479" s="11">
        <f t="shared" si="20"/>
        <v>0</v>
      </c>
      <c r="CR479" s="12">
        <f>VLOOKUP(B479,[1]Conexión!A:B,2,0)</f>
        <v>44894</v>
      </c>
      <c r="CS479" s="13">
        <v>1</v>
      </c>
      <c r="CT479" s="14"/>
      <c r="CU479" s="14"/>
      <c r="CV479" s="14">
        <f t="shared" si="17"/>
        <v>1</v>
      </c>
      <c r="CW479" s="6">
        <v>0.53349999999999997</v>
      </c>
    </row>
    <row r="480" spans="1:101" ht="38.450000000000003" customHeight="1">
      <c r="A480" s="46" t="s">
        <v>721</v>
      </c>
      <c r="B480" s="21" t="s">
        <v>722</v>
      </c>
      <c r="C480" s="51" t="s">
        <v>723</v>
      </c>
      <c r="D480" s="21">
        <v>1014289871</v>
      </c>
      <c r="E480" s="86">
        <v>43692</v>
      </c>
      <c r="F480" s="2" t="s">
        <v>10</v>
      </c>
      <c r="G480" s="2" t="s">
        <v>10</v>
      </c>
      <c r="H480" s="2" t="s">
        <v>11</v>
      </c>
      <c r="I480" s="58" t="s">
        <v>3</v>
      </c>
      <c r="J480" s="40" t="s">
        <v>36</v>
      </c>
      <c r="K480" s="16" t="s">
        <v>49</v>
      </c>
      <c r="L480" s="48">
        <v>3156544685</v>
      </c>
      <c r="M480" s="21" t="s">
        <v>54</v>
      </c>
      <c r="N480" s="4" t="str">
        <f>IFERROR(VLOOKUP(D480,[1]Clientes!A:D,4,0),"Por Actualizar")</f>
        <v>Juan Manuel Villarraga</v>
      </c>
      <c r="O480" s="21" t="s">
        <v>6</v>
      </c>
      <c r="P480" s="44" t="s">
        <v>15</v>
      </c>
      <c r="Q480" s="20" t="str">
        <f>IFERROR(VLOOKUP(D480,[1]Clientes!A:C,3,0),"Por Actualizar")</f>
        <v>Colmena</v>
      </c>
      <c r="R480" s="27" t="s">
        <v>16</v>
      </c>
      <c r="S480" s="32">
        <v>0.38</v>
      </c>
      <c r="T480" s="32">
        <v>0.52</v>
      </c>
      <c r="U480" s="32">
        <v>0.34</v>
      </c>
      <c r="V480" s="32">
        <v>0</v>
      </c>
      <c r="W480" s="32">
        <v>0.28999999999999998</v>
      </c>
      <c r="X480" s="32">
        <v>0</v>
      </c>
      <c r="Y480" s="32" t="s">
        <v>30</v>
      </c>
      <c r="Z480" s="32" t="s">
        <v>30</v>
      </c>
      <c r="AA480" s="32" t="s">
        <v>30</v>
      </c>
      <c r="AB480" s="32" t="s">
        <v>30</v>
      </c>
      <c r="AC480" s="32" t="s">
        <v>30</v>
      </c>
      <c r="AD480" s="7">
        <f t="shared" si="16"/>
        <v>0.255</v>
      </c>
      <c r="AE480" s="18" t="s">
        <v>7</v>
      </c>
      <c r="AF480" s="18" t="s">
        <v>7</v>
      </c>
      <c r="AG480" s="18" t="s">
        <v>7</v>
      </c>
      <c r="AH480" s="18" t="s">
        <v>7</v>
      </c>
      <c r="AI480" s="18"/>
      <c r="AJ480" s="18" t="s">
        <v>7</v>
      </c>
      <c r="AK480" s="18">
        <v>44429</v>
      </c>
      <c r="AL480" s="18" t="s">
        <v>7</v>
      </c>
      <c r="AM480" s="18">
        <v>44429</v>
      </c>
      <c r="AN480" s="18" t="s">
        <v>57</v>
      </c>
      <c r="AO480" s="18">
        <v>44470</v>
      </c>
      <c r="AP480" s="18">
        <v>44490</v>
      </c>
      <c r="AQ480" s="18"/>
      <c r="AR480" s="18" t="s">
        <v>7</v>
      </c>
      <c r="AS480" s="18">
        <v>44521</v>
      </c>
      <c r="AT480" s="18" t="s">
        <v>7</v>
      </c>
      <c r="AU480" s="18">
        <v>44521</v>
      </c>
      <c r="AV480" s="18">
        <v>44551</v>
      </c>
      <c r="AW480" s="18"/>
      <c r="AX480" s="18"/>
      <c r="AY480" s="18"/>
      <c r="AZ480" s="18"/>
      <c r="BA480" s="18" t="s">
        <v>7</v>
      </c>
      <c r="BB480" s="18" t="s">
        <v>7</v>
      </c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 t="s">
        <v>7</v>
      </c>
      <c r="BR480" s="18" t="s">
        <v>7</v>
      </c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23"/>
      <c r="CK480" s="18"/>
      <c r="CL480" s="9">
        <v>4</v>
      </c>
      <c r="CM480" s="18"/>
      <c r="CN480" s="10">
        <v>12</v>
      </c>
      <c r="CO480" s="11">
        <f t="shared" si="18"/>
        <v>12</v>
      </c>
      <c r="CP480" s="11" t="str">
        <f t="shared" si="19"/>
        <v>No seguimiento</v>
      </c>
      <c r="CQ480" s="11">
        <f t="shared" si="20"/>
        <v>0</v>
      </c>
      <c r="CR480" s="12">
        <f>VLOOKUP(B480,[1]Conexión!A:B,2,0)</f>
        <v>44936</v>
      </c>
      <c r="CS480" s="10"/>
      <c r="CT480" s="14"/>
      <c r="CU480" s="14"/>
      <c r="CV480" s="14">
        <f t="shared" si="17"/>
        <v>0</v>
      </c>
      <c r="CW480" s="6">
        <v>0.45549999999999996</v>
      </c>
    </row>
    <row r="481" spans="1:101" ht="38.450000000000003" customHeight="1">
      <c r="A481" s="46" t="s">
        <v>724</v>
      </c>
      <c r="B481" s="21" t="s">
        <v>725</v>
      </c>
      <c r="C481" s="51" t="s">
        <v>726</v>
      </c>
      <c r="D481" s="21">
        <v>1017213770</v>
      </c>
      <c r="E481" s="86">
        <v>43689</v>
      </c>
      <c r="F481" s="2" t="s">
        <v>10</v>
      </c>
      <c r="G481" s="2" t="s">
        <v>10</v>
      </c>
      <c r="H481" s="2" t="s">
        <v>11</v>
      </c>
      <c r="I481" s="58" t="s">
        <v>3</v>
      </c>
      <c r="J481" s="16" t="s">
        <v>43</v>
      </c>
      <c r="K481" s="16" t="s">
        <v>49</v>
      </c>
      <c r="L481" s="48">
        <v>3507676203</v>
      </c>
      <c r="M481" s="21" t="s">
        <v>260</v>
      </c>
      <c r="N481" s="4" t="str">
        <f>IFERROR(VLOOKUP(D481,[1]Clientes!A:D,4,0),"Por Actualizar")</f>
        <v>Luis Guillermo Cadavid</v>
      </c>
      <c r="O481" s="21" t="s">
        <v>14</v>
      </c>
      <c r="P481" s="44" t="s">
        <v>15</v>
      </c>
      <c r="Q481" s="20" t="str">
        <f>IFERROR(VLOOKUP(D481,[1]Clientes!A:C,3,0),"Por Actualizar")</f>
        <v>Todo 1</v>
      </c>
      <c r="R481" s="27" t="s">
        <v>16</v>
      </c>
      <c r="S481" s="34" t="s">
        <v>16</v>
      </c>
      <c r="T481" s="32">
        <v>0.6</v>
      </c>
      <c r="U481" s="32">
        <v>0.88</v>
      </c>
      <c r="V481" s="32">
        <v>0.7</v>
      </c>
      <c r="W481" s="32">
        <v>0.33</v>
      </c>
      <c r="X481" s="32"/>
      <c r="Y481" s="32"/>
      <c r="Z481" s="32"/>
      <c r="AA481" s="32"/>
      <c r="AB481" s="32"/>
      <c r="AC481" s="32"/>
      <c r="AD481" s="7">
        <f t="shared" si="16"/>
        <v>0.62749999999999995</v>
      </c>
      <c r="AE481" s="18" t="s">
        <v>7</v>
      </c>
      <c r="AF481" s="18" t="s">
        <v>7</v>
      </c>
      <c r="AG481" s="18"/>
      <c r="AH481" s="18" t="s">
        <v>7</v>
      </c>
      <c r="AI481" s="18"/>
      <c r="AJ481" s="18" t="s">
        <v>7</v>
      </c>
      <c r="AK481" s="18" t="s">
        <v>7</v>
      </c>
      <c r="AL481" s="18" t="s">
        <v>7</v>
      </c>
      <c r="AM481" s="18">
        <v>44429</v>
      </c>
      <c r="AN481" s="18" t="s">
        <v>57</v>
      </c>
      <c r="AO481" s="18" t="s">
        <v>7</v>
      </c>
      <c r="AP481" s="18">
        <v>44490</v>
      </c>
      <c r="AQ481" s="18"/>
      <c r="AR481" s="18">
        <v>44501</v>
      </c>
      <c r="AS481" s="18" t="s">
        <v>7</v>
      </c>
      <c r="AT481" s="18" t="s">
        <v>7</v>
      </c>
      <c r="AU481" s="18">
        <v>44521</v>
      </c>
      <c r="AV481" s="18">
        <v>44551</v>
      </c>
      <c r="AW481" s="18"/>
      <c r="AX481" s="18"/>
      <c r="AY481" s="18"/>
      <c r="AZ481" s="18"/>
      <c r="BA481" s="18" t="s">
        <v>7</v>
      </c>
      <c r="BB481" s="18" t="s">
        <v>7</v>
      </c>
      <c r="BC481" s="18"/>
      <c r="BD481" s="18"/>
      <c r="BE481" s="18"/>
      <c r="BF481" s="18"/>
      <c r="BG481" s="18"/>
      <c r="BH481" s="18" t="s">
        <v>7</v>
      </c>
      <c r="BI481" s="18"/>
      <c r="BJ481" s="18"/>
      <c r="BK481" s="18"/>
      <c r="BL481" s="18"/>
      <c r="BM481" s="18"/>
      <c r="BN481" s="18" t="s">
        <v>7</v>
      </c>
      <c r="BO481" s="18" t="s">
        <v>7</v>
      </c>
      <c r="BP481" s="18"/>
      <c r="BQ481" s="18"/>
      <c r="BR481" s="18" t="s">
        <v>7</v>
      </c>
      <c r="BS481" s="18" t="s">
        <v>7</v>
      </c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23"/>
      <c r="CK481" s="18"/>
      <c r="CL481" s="9">
        <v>2</v>
      </c>
      <c r="CM481" s="18" t="s">
        <v>48</v>
      </c>
      <c r="CN481" s="10">
        <v>16</v>
      </c>
      <c r="CO481" s="11">
        <f t="shared" si="18"/>
        <v>16</v>
      </c>
      <c r="CP481" s="11" t="str">
        <f t="shared" si="19"/>
        <v>No seguimiento</v>
      </c>
      <c r="CQ481" s="11">
        <f t="shared" si="20"/>
        <v>0</v>
      </c>
      <c r="CR481" s="12">
        <f>VLOOKUP(B481,[1]Conexión!A:B,2,0)</f>
        <v>44936</v>
      </c>
      <c r="CS481" s="13">
        <v>1</v>
      </c>
      <c r="CT481" s="14"/>
      <c r="CU481" s="14"/>
      <c r="CV481" s="14">
        <f t="shared" si="17"/>
        <v>1</v>
      </c>
      <c r="CW481" s="6">
        <v>0.6778333333333334</v>
      </c>
    </row>
    <row r="482" spans="1:101" ht="38.450000000000003" customHeight="1">
      <c r="A482" s="46" t="s">
        <v>727</v>
      </c>
      <c r="B482" s="21" t="s">
        <v>728</v>
      </c>
      <c r="C482" s="51" t="s">
        <v>729</v>
      </c>
      <c r="D482" s="21">
        <v>1040752687</v>
      </c>
      <c r="E482" s="86">
        <v>43670</v>
      </c>
      <c r="F482" s="3" t="s">
        <v>59</v>
      </c>
      <c r="G482" s="2" t="s">
        <v>5</v>
      </c>
      <c r="H482" s="2" t="s">
        <v>11</v>
      </c>
      <c r="I482" s="58" t="s">
        <v>3</v>
      </c>
      <c r="J482" s="16" t="s">
        <v>35</v>
      </c>
      <c r="K482" s="16" t="s">
        <v>49</v>
      </c>
      <c r="L482" s="48">
        <v>3113198129</v>
      </c>
      <c r="M482" s="21" t="s">
        <v>664</v>
      </c>
      <c r="N482" s="4" t="s">
        <v>665</v>
      </c>
      <c r="O482" s="21" t="s">
        <v>14</v>
      </c>
      <c r="P482" s="21" t="s">
        <v>1</v>
      </c>
      <c r="Q482" s="20" t="str">
        <f>IFERROR(VLOOKUP(D482,[1]Clientes!A:C,3,0),"Por Actualizar")</f>
        <v>Innovación</v>
      </c>
      <c r="R482" s="26">
        <v>1</v>
      </c>
      <c r="S482" s="26">
        <v>0.33</v>
      </c>
      <c r="T482" s="32">
        <v>0.5</v>
      </c>
      <c r="U482" s="32" t="s">
        <v>30</v>
      </c>
      <c r="V482" s="32">
        <v>0</v>
      </c>
      <c r="W482" s="32" t="s">
        <v>30</v>
      </c>
      <c r="X482" s="32" t="s">
        <v>30</v>
      </c>
      <c r="Y482" s="32" t="s">
        <v>30</v>
      </c>
      <c r="Z482" s="32" t="s">
        <v>30</v>
      </c>
      <c r="AA482" s="32" t="s">
        <v>30</v>
      </c>
      <c r="AB482" s="32">
        <v>1</v>
      </c>
      <c r="AC482" s="32">
        <v>0</v>
      </c>
      <c r="AD482" s="7">
        <f t="shared" si="16"/>
        <v>0.47166666666666668</v>
      </c>
      <c r="AE482" s="18" t="s">
        <v>7</v>
      </c>
      <c r="AF482" s="18" t="s">
        <v>7</v>
      </c>
      <c r="AG482" s="18" t="s">
        <v>7</v>
      </c>
      <c r="AH482" s="18" t="s">
        <v>7</v>
      </c>
      <c r="AI482" s="18"/>
      <c r="AJ482" s="18" t="s">
        <v>7</v>
      </c>
      <c r="AK482" s="18" t="s">
        <v>27</v>
      </c>
      <c r="AL482" s="18" t="s">
        <v>27</v>
      </c>
      <c r="AM482" s="18" t="s">
        <v>7</v>
      </c>
      <c r="AN482" s="18" t="s">
        <v>7</v>
      </c>
      <c r="AO482" s="18" t="s">
        <v>27</v>
      </c>
      <c r="AP482" s="18" t="s">
        <v>7</v>
      </c>
      <c r="AQ482" s="21" t="s">
        <v>63</v>
      </c>
      <c r="AR482" s="18" t="s">
        <v>27</v>
      </c>
      <c r="AS482" s="18" t="s">
        <v>27</v>
      </c>
      <c r="AT482" s="18" t="s">
        <v>27</v>
      </c>
      <c r="AU482" s="18" t="s">
        <v>27</v>
      </c>
      <c r="AV482" s="18" t="s">
        <v>27</v>
      </c>
      <c r="AW482" s="18" t="s">
        <v>27</v>
      </c>
      <c r="AX482" s="18" t="s">
        <v>27</v>
      </c>
      <c r="AY482" s="18" t="s">
        <v>27</v>
      </c>
      <c r="AZ482" s="18" t="s">
        <v>27</v>
      </c>
      <c r="BA482" s="18" t="s">
        <v>27</v>
      </c>
      <c r="BB482" s="18" t="s">
        <v>27</v>
      </c>
      <c r="BC482" s="18" t="s">
        <v>27</v>
      </c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 t="s">
        <v>7</v>
      </c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23"/>
      <c r="CK482" s="18"/>
      <c r="CL482" s="9">
        <v>0</v>
      </c>
      <c r="CM482" s="18"/>
      <c r="CN482" s="10">
        <v>9</v>
      </c>
      <c r="CO482" s="11">
        <f t="shared" si="18"/>
        <v>9</v>
      </c>
      <c r="CP482" s="11" t="str">
        <f t="shared" si="19"/>
        <v>No seguimiento</v>
      </c>
      <c r="CQ482" s="11">
        <f t="shared" si="20"/>
        <v>0</v>
      </c>
      <c r="CR482" s="12">
        <f>VLOOKUP(B482,[1]Conexión!A:B,2,0)</f>
        <v>44938</v>
      </c>
      <c r="CS482" s="10"/>
      <c r="CT482" s="14"/>
      <c r="CU482" s="14"/>
      <c r="CV482" s="14">
        <f t="shared" si="17"/>
        <v>0</v>
      </c>
      <c r="CW482" s="6" t="s">
        <v>51</v>
      </c>
    </row>
    <row r="483" spans="1:101" ht="38.450000000000003" customHeight="1">
      <c r="A483" s="78" t="s">
        <v>730</v>
      </c>
      <c r="B483" s="21" t="s">
        <v>731</v>
      </c>
      <c r="C483" s="51" t="s">
        <v>732</v>
      </c>
      <c r="D483" s="21">
        <v>1017270766</v>
      </c>
      <c r="E483" s="86">
        <v>43490</v>
      </c>
      <c r="F483" s="2" t="s">
        <v>5</v>
      </c>
      <c r="G483" s="45" t="s">
        <v>10</v>
      </c>
      <c r="H483" s="2" t="s">
        <v>11</v>
      </c>
      <c r="I483" s="59" t="s">
        <v>3</v>
      </c>
      <c r="J483" s="16" t="s">
        <v>36</v>
      </c>
      <c r="K483" s="16" t="s">
        <v>49</v>
      </c>
      <c r="L483" s="48">
        <v>3003277091</v>
      </c>
      <c r="M483" s="21" t="s">
        <v>65</v>
      </c>
      <c r="N483" s="4" t="str">
        <f>IFERROR(VLOOKUP(D483,[1]Clientes!A:D,4,0),"Por Actualizar")</f>
        <v>John Duque</v>
      </c>
      <c r="O483" s="21" t="s">
        <v>14</v>
      </c>
      <c r="P483" s="21" t="s">
        <v>15</v>
      </c>
      <c r="Q483" s="20" t="str">
        <f>IFERROR(VLOOKUP(D483,[1]Clientes!A:C,3,0),"Por Actualizar")</f>
        <v>Puntos colombia</v>
      </c>
      <c r="R483" s="26" t="s">
        <v>30</v>
      </c>
      <c r="S483" s="32">
        <v>1</v>
      </c>
      <c r="T483" s="32">
        <v>0.94</v>
      </c>
      <c r="U483" s="32">
        <v>0.24</v>
      </c>
      <c r="V483" s="32">
        <v>1</v>
      </c>
      <c r="W483" s="32">
        <v>0.22</v>
      </c>
      <c r="X483" s="32">
        <v>1</v>
      </c>
      <c r="Y483" s="32" t="s">
        <v>30</v>
      </c>
      <c r="Z483" s="32" t="s">
        <v>30</v>
      </c>
      <c r="AA483" s="32" t="s">
        <v>30</v>
      </c>
      <c r="AB483" s="32" t="s">
        <v>30</v>
      </c>
      <c r="AC483" s="32" t="s">
        <v>30</v>
      </c>
      <c r="AD483" s="7">
        <f t="shared" si="16"/>
        <v>0.73333333333333339</v>
      </c>
      <c r="AE483" s="18" t="s">
        <v>7</v>
      </c>
      <c r="AF483" s="18" t="s">
        <v>7</v>
      </c>
      <c r="AG483" s="18" t="s">
        <v>7</v>
      </c>
      <c r="AH483" s="18" t="s">
        <v>7</v>
      </c>
      <c r="AI483" s="18"/>
      <c r="AJ483" s="18" t="s">
        <v>7</v>
      </c>
      <c r="AK483" s="18" t="s">
        <v>7</v>
      </c>
      <c r="AL483" s="18" t="s">
        <v>7</v>
      </c>
      <c r="AM483" s="18" t="s">
        <v>7</v>
      </c>
      <c r="AN483" s="18" t="s">
        <v>7</v>
      </c>
      <c r="AO483" s="18" t="s">
        <v>7</v>
      </c>
      <c r="AP483" s="18" t="s">
        <v>7</v>
      </c>
      <c r="AQ483" s="18"/>
      <c r="AR483" s="8" t="s">
        <v>7</v>
      </c>
      <c r="AS483" s="18" t="s">
        <v>7</v>
      </c>
      <c r="AT483" s="18" t="s">
        <v>7</v>
      </c>
      <c r="AU483" s="18" t="s">
        <v>7</v>
      </c>
      <c r="AV483" s="18">
        <v>44551</v>
      </c>
      <c r="AW483" s="18"/>
      <c r="AX483" s="18"/>
      <c r="AY483" s="18"/>
      <c r="AZ483" s="18"/>
      <c r="BA483" s="18"/>
      <c r="BB483" s="18"/>
      <c r="BC483" s="18"/>
      <c r="BD483" s="18"/>
      <c r="BE483" s="18"/>
      <c r="BF483" s="18" t="s">
        <v>7</v>
      </c>
      <c r="BG483" s="18"/>
      <c r="BH483" s="8" t="s">
        <v>7</v>
      </c>
      <c r="BI483" s="18"/>
      <c r="BJ483" s="18"/>
      <c r="BK483" s="18"/>
      <c r="BL483" s="18"/>
      <c r="BM483" s="18"/>
      <c r="BN483" s="18"/>
      <c r="BO483" s="18"/>
      <c r="BP483" s="18"/>
      <c r="BQ483" s="18"/>
      <c r="BR483" s="18" t="s">
        <v>7</v>
      </c>
      <c r="BS483" s="18"/>
      <c r="BT483" s="18"/>
      <c r="BU483" s="18"/>
      <c r="BV483" s="18"/>
      <c r="BW483" s="18"/>
      <c r="BX483" s="18"/>
      <c r="BY483" s="18"/>
      <c r="BZ483" s="18"/>
      <c r="CA483" s="18" t="s">
        <v>7</v>
      </c>
      <c r="CB483" s="18"/>
      <c r="CC483" s="18"/>
      <c r="CD483" s="18"/>
      <c r="CE483" s="18"/>
      <c r="CF483" s="18"/>
      <c r="CG483" s="18"/>
      <c r="CH483" s="18"/>
      <c r="CI483" s="18"/>
      <c r="CJ483" s="23"/>
      <c r="CK483" s="18"/>
      <c r="CL483" s="9">
        <v>2</v>
      </c>
      <c r="CM483" s="18"/>
      <c r="CN483" s="10">
        <v>18</v>
      </c>
      <c r="CO483" s="11">
        <f t="shared" si="18"/>
        <v>19</v>
      </c>
      <c r="CP483" s="11" t="str">
        <f t="shared" si="19"/>
        <v>Realizar seguimiento</v>
      </c>
      <c r="CQ483" s="11">
        <f t="shared" si="20"/>
        <v>1</v>
      </c>
      <c r="CR483" s="12">
        <f>VLOOKUP(B483,[1]Conexión!A:B,2,0)</f>
        <v>44921</v>
      </c>
      <c r="CS483" s="10"/>
      <c r="CT483" s="14"/>
      <c r="CU483" s="14">
        <v>1</v>
      </c>
      <c r="CV483" s="14">
        <f t="shared" si="17"/>
        <v>1</v>
      </c>
      <c r="CW483" s="6">
        <v>0.57783333333333331</v>
      </c>
    </row>
    <row r="484" spans="1:101" ht="38.450000000000003" customHeight="1">
      <c r="A484" s="56" t="s">
        <v>733</v>
      </c>
      <c r="B484" s="21" t="s">
        <v>734</v>
      </c>
      <c r="C484" s="51" t="s">
        <v>735</v>
      </c>
      <c r="D484" s="21">
        <v>1010170925</v>
      </c>
      <c r="E484" s="86">
        <v>43648</v>
      </c>
      <c r="F484" s="2" t="s">
        <v>10</v>
      </c>
      <c r="G484" s="2" t="s">
        <v>10</v>
      </c>
      <c r="H484" s="2" t="s">
        <v>11</v>
      </c>
      <c r="I484" s="58" t="s">
        <v>3</v>
      </c>
      <c r="J484" s="16" t="s">
        <v>21</v>
      </c>
      <c r="K484" s="16" t="s">
        <v>49</v>
      </c>
      <c r="L484" s="48">
        <v>3006518295</v>
      </c>
      <c r="M484" s="21" t="s">
        <v>55</v>
      </c>
      <c r="N484" s="4" t="str">
        <f>IFERROR(VLOOKUP(D484,[1]Clientes!A:D,4,0),"Por Actualizar")</f>
        <v>Omaida Quintero</v>
      </c>
      <c r="O484" s="21" t="s">
        <v>6</v>
      </c>
      <c r="P484" s="44" t="s">
        <v>15</v>
      </c>
      <c r="Q484" s="20" t="str">
        <f>IFERROR(VLOOKUP(D484,[1]Clientes!A:C,3,0),"Por Actualizar")</f>
        <v>Alkosto</v>
      </c>
      <c r="R484" s="26">
        <v>0</v>
      </c>
      <c r="S484" s="32">
        <v>0</v>
      </c>
      <c r="T484" s="32">
        <v>0</v>
      </c>
      <c r="U484" s="32">
        <v>0.25</v>
      </c>
      <c r="V484" s="32">
        <v>0</v>
      </c>
      <c r="W484" s="32">
        <v>0</v>
      </c>
      <c r="X484" s="32">
        <v>0.16</v>
      </c>
      <c r="Y484" s="32">
        <v>0.47</v>
      </c>
      <c r="Z484" s="32">
        <v>0.1</v>
      </c>
      <c r="AA484" s="32">
        <v>0</v>
      </c>
      <c r="AB484" s="32">
        <v>0</v>
      </c>
      <c r="AC484" s="32">
        <v>0.33</v>
      </c>
      <c r="AD484" s="7">
        <f t="shared" si="16"/>
        <v>0.10916666666666668</v>
      </c>
      <c r="AE484" s="18" t="s">
        <v>7</v>
      </c>
      <c r="AF484" s="18" t="s">
        <v>7</v>
      </c>
      <c r="AG484" s="18" t="s">
        <v>7</v>
      </c>
      <c r="AH484" s="18" t="s">
        <v>7</v>
      </c>
      <c r="AI484" s="18"/>
      <c r="AJ484" s="18" t="s">
        <v>7</v>
      </c>
      <c r="AK484" s="18" t="s">
        <v>7</v>
      </c>
      <c r="AL484" s="18" t="s">
        <v>7</v>
      </c>
      <c r="AM484" s="18" t="s">
        <v>7</v>
      </c>
      <c r="AN484" s="18" t="s">
        <v>7</v>
      </c>
      <c r="AO484" s="18" t="s">
        <v>7</v>
      </c>
      <c r="AP484" s="18" t="s">
        <v>7</v>
      </c>
      <c r="AQ484" s="18" t="s">
        <v>7</v>
      </c>
      <c r="AR484" s="8" t="s">
        <v>7</v>
      </c>
      <c r="AS484" s="18" t="s">
        <v>7</v>
      </c>
      <c r="AT484" s="18" t="s">
        <v>7</v>
      </c>
      <c r="AU484" s="18" t="s">
        <v>7</v>
      </c>
      <c r="AV484" s="18">
        <v>44551</v>
      </c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 t="s">
        <v>736</v>
      </c>
      <c r="BS484" s="18"/>
      <c r="BT484" s="18"/>
      <c r="BU484" s="18"/>
      <c r="BV484" s="18"/>
      <c r="BW484" s="18"/>
      <c r="BX484" s="18"/>
      <c r="BY484" s="18"/>
      <c r="BZ484" s="18"/>
      <c r="CA484" s="18"/>
      <c r="CB484" s="18" t="s">
        <v>7</v>
      </c>
      <c r="CC484" s="18"/>
      <c r="CD484" s="18"/>
      <c r="CE484" s="18"/>
      <c r="CF484" s="18"/>
      <c r="CG484" s="18"/>
      <c r="CH484" s="18"/>
      <c r="CI484" s="18"/>
      <c r="CJ484" s="23"/>
      <c r="CK484" s="18"/>
      <c r="CL484" s="9">
        <v>7</v>
      </c>
      <c r="CM484" s="18"/>
      <c r="CN484" s="10">
        <v>16</v>
      </c>
      <c r="CO484" s="11">
        <f t="shared" si="18"/>
        <v>17</v>
      </c>
      <c r="CP484" s="11" t="str">
        <f t="shared" si="19"/>
        <v>Realizar seguimiento</v>
      </c>
      <c r="CQ484" s="11">
        <f t="shared" si="20"/>
        <v>1</v>
      </c>
      <c r="CR484" s="12">
        <f>VLOOKUP(B484,[1]Conexión!A:B,2,0)</f>
        <v>44939</v>
      </c>
      <c r="CS484" s="10"/>
      <c r="CT484" s="14"/>
      <c r="CU484" s="14">
        <v>1</v>
      </c>
      <c r="CV484" s="14">
        <f t="shared" si="17"/>
        <v>1</v>
      </c>
      <c r="CW484" s="6">
        <v>0.61116666666666675</v>
      </c>
    </row>
    <row r="485" spans="1:101" ht="38.450000000000003" customHeight="1">
      <c r="A485" s="46" t="s">
        <v>737</v>
      </c>
      <c r="B485" s="81" t="s">
        <v>738</v>
      </c>
      <c r="C485" s="51" t="s">
        <v>739</v>
      </c>
      <c r="D485" s="21">
        <v>1013597253</v>
      </c>
      <c r="E485" s="86">
        <v>43577</v>
      </c>
      <c r="F485" s="3" t="s">
        <v>59</v>
      </c>
      <c r="G485" s="45" t="s">
        <v>5</v>
      </c>
      <c r="H485" s="2" t="s">
        <v>11</v>
      </c>
      <c r="I485" s="58" t="s">
        <v>3</v>
      </c>
      <c r="J485" s="16" t="s">
        <v>38</v>
      </c>
      <c r="K485" s="16" t="s">
        <v>49</v>
      </c>
      <c r="L485" s="48">
        <v>3202331920</v>
      </c>
      <c r="M485" s="21" t="s">
        <v>740</v>
      </c>
      <c r="N485" s="4" t="str">
        <f>IFERROR(VLOOKUP(D485,[1]Clientes!A:D,4,0),"Por Actualizar")</f>
        <v>Mario Martinez</v>
      </c>
      <c r="O485" s="21" t="s">
        <v>6</v>
      </c>
      <c r="P485" s="44" t="s">
        <v>15</v>
      </c>
      <c r="Q485" s="20" t="str">
        <f>IFERROR(VLOOKUP(D485,[1]Clientes!A:C,3,0),"Por Actualizar")</f>
        <v>Servientrega</v>
      </c>
      <c r="R485" s="27" t="s">
        <v>30</v>
      </c>
      <c r="S485" s="27" t="s">
        <v>30</v>
      </c>
      <c r="T485" s="32">
        <v>1</v>
      </c>
      <c r="U485" s="32" t="s">
        <v>30</v>
      </c>
      <c r="V485" s="32" t="s">
        <v>30</v>
      </c>
      <c r="W485" s="32" t="s">
        <v>369</v>
      </c>
      <c r="X485" s="32">
        <v>0.36</v>
      </c>
      <c r="Y485" s="32">
        <v>0</v>
      </c>
      <c r="Z485" s="32">
        <v>0.04</v>
      </c>
      <c r="AA485" s="32">
        <v>0</v>
      </c>
      <c r="AB485" s="32" t="s">
        <v>30</v>
      </c>
      <c r="AC485" s="32" t="s">
        <v>30</v>
      </c>
      <c r="AD485" s="7">
        <f t="shared" si="16"/>
        <v>0.27999999999999997</v>
      </c>
      <c r="AE485" s="18" t="s">
        <v>7</v>
      </c>
      <c r="AF485" s="18" t="s">
        <v>7</v>
      </c>
      <c r="AG485" s="18" t="s">
        <v>27</v>
      </c>
      <c r="AH485" s="18" t="s">
        <v>7</v>
      </c>
      <c r="AI485" s="18"/>
      <c r="AJ485" s="18" t="s">
        <v>27</v>
      </c>
      <c r="AK485" s="18" t="s">
        <v>27</v>
      </c>
      <c r="AL485" s="18" t="s">
        <v>27</v>
      </c>
      <c r="AM485" s="18" t="s">
        <v>27</v>
      </c>
      <c r="AN485" s="18" t="s">
        <v>27</v>
      </c>
      <c r="AO485" s="18" t="s">
        <v>27</v>
      </c>
      <c r="AP485" s="18" t="s">
        <v>27</v>
      </c>
      <c r="AQ485" s="18"/>
      <c r="AR485" s="18" t="s">
        <v>27</v>
      </c>
      <c r="AS485" s="18" t="s">
        <v>27</v>
      </c>
      <c r="AT485" s="18" t="s">
        <v>27</v>
      </c>
      <c r="AU485" s="18" t="s">
        <v>27</v>
      </c>
      <c r="AV485" s="18" t="s">
        <v>27</v>
      </c>
      <c r="AW485" s="18" t="s">
        <v>27</v>
      </c>
      <c r="AX485" s="18" t="s">
        <v>27</v>
      </c>
      <c r="AY485" s="18" t="s">
        <v>27</v>
      </c>
      <c r="AZ485" s="18" t="s">
        <v>27</v>
      </c>
      <c r="BA485" s="18" t="s">
        <v>27</v>
      </c>
      <c r="BB485" s="18" t="s">
        <v>27</v>
      </c>
      <c r="BC485" s="18" t="s">
        <v>27</v>
      </c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 t="s">
        <v>736</v>
      </c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 t="s">
        <v>7</v>
      </c>
      <c r="CD485" s="18" t="s">
        <v>7</v>
      </c>
      <c r="CE485" s="18"/>
      <c r="CF485" s="18">
        <v>44409</v>
      </c>
      <c r="CG485" s="18" t="s">
        <v>370</v>
      </c>
      <c r="CH485" s="18" t="s">
        <v>370</v>
      </c>
      <c r="CI485" s="18">
        <v>44470</v>
      </c>
      <c r="CJ485" s="23">
        <v>44470</v>
      </c>
      <c r="CK485" s="18"/>
      <c r="CL485" s="9">
        <v>2</v>
      </c>
      <c r="CM485" s="18"/>
      <c r="CN485" s="10">
        <v>5</v>
      </c>
      <c r="CO485" s="11">
        <f t="shared" si="18"/>
        <v>5</v>
      </c>
      <c r="CP485" s="11" t="str">
        <f t="shared" si="19"/>
        <v>No seguimiento</v>
      </c>
      <c r="CQ485" s="11">
        <f t="shared" si="20"/>
        <v>0</v>
      </c>
      <c r="CR485" s="12">
        <v>44938</v>
      </c>
      <c r="CS485" s="10"/>
      <c r="CT485" s="14"/>
      <c r="CU485" s="14"/>
      <c r="CV485" s="14">
        <f t="shared" si="17"/>
        <v>0</v>
      </c>
      <c r="CW485" s="6" t="s">
        <v>51</v>
      </c>
    </row>
    <row r="486" spans="1:101" ht="38.450000000000003" customHeight="1">
      <c r="A486" s="46" t="s">
        <v>741</v>
      </c>
      <c r="B486" s="21" t="s">
        <v>742</v>
      </c>
      <c r="C486" s="51" t="s">
        <v>743</v>
      </c>
      <c r="D486" s="21">
        <v>79907018</v>
      </c>
      <c r="E486" s="86">
        <v>43371</v>
      </c>
      <c r="F486" s="2" t="s">
        <v>5</v>
      </c>
      <c r="G486" s="2" t="s">
        <v>10</v>
      </c>
      <c r="H486" s="2" t="s">
        <v>11</v>
      </c>
      <c r="I486" s="59" t="s">
        <v>23</v>
      </c>
      <c r="J486" s="16" t="s">
        <v>38</v>
      </c>
      <c r="K486" s="16" t="s">
        <v>49</v>
      </c>
      <c r="L486" s="48">
        <v>3143058897</v>
      </c>
      <c r="M486" s="21" t="s">
        <v>54</v>
      </c>
      <c r="N486" s="4" t="str">
        <f>IFERROR(VLOOKUP(D486,[1]Clientes!A:D,4,0),"Por Actualizar")</f>
        <v>Omaida Quintero</v>
      </c>
      <c r="O486" s="21" t="s">
        <v>6</v>
      </c>
      <c r="P486" s="44" t="s">
        <v>15</v>
      </c>
      <c r="Q486" s="20" t="str">
        <f>IFERROR(VLOOKUP(D486,[1]Clientes!A:C,3,0),"Por Actualizar")</f>
        <v>Alkosto</v>
      </c>
      <c r="R486" s="26">
        <v>1</v>
      </c>
      <c r="S486" s="26">
        <v>1</v>
      </c>
      <c r="T486" s="32">
        <v>0.57999999999999996</v>
      </c>
      <c r="U486" s="32">
        <v>0.93</v>
      </c>
      <c r="V486" s="32">
        <v>1</v>
      </c>
      <c r="W486" s="32">
        <v>0.8</v>
      </c>
      <c r="X486" s="32">
        <v>0.08</v>
      </c>
      <c r="Y486" s="32" t="s">
        <v>30</v>
      </c>
      <c r="Z486" s="32" t="s">
        <v>30</v>
      </c>
      <c r="AA486" s="32" t="s">
        <v>30</v>
      </c>
      <c r="AB486" s="32" t="s">
        <v>30</v>
      </c>
      <c r="AC486" s="32" t="s">
        <v>30</v>
      </c>
      <c r="AD486" s="7">
        <f t="shared" si="16"/>
        <v>0.76999999999999991</v>
      </c>
      <c r="AE486" s="18" t="s">
        <v>7</v>
      </c>
      <c r="AF486" s="18" t="s">
        <v>7</v>
      </c>
      <c r="AG486" s="18" t="s">
        <v>7</v>
      </c>
      <c r="AH486" s="18" t="s">
        <v>7</v>
      </c>
      <c r="AI486" s="18"/>
      <c r="AJ486" s="18" t="s">
        <v>7</v>
      </c>
      <c r="AK486" s="18" t="s">
        <v>7</v>
      </c>
      <c r="AL486" s="18" t="s">
        <v>7</v>
      </c>
      <c r="AM486" s="18">
        <v>44429</v>
      </c>
      <c r="AN486" s="18" t="s">
        <v>57</v>
      </c>
      <c r="AO486" s="18" t="s">
        <v>7</v>
      </c>
      <c r="AP486" s="18">
        <v>44490</v>
      </c>
      <c r="AQ486" s="18"/>
      <c r="AR486" s="18" t="s">
        <v>7</v>
      </c>
      <c r="AS486" s="18">
        <v>44521</v>
      </c>
      <c r="AT486" s="18" t="s">
        <v>7</v>
      </c>
      <c r="AU486" s="18" t="s">
        <v>7</v>
      </c>
      <c r="AV486" s="18">
        <v>44551</v>
      </c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 t="s">
        <v>7</v>
      </c>
      <c r="BS486" s="18" t="s">
        <v>7</v>
      </c>
      <c r="BT486" s="18"/>
      <c r="BU486" s="18"/>
      <c r="BV486" s="18"/>
      <c r="BW486" s="18"/>
      <c r="BX486" s="18"/>
      <c r="BY486" s="18"/>
      <c r="BZ486" s="18"/>
      <c r="CA486" s="18"/>
      <c r="CB486" s="18" t="s">
        <v>7</v>
      </c>
      <c r="CC486" s="18"/>
      <c r="CD486" s="18"/>
      <c r="CE486" s="18"/>
      <c r="CF486" s="18"/>
      <c r="CG486" s="18"/>
      <c r="CH486" s="18"/>
      <c r="CI486" s="18"/>
      <c r="CJ486" s="23"/>
      <c r="CK486" s="18"/>
      <c r="CL486" s="9">
        <v>3</v>
      </c>
      <c r="CM486" s="18"/>
      <c r="CN486" s="10">
        <v>12</v>
      </c>
      <c r="CO486" s="11">
        <f t="shared" si="18"/>
        <v>14</v>
      </c>
      <c r="CP486" s="11" t="str">
        <f t="shared" si="19"/>
        <v>Realizar seguimiento</v>
      </c>
      <c r="CQ486" s="11">
        <f t="shared" si="20"/>
        <v>2</v>
      </c>
      <c r="CR486" s="12">
        <f>VLOOKUP(B486,[1]Conexión!A:B,2,0)</f>
        <v>44936</v>
      </c>
      <c r="CS486" s="10"/>
      <c r="CT486" s="14"/>
      <c r="CU486" s="14"/>
      <c r="CV486" s="14">
        <f t="shared" si="17"/>
        <v>0</v>
      </c>
      <c r="CW486" s="6">
        <v>0.51116666666666666</v>
      </c>
    </row>
    <row r="487" spans="1:101" ht="38.450000000000003" customHeight="1">
      <c r="A487" s="74" t="s">
        <v>744</v>
      </c>
      <c r="B487" s="21" t="s">
        <v>745</v>
      </c>
      <c r="C487" s="51" t="s">
        <v>746</v>
      </c>
      <c r="D487" s="21">
        <v>1024517691</v>
      </c>
      <c r="E487" s="86">
        <v>43493</v>
      </c>
      <c r="F487" s="2" t="s">
        <v>10</v>
      </c>
      <c r="G487" s="2" t="s">
        <v>5</v>
      </c>
      <c r="H487" s="2" t="s">
        <v>11</v>
      </c>
      <c r="I487" s="58" t="s">
        <v>3</v>
      </c>
      <c r="J487" s="16" t="s">
        <v>12</v>
      </c>
      <c r="K487" s="16" t="s">
        <v>49</v>
      </c>
      <c r="L487" s="48">
        <v>3008544658</v>
      </c>
      <c r="M487" s="21" t="s">
        <v>54</v>
      </c>
      <c r="N487" s="4" t="str">
        <f>IFERROR(VLOOKUP(D487,[1]Clientes!A:D,4,0),"Por Actualizar")</f>
        <v>Mario Martinez</v>
      </c>
      <c r="O487" s="21" t="s">
        <v>6</v>
      </c>
      <c r="P487" s="44" t="s">
        <v>15</v>
      </c>
      <c r="Q487" s="20" t="str">
        <f>IFERROR(VLOOKUP(D487,[1]Clientes!A:C,3,0),"Por Actualizar")</f>
        <v>Banco Santander</v>
      </c>
      <c r="R487" s="27" t="s">
        <v>16</v>
      </c>
      <c r="S487" s="32">
        <v>0</v>
      </c>
      <c r="T487" s="32">
        <v>0</v>
      </c>
      <c r="U487" s="32">
        <v>0</v>
      </c>
      <c r="V487" s="32">
        <v>0</v>
      </c>
      <c r="W487" s="32">
        <v>0</v>
      </c>
      <c r="X487" s="32">
        <v>0</v>
      </c>
      <c r="Y487" s="32" t="s">
        <v>16</v>
      </c>
      <c r="Z487" s="32">
        <v>0</v>
      </c>
      <c r="AA487" s="32">
        <v>0</v>
      </c>
      <c r="AB487" s="32">
        <v>0</v>
      </c>
      <c r="AC487" s="32"/>
      <c r="AD487" s="7">
        <f t="shared" si="16"/>
        <v>0</v>
      </c>
      <c r="AE487" s="18" t="s">
        <v>69</v>
      </c>
      <c r="AF487" s="18" t="s">
        <v>7</v>
      </c>
      <c r="AG487" s="18">
        <v>44409</v>
      </c>
      <c r="AH487" s="18">
        <v>44409</v>
      </c>
      <c r="AI487" s="18"/>
      <c r="AJ487" s="18" t="s">
        <v>57</v>
      </c>
      <c r="AK487" s="18" t="s">
        <v>57</v>
      </c>
      <c r="AL487" s="18" t="s">
        <v>57</v>
      </c>
      <c r="AM487" s="18">
        <v>44470</v>
      </c>
      <c r="AN487" s="18">
        <v>44501</v>
      </c>
      <c r="AO487" s="18">
        <v>44501</v>
      </c>
      <c r="AP487" s="18">
        <v>44531</v>
      </c>
      <c r="AQ487" s="18"/>
      <c r="AR487" s="18">
        <v>44531</v>
      </c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23"/>
      <c r="CK487" s="18"/>
      <c r="CL487" s="9">
        <v>7</v>
      </c>
      <c r="CM487" s="18"/>
      <c r="CN487" s="10">
        <v>1</v>
      </c>
      <c r="CO487" s="11">
        <f t="shared" si="18"/>
        <v>1</v>
      </c>
      <c r="CP487" s="11" t="str">
        <f t="shared" si="19"/>
        <v>No seguimiento</v>
      </c>
      <c r="CQ487" s="11">
        <f t="shared" si="20"/>
        <v>0</v>
      </c>
      <c r="CR487" s="12">
        <f>VLOOKUP(B487,[1]Conexión!A:B,2,0)</f>
        <v>44916</v>
      </c>
      <c r="CS487" s="10"/>
      <c r="CT487" s="14"/>
      <c r="CU487" s="14"/>
      <c r="CV487" s="14">
        <f t="shared" si="17"/>
        <v>0</v>
      </c>
      <c r="CW487" s="6">
        <v>0.36383333333333329</v>
      </c>
    </row>
    <row r="488" spans="1:101" ht="38.450000000000003" customHeight="1">
      <c r="A488" s="46" t="s">
        <v>747</v>
      </c>
      <c r="B488" s="21" t="s">
        <v>748</v>
      </c>
      <c r="C488" s="51" t="s">
        <v>749</v>
      </c>
      <c r="D488" s="21">
        <v>1012342705</v>
      </c>
      <c r="E488" s="86">
        <v>43493</v>
      </c>
      <c r="F488" s="2" t="s">
        <v>10</v>
      </c>
      <c r="G488" s="45" t="s">
        <v>10</v>
      </c>
      <c r="H488" s="2" t="s">
        <v>11</v>
      </c>
      <c r="I488" s="58" t="s">
        <v>3</v>
      </c>
      <c r="J488" s="16" t="s">
        <v>33</v>
      </c>
      <c r="K488" s="16" t="s">
        <v>49</v>
      </c>
      <c r="L488" s="48">
        <v>3114774308</v>
      </c>
      <c r="M488" s="21" t="s">
        <v>55</v>
      </c>
      <c r="N488" s="4" t="str">
        <f>IFERROR(VLOOKUP(D488,[1]Clientes!A:D,4,0),"Por Actualizar")</f>
        <v>Mayra Arias</v>
      </c>
      <c r="O488" s="21" t="s">
        <v>6</v>
      </c>
      <c r="P488" s="21" t="s">
        <v>15</v>
      </c>
      <c r="Q488" s="20" t="str">
        <f>IFERROR(VLOOKUP(D488,[1]Clientes!A:C,3,0),"Por Actualizar")</f>
        <v>Banco de Occidente</v>
      </c>
      <c r="R488" s="27" t="s">
        <v>16</v>
      </c>
      <c r="S488" s="32">
        <v>0</v>
      </c>
      <c r="T488" s="32">
        <v>0.21</v>
      </c>
      <c r="U488" s="32">
        <v>0</v>
      </c>
      <c r="V488" s="32">
        <v>0</v>
      </c>
      <c r="W488" s="32">
        <v>0</v>
      </c>
      <c r="X488" s="32">
        <v>0.47</v>
      </c>
      <c r="Y488" s="32">
        <v>0.65</v>
      </c>
      <c r="Z488" s="32">
        <v>0.96</v>
      </c>
      <c r="AA488" s="32">
        <v>0.75</v>
      </c>
      <c r="AB488" s="32">
        <v>0.42</v>
      </c>
      <c r="AC488" s="32"/>
      <c r="AD488" s="7">
        <f t="shared" si="16"/>
        <v>0.34599999999999997</v>
      </c>
      <c r="AE488" s="18" t="s">
        <v>69</v>
      </c>
      <c r="AF488" s="18" t="s">
        <v>7</v>
      </c>
      <c r="AG488" s="18" t="s">
        <v>7</v>
      </c>
      <c r="AH488" s="18" t="s">
        <v>7</v>
      </c>
      <c r="AI488" s="18"/>
      <c r="AJ488" s="18" t="s">
        <v>7</v>
      </c>
      <c r="AK488" s="18" t="s">
        <v>7</v>
      </c>
      <c r="AL488" s="18" t="s">
        <v>7</v>
      </c>
      <c r="AM488" s="18" t="s">
        <v>57</v>
      </c>
      <c r="AN488" s="18">
        <v>44470</v>
      </c>
      <c r="AO488" s="8" t="s">
        <v>7</v>
      </c>
      <c r="AP488" s="18">
        <v>44501</v>
      </c>
      <c r="AQ488" s="18"/>
      <c r="AR488" s="18">
        <v>44531</v>
      </c>
      <c r="AS488" s="18" t="s">
        <v>7</v>
      </c>
      <c r="AT488" s="8" t="s">
        <v>7</v>
      </c>
      <c r="AU488" s="18" t="s">
        <v>7</v>
      </c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 t="s">
        <v>7</v>
      </c>
      <c r="BP488" s="18"/>
      <c r="BQ488" s="18"/>
      <c r="BR488" s="18" t="s">
        <v>7</v>
      </c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23"/>
      <c r="CK488" s="18"/>
      <c r="CL488" s="9">
        <v>7</v>
      </c>
      <c r="CM488" s="18"/>
      <c r="CN488" s="10">
        <v>12</v>
      </c>
      <c r="CO488" s="11">
        <f t="shared" si="18"/>
        <v>12</v>
      </c>
      <c r="CP488" s="11" t="str">
        <f t="shared" si="19"/>
        <v>No seguimiento</v>
      </c>
      <c r="CQ488" s="11">
        <f t="shared" si="20"/>
        <v>0</v>
      </c>
      <c r="CR488" s="12">
        <f>VLOOKUP(B488,[1]Conexión!A:B,2,0)</f>
        <v>44900</v>
      </c>
      <c r="CS488" s="10"/>
      <c r="CT488" s="14"/>
      <c r="CU488" s="14"/>
      <c r="CV488" s="14">
        <f t="shared" si="17"/>
        <v>0</v>
      </c>
      <c r="CW488" s="6">
        <v>0.44733333333333331</v>
      </c>
    </row>
    <row r="489" spans="1:101" ht="38.450000000000003" customHeight="1">
      <c r="A489" s="46" t="s">
        <v>750</v>
      </c>
      <c r="B489" s="21" t="s">
        <v>751</v>
      </c>
      <c r="C489" s="51" t="s">
        <v>752</v>
      </c>
      <c r="D489" s="21">
        <v>1013636656</v>
      </c>
      <c r="E489" s="86">
        <v>43340</v>
      </c>
      <c r="F489" s="2" t="s">
        <v>5</v>
      </c>
      <c r="G489" s="2" t="s">
        <v>5</v>
      </c>
      <c r="H489" s="2" t="s">
        <v>11</v>
      </c>
      <c r="I489" s="59" t="s">
        <v>23</v>
      </c>
      <c r="J489" s="16" t="s">
        <v>33</v>
      </c>
      <c r="K489" s="16" t="s">
        <v>49</v>
      </c>
      <c r="L489" s="48">
        <v>3144137383</v>
      </c>
      <c r="M489" s="21" t="s">
        <v>55</v>
      </c>
      <c r="N489" s="4" t="str">
        <f>IFERROR(VLOOKUP(D489,[1]Clientes!A:D,4,0),"Por Actualizar")</f>
        <v>Jhon Duque</v>
      </c>
      <c r="O489" s="21" t="s">
        <v>6</v>
      </c>
      <c r="P489" s="44" t="s">
        <v>15</v>
      </c>
      <c r="Q489" s="20" t="str">
        <f>IFERROR(VLOOKUP(D489,[1]Clientes!A:C,3,0),"Por Actualizar")</f>
        <v>Seguros Mundial</v>
      </c>
      <c r="R489" s="26" t="s">
        <v>16</v>
      </c>
      <c r="S489" s="32">
        <v>0</v>
      </c>
      <c r="T489" s="32">
        <v>0.14000000000000001</v>
      </c>
      <c r="U489" s="32">
        <v>0.25</v>
      </c>
      <c r="V489" s="32">
        <v>0</v>
      </c>
      <c r="W489" s="32">
        <v>0.35</v>
      </c>
      <c r="X489" s="32">
        <v>0</v>
      </c>
      <c r="Y489" s="32" t="s">
        <v>30</v>
      </c>
      <c r="Z489" s="32" t="s">
        <v>30</v>
      </c>
      <c r="AA489" s="32" t="s">
        <v>30</v>
      </c>
      <c r="AB489" s="32" t="s">
        <v>30</v>
      </c>
      <c r="AC489" s="32" t="s">
        <v>30</v>
      </c>
      <c r="AD489" s="7">
        <f t="shared" si="16"/>
        <v>0.12333333333333334</v>
      </c>
      <c r="AE489" s="18" t="s">
        <v>69</v>
      </c>
      <c r="AF489" s="18">
        <v>44409</v>
      </c>
      <c r="AG489" s="18">
        <v>44409</v>
      </c>
      <c r="AH489" s="18" t="s">
        <v>519</v>
      </c>
      <c r="AI489" s="18"/>
      <c r="AJ489" s="18" t="s">
        <v>57</v>
      </c>
      <c r="AK489" s="18" t="s">
        <v>57</v>
      </c>
      <c r="AL489" s="18">
        <v>44470</v>
      </c>
      <c r="AM489" s="18">
        <v>44470</v>
      </c>
      <c r="AN489" s="18">
        <v>44501</v>
      </c>
      <c r="AO489" s="18">
        <v>44501</v>
      </c>
      <c r="AP489" s="18">
        <v>44531</v>
      </c>
      <c r="AQ489" s="18"/>
      <c r="AR489" s="18">
        <v>44531</v>
      </c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23"/>
      <c r="CK489" s="18"/>
      <c r="CL489" s="9">
        <v>6</v>
      </c>
      <c r="CM489" s="18"/>
      <c r="CN489" s="10">
        <v>0</v>
      </c>
      <c r="CO489" s="11">
        <f t="shared" si="18"/>
        <v>0</v>
      </c>
      <c r="CP489" s="11" t="str">
        <f t="shared" si="19"/>
        <v>No seguimiento</v>
      </c>
      <c r="CQ489" s="11">
        <f t="shared" si="20"/>
        <v>0</v>
      </c>
      <c r="CR489" s="12">
        <v>44938</v>
      </c>
      <c r="CS489" s="10"/>
      <c r="CT489" s="14"/>
      <c r="CU489" s="14"/>
      <c r="CV489" s="14">
        <f t="shared" si="17"/>
        <v>0</v>
      </c>
      <c r="CW489" s="6" t="s">
        <v>51</v>
      </c>
    </row>
    <row r="490" spans="1:101" ht="38.450000000000003" customHeight="1">
      <c r="A490" s="46" t="s">
        <v>753</v>
      </c>
      <c r="B490" s="21" t="s">
        <v>754</v>
      </c>
      <c r="C490" s="51" t="s">
        <v>755</v>
      </c>
      <c r="D490" s="21">
        <v>1032475672</v>
      </c>
      <c r="E490" s="86">
        <v>43250</v>
      </c>
      <c r="F490" s="2" t="s">
        <v>5</v>
      </c>
      <c r="G490" s="2" t="s">
        <v>5</v>
      </c>
      <c r="H490" s="2" t="s">
        <v>11</v>
      </c>
      <c r="I490" s="59" t="s">
        <v>23</v>
      </c>
      <c r="J490" s="16" t="s">
        <v>12</v>
      </c>
      <c r="K490" s="16" t="s">
        <v>49</v>
      </c>
      <c r="L490" s="48">
        <v>3123899473</v>
      </c>
      <c r="M490" s="21" t="s">
        <v>56</v>
      </c>
      <c r="N490" s="4" t="str">
        <f>IFERROR(VLOOKUP(D490,[1]Clientes!A:D,4,0),"Por Actualizar")</f>
        <v>Angela Parra</v>
      </c>
      <c r="O490" s="21" t="s">
        <v>6</v>
      </c>
      <c r="P490" s="21" t="s">
        <v>15</v>
      </c>
      <c r="Q490" s="20" t="str">
        <f>IFERROR(VLOOKUP(D490,[1]Clientes!A:C,3,0),"Por Actualizar")</f>
        <v>ATH</v>
      </c>
      <c r="R490" s="26" t="s">
        <v>16</v>
      </c>
      <c r="S490" s="32">
        <v>0.5</v>
      </c>
      <c r="T490" s="32">
        <v>0.75</v>
      </c>
      <c r="U490" s="32" t="s">
        <v>30</v>
      </c>
      <c r="V490" s="32">
        <v>0</v>
      </c>
      <c r="W490" s="32">
        <v>0.33</v>
      </c>
      <c r="X490" s="32">
        <v>0.38</v>
      </c>
      <c r="Y490" s="32" t="s">
        <v>30</v>
      </c>
      <c r="Z490" s="32" t="s">
        <v>30</v>
      </c>
      <c r="AA490" s="32" t="s">
        <v>30</v>
      </c>
      <c r="AB490" s="32" t="s">
        <v>30</v>
      </c>
      <c r="AC490" s="32" t="s">
        <v>30</v>
      </c>
      <c r="AD490" s="7">
        <f t="shared" si="16"/>
        <v>0.39200000000000002</v>
      </c>
      <c r="AE490" s="18" t="s">
        <v>7</v>
      </c>
      <c r="AF490" s="18" t="s">
        <v>7</v>
      </c>
      <c r="AG490" s="18" t="s">
        <v>7</v>
      </c>
      <c r="AH490" s="18" t="s">
        <v>7</v>
      </c>
      <c r="AI490" s="18"/>
      <c r="AJ490" s="18" t="s">
        <v>7</v>
      </c>
      <c r="AK490" s="18" t="s">
        <v>7</v>
      </c>
      <c r="AL490" s="18" t="s">
        <v>7</v>
      </c>
      <c r="AM490" s="18">
        <v>44429</v>
      </c>
      <c r="AN490" s="18" t="s">
        <v>519</v>
      </c>
      <c r="AO490" s="18">
        <v>44470</v>
      </c>
      <c r="AP490" s="18">
        <v>44490</v>
      </c>
      <c r="AQ490" s="18"/>
      <c r="AR490" s="18" t="s">
        <v>7</v>
      </c>
      <c r="AS490" s="18" t="s">
        <v>7</v>
      </c>
      <c r="AT490" s="18">
        <v>44521</v>
      </c>
      <c r="AU490" s="18" t="s">
        <v>7</v>
      </c>
      <c r="AV490" s="18">
        <v>44551</v>
      </c>
      <c r="AW490" s="18" t="s">
        <v>7</v>
      </c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 t="s">
        <v>7</v>
      </c>
      <c r="BO490" s="18" t="s">
        <v>7</v>
      </c>
      <c r="BP490" s="18"/>
      <c r="BQ490" s="18"/>
      <c r="BR490" s="18" t="s">
        <v>7</v>
      </c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23"/>
      <c r="CK490" s="18"/>
      <c r="CL490" s="9">
        <v>2</v>
      </c>
      <c r="CM490" s="18"/>
      <c r="CN490" s="10">
        <v>12</v>
      </c>
      <c r="CO490" s="11">
        <f t="shared" si="18"/>
        <v>14</v>
      </c>
      <c r="CP490" s="11" t="str">
        <f t="shared" si="19"/>
        <v>Realizar seguimiento</v>
      </c>
      <c r="CQ490" s="11">
        <f t="shared" si="20"/>
        <v>2</v>
      </c>
      <c r="CR490" s="12">
        <f>VLOOKUP(B490,[1]Conexión!A:B,2,0)</f>
        <v>44941</v>
      </c>
      <c r="CS490" s="10"/>
      <c r="CT490" s="14"/>
      <c r="CU490" s="14"/>
      <c r="CV490" s="14">
        <f t="shared" si="17"/>
        <v>0</v>
      </c>
      <c r="CW490" s="6">
        <v>0.52500000000000002</v>
      </c>
    </row>
    <row r="491" spans="1:101" ht="38.450000000000003" customHeight="1">
      <c r="A491" s="46" t="s">
        <v>756</v>
      </c>
      <c r="B491" s="21" t="s">
        <v>757</v>
      </c>
      <c r="C491" s="51" t="s">
        <v>758</v>
      </c>
      <c r="D491" s="21">
        <v>523119</v>
      </c>
      <c r="E491" s="86">
        <v>43473</v>
      </c>
      <c r="F491" s="2" t="s">
        <v>10</v>
      </c>
      <c r="G491" s="2" t="s">
        <v>10</v>
      </c>
      <c r="H491" s="2" t="s">
        <v>11</v>
      </c>
      <c r="I491" s="58" t="s">
        <v>3</v>
      </c>
      <c r="J491" s="40" t="s">
        <v>13</v>
      </c>
      <c r="K491" s="16" t="s">
        <v>49</v>
      </c>
      <c r="L491" s="48">
        <v>3224048058</v>
      </c>
      <c r="M491" s="21" t="s">
        <v>54</v>
      </c>
      <c r="N491" s="4" t="str">
        <f>IFERROR(VLOOKUP(D491,[1]Clientes!A:D,4,0),"Por Actualizar")</f>
        <v>Luis Guillermo Cadavid</v>
      </c>
      <c r="O491" s="21" t="s">
        <v>14</v>
      </c>
      <c r="P491" s="44" t="s">
        <v>15</v>
      </c>
      <c r="Q491" s="20" t="str">
        <f>IFERROR(VLOOKUP(D491,[1]Clientes!A:C,3,0),"Por Actualizar")</f>
        <v>Todo 1</v>
      </c>
      <c r="R491" s="27" t="s">
        <v>16</v>
      </c>
      <c r="S491" s="34" t="s">
        <v>16</v>
      </c>
      <c r="T491" s="32">
        <v>0</v>
      </c>
      <c r="U491" s="32">
        <v>0.2</v>
      </c>
      <c r="V491" s="32"/>
      <c r="W491" s="32"/>
      <c r="X491" s="32"/>
      <c r="Y491" s="32"/>
      <c r="Z491" s="32"/>
      <c r="AA491" s="32"/>
      <c r="AB491" s="32"/>
      <c r="AC491" s="32"/>
      <c r="AD491" s="7">
        <f t="shared" si="16"/>
        <v>0.1</v>
      </c>
      <c r="AE491" s="18" t="s">
        <v>7</v>
      </c>
      <c r="AF491" s="18" t="s">
        <v>7</v>
      </c>
      <c r="AG491" s="18" t="s">
        <v>7</v>
      </c>
      <c r="AH491" s="18" t="s">
        <v>7</v>
      </c>
      <c r="AI491" s="18"/>
      <c r="AJ491" s="18" t="s">
        <v>7</v>
      </c>
      <c r="AK491" s="18" t="s">
        <v>7</v>
      </c>
      <c r="AL491" s="18" t="s">
        <v>7</v>
      </c>
      <c r="AM491" s="18" t="s">
        <v>7</v>
      </c>
      <c r="AN491" s="18" t="s">
        <v>7</v>
      </c>
      <c r="AO491" s="18" t="s">
        <v>7</v>
      </c>
      <c r="AP491" s="18" t="s">
        <v>7</v>
      </c>
      <c r="AQ491" s="21" t="s">
        <v>63</v>
      </c>
      <c r="AR491" s="18" t="s">
        <v>7</v>
      </c>
      <c r="AS491" s="18" t="s">
        <v>7</v>
      </c>
      <c r="AT491" s="18" t="s">
        <v>7</v>
      </c>
      <c r="AU491" s="18" t="s">
        <v>7</v>
      </c>
      <c r="AV491" s="18" t="s">
        <v>57</v>
      </c>
      <c r="AW491" s="18" t="s">
        <v>7</v>
      </c>
      <c r="AX491" s="18" t="s">
        <v>7</v>
      </c>
      <c r="AY491" s="18" t="s">
        <v>7</v>
      </c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 t="s">
        <v>7</v>
      </c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 t="s">
        <v>7</v>
      </c>
      <c r="CD491" s="18"/>
      <c r="CE491" s="18"/>
      <c r="CF491" s="18"/>
      <c r="CG491" s="18"/>
      <c r="CH491" s="18"/>
      <c r="CI491" s="18"/>
      <c r="CJ491" s="23"/>
      <c r="CK491" s="18"/>
      <c r="CL491" s="9">
        <v>4</v>
      </c>
      <c r="CM491" s="18"/>
      <c r="CN491" s="10">
        <v>20</v>
      </c>
      <c r="CO491" s="11">
        <f t="shared" si="18"/>
        <v>20</v>
      </c>
      <c r="CP491" s="11" t="str">
        <f t="shared" si="19"/>
        <v>No seguimiento</v>
      </c>
      <c r="CQ491" s="11">
        <f t="shared" si="20"/>
        <v>0</v>
      </c>
      <c r="CR491" s="12">
        <f>VLOOKUP(B491,[1]Conexión!A:B,2,0)</f>
        <v>44712</v>
      </c>
      <c r="CS491" s="10"/>
      <c r="CT491" s="14"/>
      <c r="CU491" s="14">
        <v>1</v>
      </c>
      <c r="CV491" s="14">
        <f t="shared" si="17"/>
        <v>1</v>
      </c>
      <c r="CW491" s="6">
        <v>0.77783333333333338</v>
      </c>
    </row>
    <row r="492" spans="1:101" ht="38.450000000000003" customHeight="1">
      <c r="A492" s="46" t="s">
        <v>759</v>
      </c>
      <c r="B492" s="21" t="s">
        <v>760</v>
      </c>
      <c r="C492" s="51" t="s">
        <v>761</v>
      </c>
      <c r="D492" s="21">
        <v>1017211018</v>
      </c>
      <c r="E492" s="86">
        <v>43422</v>
      </c>
      <c r="F492" s="2" t="s">
        <v>10</v>
      </c>
      <c r="G492" s="2" t="s">
        <v>5</v>
      </c>
      <c r="H492" s="2" t="s">
        <v>11</v>
      </c>
      <c r="I492" s="58" t="s">
        <v>3</v>
      </c>
      <c r="J492" s="16" t="s">
        <v>33</v>
      </c>
      <c r="K492" s="16" t="s">
        <v>49</v>
      </c>
      <c r="L492" s="48">
        <v>3113588055</v>
      </c>
      <c r="M492" s="21" t="s">
        <v>194</v>
      </c>
      <c r="N492" s="4" t="str">
        <f>IFERROR(VLOOKUP(D492,[1]Clientes!A:D,4,0),"Por Actualizar")</f>
        <v>Jhon Duque</v>
      </c>
      <c r="O492" s="21" t="s">
        <v>14</v>
      </c>
      <c r="P492" s="21" t="s">
        <v>15</v>
      </c>
      <c r="Q492" s="20" t="str">
        <f>IFERROR(VLOOKUP(D492,[1]Clientes!A:C,3,0),"Por Actualizar")</f>
        <v>Éxito</v>
      </c>
      <c r="R492" s="37" t="s">
        <v>16</v>
      </c>
      <c r="S492" s="37" t="s">
        <v>16</v>
      </c>
      <c r="T492" s="32">
        <v>1</v>
      </c>
      <c r="U492" s="32">
        <v>0.7</v>
      </c>
      <c r="V492" s="32">
        <v>0.45</v>
      </c>
      <c r="W492" s="32">
        <v>0.5</v>
      </c>
      <c r="X492" s="32">
        <v>0</v>
      </c>
      <c r="Y492" s="32" t="s">
        <v>30</v>
      </c>
      <c r="Z492" s="32" t="s">
        <v>30</v>
      </c>
      <c r="AA492" s="32" t="s">
        <v>30</v>
      </c>
      <c r="AB492" s="32" t="s">
        <v>30</v>
      </c>
      <c r="AC492" s="32" t="s">
        <v>30</v>
      </c>
      <c r="AD492" s="7">
        <f t="shared" si="16"/>
        <v>0.53</v>
      </c>
      <c r="AE492" s="2" t="s">
        <v>69</v>
      </c>
      <c r="AF492" s="18" t="s">
        <v>7</v>
      </c>
      <c r="AG492" s="18" t="s">
        <v>7</v>
      </c>
      <c r="AH492" s="18" t="s">
        <v>7</v>
      </c>
      <c r="AI492" s="18"/>
      <c r="AJ492" s="18" t="s">
        <v>7</v>
      </c>
      <c r="AK492" s="18" t="s">
        <v>7</v>
      </c>
      <c r="AL492" s="18" t="s">
        <v>7</v>
      </c>
      <c r="AM492" s="18" t="s">
        <v>7</v>
      </c>
      <c r="AN492" s="18" t="s">
        <v>7</v>
      </c>
      <c r="AO492" s="18" t="s">
        <v>7</v>
      </c>
      <c r="AP492" s="18" t="s">
        <v>7</v>
      </c>
      <c r="AQ492" s="18" t="s">
        <v>7</v>
      </c>
      <c r="AR492" s="18" t="s">
        <v>7</v>
      </c>
      <c r="AS492" s="18" t="s">
        <v>7</v>
      </c>
      <c r="AT492" s="18" t="s">
        <v>7</v>
      </c>
      <c r="AU492" s="18" t="s">
        <v>7</v>
      </c>
      <c r="AV492" s="18">
        <v>44490</v>
      </c>
      <c r="AW492" s="18"/>
      <c r="AX492" s="18"/>
      <c r="AY492" s="18"/>
      <c r="AZ492" s="18" t="s">
        <v>7</v>
      </c>
      <c r="BA492" s="18"/>
      <c r="BB492" s="18"/>
      <c r="BC492" s="18"/>
      <c r="BD492" s="18"/>
      <c r="BE492" s="18"/>
      <c r="BF492" s="18"/>
      <c r="BG492" s="18"/>
      <c r="BH492" s="18" t="s">
        <v>7</v>
      </c>
      <c r="BI492" s="18"/>
      <c r="BJ492" s="18"/>
      <c r="BK492" s="18"/>
      <c r="BL492" s="18"/>
      <c r="BM492" s="18"/>
      <c r="BN492" s="18"/>
      <c r="BO492" s="18"/>
      <c r="BP492" s="18"/>
      <c r="BQ492" s="18"/>
      <c r="BR492" s="18" t="s">
        <v>7</v>
      </c>
      <c r="BS492" s="18" t="s">
        <v>7</v>
      </c>
      <c r="BT492" s="18"/>
      <c r="BU492" s="18"/>
      <c r="BV492" s="18"/>
      <c r="BW492" s="18"/>
      <c r="BX492" s="18"/>
      <c r="BY492" s="18"/>
      <c r="BZ492" s="18"/>
      <c r="CA492" s="18" t="s">
        <v>7</v>
      </c>
      <c r="CB492" s="18" t="s">
        <v>7</v>
      </c>
      <c r="CC492" s="18"/>
      <c r="CD492" s="18"/>
      <c r="CE492" s="18"/>
      <c r="CF492" s="18"/>
      <c r="CG492" s="18"/>
      <c r="CH492" s="18"/>
      <c r="CI492" s="18"/>
      <c r="CJ492" s="23"/>
      <c r="CK492" s="18"/>
      <c r="CL492" s="9">
        <v>4</v>
      </c>
      <c r="CM492" s="18" t="s">
        <v>48</v>
      </c>
      <c r="CN492" s="10">
        <v>21</v>
      </c>
      <c r="CO492" s="11">
        <f t="shared" si="18"/>
        <v>21</v>
      </c>
      <c r="CP492" s="11" t="str">
        <f t="shared" si="19"/>
        <v>No seguimiento</v>
      </c>
      <c r="CQ492" s="11">
        <f t="shared" si="20"/>
        <v>0</v>
      </c>
      <c r="CR492" s="12">
        <f>VLOOKUP(B492,[1]Conexión!A:B,2,0)</f>
        <v>44841</v>
      </c>
      <c r="CS492" s="13"/>
      <c r="CT492" s="14">
        <v>1</v>
      </c>
      <c r="CU492" s="14"/>
      <c r="CV492" s="14">
        <f t="shared" si="17"/>
        <v>1</v>
      </c>
      <c r="CW492" s="6">
        <v>0.82499999999999996</v>
      </c>
    </row>
    <row r="493" spans="1:101" ht="38.450000000000003" customHeight="1">
      <c r="A493" s="96" t="s">
        <v>762</v>
      </c>
      <c r="B493" s="21" t="s">
        <v>763</v>
      </c>
      <c r="C493" s="51" t="s">
        <v>764</v>
      </c>
      <c r="D493" s="21">
        <v>1128397268</v>
      </c>
      <c r="E493" s="86">
        <v>43374</v>
      </c>
      <c r="F493" s="3" t="s">
        <v>59</v>
      </c>
      <c r="G493" s="2" t="s">
        <v>5</v>
      </c>
      <c r="H493" s="2" t="s">
        <v>11</v>
      </c>
      <c r="I493" s="58" t="s">
        <v>3</v>
      </c>
      <c r="J493" s="25" t="s">
        <v>24</v>
      </c>
      <c r="K493" s="16" t="s">
        <v>49</v>
      </c>
      <c r="L493" s="48">
        <v>3004645879</v>
      </c>
      <c r="M493" s="21" t="s">
        <v>45</v>
      </c>
      <c r="N493" s="4" t="str">
        <f>IFERROR(VLOOKUP(D493,[1]Clientes!A:D,4,0),"Por Actualizar")</f>
        <v>Sara Cardenas</v>
      </c>
      <c r="O493" s="21" t="s">
        <v>14</v>
      </c>
      <c r="P493" s="21" t="s">
        <v>1</v>
      </c>
      <c r="Q493" s="16" t="s">
        <v>45</v>
      </c>
      <c r="R493" s="26">
        <v>1</v>
      </c>
      <c r="S493" s="26">
        <v>1</v>
      </c>
      <c r="T493" s="32">
        <v>0</v>
      </c>
      <c r="U493" s="32">
        <v>0</v>
      </c>
      <c r="V493" s="32">
        <v>0.44</v>
      </c>
      <c r="W493" s="32">
        <v>1</v>
      </c>
      <c r="X493" s="32"/>
      <c r="Y493" s="32"/>
      <c r="Z493" s="32"/>
      <c r="AA493" s="32"/>
      <c r="AB493" s="32"/>
      <c r="AC493" s="32"/>
      <c r="AD493" s="7">
        <f t="shared" ref="AD493:AD499" si="21">IFERROR(AVERAGE(R493:AC493),"Pendiente actualizar")</f>
        <v>0.57333333333333336</v>
      </c>
      <c r="AE493" s="18" t="s">
        <v>7</v>
      </c>
      <c r="AF493" s="18" t="s">
        <v>7</v>
      </c>
      <c r="AG493" s="18" t="s">
        <v>7</v>
      </c>
      <c r="AH493" s="18" t="s">
        <v>7</v>
      </c>
      <c r="AI493" s="18"/>
      <c r="AJ493" s="18" t="s">
        <v>7</v>
      </c>
      <c r="AK493" s="18" t="s">
        <v>7</v>
      </c>
      <c r="AL493" s="18" t="s">
        <v>27</v>
      </c>
      <c r="AM493" s="18" t="s">
        <v>7</v>
      </c>
      <c r="AN493" s="18" t="s">
        <v>7</v>
      </c>
      <c r="AO493" s="18" t="s">
        <v>27</v>
      </c>
      <c r="AP493" s="18" t="s">
        <v>7</v>
      </c>
      <c r="AQ493" s="21" t="s">
        <v>63</v>
      </c>
      <c r="AR493" s="18" t="s">
        <v>27</v>
      </c>
      <c r="AS493" s="18" t="s">
        <v>27</v>
      </c>
      <c r="AT493" s="18" t="s">
        <v>7</v>
      </c>
      <c r="AU493" s="18" t="s">
        <v>27</v>
      </c>
      <c r="AV493" s="18" t="s">
        <v>27</v>
      </c>
      <c r="AW493" s="18" t="s">
        <v>27</v>
      </c>
      <c r="AX493" s="18" t="s">
        <v>27</v>
      </c>
      <c r="AY493" s="18" t="s">
        <v>27</v>
      </c>
      <c r="AZ493" s="18" t="s">
        <v>27</v>
      </c>
      <c r="BA493" s="18" t="s">
        <v>27</v>
      </c>
      <c r="BB493" s="18" t="s">
        <v>7</v>
      </c>
      <c r="BC493" s="18" t="s">
        <v>27</v>
      </c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23"/>
      <c r="CK493" s="18"/>
      <c r="CL493" s="9">
        <v>0</v>
      </c>
      <c r="CM493" s="18"/>
      <c r="CN493" s="10">
        <v>11</v>
      </c>
      <c r="CO493" s="11">
        <f t="shared" si="18"/>
        <v>11</v>
      </c>
      <c r="CP493" s="11" t="str">
        <f t="shared" si="19"/>
        <v>No seguimiento</v>
      </c>
      <c r="CQ493" s="11">
        <f t="shared" si="20"/>
        <v>0</v>
      </c>
      <c r="CR493" s="12">
        <f>VLOOKUP(B493,[1]Conexión!A:B,2,0)</f>
        <v>44894</v>
      </c>
      <c r="CS493" s="10"/>
      <c r="CT493" s="14"/>
      <c r="CU493" s="14"/>
      <c r="CV493" s="14">
        <f t="shared" si="17"/>
        <v>0</v>
      </c>
      <c r="CW493" s="6" t="s">
        <v>51</v>
      </c>
    </row>
    <row r="494" spans="1:101" ht="38.450000000000003" customHeight="1">
      <c r="A494" s="46" t="s">
        <v>765</v>
      </c>
      <c r="B494" s="21" t="s">
        <v>766</v>
      </c>
      <c r="C494" s="51" t="s">
        <v>767</v>
      </c>
      <c r="D494" s="21">
        <v>1081798855</v>
      </c>
      <c r="E494" s="86">
        <v>43353</v>
      </c>
      <c r="F494" s="2" t="s">
        <v>10</v>
      </c>
      <c r="G494" s="2" t="s">
        <v>5</v>
      </c>
      <c r="H494" s="2" t="s">
        <v>11</v>
      </c>
      <c r="I494" s="58" t="s">
        <v>3</v>
      </c>
      <c r="J494" s="16" t="s">
        <v>36</v>
      </c>
      <c r="K494" s="16" t="s">
        <v>49</v>
      </c>
      <c r="L494" s="48">
        <v>3013832889</v>
      </c>
      <c r="M494" s="21" t="s">
        <v>54</v>
      </c>
      <c r="N494" s="4" t="str">
        <f>IFERROR(VLOOKUP(D494,[1]Clientes!A:D,4,0),"Por Actualizar")</f>
        <v>Yesid Hernandez</v>
      </c>
      <c r="O494" s="21" t="s">
        <v>6</v>
      </c>
      <c r="P494" s="21" t="s">
        <v>15</v>
      </c>
      <c r="Q494" s="20" t="str">
        <f>IFERROR(VLOOKUP(D494,[1]Clientes!A:C,3,0),"Por Actualizar")</f>
        <v>Banco Popular</v>
      </c>
      <c r="R494" s="27" t="s">
        <v>30</v>
      </c>
      <c r="S494" s="27" t="s">
        <v>30</v>
      </c>
      <c r="T494" s="32">
        <v>0.54</v>
      </c>
      <c r="U494" s="32">
        <v>0.5</v>
      </c>
      <c r="V494" s="32">
        <v>0.41</v>
      </c>
      <c r="W494" s="32">
        <v>0.33</v>
      </c>
      <c r="X494" s="32">
        <v>0.33</v>
      </c>
      <c r="Y494" s="32">
        <v>1</v>
      </c>
      <c r="Z494" s="27" t="s">
        <v>30</v>
      </c>
      <c r="AA494" s="27" t="s">
        <v>30</v>
      </c>
      <c r="AB494" s="27" t="s">
        <v>30</v>
      </c>
      <c r="AC494" s="27" t="s">
        <v>30</v>
      </c>
      <c r="AD494" s="7">
        <f t="shared" si="21"/>
        <v>0.51833333333333331</v>
      </c>
      <c r="AE494" s="18" t="s">
        <v>7</v>
      </c>
      <c r="AF494" s="18" t="s">
        <v>7</v>
      </c>
      <c r="AG494" s="18" t="s">
        <v>7</v>
      </c>
      <c r="AH494" s="18" t="s">
        <v>7</v>
      </c>
      <c r="AI494" s="18"/>
      <c r="AJ494" s="18" t="s">
        <v>7</v>
      </c>
      <c r="AK494" s="18" t="s">
        <v>7</v>
      </c>
      <c r="AL494" s="18" t="s">
        <v>7</v>
      </c>
      <c r="AM494" s="18">
        <v>44429</v>
      </c>
      <c r="AN494" s="18" t="s">
        <v>519</v>
      </c>
      <c r="AO494" s="18" t="s">
        <v>519</v>
      </c>
      <c r="AP494" s="18">
        <v>44490</v>
      </c>
      <c r="AQ494" s="18"/>
      <c r="AR494" s="18" t="s">
        <v>7</v>
      </c>
      <c r="AS494" s="18" t="s">
        <v>7</v>
      </c>
      <c r="AT494" s="18" t="s">
        <v>7</v>
      </c>
      <c r="AU494" s="18" t="s">
        <v>7</v>
      </c>
      <c r="AV494" s="18">
        <v>44551</v>
      </c>
      <c r="AW494" s="18" t="s">
        <v>7</v>
      </c>
      <c r="AX494" s="18"/>
      <c r="AY494" s="18"/>
      <c r="AZ494" s="18"/>
      <c r="BA494" s="18" t="s">
        <v>7</v>
      </c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8" t="s">
        <v>7</v>
      </c>
      <c r="BO494" s="18" t="s">
        <v>7</v>
      </c>
      <c r="BP494" s="18" t="s">
        <v>7</v>
      </c>
      <c r="BQ494" s="18"/>
      <c r="BR494" s="18" t="s">
        <v>7</v>
      </c>
      <c r="BS494" s="18"/>
      <c r="BT494" s="18"/>
      <c r="BU494" s="18"/>
      <c r="BV494" s="18"/>
      <c r="BW494" s="18"/>
      <c r="BX494" s="18"/>
      <c r="BY494" s="18"/>
      <c r="BZ494" s="18"/>
      <c r="CA494" s="18"/>
      <c r="CB494" s="18" t="s">
        <v>7</v>
      </c>
      <c r="CC494" s="18"/>
      <c r="CD494" s="18"/>
      <c r="CE494" s="18"/>
      <c r="CF494" s="18"/>
      <c r="CG494" s="18"/>
      <c r="CH494" s="18"/>
      <c r="CI494" s="18"/>
      <c r="CJ494" s="23"/>
      <c r="CK494" s="18"/>
      <c r="CL494" s="9">
        <v>2</v>
      </c>
      <c r="CM494" s="18"/>
      <c r="CN494" s="10">
        <v>18</v>
      </c>
      <c r="CO494" s="11">
        <f t="shared" si="18"/>
        <v>18</v>
      </c>
      <c r="CP494" s="11" t="str">
        <f t="shared" si="19"/>
        <v>No seguimiento</v>
      </c>
      <c r="CQ494" s="11">
        <f t="shared" si="20"/>
        <v>0</v>
      </c>
      <c r="CR494" s="12">
        <v>44916</v>
      </c>
      <c r="CS494" s="10"/>
      <c r="CT494" s="14"/>
      <c r="CU494" s="14"/>
      <c r="CV494" s="14">
        <f t="shared" si="17"/>
        <v>0</v>
      </c>
      <c r="CW494" s="6" t="s">
        <v>51</v>
      </c>
    </row>
    <row r="495" spans="1:101" ht="38.450000000000003" customHeight="1">
      <c r="A495" s="46" t="s">
        <v>768</v>
      </c>
      <c r="B495" s="21" t="s">
        <v>769</v>
      </c>
      <c r="C495" s="51" t="s">
        <v>770</v>
      </c>
      <c r="D495" s="21">
        <v>51982943</v>
      </c>
      <c r="E495" s="86">
        <v>43346</v>
      </c>
      <c r="F495" s="3" t="s">
        <v>59</v>
      </c>
      <c r="G495" s="2" t="s">
        <v>10</v>
      </c>
      <c r="H495" s="2" t="s">
        <v>11</v>
      </c>
      <c r="I495" s="59" t="s">
        <v>23</v>
      </c>
      <c r="J495" s="16" t="s">
        <v>35</v>
      </c>
      <c r="K495" s="16" t="s">
        <v>49</v>
      </c>
      <c r="L495" s="48">
        <v>3112404012</v>
      </c>
      <c r="M495" s="21" t="s">
        <v>740</v>
      </c>
      <c r="N495" s="4" t="str">
        <f>IFERROR(VLOOKUP(D495,[1]Clientes!A:D,4,0),"Por Actualizar")</f>
        <v>Mario Martinez</v>
      </c>
      <c r="O495" s="21" t="s">
        <v>6</v>
      </c>
      <c r="P495" s="44" t="s">
        <v>15</v>
      </c>
      <c r="Q495" s="20" t="str">
        <f>IFERROR(VLOOKUP(D495,[1]Clientes!A:C,3,0),"Por Actualizar")</f>
        <v>Servientrega</v>
      </c>
      <c r="R495" s="27" t="s">
        <v>30</v>
      </c>
      <c r="S495" s="27" t="s">
        <v>30</v>
      </c>
      <c r="T495" s="27" t="s">
        <v>30</v>
      </c>
      <c r="U495" s="32">
        <v>1</v>
      </c>
      <c r="V495" s="32">
        <v>1</v>
      </c>
      <c r="W495" s="27" t="s">
        <v>30</v>
      </c>
      <c r="X495" s="27" t="s">
        <v>30</v>
      </c>
      <c r="Y495" s="27" t="s">
        <v>30</v>
      </c>
      <c r="Z495" s="27" t="s">
        <v>30</v>
      </c>
      <c r="AA495" s="27" t="s">
        <v>30</v>
      </c>
      <c r="AB495" s="27" t="s">
        <v>30</v>
      </c>
      <c r="AC495" s="27" t="s">
        <v>30</v>
      </c>
      <c r="AD495" s="7">
        <f t="shared" si="21"/>
        <v>1</v>
      </c>
      <c r="AE495" s="18" t="s">
        <v>69</v>
      </c>
      <c r="AF495" s="18" t="s">
        <v>7</v>
      </c>
      <c r="AG495" s="18" t="s">
        <v>27</v>
      </c>
      <c r="AH495" s="18" t="s">
        <v>7</v>
      </c>
      <c r="AI495" s="18"/>
      <c r="AJ495" s="18" t="s">
        <v>7</v>
      </c>
      <c r="AK495" s="18" t="s">
        <v>27</v>
      </c>
      <c r="AL495" s="18" t="s">
        <v>27</v>
      </c>
      <c r="AM495" s="18" t="s">
        <v>27</v>
      </c>
      <c r="AN495" s="18" t="s">
        <v>27</v>
      </c>
      <c r="AO495" s="18" t="s">
        <v>27</v>
      </c>
      <c r="AP495" s="18" t="s">
        <v>27</v>
      </c>
      <c r="AQ495" s="18"/>
      <c r="AR495" s="18" t="s">
        <v>27</v>
      </c>
      <c r="AS495" s="18" t="s">
        <v>27</v>
      </c>
      <c r="AT495" s="18" t="s">
        <v>27</v>
      </c>
      <c r="AU495" s="18" t="s">
        <v>27</v>
      </c>
      <c r="AV495" s="18" t="s">
        <v>27</v>
      </c>
      <c r="AW495" s="18" t="s">
        <v>27</v>
      </c>
      <c r="AX495" s="18" t="s">
        <v>27</v>
      </c>
      <c r="AY495" s="18" t="s">
        <v>27</v>
      </c>
      <c r="AZ495" s="18" t="s">
        <v>27</v>
      </c>
      <c r="BA495" s="18" t="s">
        <v>27</v>
      </c>
      <c r="BB495" s="18" t="s">
        <v>27</v>
      </c>
      <c r="BC495" s="18" t="s">
        <v>27</v>
      </c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 t="s">
        <v>7</v>
      </c>
      <c r="CD495" s="18" t="s">
        <v>7</v>
      </c>
      <c r="CE495" s="18"/>
      <c r="CF495" s="18" t="s">
        <v>7</v>
      </c>
      <c r="CG495" s="18" t="s">
        <v>7</v>
      </c>
      <c r="CH495" s="18" t="s">
        <v>7</v>
      </c>
      <c r="CI495" s="18" t="s">
        <v>7</v>
      </c>
      <c r="CJ495" s="23" t="s">
        <v>7</v>
      </c>
      <c r="CK495" s="18"/>
      <c r="CL495" s="9">
        <v>2</v>
      </c>
      <c r="CM495" s="18"/>
      <c r="CN495" s="10">
        <v>9</v>
      </c>
      <c r="CO495" s="11">
        <f t="shared" si="18"/>
        <v>9</v>
      </c>
      <c r="CP495" s="11" t="str">
        <f t="shared" si="19"/>
        <v>No seguimiento</v>
      </c>
      <c r="CQ495" s="11">
        <f t="shared" si="20"/>
        <v>0</v>
      </c>
      <c r="CR495" s="12">
        <f>VLOOKUP(B495,[1]Conexión!A:B,2,0)</f>
        <v>44792</v>
      </c>
      <c r="CS495" s="10"/>
      <c r="CT495" s="14"/>
      <c r="CU495" s="14"/>
      <c r="CV495" s="14">
        <f t="shared" si="17"/>
        <v>0</v>
      </c>
      <c r="CW495" s="6" t="s">
        <v>51</v>
      </c>
    </row>
    <row r="496" spans="1:101" ht="38.450000000000003" customHeight="1">
      <c r="A496" s="46" t="s">
        <v>771</v>
      </c>
      <c r="B496" s="21" t="s">
        <v>772</v>
      </c>
      <c r="C496" s="51" t="s">
        <v>773</v>
      </c>
      <c r="D496" s="21">
        <v>79879157</v>
      </c>
      <c r="E496" s="86">
        <v>43168</v>
      </c>
      <c r="F496" s="2" t="s">
        <v>5</v>
      </c>
      <c r="G496" s="45" t="s">
        <v>10</v>
      </c>
      <c r="H496" s="2" t="s">
        <v>11</v>
      </c>
      <c r="I496" s="59" t="s">
        <v>23</v>
      </c>
      <c r="J496" s="40" t="s">
        <v>25</v>
      </c>
      <c r="K496" s="16" t="s">
        <v>49</v>
      </c>
      <c r="L496" s="48">
        <v>3192506082</v>
      </c>
      <c r="M496" s="21" t="s">
        <v>56</v>
      </c>
      <c r="N496" s="4" t="str">
        <f>IFERROR(VLOOKUP(D496,[1]Clientes!A:D,4,0),"Por Actualizar")</f>
        <v>Angela Parra</v>
      </c>
      <c r="O496" s="21" t="s">
        <v>6</v>
      </c>
      <c r="P496" s="21" t="s">
        <v>15</v>
      </c>
      <c r="Q496" s="20" t="str">
        <f>IFERROR(VLOOKUP(D496,[1]Clientes!A:C,3,0),"Por Actualizar")</f>
        <v>ATH</v>
      </c>
      <c r="R496" s="26" t="s">
        <v>16</v>
      </c>
      <c r="S496" s="32">
        <v>0</v>
      </c>
      <c r="T496" s="32">
        <v>0.35</v>
      </c>
      <c r="U496" s="32"/>
      <c r="V496" s="32"/>
      <c r="W496" s="32"/>
      <c r="X496" s="32"/>
      <c r="Y496" s="32"/>
      <c r="Z496" s="32"/>
      <c r="AA496" s="32"/>
      <c r="AB496" s="32"/>
      <c r="AC496" s="32"/>
      <c r="AD496" s="7">
        <f t="shared" si="21"/>
        <v>0.17499999999999999</v>
      </c>
      <c r="AE496" s="18" t="s">
        <v>7</v>
      </c>
      <c r="AF496" s="18" t="s">
        <v>7</v>
      </c>
      <c r="AG496" s="18" t="s">
        <v>7</v>
      </c>
      <c r="AH496" s="18" t="s">
        <v>7</v>
      </c>
      <c r="AI496" s="18"/>
      <c r="AJ496" s="18">
        <v>44429</v>
      </c>
      <c r="AK496" s="18">
        <v>44429</v>
      </c>
      <c r="AL496" s="18" t="s">
        <v>7</v>
      </c>
      <c r="AM496" s="18" t="s">
        <v>519</v>
      </c>
      <c r="AN496" s="18">
        <v>44470</v>
      </c>
      <c r="AO496" s="18">
        <v>44470</v>
      </c>
      <c r="AP496" s="18">
        <v>44501</v>
      </c>
      <c r="AQ496" s="18"/>
      <c r="AR496" s="18" t="s">
        <v>7</v>
      </c>
      <c r="AS496" s="18">
        <v>44521</v>
      </c>
      <c r="AT496" s="18">
        <v>44531</v>
      </c>
      <c r="AU496" s="18">
        <v>44531</v>
      </c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 t="s">
        <v>7</v>
      </c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23"/>
      <c r="CK496" s="18"/>
      <c r="CL496" s="9">
        <v>6</v>
      </c>
      <c r="CM496" s="18"/>
      <c r="CN496" s="10">
        <v>7</v>
      </c>
      <c r="CO496" s="11">
        <f t="shared" si="18"/>
        <v>7</v>
      </c>
      <c r="CP496" s="11" t="str">
        <f t="shared" si="19"/>
        <v>No seguimiento</v>
      </c>
      <c r="CQ496" s="11">
        <f t="shared" si="20"/>
        <v>0</v>
      </c>
      <c r="CR496" s="12">
        <f>VLOOKUP(B496,[1]Conexión!A:B,2,0)</f>
        <v>44419</v>
      </c>
      <c r="CS496" s="10"/>
      <c r="CT496" s="14"/>
      <c r="CU496" s="14"/>
      <c r="CV496" s="14">
        <f t="shared" si="17"/>
        <v>0</v>
      </c>
      <c r="CW496" s="6">
        <v>0.45416666666666666</v>
      </c>
    </row>
    <row r="497" spans="1:101" ht="38.450000000000003" customHeight="1">
      <c r="A497" s="46" t="s">
        <v>774</v>
      </c>
      <c r="B497" s="21" t="s">
        <v>775</v>
      </c>
      <c r="C497" s="51" t="s">
        <v>776</v>
      </c>
      <c r="D497" s="21">
        <v>1018434802</v>
      </c>
      <c r="E497" s="86">
        <v>43311</v>
      </c>
      <c r="F497" s="2" t="s">
        <v>10</v>
      </c>
      <c r="G497" s="45" t="s">
        <v>5</v>
      </c>
      <c r="H497" s="2" t="s">
        <v>11</v>
      </c>
      <c r="I497" s="58" t="s">
        <v>3</v>
      </c>
      <c r="J497" s="40" t="s">
        <v>39</v>
      </c>
      <c r="K497" s="16" t="s">
        <v>49</v>
      </c>
      <c r="L497" s="48">
        <v>3164834626</v>
      </c>
      <c r="M497" s="21" t="s">
        <v>54</v>
      </c>
      <c r="N497" s="4" t="str">
        <f>IFERROR(VLOOKUP(D497,[1]Clientes!A:D,4,0),"Por Actualizar")</f>
        <v>Yesid Hernandez</v>
      </c>
      <c r="O497" s="21" t="s">
        <v>6</v>
      </c>
      <c r="P497" s="21" t="s">
        <v>15</v>
      </c>
      <c r="Q497" s="20" t="str">
        <f>IFERROR(VLOOKUP(D497,[1]Clientes!A:C,3,0),"Por Actualizar")</f>
        <v>Wom</v>
      </c>
      <c r="R497" s="27" t="s">
        <v>16</v>
      </c>
      <c r="S497" s="32">
        <v>0</v>
      </c>
      <c r="T497" s="32">
        <v>0.25</v>
      </c>
      <c r="U497" s="32">
        <v>0</v>
      </c>
      <c r="V497" s="32">
        <v>0.33</v>
      </c>
      <c r="W497" s="32">
        <v>0</v>
      </c>
      <c r="X497" s="32">
        <v>0</v>
      </c>
      <c r="Y497" s="32"/>
      <c r="Z497" s="32"/>
      <c r="AA497" s="32"/>
      <c r="AB497" s="32"/>
      <c r="AC497" s="32"/>
      <c r="AD497" s="7">
        <f t="shared" si="21"/>
        <v>9.6666666666666679E-2</v>
      </c>
      <c r="AE497" s="18" t="s">
        <v>7</v>
      </c>
      <c r="AF497" s="18" t="s">
        <v>7</v>
      </c>
      <c r="AG497" s="18" t="s">
        <v>7</v>
      </c>
      <c r="AH497" s="18" t="s">
        <v>7</v>
      </c>
      <c r="AI497" s="18"/>
      <c r="AJ497" s="18" t="s">
        <v>7</v>
      </c>
      <c r="AK497" s="18" t="s">
        <v>7</v>
      </c>
      <c r="AL497" s="18" t="s">
        <v>7</v>
      </c>
      <c r="AM497" s="18">
        <v>44470</v>
      </c>
      <c r="AN497" s="18">
        <v>44501</v>
      </c>
      <c r="AO497" s="18">
        <v>44551</v>
      </c>
      <c r="AP497" s="18">
        <v>44531</v>
      </c>
      <c r="AQ497" s="18"/>
      <c r="AR497" s="18" t="s">
        <v>7</v>
      </c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 t="s">
        <v>7</v>
      </c>
      <c r="BS497" s="18"/>
      <c r="BT497" s="18"/>
      <c r="BU497" s="18"/>
      <c r="BV497" s="18"/>
      <c r="BW497" s="18"/>
      <c r="BX497" s="18"/>
      <c r="BY497" s="18"/>
      <c r="BZ497" s="18"/>
      <c r="CA497" s="18"/>
      <c r="CB497" s="18" t="s">
        <v>7</v>
      </c>
      <c r="CC497" s="18"/>
      <c r="CD497" s="18"/>
      <c r="CE497" s="18"/>
      <c r="CF497" s="18"/>
      <c r="CG497" s="18"/>
      <c r="CH497" s="18"/>
      <c r="CI497" s="18"/>
      <c r="CJ497" s="23"/>
      <c r="CK497" s="18"/>
      <c r="CL497" s="9">
        <v>7</v>
      </c>
      <c r="CM497" s="18"/>
      <c r="CN497" s="10">
        <v>10</v>
      </c>
      <c r="CO497" s="11">
        <f t="shared" si="18"/>
        <v>10</v>
      </c>
      <c r="CP497" s="11" t="str">
        <f t="shared" si="19"/>
        <v>No seguimiento</v>
      </c>
      <c r="CQ497" s="11">
        <f t="shared" si="20"/>
        <v>0</v>
      </c>
      <c r="CR497" s="12">
        <f>VLOOKUP(B497,[1]Conexión!A:B,2,0)</f>
        <v>44931</v>
      </c>
      <c r="CS497" s="10"/>
      <c r="CT497" s="14"/>
      <c r="CU497" s="14"/>
      <c r="CV497" s="14">
        <f t="shared" si="17"/>
        <v>0</v>
      </c>
      <c r="CW497" s="6" t="s">
        <v>51</v>
      </c>
    </row>
    <row r="498" spans="1:101" ht="38.450000000000003" customHeight="1">
      <c r="A498" s="78" t="s">
        <v>777</v>
      </c>
      <c r="B498" s="21" t="s">
        <v>778</v>
      </c>
      <c r="C498" s="51" t="s">
        <v>779</v>
      </c>
      <c r="D498" s="21">
        <v>39175632</v>
      </c>
      <c r="E498" s="86">
        <v>43229</v>
      </c>
      <c r="F498" s="2" t="s">
        <v>10</v>
      </c>
      <c r="G498" s="2" t="s">
        <v>5</v>
      </c>
      <c r="H498" s="2" t="s">
        <v>11</v>
      </c>
      <c r="I498" s="58" t="s">
        <v>3</v>
      </c>
      <c r="J498" s="16" t="s">
        <v>21</v>
      </c>
      <c r="K498" s="16" t="s">
        <v>49</v>
      </c>
      <c r="L498" s="48" t="s">
        <v>780</v>
      </c>
      <c r="M498" s="21" t="s">
        <v>54</v>
      </c>
      <c r="N498" s="4" t="str">
        <f>IFERROR(VLOOKUP(D498,[1]Clientes!A:D,4,0),"Por Actualizar")</f>
        <v>Omaida Quintero</v>
      </c>
      <c r="O498" s="21" t="s">
        <v>14</v>
      </c>
      <c r="P498" s="44" t="s">
        <v>15</v>
      </c>
      <c r="Q498" s="20" t="str">
        <f>IFERROR(VLOOKUP(D498,[1]Clientes!A:C,3,0),"Por Actualizar")</f>
        <v>Alkosto</v>
      </c>
      <c r="R498" s="27" t="s">
        <v>16</v>
      </c>
      <c r="S498" s="32">
        <v>0.46</v>
      </c>
      <c r="T498" s="32">
        <v>0.16</v>
      </c>
      <c r="U498" s="32">
        <v>0.55000000000000004</v>
      </c>
      <c r="V498" s="32">
        <v>0.25</v>
      </c>
      <c r="W498" s="32">
        <v>0.67</v>
      </c>
      <c r="X498" s="32">
        <v>0</v>
      </c>
      <c r="Y498" s="32">
        <v>0</v>
      </c>
      <c r="Z498" s="32" t="s">
        <v>16</v>
      </c>
      <c r="AA498" s="32" t="s">
        <v>16</v>
      </c>
      <c r="AB498" s="32" t="s">
        <v>16</v>
      </c>
      <c r="AC498" s="32" t="s">
        <v>16</v>
      </c>
      <c r="AD498" s="7">
        <f t="shared" si="21"/>
        <v>0.29857142857142854</v>
      </c>
      <c r="AE498" s="18" t="s">
        <v>7</v>
      </c>
      <c r="AF498" s="18" t="s">
        <v>7</v>
      </c>
      <c r="AG498" s="18">
        <v>44490</v>
      </c>
      <c r="AH498" s="18" t="s">
        <v>7</v>
      </c>
      <c r="AI498" s="18"/>
      <c r="AJ498" s="18" t="s">
        <v>7</v>
      </c>
      <c r="AK498" s="18" t="s">
        <v>7</v>
      </c>
      <c r="AL498" s="18">
        <v>44521</v>
      </c>
      <c r="AM498" s="18" t="s">
        <v>7</v>
      </c>
      <c r="AN498" s="18" t="s">
        <v>7</v>
      </c>
      <c r="AO498" s="18" t="s">
        <v>7</v>
      </c>
      <c r="AP498" s="18" t="s">
        <v>7</v>
      </c>
      <c r="AQ498" s="18" t="s">
        <v>7</v>
      </c>
      <c r="AR498" s="18" t="s">
        <v>7</v>
      </c>
      <c r="AS498" s="18">
        <v>44531</v>
      </c>
      <c r="AT498" s="18">
        <v>44531</v>
      </c>
      <c r="AU498" s="18" t="s">
        <v>7</v>
      </c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 t="s">
        <v>7</v>
      </c>
      <c r="CD498" s="18"/>
      <c r="CE498" s="18"/>
      <c r="CF498" s="18"/>
      <c r="CG498" s="18"/>
      <c r="CH498" s="18"/>
      <c r="CI498" s="18"/>
      <c r="CJ498" s="23"/>
      <c r="CK498" s="18"/>
      <c r="CL498" s="9">
        <v>2</v>
      </c>
      <c r="CM498" s="18"/>
      <c r="CN498" s="10">
        <v>13</v>
      </c>
      <c r="CO498" s="11">
        <f t="shared" si="18"/>
        <v>13</v>
      </c>
      <c r="CP498" s="11" t="str">
        <f t="shared" si="19"/>
        <v>No seguimiento</v>
      </c>
      <c r="CQ498" s="11">
        <f t="shared" si="20"/>
        <v>0</v>
      </c>
      <c r="CR498" s="12">
        <f>VLOOKUP(B498,[1]Conexión!A:B,2,0)</f>
        <v>44910</v>
      </c>
      <c r="CS498" s="10"/>
      <c r="CT498" s="14"/>
      <c r="CU498" s="14"/>
      <c r="CV498" s="14">
        <f t="shared" si="17"/>
        <v>0</v>
      </c>
      <c r="CW498" s="6">
        <v>0.436</v>
      </c>
    </row>
    <row r="499" spans="1:101" ht="38.450000000000003" customHeight="1">
      <c r="A499" s="46" t="s">
        <v>781</v>
      </c>
      <c r="B499" s="21" t="s">
        <v>782</v>
      </c>
      <c r="C499" s="51" t="s">
        <v>783</v>
      </c>
      <c r="D499" s="21">
        <v>1017134090</v>
      </c>
      <c r="E499" s="86">
        <v>42887</v>
      </c>
      <c r="F499" s="2" t="s">
        <v>5</v>
      </c>
      <c r="G499" s="2" t="s">
        <v>5</v>
      </c>
      <c r="H499" s="2" t="s">
        <v>11</v>
      </c>
      <c r="I499" s="59" t="s">
        <v>23</v>
      </c>
      <c r="J499" s="16" t="s">
        <v>43</v>
      </c>
      <c r="K499" s="16" t="s">
        <v>49</v>
      </c>
      <c r="L499" s="48">
        <v>3147088759</v>
      </c>
      <c r="M499" s="21" t="s">
        <v>54</v>
      </c>
      <c r="N499" s="4" t="str">
        <f>IFERROR(VLOOKUP(D499,[1]Clientes!A:D,4,0),"Por Actualizar")</f>
        <v>Luis Guillermo Cadavid</v>
      </c>
      <c r="O499" s="21" t="s">
        <v>14</v>
      </c>
      <c r="P499" s="21" t="s">
        <v>15</v>
      </c>
      <c r="Q499" s="20" t="str">
        <f>IFERROR(VLOOKUP(D499,[1]Clientes!A:C,3,0),"Por Actualizar")</f>
        <v>Todo 1</v>
      </c>
      <c r="R499" s="26" t="s">
        <v>16</v>
      </c>
      <c r="S499" s="32">
        <v>0.56999999999999995</v>
      </c>
      <c r="T499" s="32">
        <v>0.93</v>
      </c>
      <c r="U499" s="32">
        <v>0.8</v>
      </c>
      <c r="V499" s="32">
        <v>0</v>
      </c>
      <c r="W499" s="32">
        <v>0.5</v>
      </c>
      <c r="X499" s="32"/>
      <c r="Y499" s="32"/>
      <c r="Z499" s="32"/>
      <c r="AA499" s="32"/>
      <c r="AB499" s="32"/>
      <c r="AC499" s="32"/>
      <c r="AD499" s="7">
        <f t="shared" si="21"/>
        <v>0.55999999999999994</v>
      </c>
      <c r="AE499" s="18" t="s">
        <v>7</v>
      </c>
      <c r="AF499" s="18" t="s">
        <v>7</v>
      </c>
      <c r="AG499" s="18" t="s">
        <v>7</v>
      </c>
      <c r="AH499" s="18" t="s">
        <v>7</v>
      </c>
      <c r="AI499" s="18"/>
      <c r="AJ499" s="18" t="s">
        <v>7</v>
      </c>
      <c r="AK499" s="18" t="s">
        <v>7</v>
      </c>
      <c r="AL499" s="18" t="s">
        <v>7</v>
      </c>
      <c r="AM499" s="18" t="s">
        <v>7</v>
      </c>
      <c r="AN499" s="18" t="s">
        <v>7</v>
      </c>
      <c r="AO499" s="18" t="s">
        <v>7</v>
      </c>
      <c r="AP499" s="18" t="s">
        <v>7</v>
      </c>
      <c r="AQ499" s="21" t="s">
        <v>63</v>
      </c>
      <c r="AR499" s="18" t="s">
        <v>7</v>
      </c>
      <c r="AS499" s="18" t="s">
        <v>7</v>
      </c>
      <c r="AT499" s="18" t="s">
        <v>7</v>
      </c>
      <c r="AU499" s="18" t="s">
        <v>7</v>
      </c>
      <c r="AV499" s="18">
        <v>44490</v>
      </c>
      <c r="AW499" s="18" t="s">
        <v>7</v>
      </c>
      <c r="AX499" s="18"/>
      <c r="AY499" s="18"/>
      <c r="AZ499" s="18"/>
      <c r="BA499" s="18" t="s">
        <v>7</v>
      </c>
      <c r="BB499" s="18" t="s">
        <v>7</v>
      </c>
      <c r="BC499" s="18"/>
      <c r="BD499" s="18"/>
      <c r="BE499" s="18"/>
      <c r="BF499" s="18"/>
      <c r="BG499" s="18"/>
      <c r="BH499" s="18" t="s">
        <v>7</v>
      </c>
      <c r="BI499" s="18"/>
      <c r="BJ499" s="18"/>
      <c r="BK499" s="18"/>
      <c r="BL499" s="18"/>
      <c r="BM499" s="18"/>
      <c r="BN499" s="18"/>
      <c r="BO499" s="18"/>
      <c r="BP499" s="18"/>
      <c r="BQ499" s="18"/>
      <c r="BR499" s="18" t="s">
        <v>7</v>
      </c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 t="s">
        <v>7</v>
      </c>
      <c r="CD499" s="18" t="s">
        <v>7</v>
      </c>
      <c r="CE499" s="18"/>
      <c r="CF499" s="18"/>
      <c r="CG499" s="18"/>
      <c r="CH499" s="18"/>
      <c r="CI499" s="18" t="s">
        <v>7</v>
      </c>
      <c r="CJ499" s="23"/>
      <c r="CK499" s="18"/>
      <c r="CL499" s="9">
        <v>3</v>
      </c>
      <c r="CM499" s="18" t="s">
        <v>44</v>
      </c>
      <c r="CN499" s="10">
        <v>23</v>
      </c>
      <c r="CO499" s="11">
        <f t="shared" si="18"/>
        <v>23</v>
      </c>
      <c r="CP499" s="11" t="str">
        <f t="shared" si="19"/>
        <v>No seguimiento</v>
      </c>
      <c r="CQ499" s="11">
        <f t="shared" si="20"/>
        <v>0</v>
      </c>
      <c r="CR499" s="12">
        <f>VLOOKUP(B499,[1]Conexión!A:B,2,0)</f>
        <v>44770</v>
      </c>
      <c r="CS499" s="10"/>
      <c r="CT499" s="14"/>
      <c r="CU499" s="14">
        <v>1</v>
      </c>
      <c r="CV499" s="14">
        <f t="shared" si="17"/>
        <v>1</v>
      </c>
      <c r="CW499" s="6">
        <v>0.71116666666666672</v>
      </c>
    </row>
    <row r="500" spans="1:101" ht="38.450000000000003" customHeight="1">
      <c r="A500" s="78" t="s">
        <v>784</v>
      </c>
      <c r="B500" s="21" t="s">
        <v>785</v>
      </c>
      <c r="C500" s="51" t="s">
        <v>786</v>
      </c>
      <c r="D500" s="21">
        <v>1216727021</v>
      </c>
      <c r="E500" s="86">
        <v>43222</v>
      </c>
      <c r="F500" s="2" t="s">
        <v>10</v>
      </c>
      <c r="G500" s="29" t="s">
        <v>5</v>
      </c>
      <c r="H500" s="2" t="s">
        <v>11</v>
      </c>
      <c r="I500" s="58" t="s">
        <v>23</v>
      </c>
      <c r="J500" s="40" t="s">
        <v>33</v>
      </c>
      <c r="K500" s="16" t="s">
        <v>49</v>
      </c>
      <c r="L500" s="48">
        <v>3023733664</v>
      </c>
      <c r="M500" s="21" t="s">
        <v>54</v>
      </c>
      <c r="N500" s="4" t="str">
        <f>IFERROR(VLOOKUP(D500,[1]Clientes!A:D,4,0),"Por Actualizar")</f>
        <v>John Duque</v>
      </c>
      <c r="O500" s="21" t="s">
        <v>14</v>
      </c>
      <c r="P500" s="21" t="s">
        <v>15</v>
      </c>
      <c r="Q500" s="20" t="str">
        <f>IFERROR(VLOOKUP(D500,[1]Clientes!A:C,3,0),"Por Actualizar")</f>
        <v>Puntos colombia</v>
      </c>
      <c r="R500" s="27" t="s">
        <v>30</v>
      </c>
      <c r="S500" s="32">
        <v>0.85</v>
      </c>
      <c r="T500" s="32" t="s">
        <v>16</v>
      </c>
      <c r="U500" s="32">
        <v>0</v>
      </c>
      <c r="V500" s="32" t="s">
        <v>30</v>
      </c>
      <c r="W500" s="32">
        <v>0</v>
      </c>
      <c r="X500" s="32">
        <v>0</v>
      </c>
      <c r="Y500" s="32">
        <v>0</v>
      </c>
      <c r="Z500" s="32">
        <v>1</v>
      </c>
      <c r="AA500" s="32">
        <v>1</v>
      </c>
      <c r="AB500" s="32">
        <v>0.8</v>
      </c>
      <c r="AC500" s="32">
        <v>0.4</v>
      </c>
      <c r="AD500" s="7">
        <f>AVERAGE(R500:AC500)</f>
        <v>0.45000000000000007</v>
      </c>
      <c r="AE500" s="18" t="s">
        <v>7</v>
      </c>
      <c r="AF500" s="18" t="s">
        <v>7</v>
      </c>
      <c r="AG500" s="18" t="s">
        <v>7</v>
      </c>
      <c r="AH500" s="18" t="s">
        <v>7</v>
      </c>
      <c r="AI500" s="18"/>
      <c r="AJ500" s="18" t="s">
        <v>7</v>
      </c>
      <c r="AK500" s="18" t="s">
        <v>7</v>
      </c>
      <c r="AL500" s="18" t="s">
        <v>7</v>
      </c>
      <c r="AM500" s="18" t="s">
        <v>7</v>
      </c>
      <c r="AN500" s="18" t="s">
        <v>7</v>
      </c>
      <c r="AO500" s="18" t="s">
        <v>7</v>
      </c>
      <c r="AP500" s="18" t="s">
        <v>7</v>
      </c>
      <c r="AQ500" s="18"/>
      <c r="AR500" s="18" t="s">
        <v>7</v>
      </c>
      <c r="AS500" s="18" t="s">
        <v>7</v>
      </c>
      <c r="AT500" s="18" t="s">
        <v>7</v>
      </c>
      <c r="AU500" s="18" t="s">
        <v>7</v>
      </c>
      <c r="AV500" s="18" t="s">
        <v>7</v>
      </c>
      <c r="AW500" s="18" t="s">
        <v>7</v>
      </c>
      <c r="AX500" s="8" t="s">
        <v>7</v>
      </c>
      <c r="AY500" s="18"/>
      <c r="AZ500" s="18"/>
      <c r="BA500" s="18" t="s">
        <v>7</v>
      </c>
      <c r="BB500" s="18" t="s">
        <v>7</v>
      </c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 t="s">
        <v>7</v>
      </c>
      <c r="BS500" s="18" t="s">
        <v>7</v>
      </c>
      <c r="BT500" s="18"/>
      <c r="BU500" s="18"/>
      <c r="BV500" s="18"/>
      <c r="BW500" s="18"/>
      <c r="BX500" s="18"/>
      <c r="BY500" s="18"/>
      <c r="BZ500" s="18"/>
      <c r="CA500" s="18" t="s">
        <v>7</v>
      </c>
      <c r="CB500" s="18"/>
      <c r="CC500" s="18"/>
      <c r="CD500" s="18"/>
      <c r="CE500" s="18"/>
      <c r="CF500" s="18"/>
      <c r="CG500" s="18"/>
      <c r="CH500" s="18"/>
      <c r="CI500" s="18"/>
      <c r="CJ500" s="23"/>
      <c r="CK500" s="18"/>
      <c r="CL500" s="9">
        <v>7</v>
      </c>
      <c r="CM500" s="18"/>
      <c r="CN500" s="10">
        <v>22</v>
      </c>
      <c r="CO500" s="11">
        <f t="shared" si="18"/>
        <v>23</v>
      </c>
      <c r="CP500" s="11" t="str">
        <f t="shared" si="19"/>
        <v>Realizar seguimiento</v>
      </c>
      <c r="CQ500" s="11">
        <f t="shared" si="20"/>
        <v>1</v>
      </c>
      <c r="CR500" s="12">
        <f>VLOOKUP(B500,[1]Conexión!A:B,2,0)</f>
        <v>44939</v>
      </c>
      <c r="CS500" s="10"/>
      <c r="CT500" s="14"/>
      <c r="CU500" s="14">
        <v>1</v>
      </c>
      <c r="CV500" s="14">
        <f t="shared" si="17"/>
        <v>1</v>
      </c>
      <c r="CW500" s="6">
        <v>0.72216666666666662</v>
      </c>
    </row>
    <row r="501" spans="1:101" ht="38.450000000000003" customHeight="1">
      <c r="A501" s="46" t="s">
        <v>787</v>
      </c>
      <c r="B501" s="21" t="s">
        <v>788</v>
      </c>
      <c r="C501" s="51" t="s">
        <v>789</v>
      </c>
      <c r="D501" s="21">
        <v>1022325431</v>
      </c>
      <c r="E501" s="86">
        <v>43168</v>
      </c>
      <c r="F501" s="2" t="s">
        <v>10</v>
      </c>
      <c r="G501" s="45" t="s">
        <v>10</v>
      </c>
      <c r="H501" s="2" t="s">
        <v>11</v>
      </c>
      <c r="I501" s="58" t="s">
        <v>3</v>
      </c>
      <c r="J501" s="40" t="s">
        <v>12</v>
      </c>
      <c r="K501" s="16" t="s">
        <v>49</v>
      </c>
      <c r="L501" s="48">
        <v>3015312048</v>
      </c>
      <c r="M501" s="21" t="s">
        <v>56</v>
      </c>
      <c r="N501" s="4" t="str">
        <f>IFERROR(VLOOKUP(D501,[1]Clientes!A:D,4,0),"Por Actualizar")</f>
        <v>Omaida Quintero</v>
      </c>
      <c r="O501" s="21" t="s">
        <v>6</v>
      </c>
      <c r="P501" s="21" t="s">
        <v>15</v>
      </c>
      <c r="Q501" s="20" t="str">
        <f>IFERROR(VLOOKUP(D501,[1]Clientes!A:C,3,0),"Por Actualizar")</f>
        <v>Colpatria</v>
      </c>
      <c r="R501" s="27" t="s">
        <v>16</v>
      </c>
      <c r="S501" s="32">
        <v>0</v>
      </c>
      <c r="T501" s="32">
        <v>0.01</v>
      </c>
      <c r="U501" s="32">
        <v>0.2</v>
      </c>
      <c r="V501" s="32">
        <v>0.1</v>
      </c>
      <c r="W501" s="32">
        <v>0</v>
      </c>
      <c r="X501" s="32">
        <v>0</v>
      </c>
      <c r="Y501" s="32">
        <v>0.01</v>
      </c>
      <c r="Z501" s="32"/>
      <c r="AA501" s="32"/>
      <c r="AB501" s="32"/>
      <c r="AC501" s="32"/>
      <c r="AD501" s="7">
        <f t="shared" ref="AD501:AD526" si="22">IFERROR(AVERAGE(R501:AC501),"Pendiente actualizar")</f>
        <v>4.5714285714285721E-2</v>
      </c>
      <c r="AE501" s="18" t="s">
        <v>7</v>
      </c>
      <c r="AF501" s="18" t="s">
        <v>7</v>
      </c>
      <c r="AG501" s="18" t="s">
        <v>7</v>
      </c>
      <c r="AH501" s="18" t="s">
        <v>7</v>
      </c>
      <c r="AI501" s="18"/>
      <c r="AJ501" s="8" t="s">
        <v>7</v>
      </c>
      <c r="AK501" s="8" t="s">
        <v>7</v>
      </c>
      <c r="AL501" s="18" t="s">
        <v>57</v>
      </c>
      <c r="AM501" s="18">
        <v>44470</v>
      </c>
      <c r="AN501" s="18">
        <v>44501</v>
      </c>
      <c r="AO501" s="18">
        <v>44501</v>
      </c>
      <c r="AP501" s="18">
        <v>44531</v>
      </c>
      <c r="AQ501" s="18"/>
      <c r="AR501" s="18">
        <v>44531</v>
      </c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23"/>
      <c r="CK501" s="18"/>
      <c r="CL501" s="9">
        <v>7</v>
      </c>
      <c r="CM501" s="18"/>
      <c r="CN501" s="10">
        <v>6</v>
      </c>
      <c r="CO501" s="11">
        <f t="shared" si="18"/>
        <v>6</v>
      </c>
      <c r="CP501" s="11" t="str">
        <f t="shared" si="19"/>
        <v>No seguimiento</v>
      </c>
      <c r="CQ501" s="11">
        <f t="shared" si="20"/>
        <v>0</v>
      </c>
      <c r="CR501" s="12">
        <f>VLOOKUP(B501,[1]Conexión!A:B,2,0)</f>
        <v>44840</v>
      </c>
      <c r="CS501" s="10"/>
      <c r="CT501" s="14"/>
      <c r="CU501" s="14"/>
      <c r="CV501" s="14">
        <f t="shared" si="17"/>
        <v>0</v>
      </c>
      <c r="CW501" s="6" t="s">
        <v>51</v>
      </c>
    </row>
    <row r="502" spans="1:101" ht="38.450000000000003" customHeight="1">
      <c r="A502" s="56" t="s">
        <v>790</v>
      </c>
      <c r="B502" s="81" t="s">
        <v>791</v>
      </c>
      <c r="C502" s="51" t="s">
        <v>792</v>
      </c>
      <c r="D502" s="21">
        <v>1032357327</v>
      </c>
      <c r="E502" s="86">
        <v>43150</v>
      </c>
      <c r="F502" s="2" t="s">
        <v>10</v>
      </c>
      <c r="G502" s="2" t="s">
        <v>10</v>
      </c>
      <c r="H502" s="2" t="s">
        <v>11</v>
      </c>
      <c r="I502" s="58" t="s">
        <v>3</v>
      </c>
      <c r="J502" s="25" t="s">
        <v>36</v>
      </c>
      <c r="K502" s="16" t="s">
        <v>49</v>
      </c>
      <c r="L502" s="48">
        <v>3164989786</v>
      </c>
      <c r="M502" s="21" t="s">
        <v>50</v>
      </c>
      <c r="N502" s="4" t="str">
        <f>IFERROR(VLOOKUP(D502,[1]Clientes!A:D,4,0),"Por Actualizar")</f>
        <v>Omaida Quintero</v>
      </c>
      <c r="O502" s="21" t="s">
        <v>6</v>
      </c>
      <c r="P502" s="44" t="s">
        <v>15</v>
      </c>
      <c r="Q502" s="20" t="str">
        <f>IFERROR(VLOOKUP(D502,[1]Clientes!A:C,3,0),"Por Actualizar")</f>
        <v>Corredores Davivienda</v>
      </c>
      <c r="R502" s="27" t="s">
        <v>30</v>
      </c>
      <c r="S502" s="32">
        <v>0.67</v>
      </c>
      <c r="T502" s="32">
        <v>0.02</v>
      </c>
      <c r="U502" s="32" t="s">
        <v>30</v>
      </c>
      <c r="V502" s="32">
        <v>0.83</v>
      </c>
      <c r="W502" s="32">
        <v>1</v>
      </c>
      <c r="X502" s="32">
        <v>1</v>
      </c>
      <c r="Y502" s="32">
        <v>0</v>
      </c>
      <c r="Z502" s="32" t="s">
        <v>30</v>
      </c>
      <c r="AA502" s="32" t="s">
        <v>30</v>
      </c>
      <c r="AB502" s="32" t="s">
        <v>30</v>
      </c>
      <c r="AC502" s="32" t="s">
        <v>30</v>
      </c>
      <c r="AD502" s="7">
        <f>IFERROR(AVERAGE(R502:AC502),"Pendiente actualizar")</f>
        <v>0.58666666666666667</v>
      </c>
      <c r="AE502" s="18" t="s">
        <v>69</v>
      </c>
      <c r="AF502" s="18" t="s">
        <v>7</v>
      </c>
      <c r="AG502" s="18">
        <v>44409</v>
      </c>
      <c r="AH502" s="18" t="s">
        <v>7</v>
      </c>
      <c r="AI502" s="18"/>
      <c r="AJ502" s="18" t="s">
        <v>7</v>
      </c>
      <c r="AK502" s="18" t="s">
        <v>7</v>
      </c>
      <c r="AL502" s="18" t="s">
        <v>7</v>
      </c>
      <c r="AM502" s="18">
        <v>44429</v>
      </c>
      <c r="AN502" s="18" t="s">
        <v>519</v>
      </c>
      <c r="AO502" s="18" t="s">
        <v>519</v>
      </c>
      <c r="AP502" s="18">
        <v>44490</v>
      </c>
      <c r="AQ502" s="18"/>
      <c r="AR502" s="18" t="s">
        <v>7</v>
      </c>
      <c r="AS502" s="18" t="s">
        <v>7</v>
      </c>
      <c r="AT502" s="18" t="s">
        <v>7</v>
      </c>
      <c r="AU502" s="18" t="s">
        <v>7</v>
      </c>
      <c r="AV502" s="18">
        <v>44521</v>
      </c>
      <c r="AW502" s="18"/>
      <c r="AX502" s="18"/>
      <c r="AY502" s="18" t="s">
        <v>7</v>
      </c>
      <c r="AZ502" s="18"/>
      <c r="BA502" s="18" t="s">
        <v>7</v>
      </c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 t="s">
        <v>7</v>
      </c>
      <c r="BZ502" s="18"/>
      <c r="CA502" s="18"/>
      <c r="CB502" s="18"/>
      <c r="CC502" s="18"/>
      <c r="CD502" s="18"/>
      <c r="CE502" s="18"/>
      <c r="CF502" s="18"/>
      <c r="CG502" s="18"/>
      <c r="CH502" s="18"/>
      <c r="CI502" s="18" t="s">
        <v>7</v>
      </c>
      <c r="CJ502" s="23" t="s">
        <v>7</v>
      </c>
      <c r="CK502" s="18"/>
      <c r="CL502" s="9">
        <v>2</v>
      </c>
      <c r="CM502" s="18"/>
      <c r="CN502" s="10">
        <v>13</v>
      </c>
      <c r="CO502" s="11">
        <f t="shared" si="18"/>
        <v>13</v>
      </c>
      <c r="CP502" s="11" t="str">
        <f t="shared" si="19"/>
        <v>No seguimiento</v>
      </c>
      <c r="CQ502" s="11">
        <f t="shared" si="20"/>
        <v>0</v>
      </c>
      <c r="CR502" s="12">
        <f>VLOOKUP(B502,[1]Conexión!A:B,2,0)</f>
        <v>44911</v>
      </c>
      <c r="CS502" s="10"/>
      <c r="CT502" s="14"/>
      <c r="CU502" s="14"/>
      <c r="CV502" s="14">
        <f t="shared" si="17"/>
        <v>0</v>
      </c>
      <c r="CW502" s="6">
        <v>0.55700000000000005</v>
      </c>
    </row>
    <row r="503" spans="1:101" ht="38.450000000000003" customHeight="1">
      <c r="A503" s="46" t="s">
        <v>793</v>
      </c>
      <c r="B503" s="21" t="s">
        <v>794</v>
      </c>
      <c r="C503" s="51" t="s">
        <v>795</v>
      </c>
      <c r="D503" s="21">
        <v>20451166</v>
      </c>
      <c r="E503" s="86">
        <v>43031</v>
      </c>
      <c r="F503" s="3" t="s">
        <v>59</v>
      </c>
      <c r="G503" s="2" t="s">
        <v>5</v>
      </c>
      <c r="H503" s="2" t="s">
        <v>11</v>
      </c>
      <c r="I503" s="58" t="s">
        <v>3</v>
      </c>
      <c r="J503" s="68" t="s">
        <v>36</v>
      </c>
      <c r="K503" s="16" t="s">
        <v>49</v>
      </c>
      <c r="L503" s="48">
        <v>3017811377</v>
      </c>
      <c r="M503" s="21" t="s">
        <v>41</v>
      </c>
      <c r="N503" s="4" t="s">
        <v>4</v>
      </c>
      <c r="O503" s="21" t="s">
        <v>6</v>
      </c>
      <c r="P503" s="21" t="s">
        <v>1</v>
      </c>
      <c r="Q503" s="20" t="str">
        <f>IFERROR(VLOOKUP(D503,[1]Clientes!A:C,3,0),"Por Actualizar")</f>
        <v>Comercial</v>
      </c>
      <c r="R503" s="26">
        <v>0</v>
      </c>
      <c r="S503" s="27" t="s">
        <v>30</v>
      </c>
      <c r="T503" s="32">
        <v>1</v>
      </c>
      <c r="U503" s="32">
        <v>0</v>
      </c>
      <c r="V503" s="32">
        <v>0.14000000000000001</v>
      </c>
      <c r="W503" s="32">
        <v>0</v>
      </c>
      <c r="X503" s="32" t="s">
        <v>30</v>
      </c>
      <c r="Y503" s="32" t="s">
        <v>30</v>
      </c>
      <c r="Z503" s="32" t="s">
        <v>30</v>
      </c>
      <c r="AA503" s="32" t="s">
        <v>30</v>
      </c>
      <c r="AB503" s="32" t="s">
        <v>30</v>
      </c>
      <c r="AC503" s="32" t="s">
        <v>30</v>
      </c>
      <c r="AD503" s="7">
        <f t="shared" si="22"/>
        <v>0.22800000000000004</v>
      </c>
      <c r="AE503" s="2" t="s">
        <v>69</v>
      </c>
      <c r="AF503" s="18" t="s">
        <v>27</v>
      </c>
      <c r="AG503" s="18" t="s">
        <v>27</v>
      </c>
      <c r="AH503" s="18" t="s">
        <v>27</v>
      </c>
      <c r="AI503" s="18"/>
      <c r="AJ503" s="18" t="s">
        <v>27</v>
      </c>
      <c r="AK503" s="18" t="s">
        <v>27</v>
      </c>
      <c r="AL503" s="18" t="s">
        <v>27</v>
      </c>
      <c r="AM503" s="18" t="s">
        <v>27</v>
      </c>
      <c r="AN503" s="18" t="s">
        <v>27</v>
      </c>
      <c r="AO503" s="18" t="s">
        <v>27</v>
      </c>
      <c r="AP503" s="18" t="s">
        <v>27</v>
      </c>
      <c r="AQ503" s="18"/>
      <c r="AR503" s="18" t="s">
        <v>27</v>
      </c>
      <c r="AS503" s="18" t="s">
        <v>27</v>
      </c>
      <c r="AT503" s="18" t="s">
        <v>27</v>
      </c>
      <c r="AU503" s="18" t="s">
        <v>27</v>
      </c>
      <c r="AV503" s="18" t="s">
        <v>27</v>
      </c>
      <c r="AW503" s="18" t="s">
        <v>27</v>
      </c>
      <c r="AX503" s="18" t="s">
        <v>27</v>
      </c>
      <c r="AY503" s="18" t="s">
        <v>27</v>
      </c>
      <c r="AZ503" s="18" t="s">
        <v>27</v>
      </c>
      <c r="BA503" s="18" t="s">
        <v>27</v>
      </c>
      <c r="BB503" s="18" t="s">
        <v>27</v>
      </c>
      <c r="BC503" s="18" t="s">
        <v>27</v>
      </c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23"/>
      <c r="CK503" s="18"/>
      <c r="CL503" s="9">
        <v>0</v>
      </c>
      <c r="CM503" s="18"/>
      <c r="CN503" s="10">
        <v>0</v>
      </c>
      <c r="CO503" s="11">
        <f t="shared" si="18"/>
        <v>0</v>
      </c>
      <c r="CP503" s="11" t="str">
        <f t="shared" si="19"/>
        <v>No seguimiento</v>
      </c>
      <c r="CQ503" s="11">
        <f t="shared" si="20"/>
        <v>0</v>
      </c>
      <c r="CR503" s="12">
        <f>VLOOKUP(B503,[1]Conexión!A:B,2,0)</f>
        <v>44664</v>
      </c>
      <c r="CS503" s="10"/>
      <c r="CT503" s="14"/>
      <c r="CU503" s="14"/>
      <c r="CV503" s="14">
        <f t="shared" si="17"/>
        <v>0</v>
      </c>
      <c r="CW503" s="6" t="s">
        <v>51</v>
      </c>
    </row>
    <row r="504" spans="1:101" ht="38.450000000000003" customHeight="1">
      <c r="A504" s="46" t="s">
        <v>796</v>
      </c>
      <c r="B504" s="21" t="s">
        <v>797</v>
      </c>
      <c r="C504" s="51" t="s">
        <v>798</v>
      </c>
      <c r="D504" s="21">
        <v>52354090</v>
      </c>
      <c r="E504" s="86">
        <v>42837</v>
      </c>
      <c r="F504" s="2" t="s">
        <v>10</v>
      </c>
      <c r="G504" s="45" t="s">
        <v>5</v>
      </c>
      <c r="H504" s="2" t="s">
        <v>11</v>
      </c>
      <c r="I504" s="58" t="s">
        <v>3</v>
      </c>
      <c r="J504" s="40" t="s">
        <v>42</v>
      </c>
      <c r="K504" s="16" t="s">
        <v>49</v>
      </c>
      <c r="L504" s="48">
        <v>3182599987</v>
      </c>
      <c r="M504" s="21" t="s">
        <v>55</v>
      </c>
      <c r="N504" s="4" t="str">
        <f>IFERROR(VLOOKUP(D504,[1]Clientes!A:D,4,0),"Por Actualizar")</f>
        <v>Mayra Arias</v>
      </c>
      <c r="O504" s="21" t="s">
        <v>6</v>
      </c>
      <c r="P504" s="21" t="s">
        <v>15</v>
      </c>
      <c r="Q504" s="20" t="str">
        <f>IFERROR(VLOOKUP(D504,[1]Clientes!A:C,3,0),"Por Actualizar")</f>
        <v>Banco de Occidente</v>
      </c>
      <c r="R504" s="27" t="s">
        <v>16</v>
      </c>
      <c r="S504" s="32">
        <v>0</v>
      </c>
      <c r="T504" s="32">
        <v>0.26</v>
      </c>
      <c r="U504" s="32">
        <v>0.27</v>
      </c>
      <c r="V504" s="32">
        <v>0</v>
      </c>
      <c r="W504" s="32">
        <v>0.2</v>
      </c>
      <c r="X504" s="32">
        <v>0</v>
      </c>
      <c r="Y504" s="32">
        <v>0</v>
      </c>
      <c r="Z504" s="32">
        <v>0.43</v>
      </c>
      <c r="AA504" s="32">
        <v>0.19</v>
      </c>
      <c r="AB504" s="32">
        <v>0.08</v>
      </c>
      <c r="AC504" s="32"/>
      <c r="AD504" s="7">
        <f t="shared" si="22"/>
        <v>0.14299999999999999</v>
      </c>
      <c r="AE504" s="18" t="s">
        <v>69</v>
      </c>
      <c r="AF504" s="18">
        <v>44409</v>
      </c>
      <c r="AG504" s="18">
        <v>44409</v>
      </c>
      <c r="AH504" s="18" t="s">
        <v>519</v>
      </c>
      <c r="AI504" s="18"/>
      <c r="AJ504" s="18" t="s">
        <v>57</v>
      </c>
      <c r="AK504" s="18" t="s">
        <v>57</v>
      </c>
      <c r="AL504" s="18">
        <v>44470</v>
      </c>
      <c r="AM504" s="18">
        <v>44470</v>
      </c>
      <c r="AN504" s="18">
        <v>44501</v>
      </c>
      <c r="AO504" s="18">
        <v>44501</v>
      </c>
      <c r="AP504" s="18">
        <v>44531</v>
      </c>
      <c r="AQ504" s="18"/>
      <c r="AR504" s="18">
        <v>44531</v>
      </c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23"/>
      <c r="CK504" s="18"/>
      <c r="CL504" s="9">
        <v>7</v>
      </c>
      <c r="CM504" s="18"/>
      <c r="CN504" s="10">
        <v>0</v>
      </c>
      <c r="CO504" s="11">
        <f t="shared" si="18"/>
        <v>0</v>
      </c>
      <c r="CP504" s="11" t="str">
        <f t="shared" si="19"/>
        <v>No seguimiento</v>
      </c>
      <c r="CQ504" s="11">
        <f t="shared" si="20"/>
        <v>0</v>
      </c>
      <c r="CR504" s="12">
        <v>44931</v>
      </c>
      <c r="CS504" s="10"/>
      <c r="CT504" s="14"/>
      <c r="CU504" s="14"/>
      <c r="CV504" s="14">
        <f t="shared" si="17"/>
        <v>0</v>
      </c>
      <c r="CW504" s="6">
        <v>0.64716666666666667</v>
      </c>
    </row>
    <row r="505" spans="1:101" ht="38.450000000000003" customHeight="1">
      <c r="A505" s="46" t="s">
        <v>799</v>
      </c>
      <c r="B505" s="21" t="s">
        <v>800</v>
      </c>
      <c r="C505" s="51" t="s">
        <v>801</v>
      </c>
      <c r="D505" s="21">
        <v>1068972999</v>
      </c>
      <c r="E505" s="86">
        <v>42771</v>
      </c>
      <c r="F505" s="2" t="s">
        <v>10</v>
      </c>
      <c r="G505" s="45" t="s">
        <v>10</v>
      </c>
      <c r="H505" s="2" t="s">
        <v>11</v>
      </c>
      <c r="I505" s="58" t="s">
        <v>3</v>
      </c>
      <c r="J505" s="40" t="s">
        <v>110</v>
      </c>
      <c r="K505" s="16" t="s">
        <v>49</v>
      </c>
      <c r="L505" s="48">
        <v>3134751456</v>
      </c>
      <c r="M505" s="21" t="s">
        <v>802</v>
      </c>
      <c r="N505" s="4" t="str">
        <f>IFERROR(VLOOKUP(D505,[1]Clientes!A:D,4,0),"Por Actualizar")</f>
        <v>Esteffany Garcés</v>
      </c>
      <c r="O505" s="21" t="s">
        <v>6</v>
      </c>
      <c r="P505" s="21" t="s">
        <v>15</v>
      </c>
      <c r="Q505" s="20" t="str">
        <f>IFERROR(VLOOKUP(D505,[1]Clientes!A:C,3,0),"Por Actualizar")</f>
        <v>Operaciones</v>
      </c>
      <c r="R505" s="37" t="s">
        <v>16</v>
      </c>
      <c r="S505" s="37" t="s">
        <v>16</v>
      </c>
      <c r="T505" s="32">
        <v>0</v>
      </c>
      <c r="U505" s="32"/>
      <c r="V505" s="32"/>
      <c r="W505" s="32"/>
      <c r="X505" s="32"/>
      <c r="Y505" s="32"/>
      <c r="Z505" s="32"/>
      <c r="AA505" s="32"/>
      <c r="AB505" s="32"/>
      <c r="AC505" s="32"/>
      <c r="AD505" s="7">
        <f t="shared" si="22"/>
        <v>0</v>
      </c>
      <c r="AE505" s="18" t="s">
        <v>7</v>
      </c>
      <c r="AF505" s="18" t="s">
        <v>7</v>
      </c>
      <c r="AG505" s="18" t="s">
        <v>7</v>
      </c>
      <c r="AH505" s="18" t="s">
        <v>7</v>
      </c>
      <c r="AI505" s="18"/>
      <c r="AJ505" s="18" t="s">
        <v>7</v>
      </c>
      <c r="AK505" s="18" t="s">
        <v>7</v>
      </c>
      <c r="AL505" s="18" t="s">
        <v>7</v>
      </c>
      <c r="AM505" s="18">
        <v>44429</v>
      </c>
      <c r="AN505" s="18" t="s">
        <v>519</v>
      </c>
      <c r="AO505" s="18" t="s">
        <v>519</v>
      </c>
      <c r="AP505" s="18">
        <v>44490</v>
      </c>
      <c r="AQ505" s="18"/>
      <c r="AR505" s="18" t="s">
        <v>7</v>
      </c>
      <c r="AS505" s="18">
        <v>44490</v>
      </c>
      <c r="AT505" s="18">
        <v>44521</v>
      </c>
      <c r="AU505" s="18">
        <v>44521</v>
      </c>
      <c r="AV505" s="18">
        <v>44551</v>
      </c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 t="s">
        <v>7</v>
      </c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23"/>
      <c r="CK505" s="18"/>
      <c r="CL505" s="9">
        <v>6</v>
      </c>
      <c r="CM505" s="18"/>
      <c r="CN505" s="10">
        <v>9</v>
      </c>
      <c r="CO505" s="11">
        <f t="shared" si="18"/>
        <v>9</v>
      </c>
      <c r="CP505" s="11" t="str">
        <f t="shared" si="19"/>
        <v>No seguimiento</v>
      </c>
      <c r="CQ505" s="11">
        <f t="shared" si="20"/>
        <v>0</v>
      </c>
      <c r="CR505" s="12">
        <v>44446</v>
      </c>
      <c r="CS505" s="10"/>
      <c r="CT505" s="14"/>
      <c r="CU505" s="14"/>
      <c r="CV505" s="14">
        <f t="shared" si="17"/>
        <v>0</v>
      </c>
      <c r="CW505" s="6" t="s">
        <v>51</v>
      </c>
    </row>
    <row r="506" spans="1:101" ht="38.450000000000003" customHeight="1">
      <c r="A506" s="46" t="s">
        <v>803</v>
      </c>
      <c r="B506" s="21" t="s">
        <v>804</v>
      </c>
      <c r="C506" s="51" t="s">
        <v>805</v>
      </c>
      <c r="D506" s="21">
        <v>1152194284</v>
      </c>
      <c r="E506" s="86">
        <v>42730</v>
      </c>
      <c r="F506" s="2" t="s">
        <v>5</v>
      </c>
      <c r="G506" s="2" t="s">
        <v>5</v>
      </c>
      <c r="H506" s="2" t="s">
        <v>11</v>
      </c>
      <c r="I506" s="59" t="s">
        <v>23</v>
      </c>
      <c r="J506" s="16" t="s">
        <v>35</v>
      </c>
      <c r="K506" s="16" t="s">
        <v>49</v>
      </c>
      <c r="L506" s="48">
        <v>3046753562</v>
      </c>
      <c r="M506" s="21" t="s">
        <v>61</v>
      </c>
      <c r="N506" s="4" t="str">
        <f>IFERROR(VLOOKUP(D506,[1]Clientes!A:D,4,0),"Por Actualizar")</f>
        <v>John Duque</v>
      </c>
      <c r="O506" s="21" t="s">
        <v>14</v>
      </c>
      <c r="P506" s="21" t="s">
        <v>15</v>
      </c>
      <c r="Q506" s="20" t="str">
        <f>IFERROR(VLOOKUP(D506,[1]Clientes!A:C,3,0),"Por Actualizar")</f>
        <v>Puntos colombia</v>
      </c>
      <c r="R506" s="26" t="s">
        <v>30</v>
      </c>
      <c r="S506" s="32">
        <v>0.81</v>
      </c>
      <c r="T506" s="32">
        <v>0.88</v>
      </c>
      <c r="U506" s="32">
        <v>0.2</v>
      </c>
      <c r="V506" s="32">
        <v>0.67</v>
      </c>
      <c r="W506" s="32">
        <v>0.2</v>
      </c>
      <c r="X506" s="32">
        <v>0</v>
      </c>
      <c r="Y506" s="32" t="s">
        <v>30</v>
      </c>
      <c r="Z506" s="32" t="s">
        <v>30</v>
      </c>
      <c r="AA506" s="32" t="s">
        <v>30</v>
      </c>
      <c r="AB506" s="32" t="s">
        <v>30</v>
      </c>
      <c r="AC506" s="32" t="s">
        <v>30</v>
      </c>
      <c r="AD506" s="7">
        <f t="shared" si="22"/>
        <v>0.46</v>
      </c>
      <c r="AE506" s="18" t="s">
        <v>7</v>
      </c>
      <c r="AF506" s="18" t="s">
        <v>7</v>
      </c>
      <c r="AG506" s="18" t="s">
        <v>7</v>
      </c>
      <c r="AH506" s="18" t="s">
        <v>7</v>
      </c>
      <c r="AI506" s="18"/>
      <c r="AJ506" s="18">
        <v>44429</v>
      </c>
      <c r="AK506" s="18" t="s">
        <v>7</v>
      </c>
      <c r="AL506" s="18" t="s">
        <v>7</v>
      </c>
      <c r="AM506" s="18" t="s">
        <v>519</v>
      </c>
      <c r="AN506" s="18">
        <v>44470</v>
      </c>
      <c r="AO506" s="18">
        <v>44501</v>
      </c>
      <c r="AP506" s="18">
        <v>44501</v>
      </c>
      <c r="AQ506" s="18"/>
      <c r="AR506" s="18">
        <v>44531</v>
      </c>
      <c r="AS506" s="18" t="s">
        <v>7</v>
      </c>
      <c r="AT506" s="18" t="s">
        <v>7</v>
      </c>
      <c r="AU506" s="18" t="s">
        <v>7</v>
      </c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 t="s">
        <v>7</v>
      </c>
      <c r="CB506" s="18"/>
      <c r="CC506" s="18"/>
      <c r="CD506" s="18"/>
      <c r="CE506" s="18"/>
      <c r="CF506" s="18"/>
      <c r="CG506" s="18"/>
      <c r="CH506" s="18"/>
      <c r="CI506" s="18"/>
      <c r="CJ506" s="23"/>
      <c r="CK506" s="18"/>
      <c r="CL506" s="9">
        <v>4</v>
      </c>
      <c r="CM506" s="18"/>
      <c r="CN506" s="10">
        <v>10</v>
      </c>
      <c r="CO506" s="11">
        <f t="shared" si="18"/>
        <v>10</v>
      </c>
      <c r="CP506" s="11" t="str">
        <f t="shared" si="19"/>
        <v>No seguimiento</v>
      </c>
      <c r="CQ506" s="11">
        <f t="shared" si="20"/>
        <v>0</v>
      </c>
      <c r="CR506" s="12">
        <f>VLOOKUP(B506,[1]Conexión!A:B,2,0)</f>
        <v>44894</v>
      </c>
      <c r="CS506" s="10"/>
      <c r="CT506" s="14"/>
      <c r="CU506" s="14"/>
      <c r="CV506" s="14">
        <f t="shared" si="17"/>
        <v>0</v>
      </c>
      <c r="CW506" s="6">
        <v>0.46933333333333332</v>
      </c>
    </row>
    <row r="507" spans="1:101" ht="38.450000000000003" customHeight="1">
      <c r="A507" s="46" t="s">
        <v>806</v>
      </c>
      <c r="B507" s="21" t="s">
        <v>807</v>
      </c>
      <c r="C507" s="51" t="s">
        <v>808</v>
      </c>
      <c r="D507" s="21">
        <v>22793767</v>
      </c>
      <c r="E507" s="86">
        <v>42723</v>
      </c>
      <c r="F507" s="3" t="s">
        <v>59</v>
      </c>
      <c r="G507" s="2" t="s">
        <v>5</v>
      </c>
      <c r="H507" s="2" t="s">
        <v>11</v>
      </c>
      <c r="I507" s="90" t="s">
        <v>23</v>
      </c>
      <c r="J507" s="25" t="s">
        <v>13</v>
      </c>
      <c r="K507" s="16" t="s">
        <v>49</v>
      </c>
      <c r="L507" s="48">
        <v>3015667875</v>
      </c>
      <c r="M507" s="21" t="s">
        <v>809</v>
      </c>
      <c r="N507" s="4" t="s">
        <v>232</v>
      </c>
      <c r="O507" s="21" t="s">
        <v>68</v>
      </c>
      <c r="P507" s="21" t="s">
        <v>1</v>
      </c>
      <c r="Q507" s="20" t="str">
        <f>IFERROR(VLOOKUP(D507,[1]Clientes!A:C,3,0),"Por Actualizar")</f>
        <v>Crowd SQA</v>
      </c>
      <c r="R507" s="26" t="s">
        <v>16</v>
      </c>
      <c r="S507" s="26" t="s">
        <v>16</v>
      </c>
      <c r="T507" s="32" t="s">
        <v>16</v>
      </c>
      <c r="U507" s="32">
        <v>0</v>
      </c>
      <c r="V507" s="32"/>
      <c r="W507" s="32"/>
      <c r="X507" s="32"/>
      <c r="Y507" s="32"/>
      <c r="Z507" s="32"/>
      <c r="AA507" s="32"/>
      <c r="AB507" s="32"/>
      <c r="AC507" s="32"/>
      <c r="AD507" s="7">
        <f t="shared" si="22"/>
        <v>0</v>
      </c>
      <c r="AE507" s="2" t="s">
        <v>69</v>
      </c>
      <c r="AF507" s="18" t="s">
        <v>27</v>
      </c>
      <c r="AG507" s="18" t="s">
        <v>27</v>
      </c>
      <c r="AH507" s="18" t="s">
        <v>27</v>
      </c>
      <c r="AI507" s="18"/>
      <c r="AJ507" s="18" t="s">
        <v>27</v>
      </c>
      <c r="AK507" s="18" t="s">
        <v>27</v>
      </c>
      <c r="AL507" s="18" t="s">
        <v>27</v>
      </c>
      <c r="AM507" s="18" t="s">
        <v>27</v>
      </c>
      <c r="AN507" s="18" t="s">
        <v>27</v>
      </c>
      <c r="AO507" s="18" t="s">
        <v>27</v>
      </c>
      <c r="AP507" s="18" t="s">
        <v>27</v>
      </c>
      <c r="AQ507" s="18"/>
      <c r="AR507" s="18" t="s">
        <v>27</v>
      </c>
      <c r="AS507" s="18" t="s">
        <v>27</v>
      </c>
      <c r="AT507" s="18" t="s">
        <v>27</v>
      </c>
      <c r="AU507" s="18" t="s">
        <v>27</v>
      </c>
      <c r="AV507" s="18" t="s">
        <v>27</v>
      </c>
      <c r="AW507" s="18" t="s">
        <v>27</v>
      </c>
      <c r="AX507" s="18" t="s">
        <v>27</v>
      </c>
      <c r="AY507" s="18" t="s">
        <v>27</v>
      </c>
      <c r="AZ507" s="18" t="s">
        <v>27</v>
      </c>
      <c r="BA507" s="18" t="s">
        <v>27</v>
      </c>
      <c r="BB507" s="18" t="s">
        <v>27</v>
      </c>
      <c r="BC507" s="18" t="s">
        <v>27</v>
      </c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 t="s">
        <v>7</v>
      </c>
      <c r="CJ507" s="23"/>
      <c r="CK507" s="18"/>
      <c r="CL507" s="9">
        <v>0</v>
      </c>
      <c r="CM507" s="18"/>
      <c r="CN507" s="10">
        <v>1</v>
      </c>
      <c r="CO507" s="11">
        <f t="shared" si="18"/>
        <v>1</v>
      </c>
      <c r="CP507" s="11" t="str">
        <f t="shared" si="19"/>
        <v>No seguimiento</v>
      </c>
      <c r="CQ507" s="11">
        <f t="shared" si="20"/>
        <v>0</v>
      </c>
      <c r="CR507" s="12">
        <v>44930</v>
      </c>
      <c r="CS507" s="10"/>
      <c r="CT507" s="14"/>
      <c r="CU507" s="14"/>
      <c r="CV507" s="14">
        <f t="shared" si="17"/>
        <v>0</v>
      </c>
      <c r="CW507" s="6" t="s">
        <v>51</v>
      </c>
    </row>
    <row r="508" spans="1:101" ht="38.450000000000003" customHeight="1">
      <c r="A508" s="46" t="s">
        <v>810</v>
      </c>
      <c r="B508" s="21" t="s">
        <v>811</v>
      </c>
      <c r="C508" s="51" t="s">
        <v>812</v>
      </c>
      <c r="D508" s="21">
        <v>98633605</v>
      </c>
      <c r="E508" s="86">
        <v>42767</v>
      </c>
      <c r="F508" s="2" t="s">
        <v>10</v>
      </c>
      <c r="G508" s="2" t="s">
        <v>5</v>
      </c>
      <c r="H508" s="2" t="s">
        <v>11</v>
      </c>
      <c r="I508" s="58" t="s">
        <v>3</v>
      </c>
      <c r="J508" s="16" t="s">
        <v>43</v>
      </c>
      <c r="K508" s="16" t="s">
        <v>49</v>
      </c>
      <c r="L508" s="48" t="s">
        <v>813</v>
      </c>
      <c r="M508" s="21" t="s">
        <v>55</v>
      </c>
      <c r="N508" s="4" t="str">
        <f>IFERROR(VLOOKUP(D508,[1]Clientes!A:D,4,0),"Por Actualizar")</f>
        <v>Luis Guillermo Cadavid</v>
      </c>
      <c r="O508" s="21" t="s">
        <v>14</v>
      </c>
      <c r="P508" s="21" t="s">
        <v>15</v>
      </c>
      <c r="Q508" s="20" t="str">
        <f>IFERROR(VLOOKUP(D508,[1]Clientes!A:C,3,0),"Por Actualizar")</f>
        <v>Todo 1</v>
      </c>
      <c r="R508" s="27" t="s">
        <v>16</v>
      </c>
      <c r="S508" s="34" t="s">
        <v>16</v>
      </c>
      <c r="T508" s="32">
        <v>0.72</v>
      </c>
      <c r="U508" s="32">
        <v>0.68</v>
      </c>
      <c r="V508" s="32">
        <v>0.67</v>
      </c>
      <c r="W508" s="32">
        <v>0.33</v>
      </c>
      <c r="X508" s="32"/>
      <c r="Y508" s="32"/>
      <c r="Z508" s="32"/>
      <c r="AA508" s="32"/>
      <c r="AB508" s="32"/>
      <c r="AC508" s="32"/>
      <c r="AD508" s="7">
        <f t="shared" si="22"/>
        <v>0.6</v>
      </c>
      <c r="AE508" s="18" t="s">
        <v>7</v>
      </c>
      <c r="AF508" s="18" t="s">
        <v>7</v>
      </c>
      <c r="AG508" s="18" t="s">
        <v>7</v>
      </c>
      <c r="AH508" s="18" t="s">
        <v>7</v>
      </c>
      <c r="AI508" s="18"/>
      <c r="AJ508" s="18" t="s">
        <v>7</v>
      </c>
      <c r="AK508" s="18" t="s">
        <v>7</v>
      </c>
      <c r="AL508" s="18" t="s">
        <v>7</v>
      </c>
      <c r="AM508" s="18">
        <v>44429</v>
      </c>
      <c r="AN508" s="18" t="s">
        <v>519</v>
      </c>
      <c r="AO508" s="18" t="s">
        <v>519</v>
      </c>
      <c r="AP508" s="18">
        <v>44490</v>
      </c>
      <c r="AQ508" s="18"/>
      <c r="AR508" s="18" t="s">
        <v>7</v>
      </c>
      <c r="AS508" s="18" t="s">
        <v>7</v>
      </c>
      <c r="AT508" s="18" t="s">
        <v>7</v>
      </c>
      <c r="AU508" s="18" t="s">
        <v>7</v>
      </c>
      <c r="AV508" s="18">
        <v>44551</v>
      </c>
      <c r="AW508" s="18"/>
      <c r="AX508" s="18"/>
      <c r="AY508" s="18"/>
      <c r="AZ508" s="18"/>
      <c r="BA508" s="18" t="s">
        <v>7</v>
      </c>
      <c r="BB508" s="18" t="s">
        <v>7</v>
      </c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 t="s">
        <v>7</v>
      </c>
      <c r="BO508" s="18" t="s">
        <v>7</v>
      </c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 t="s">
        <v>7</v>
      </c>
      <c r="CD508" s="18"/>
      <c r="CE508" s="18"/>
      <c r="CF508" s="18"/>
      <c r="CG508" s="18"/>
      <c r="CH508" s="18"/>
      <c r="CI508" s="18"/>
      <c r="CJ508" s="23"/>
      <c r="CK508" s="18"/>
      <c r="CL508" s="9">
        <v>3</v>
      </c>
      <c r="CM508" s="18"/>
      <c r="CN508" s="10">
        <v>16</v>
      </c>
      <c r="CO508" s="11">
        <f t="shared" si="18"/>
        <v>16</v>
      </c>
      <c r="CP508" s="11" t="str">
        <f t="shared" si="19"/>
        <v>No seguimiento</v>
      </c>
      <c r="CQ508" s="11">
        <f t="shared" si="20"/>
        <v>0</v>
      </c>
      <c r="CR508" s="12">
        <f>VLOOKUP(B508,[1]Conexión!A:B,2,0)</f>
        <v>44859</v>
      </c>
      <c r="CS508" s="10"/>
      <c r="CT508" s="14"/>
      <c r="CU508" s="14"/>
      <c r="CV508" s="14">
        <f t="shared" si="17"/>
        <v>0</v>
      </c>
      <c r="CW508" s="6">
        <v>0.51950000000000007</v>
      </c>
    </row>
    <row r="509" spans="1:101" ht="38.450000000000003" customHeight="1">
      <c r="A509" s="46" t="s">
        <v>814</v>
      </c>
      <c r="B509" s="21" t="s">
        <v>815</v>
      </c>
      <c r="C509" s="51" t="s">
        <v>816</v>
      </c>
      <c r="D509" s="21">
        <v>1012346353</v>
      </c>
      <c r="E509" s="86">
        <v>42667</v>
      </c>
      <c r="F509" s="2" t="s">
        <v>5</v>
      </c>
      <c r="G509" s="45" t="s">
        <v>5</v>
      </c>
      <c r="H509" s="2" t="s">
        <v>11</v>
      </c>
      <c r="I509" s="59" t="s">
        <v>23</v>
      </c>
      <c r="J509" s="40" t="s">
        <v>25</v>
      </c>
      <c r="K509" s="16" t="s">
        <v>49</v>
      </c>
      <c r="L509" s="48">
        <v>3142707403</v>
      </c>
      <c r="M509" s="21" t="s">
        <v>55</v>
      </c>
      <c r="N509" s="4" t="str">
        <f>IFERROR(VLOOKUP(D509,[1]Clientes!A:D,4,0),"Por Actualizar")</f>
        <v>Angela Parra</v>
      </c>
      <c r="O509" s="21" t="s">
        <v>6</v>
      </c>
      <c r="P509" s="21" t="s">
        <v>15</v>
      </c>
      <c r="Q509" s="20" t="str">
        <f>IFERROR(VLOOKUP(D509,[1]Clientes!A:C,3,0),"Por Actualizar")</f>
        <v>ATH</v>
      </c>
      <c r="R509" s="26" t="s">
        <v>16</v>
      </c>
      <c r="S509" s="32">
        <v>0</v>
      </c>
      <c r="T509" s="32">
        <v>0</v>
      </c>
      <c r="U509" s="32"/>
      <c r="V509" s="32"/>
      <c r="W509" s="32"/>
      <c r="X509" s="32"/>
      <c r="Y509" s="32"/>
      <c r="Z509" s="32"/>
      <c r="AA509" s="32"/>
      <c r="AB509" s="32"/>
      <c r="AC509" s="32"/>
      <c r="AD509" s="7">
        <f t="shared" si="22"/>
        <v>0</v>
      </c>
      <c r="AE509" s="18" t="s">
        <v>69</v>
      </c>
      <c r="AF509" s="18">
        <v>44409</v>
      </c>
      <c r="AG509" s="18">
        <v>44409</v>
      </c>
      <c r="AH509" s="18" t="s">
        <v>519</v>
      </c>
      <c r="AI509" s="18"/>
      <c r="AJ509" s="18" t="s">
        <v>57</v>
      </c>
      <c r="AK509" s="18" t="s">
        <v>57</v>
      </c>
      <c r="AL509" s="18">
        <v>44470</v>
      </c>
      <c r="AM509" s="18">
        <v>44470</v>
      </c>
      <c r="AN509" s="18">
        <v>44501</v>
      </c>
      <c r="AO509" s="18">
        <v>44501</v>
      </c>
      <c r="AP509" s="18">
        <v>44531</v>
      </c>
      <c r="AQ509" s="18"/>
      <c r="AR509" s="18">
        <v>44531</v>
      </c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23"/>
      <c r="CK509" s="18"/>
      <c r="CL509" s="9">
        <v>6</v>
      </c>
      <c r="CM509" s="18"/>
      <c r="CN509" s="10">
        <v>0</v>
      </c>
      <c r="CO509" s="11">
        <f t="shared" si="18"/>
        <v>0</v>
      </c>
      <c r="CP509" s="11" t="str">
        <f t="shared" si="19"/>
        <v>No seguimiento</v>
      </c>
      <c r="CQ509" s="11">
        <f t="shared" si="20"/>
        <v>0</v>
      </c>
      <c r="CR509" s="12">
        <f>VLOOKUP(B509,[1]Conexión!A:B,2,0)</f>
        <v>44873</v>
      </c>
      <c r="CS509" s="10"/>
      <c r="CT509" s="14"/>
      <c r="CU509" s="14"/>
      <c r="CV509" s="14">
        <f t="shared" si="17"/>
        <v>0</v>
      </c>
      <c r="CW509" s="6">
        <v>0.54583333333333328</v>
      </c>
    </row>
    <row r="510" spans="1:101" ht="38.450000000000003" customHeight="1">
      <c r="A510" s="46" t="s">
        <v>817</v>
      </c>
      <c r="B510" s="21" t="s">
        <v>818</v>
      </c>
      <c r="C510" s="51" t="s">
        <v>819</v>
      </c>
      <c r="D510" s="21">
        <v>1128469283</v>
      </c>
      <c r="E510" s="86">
        <v>42755</v>
      </c>
      <c r="F510" s="2" t="s">
        <v>10</v>
      </c>
      <c r="G510" s="2" t="s">
        <v>10</v>
      </c>
      <c r="H510" s="2" t="s">
        <v>11</v>
      </c>
      <c r="I510" s="58" t="s">
        <v>3</v>
      </c>
      <c r="J510" s="25" t="s">
        <v>13</v>
      </c>
      <c r="K510" s="16" t="s">
        <v>49</v>
      </c>
      <c r="L510" s="48">
        <v>3014213150</v>
      </c>
      <c r="M510" s="21" t="s">
        <v>55</v>
      </c>
      <c r="N510" s="4" t="str">
        <f>IFERROR(VLOOKUP(D510,[1]Clientes!A:D,4,0),"Por Actualizar")</f>
        <v>Luis Guillermo Cadavid</v>
      </c>
      <c r="O510" s="21" t="s">
        <v>14</v>
      </c>
      <c r="P510" s="44" t="s">
        <v>15</v>
      </c>
      <c r="Q510" s="20" t="str">
        <f>IFERROR(VLOOKUP(D510,[1]Clientes!A:C,3,0),"Por Actualizar")</f>
        <v>Todo 1</v>
      </c>
      <c r="R510" s="27" t="s">
        <v>16</v>
      </c>
      <c r="S510" s="32">
        <v>0.35</v>
      </c>
      <c r="T510" s="32">
        <v>0</v>
      </c>
      <c r="U510" s="32">
        <v>0.2</v>
      </c>
      <c r="V510" s="32"/>
      <c r="W510" s="32"/>
      <c r="X510" s="32"/>
      <c r="Y510" s="32"/>
      <c r="Z510" s="32"/>
      <c r="AA510" s="32"/>
      <c r="AB510" s="32"/>
      <c r="AC510" s="32"/>
      <c r="AD510" s="7">
        <f t="shared" si="22"/>
        <v>0.18333333333333335</v>
      </c>
      <c r="AE510" s="18" t="s">
        <v>7</v>
      </c>
      <c r="AF510" s="18" t="s">
        <v>7</v>
      </c>
      <c r="AG510" s="18" t="s">
        <v>7</v>
      </c>
      <c r="AH510" s="18" t="s">
        <v>7</v>
      </c>
      <c r="AI510" s="18"/>
      <c r="AJ510" s="18" t="s">
        <v>7</v>
      </c>
      <c r="AK510" s="18" t="s">
        <v>7</v>
      </c>
      <c r="AL510" s="18" t="s">
        <v>7</v>
      </c>
      <c r="AM510" s="18" t="s">
        <v>7</v>
      </c>
      <c r="AN510" s="18" t="s">
        <v>7</v>
      </c>
      <c r="AO510" s="18" t="s">
        <v>7</v>
      </c>
      <c r="AP510" s="18" t="s">
        <v>7</v>
      </c>
      <c r="AQ510" s="18" t="s">
        <v>7</v>
      </c>
      <c r="AR510" s="18" t="s">
        <v>7</v>
      </c>
      <c r="AS510" s="18" t="s">
        <v>7</v>
      </c>
      <c r="AT510" s="18" t="s">
        <v>7</v>
      </c>
      <c r="AU510" s="18" t="s">
        <v>7</v>
      </c>
      <c r="AV510" s="18">
        <v>44490</v>
      </c>
      <c r="AW510" s="18" t="s">
        <v>7</v>
      </c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 t="s">
        <v>7</v>
      </c>
      <c r="BS510" s="18"/>
      <c r="BT510" s="18"/>
      <c r="BU510" s="18"/>
      <c r="BV510" s="18"/>
      <c r="BW510" s="18"/>
      <c r="BX510" s="18"/>
      <c r="BY510" s="18"/>
      <c r="BZ510" s="18"/>
      <c r="CA510" s="18" t="s">
        <v>7</v>
      </c>
      <c r="CB510" s="18"/>
      <c r="CC510" s="18" t="s">
        <v>7</v>
      </c>
      <c r="CD510" s="18" t="s">
        <v>7</v>
      </c>
      <c r="CE510" s="18"/>
      <c r="CF510" s="18"/>
      <c r="CG510" s="18"/>
      <c r="CH510" s="18"/>
      <c r="CI510" s="18" t="s">
        <v>7</v>
      </c>
      <c r="CJ510" s="23"/>
      <c r="CK510" s="18"/>
      <c r="CL510" s="9">
        <v>2</v>
      </c>
      <c r="CM510" s="18"/>
      <c r="CN510" s="10">
        <v>22</v>
      </c>
      <c r="CO510" s="11">
        <f t="shared" si="18"/>
        <v>22</v>
      </c>
      <c r="CP510" s="11" t="str">
        <f t="shared" si="19"/>
        <v>No seguimiento</v>
      </c>
      <c r="CQ510" s="11">
        <f t="shared" si="20"/>
        <v>0</v>
      </c>
      <c r="CR510" s="12">
        <f>VLOOKUP(B510,[1]Conexión!A:B,2,0)</f>
        <v>44900</v>
      </c>
      <c r="CS510" s="10"/>
      <c r="CT510" s="14"/>
      <c r="CU510" s="14">
        <v>1</v>
      </c>
      <c r="CV510" s="14">
        <f t="shared" si="17"/>
        <v>1</v>
      </c>
      <c r="CW510" s="6" t="s">
        <v>51</v>
      </c>
    </row>
    <row r="511" spans="1:101" ht="38.450000000000003" customHeight="1">
      <c r="A511" s="46" t="s">
        <v>820</v>
      </c>
      <c r="B511" s="81" t="s">
        <v>821</v>
      </c>
      <c r="C511" s="51" t="s">
        <v>822</v>
      </c>
      <c r="D511" s="21">
        <v>43167463</v>
      </c>
      <c r="E511" s="86">
        <v>42732</v>
      </c>
      <c r="F511" s="2" t="s">
        <v>10</v>
      </c>
      <c r="G511" s="2" t="s">
        <v>5</v>
      </c>
      <c r="H511" s="2" t="s">
        <v>11</v>
      </c>
      <c r="I511" s="58" t="s">
        <v>3</v>
      </c>
      <c r="J511" s="68" t="s">
        <v>43</v>
      </c>
      <c r="K511" s="16" t="s">
        <v>49</v>
      </c>
      <c r="L511" s="48">
        <v>3137805377</v>
      </c>
      <c r="M511" s="21" t="s">
        <v>55</v>
      </c>
      <c r="N511" s="4" t="str">
        <f>IFERROR(VLOOKUP(D511,[1]Clientes!A:D,4,0),"Por Actualizar")</f>
        <v>Carlos Jimenez</v>
      </c>
      <c r="O511" s="21" t="s">
        <v>14</v>
      </c>
      <c r="P511" s="44" t="s">
        <v>15</v>
      </c>
      <c r="Q511" s="20" t="str">
        <f>IFERROR(VLOOKUP(D511,[1]Clientes!A:C,3,0),"Por Actualizar")</f>
        <v>Interactuar</v>
      </c>
      <c r="R511" s="37" t="s">
        <v>16</v>
      </c>
      <c r="S511" s="37" t="s">
        <v>16</v>
      </c>
      <c r="T511" s="32">
        <v>0.25</v>
      </c>
      <c r="U511" s="32">
        <v>0</v>
      </c>
      <c r="V511" s="32">
        <v>0</v>
      </c>
      <c r="W511" s="32"/>
      <c r="X511" s="32"/>
      <c r="Y511" s="32"/>
      <c r="Z511" s="32"/>
      <c r="AA511" s="32"/>
      <c r="AB511" s="32"/>
      <c r="AC511" s="32"/>
      <c r="AD511" s="7">
        <f t="shared" si="22"/>
        <v>8.3333333333333329E-2</v>
      </c>
      <c r="AE511" s="18" t="s">
        <v>7</v>
      </c>
      <c r="AF511" s="18" t="s">
        <v>7</v>
      </c>
      <c r="AG511" s="18" t="s">
        <v>7</v>
      </c>
      <c r="AH511" s="18" t="s">
        <v>7</v>
      </c>
      <c r="AI511" s="18"/>
      <c r="AJ511" s="18" t="s">
        <v>7</v>
      </c>
      <c r="AK511" s="18" t="s">
        <v>7</v>
      </c>
      <c r="AL511" s="18" t="s">
        <v>7</v>
      </c>
      <c r="AM511" s="18" t="s">
        <v>7</v>
      </c>
      <c r="AN511" s="18" t="s">
        <v>7</v>
      </c>
      <c r="AO511" s="18" t="s">
        <v>7</v>
      </c>
      <c r="AP511" s="18" t="s">
        <v>7</v>
      </c>
      <c r="AQ511" s="21" t="s">
        <v>63</v>
      </c>
      <c r="AR511" s="18" t="s">
        <v>7</v>
      </c>
      <c r="AS511" s="18" t="s">
        <v>7</v>
      </c>
      <c r="AT511" s="18" t="s">
        <v>7</v>
      </c>
      <c r="AU511" s="18" t="s">
        <v>7</v>
      </c>
      <c r="AV511" s="18">
        <v>44490</v>
      </c>
      <c r="AW511" s="18"/>
      <c r="AX511" s="18"/>
      <c r="AY511" s="18"/>
      <c r="AZ511" s="18"/>
      <c r="BA511" s="18" t="s">
        <v>7</v>
      </c>
      <c r="BB511" s="18"/>
      <c r="BC511" s="18"/>
      <c r="BD511" s="18"/>
      <c r="BE511" s="18"/>
      <c r="BF511" s="18"/>
      <c r="BG511" s="18"/>
      <c r="BH511" s="18" t="s">
        <v>7</v>
      </c>
      <c r="BI511" s="18"/>
      <c r="BJ511" s="18"/>
      <c r="BK511" s="18"/>
      <c r="BL511" s="18"/>
      <c r="BM511" s="18"/>
      <c r="BN511" s="18" t="s">
        <v>7</v>
      </c>
      <c r="BO511" s="18"/>
      <c r="BP511" s="18"/>
      <c r="BQ511" s="18"/>
      <c r="BR511" s="18" t="s">
        <v>7</v>
      </c>
      <c r="BS511" s="18"/>
      <c r="BT511" s="18"/>
      <c r="BU511" s="18"/>
      <c r="BV511" s="18"/>
      <c r="BW511" s="18"/>
      <c r="BX511" s="18"/>
      <c r="BY511" s="18"/>
      <c r="BZ511" s="18"/>
      <c r="CA511" s="18"/>
      <c r="CB511" s="18" t="s">
        <v>7</v>
      </c>
      <c r="CC511" s="18" t="s">
        <v>7</v>
      </c>
      <c r="CD511" s="18"/>
      <c r="CE511" s="18"/>
      <c r="CF511" s="18"/>
      <c r="CG511" s="18"/>
      <c r="CH511" s="18"/>
      <c r="CI511" s="18"/>
      <c r="CJ511" s="23"/>
      <c r="CK511" s="18"/>
      <c r="CL511" s="9">
        <v>4</v>
      </c>
      <c r="CM511" s="18"/>
      <c r="CN511" s="10">
        <v>21</v>
      </c>
      <c r="CO511" s="11">
        <f t="shared" si="18"/>
        <v>21</v>
      </c>
      <c r="CP511" s="11" t="str">
        <f t="shared" si="19"/>
        <v>No seguimiento</v>
      </c>
      <c r="CQ511" s="11">
        <f t="shared" si="20"/>
        <v>0</v>
      </c>
      <c r="CR511" s="12">
        <f>VLOOKUP(B511,[1]Conexión!A:B,2,0)</f>
        <v>44676</v>
      </c>
      <c r="CS511" s="10"/>
      <c r="CT511" s="14"/>
      <c r="CU511" s="14">
        <v>1</v>
      </c>
      <c r="CV511" s="14">
        <f t="shared" si="17"/>
        <v>1</v>
      </c>
      <c r="CW511" s="6">
        <v>0.70283333333333331</v>
      </c>
    </row>
    <row r="512" spans="1:101" ht="38.450000000000003" customHeight="1">
      <c r="A512" s="96" t="s">
        <v>823</v>
      </c>
      <c r="B512" s="81" t="s">
        <v>824</v>
      </c>
      <c r="C512" s="67" t="s">
        <v>825</v>
      </c>
      <c r="D512" s="21">
        <v>11259987</v>
      </c>
      <c r="E512" s="86">
        <v>42584</v>
      </c>
      <c r="F512" s="3" t="s">
        <v>59</v>
      </c>
      <c r="G512" s="2" t="s">
        <v>5</v>
      </c>
      <c r="H512" s="2" t="s">
        <v>11</v>
      </c>
      <c r="I512" s="91" t="s">
        <v>3</v>
      </c>
      <c r="J512" s="15" t="s">
        <v>33</v>
      </c>
      <c r="K512" s="24" t="s">
        <v>66</v>
      </c>
      <c r="L512" s="48" t="s">
        <v>826</v>
      </c>
      <c r="M512" s="21" t="s">
        <v>45</v>
      </c>
      <c r="N512" s="4" t="str">
        <f>IFERROR(VLOOKUP(D512,[1]Clientes!A:D,4,0),"Por Actualizar")</f>
        <v>Sara Cardenas</v>
      </c>
      <c r="O512" s="21" t="s">
        <v>6</v>
      </c>
      <c r="P512" s="21" t="s">
        <v>1</v>
      </c>
      <c r="Q512" s="16" t="s">
        <v>45</v>
      </c>
      <c r="R512" s="26">
        <v>1</v>
      </c>
      <c r="S512" s="26">
        <v>0.67</v>
      </c>
      <c r="T512" s="32">
        <v>0.67</v>
      </c>
      <c r="U512" s="32">
        <v>0</v>
      </c>
      <c r="V512" s="32">
        <v>0.57999999999999996</v>
      </c>
      <c r="W512" s="32">
        <v>0.33</v>
      </c>
      <c r="X512" s="32" t="s">
        <v>16</v>
      </c>
      <c r="Y512" s="32">
        <v>0</v>
      </c>
      <c r="Z512" s="32"/>
      <c r="AA512" s="32"/>
      <c r="AB512" s="32"/>
      <c r="AC512" s="32"/>
      <c r="AD512" s="7">
        <f t="shared" si="22"/>
        <v>0.4642857142857143</v>
      </c>
      <c r="AE512" s="2" t="s">
        <v>69</v>
      </c>
      <c r="AF512" s="18" t="s">
        <v>27</v>
      </c>
      <c r="AG512" s="18" t="s">
        <v>27</v>
      </c>
      <c r="AH512" s="18" t="s">
        <v>27</v>
      </c>
      <c r="AI512" s="18"/>
      <c r="AJ512" s="18" t="s">
        <v>27</v>
      </c>
      <c r="AK512" s="18" t="s">
        <v>27</v>
      </c>
      <c r="AL512" s="18" t="s">
        <v>27</v>
      </c>
      <c r="AM512" s="18" t="s">
        <v>27</v>
      </c>
      <c r="AN512" s="18" t="s">
        <v>27</v>
      </c>
      <c r="AO512" s="18" t="s">
        <v>27</v>
      </c>
      <c r="AP512" s="18" t="s">
        <v>27</v>
      </c>
      <c r="AQ512" s="18"/>
      <c r="AR512" s="18" t="s">
        <v>27</v>
      </c>
      <c r="AS512" s="18" t="s">
        <v>27</v>
      </c>
      <c r="AT512" s="18" t="s">
        <v>27</v>
      </c>
      <c r="AU512" s="18" t="s">
        <v>27</v>
      </c>
      <c r="AV512" s="18" t="s">
        <v>27</v>
      </c>
      <c r="AW512" s="18" t="s">
        <v>27</v>
      </c>
      <c r="AX512" s="18" t="s">
        <v>27</v>
      </c>
      <c r="AY512" s="18" t="s">
        <v>27</v>
      </c>
      <c r="AZ512" s="18" t="s">
        <v>27</v>
      </c>
      <c r="BA512" s="18" t="s">
        <v>27</v>
      </c>
      <c r="BB512" s="18" t="s">
        <v>27</v>
      </c>
      <c r="BC512" s="18" t="s">
        <v>27</v>
      </c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 t="s">
        <v>7</v>
      </c>
      <c r="CC512" s="18"/>
      <c r="CD512" s="18"/>
      <c r="CE512" s="18"/>
      <c r="CF512" s="18"/>
      <c r="CG512" s="18"/>
      <c r="CH512" s="18"/>
      <c r="CI512" s="18"/>
      <c r="CJ512" s="23"/>
      <c r="CK512" s="18"/>
      <c r="CL512" s="9">
        <v>0</v>
      </c>
      <c r="CM512" s="18"/>
      <c r="CN512" s="10">
        <v>1</v>
      </c>
      <c r="CO512" s="11">
        <f t="shared" si="18"/>
        <v>1</v>
      </c>
      <c r="CP512" s="11" t="str">
        <f t="shared" si="19"/>
        <v>No seguimiento</v>
      </c>
      <c r="CQ512" s="11">
        <f t="shared" si="20"/>
        <v>0</v>
      </c>
      <c r="CR512" s="12">
        <f>VLOOKUP(B512,[1]Conexión!A:B,2,0)</f>
        <v>44383</v>
      </c>
      <c r="CS512" s="10"/>
      <c r="CT512" s="14"/>
      <c r="CU512" s="14"/>
      <c r="CV512" s="14">
        <f t="shared" si="17"/>
        <v>0</v>
      </c>
      <c r="CW512" s="6" t="s">
        <v>51</v>
      </c>
    </row>
    <row r="513" spans="1:101" ht="38.450000000000003" customHeight="1">
      <c r="A513" s="46" t="s">
        <v>827</v>
      </c>
      <c r="B513" s="21" t="s">
        <v>828</v>
      </c>
      <c r="C513" s="35" t="s">
        <v>829</v>
      </c>
      <c r="D513" s="21">
        <v>1082920571</v>
      </c>
      <c r="E513" s="86">
        <v>42486</v>
      </c>
      <c r="F513" s="3" t="s">
        <v>59</v>
      </c>
      <c r="G513" s="2" t="s">
        <v>5</v>
      </c>
      <c r="H513" s="2" t="s">
        <v>11</v>
      </c>
      <c r="I513" s="58" t="s">
        <v>3</v>
      </c>
      <c r="J513" s="71" t="s">
        <v>158</v>
      </c>
      <c r="K513" s="16" t="s">
        <v>70</v>
      </c>
      <c r="L513" s="48">
        <v>3104777669</v>
      </c>
      <c r="M513" s="21" t="s">
        <v>830</v>
      </c>
      <c r="N513" s="4" t="s">
        <v>0</v>
      </c>
      <c r="O513" s="21" t="s">
        <v>14</v>
      </c>
      <c r="P513" s="21" t="s">
        <v>1</v>
      </c>
      <c r="Q513" s="20" t="s">
        <v>2</v>
      </c>
      <c r="R513" s="26">
        <v>1</v>
      </c>
      <c r="S513" s="27" t="s">
        <v>16</v>
      </c>
      <c r="T513" s="32">
        <v>1</v>
      </c>
      <c r="U513" s="32">
        <v>1</v>
      </c>
      <c r="V513" s="32">
        <v>1</v>
      </c>
      <c r="W513" s="32">
        <v>1</v>
      </c>
      <c r="X513" s="32">
        <v>0.67</v>
      </c>
      <c r="Y513" s="32" t="s">
        <v>30</v>
      </c>
      <c r="Z513" s="32" t="s">
        <v>30</v>
      </c>
      <c r="AA513" s="32">
        <v>1</v>
      </c>
      <c r="AB513" s="32" t="s">
        <v>30</v>
      </c>
      <c r="AC513" s="32" t="s">
        <v>30</v>
      </c>
      <c r="AD513" s="7">
        <f t="shared" si="22"/>
        <v>0.95285714285714285</v>
      </c>
      <c r="AE513" s="2" t="s">
        <v>69</v>
      </c>
      <c r="AF513" s="18" t="s">
        <v>27</v>
      </c>
      <c r="AG513" s="18" t="s">
        <v>27</v>
      </c>
      <c r="AH513" s="18" t="s">
        <v>7</v>
      </c>
      <c r="AI513" s="18"/>
      <c r="AJ513" s="18" t="s">
        <v>27</v>
      </c>
      <c r="AK513" s="18" t="s">
        <v>27</v>
      </c>
      <c r="AL513" s="18" t="s">
        <v>27</v>
      </c>
      <c r="AM513" s="18" t="s">
        <v>27</v>
      </c>
      <c r="AN513" s="18" t="s">
        <v>27</v>
      </c>
      <c r="AO513" s="18" t="s">
        <v>27</v>
      </c>
      <c r="AP513" s="18" t="s">
        <v>27</v>
      </c>
      <c r="AQ513" s="18"/>
      <c r="AR513" s="18" t="s">
        <v>27</v>
      </c>
      <c r="AS513" s="18" t="s">
        <v>27</v>
      </c>
      <c r="AT513" s="18" t="s">
        <v>27</v>
      </c>
      <c r="AU513" s="18" t="s">
        <v>27</v>
      </c>
      <c r="AV513" s="18" t="s">
        <v>27</v>
      </c>
      <c r="AW513" s="18" t="s">
        <v>27</v>
      </c>
      <c r="AX513" s="18" t="s">
        <v>27</v>
      </c>
      <c r="AY513" s="18" t="s">
        <v>27</v>
      </c>
      <c r="AZ513" s="18" t="s">
        <v>27</v>
      </c>
      <c r="BA513" s="18" t="s">
        <v>27</v>
      </c>
      <c r="BB513" s="18" t="s">
        <v>27</v>
      </c>
      <c r="BC513" s="18" t="s">
        <v>27</v>
      </c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23"/>
      <c r="CK513" s="18"/>
      <c r="CL513" s="9">
        <v>7</v>
      </c>
      <c r="CM513" s="18"/>
      <c r="CN513" s="10">
        <v>1</v>
      </c>
      <c r="CO513" s="11">
        <f t="shared" si="18"/>
        <v>1</v>
      </c>
      <c r="CP513" s="11" t="str">
        <f t="shared" si="19"/>
        <v>No seguimiento</v>
      </c>
      <c r="CQ513" s="11">
        <f t="shared" si="20"/>
        <v>0</v>
      </c>
      <c r="CR513" s="12">
        <v>44090</v>
      </c>
      <c r="CS513" s="10"/>
      <c r="CT513" s="14"/>
      <c r="CU513" s="14"/>
      <c r="CV513" s="14">
        <f t="shared" si="17"/>
        <v>0</v>
      </c>
      <c r="CW513" s="6" t="s">
        <v>51</v>
      </c>
    </row>
    <row r="514" spans="1:101" ht="38.450000000000003" customHeight="1">
      <c r="A514" s="78" t="s">
        <v>831</v>
      </c>
      <c r="B514" s="21" t="s">
        <v>832</v>
      </c>
      <c r="C514" s="51" t="s">
        <v>833</v>
      </c>
      <c r="D514" s="21">
        <v>1036674696</v>
      </c>
      <c r="E514" s="86">
        <v>42412</v>
      </c>
      <c r="F514" s="2" t="s">
        <v>10</v>
      </c>
      <c r="G514" s="2" t="s">
        <v>10</v>
      </c>
      <c r="H514" s="2" t="s">
        <v>11</v>
      </c>
      <c r="I514" s="58" t="s">
        <v>3</v>
      </c>
      <c r="J514" s="40" t="s">
        <v>36</v>
      </c>
      <c r="K514" s="16" t="s">
        <v>49</v>
      </c>
      <c r="L514" s="48">
        <v>3004854680</v>
      </c>
      <c r="M514" s="21" t="s">
        <v>54</v>
      </c>
      <c r="N514" s="4" t="str">
        <f>IFERROR(VLOOKUP(D514,[1]Clientes!A:D,4,0),"Por Actualizar")</f>
        <v>John Duque</v>
      </c>
      <c r="O514" s="21" t="s">
        <v>14</v>
      </c>
      <c r="P514" s="44" t="s">
        <v>15</v>
      </c>
      <c r="Q514" s="20" t="str">
        <f>IFERROR(VLOOKUP(D514,[1]Clientes!A:C,3,0),"Por Actualizar")</f>
        <v>Puntos colombia</v>
      </c>
      <c r="R514" s="27" t="s">
        <v>30</v>
      </c>
      <c r="S514" s="32">
        <v>1</v>
      </c>
      <c r="T514" s="32">
        <v>0.13</v>
      </c>
      <c r="U514" s="32">
        <v>1</v>
      </c>
      <c r="V514" s="32">
        <v>0.4</v>
      </c>
      <c r="W514" s="32">
        <v>0</v>
      </c>
      <c r="X514" s="32">
        <v>0</v>
      </c>
      <c r="Y514" s="32">
        <v>0</v>
      </c>
      <c r="Z514" s="32" t="s">
        <v>30</v>
      </c>
      <c r="AA514" s="32" t="s">
        <v>30</v>
      </c>
      <c r="AB514" s="32" t="s">
        <v>30</v>
      </c>
      <c r="AC514" s="32" t="s">
        <v>30</v>
      </c>
      <c r="AD514" s="7">
        <f t="shared" si="22"/>
        <v>0.36142857142857138</v>
      </c>
      <c r="AE514" s="18" t="s">
        <v>7</v>
      </c>
      <c r="AF514" s="18" t="s">
        <v>7</v>
      </c>
      <c r="AG514" s="18" t="s">
        <v>7</v>
      </c>
      <c r="AH514" s="18" t="s">
        <v>7</v>
      </c>
      <c r="AI514" s="18"/>
      <c r="AJ514" s="18" t="s">
        <v>7</v>
      </c>
      <c r="AK514" s="18" t="s">
        <v>7</v>
      </c>
      <c r="AL514" s="18" t="s">
        <v>7</v>
      </c>
      <c r="AM514" s="18" t="s">
        <v>7</v>
      </c>
      <c r="AN514" s="18" t="s">
        <v>7</v>
      </c>
      <c r="AO514" s="18" t="s">
        <v>7</v>
      </c>
      <c r="AP514" s="18" t="s">
        <v>7</v>
      </c>
      <c r="AQ514" s="18"/>
      <c r="AR514" s="18" t="s">
        <v>7</v>
      </c>
      <c r="AS514" s="18" t="s">
        <v>7</v>
      </c>
      <c r="AT514" s="18">
        <v>44521</v>
      </c>
      <c r="AU514" s="18">
        <v>44521</v>
      </c>
      <c r="AV514" s="18">
        <v>44551</v>
      </c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 t="s">
        <v>7</v>
      </c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 t="s">
        <v>7</v>
      </c>
      <c r="CD514" s="18"/>
      <c r="CE514" s="18"/>
      <c r="CF514" s="18"/>
      <c r="CG514" s="18"/>
      <c r="CH514" s="18"/>
      <c r="CI514" s="18"/>
      <c r="CJ514" s="23"/>
      <c r="CK514" s="18"/>
      <c r="CL514" s="9">
        <v>5</v>
      </c>
      <c r="CM514" s="18"/>
      <c r="CN514" s="10">
        <v>15</v>
      </c>
      <c r="CO514" s="11">
        <f t="shared" si="18"/>
        <v>15</v>
      </c>
      <c r="CP514" s="11" t="str">
        <f t="shared" si="19"/>
        <v>No seguimiento</v>
      </c>
      <c r="CQ514" s="11">
        <f t="shared" si="20"/>
        <v>0</v>
      </c>
      <c r="CR514" s="12">
        <f>VLOOKUP(B514,[1]Conexión!A:B,2,0)</f>
        <v>44895</v>
      </c>
      <c r="CS514" s="10"/>
      <c r="CT514" s="14"/>
      <c r="CU514" s="14">
        <v>1</v>
      </c>
      <c r="CV514" s="14">
        <f t="shared" si="17"/>
        <v>1</v>
      </c>
      <c r="CW514" s="6">
        <v>0.5721666666666666</v>
      </c>
    </row>
    <row r="515" spans="1:101" ht="38.450000000000003" customHeight="1">
      <c r="A515" s="46" t="s">
        <v>834</v>
      </c>
      <c r="B515" s="21" t="s">
        <v>835</v>
      </c>
      <c r="C515" s="51" t="s">
        <v>836</v>
      </c>
      <c r="D515" s="21">
        <v>51982593</v>
      </c>
      <c r="E515" s="86">
        <v>42264</v>
      </c>
      <c r="F515" s="2" t="s">
        <v>5</v>
      </c>
      <c r="G515" s="45" t="s">
        <v>10</v>
      </c>
      <c r="H515" s="2" t="s">
        <v>11</v>
      </c>
      <c r="I515" s="59" t="s">
        <v>23</v>
      </c>
      <c r="J515" s="40" t="s">
        <v>33</v>
      </c>
      <c r="K515" s="16" t="s">
        <v>70</v>
      </c>
      <c r="L515" s="48">
        <v>3176703473</v>
      </c>
      <c r="M515" s="21" t="s">
        <v>28</v>
      </c>
      <c r="N515" s="4" t="str">
        <f>IFERROR(VLOOKUP(D515,[1]Clientes!A:D,4,0),"Por Actualizar")</f>
        <v>Patricia Sanchez</v>
      </c>
      <c r="O515" s="21" t="s">
        <v>6</v>
      </c>
      <c r="P515" s="21" t="s">
        <v>15</v>
      </c>
      <c r="Q515" s="20" t="str">
        <f>IFERROR(VLOOKUP(D515,[1]Clientes!A:C,3,0),"Por Actualizar")</f>
        <v>Porvenir</v>
      </c>
      <c r="R515" s="26" t="s">
        <v>16</v>
      </c>
      <c r="S515" s="32">
        <v>0.47</v>
      </c>
      <c r="T515" s="32">
        <v>0.25</v>
      </c>
      <c r="U515" s="32" t="s">
        <v>16</v>
      </c>
      <c r="V515" s="32" t="s">
        <v>16</v>
      </c>
      <c r="W515" s="32" t="s">
        <v>16</v>
      </c>
      <c r="X515" s="32">
        <v>0.14000000000000001</v>
      </c>
      <c r="Y515" s="32">
        <v>0.46</v>
      </c>
      <c r="Z515" s="32">
        <v>0</v>
      </c>
      <c r="AA515" s="32">
        <v>0.13</v>
      </c>
      <c r="AB515" s="32">
        <v>0</v>
      </c>
      <c r="AC515" s="32"/>
      <c r="AD515" s="7">
        <f t="shared" si="22"/>
        <v>0.20714285714285716</v>
      </c>
      <c r="AE515" s="18" t="s">
        <v>69</v>
      </c>
      <c r="AF515" s="18" t="s">
        <v>7</v>
      </c>
      <c r="AG515" s="18" t="s">
        <v>7</v>
      </c>
      <c r="AH515" s="18" t="s">
        <v>7</v>
      </c>
      <c r="AI515" s="18"/>
      <c r="AJ515" s="18" t="s">
        <v>7</v>
      </c>
      <c r="AK515" s="18" t="s">
        <v>7</v>
      </c>
      <c r="AL515" s="18" t="s">
        <v>7</v>
      </c>
      <c r="AM515" s="18">
        <v>44521</v>
      </c>
      <c r="AN515" s="18">
        <v>44551</v>
      </c>
      <c r="AO515" s="18">
        <v>44551</v>
      </c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 t="s">
        <v>7</v>
      </c>
      <c r="CD515" s="18"/>
      <c r="CE515" s="18"/>
      <c r="CF515" s="18"/>
      <c r="CG515" s="18"/>
      <c r="CH515" s="18"/>
      <c r="CI515" s="18"/>
      <c r="CJ515" s="23"/>
      <c r="CK515" s="18"/>
      <c r="CL515" s="9">
        <v>7</v>
      </c>
      <c r="CM515" s="18"/>
      <c r="CN515" s="10">
        <v>7</v>
      </c>
      <c r="CO515" s="11">
        <f t="shared" si="18"/>
        <v>7</v>
      </c>
      <c r="CP515" s="11" t="str">
        <f t="shared" si="19"/>
        <v>No seguimiento</v>
      </c>
      <c r="CQ515" s="11">
        <f t="shared" si="20"/>
        <v>0</v>
      </c>
      <c r="CR515" s="12">
        <f>VLOOKUP(B515,[1]Conexión!A:B,2,0)</f>
        <v>44937</v>
      </c>
      <c r="CS515" s="10"/>
      <c r="CT515" s="14"/>
      <c r="CU515" s="14"/>
      <c r="CV515" s="14">
        <f t="shared" si="17"/>
        <v>0</v>
      </c>
      <c r="CW515" s="6">
        <v>0.56799999999999995</v>
      </c>
    </row>
    <row r="516" spans="1:101" ht="38.450000000000003" customHeight="1">
      <c r="A516" s="46" t="s">
        <v>837</v>
      </c>
      <c r="B516" s="21" t="s">
        <v>838</v>
      </c>
      <c r="C516" s="51" t="s">
        <v>839</v>
      </c>
      <c r="D516" s="21">
        <v>1036604143</v>
      </c>
      <c r="E516" s="86">
        <v>42303</v>
      </c>
      <c r="F516" s="2" t="s">
        <v>10</v>
      </c>
      <c r="G516" s="2" t="s">
        <v>5</v>
      </c>
      <c r="H516" s="2" t="s">
        <v>11</v>
      </c>
      <c r="I516" s="58" t="s">
        <v>3</v>
      </c>
      <c r="J516" s="16" t="s">
        <v>35</v>
      </c>
      <c r="K516" s="16" t="s">
        <v>49</v>
      </c>
      <c r="L516" s="48">
        <v>3044502961</v>
      </c>
      <c r="M516" s="21" t="s">
        <v>54</v>
      </c>
      <c r="N516" s="4" t="str">
        <f>IFERROR(VLOOKUP(D516,[1]Clientes!A:D,4,0),"Por Actualizar")</f>
        <v>John Duque</v>
      </c>
      <c r="O516" s="21" t="s">
        <v>14</v>
      </c>
      <c r="P516" s="44" t="s">
        <v>15</v>
      </c>
      <c r="Q516" s="20" t="str">
        <f>IFERROR(VLOOKUP(D516,[1]Clientes!A:C,3,0),"Por Actualizar")</f>
        <v>Puntos colombia</v>
      </c>
      <c r="R516" s="27" t="s">
        <v>30</v>
      </c>
      <c r="S516" s="32">
        <v>0.75</v>
      </c>
      <c r="T516" s="32">
        <v>0.75</v>
      </c>
      <c r="U516" s="32">
        <v>1</v>
      </c>
      <c r="V516" s="32">
        <v>0.5</v>
      </c>
      <c r="W516" s="32">
        <v>0</v>
      </c>
      <c r="X516" s="32">
        <v>0</v>
      </c>
      <c r="Y516" s="32" t="s">
        <v>30</v>
      </c>
      <c r="Z516" s="32" t="s">
        <v>30</v>
      </c>
      <c r="AA516" s="32" t="s">
        <v>30</v>
      </c>
      <c r="AB516" s="32" t="s">
        <v>30</v>
      </c>
      <c r="AC516" s="32" t="s">
        <v>30</v>
      </c>
      <c r="AD516" s="7">
        <f t="shared" si="22"/>
        <v>0.5</v>
      </c>
      <c r="AE516" s="18" t="s">
        <v>7</v>
      </c>
      <c r="AF516" s="18" t="s">
        <v>7</v>
      </c>
      <c r="AG516" s="18" t="s">
        <v>7</v>
      </c>
      <c r="AH516" s="18" t="s">
        <v>7</v>
      </c>
      <c r="AI516" s="18"/>
      <c r="AJ516" s="18" t="s">
        <v>7</v>
      </c>
      <c r="AK516" s="18" t="s">
        <v>7</v>
      </c>
      <c r="AL516" s="18" t="s">
        <v>7</v>
      </c>
      <c r="AM516" s="18" t="s">
        <v>7</v>
      </c>
      <c r="AN516" s="18" t="s">
        <v>7</v>
      </c>
      <c r="AO516" s="18" t="s">
        <v>7</v>
      </c>
      <c r="AP516" s="18" t="s">
        <v>7</v>
      </c>
      <c r="AQ516" s="18" t="s">
        <v>7</v>
      </c>
      <c r="AR516" s="18" t="s">
        <v>7</v>
      </c>
      <c r="AS516" s="18" t="s">
        <v>7</v>
      </c>
      <c r="AT516" s="18" t="s">
        <v>7</v>
      </c>
      <c r="AU516" s="18" t="s">
        <v>7</v>
      </c>
      <c r="AV516" s="18" t="s">
        <v>7</v>
      </c>
      <c r="AW516" s="18" t="s">
        <v>7</v>
      </c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 t="s">
        <v>7</v>
      </c>
      <c r="BJ516" s="18"/>
      <c r="BK516" s="18"/>
      <c r="BL516" s="18"/>
      <c r="BM516" s="18"/>
      <c r="BN516" s="18"/>
      <c r="BO516" s="18"/>
      <c r="BP516" s="18"/>
      <c r="BQ516" s="18"/>
      <c r="BR516" s="18" t="s">
        <v>7</v>
      </c>
      <c r="BS516" s="18" t="s">
        <v>7</v>
      </c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23"/>
      <c r="CK516" s="18"/>
      <c r="CL516" s="9">
        <v>3</v>
      </c>
      <c r="CM516" s="18" t="s">
        <v>48</v>
      </c>
      <c r="CN516" s="10">
        <v>21</v>
      </c>
      <c r="CO516" s="11">
        <f t="shared" si="18"/>
        <v>21</v>
      </c>
      <c r="CP516" s="11" t="str">
        <f t="shared" si="19"/>
        <v>No seguimiento</v>
      </c>
      <c r="CQ516" s="11">
        <f t="shared" si="20"/>
        <v>0</v>
      </c>
      <c r="CR516" s="12">
        <f>VLOOKUP(B516,[1]Conexión!A:B,2,0)</f>
        <v>44875</v>
      </c>
      <c r="CS516" s="10"/>
      <c r="CT516" s="14"/>
      <c r="CU516" s="14">
        <v>1</v>
      </c>
      <c r="CV516" s="14">
        <f t="shared" si="17"/>
        <v>1</v>
      </c>
      <c r="CW516" s="6">
        <v>0.70550000000000002</v>
      </c>
    </row>
    <row r="517" spans="1:101" ht="38.450000000000003" customHeight="1">
      <c r="A517" s="56" t="s">
        <v>840</v>
      </c>
      <c r="B517" s="81" t="s">
        <v>841</v>
      </c>
      <c r="C517" s="51" t="s">
        <v>842</v>
      </c>
      <c r="D517" s="21">
        <v>98645217</v>
      </c>
      <c r="E517" s="86">
        <v>42014</v>
      </c>
      <c r="F517" s="2" t="s">
        <v>10</v>
      </c>
      <c r="G517" s="29" t="s">
        <v>10</v>
      </c>
      <c r="H517" s="2" t="s">
        <v>11</v>
      </c>
      <c r="I517" s="91" t="s">
        <v>3</v>
      </c>
      <c r="J517" s="15" t="s">
        <v>33</v>
      </c>
      <c r="K517" s="24" t="s">
        <v>70</v>
      </c>
      <c r="L517" s="48">
        <v>3113793953</v>
      </c>
      <c r="M517" s="21" t="s">
        <v>54</v>
      </c>
      <c r="N517" s="4" t="str">
        <f>IFERROR(VLOOKUP(D517,[1]Clientes!A:D,4,0),"Por Actualizar")</f>
        <v>Carlos Jimenez</v>
      </c>
      <c r="O517" s="21" t="s">
        <v>14</v>
      </c>
      <c r="P517" s="44" t="s">
        <v>15</v>
      </c>
      <c r="Q517" s="20" t="str">
        <f>IFERROR(VLOOKUP(D517,[1]Clientes!A:C,3,0),"Por Actualizar")</f>
        <v>Coltefinanciera</v>
      </c>
      <c r="R517" s="27" t="s">
        <v>16</v>
      </c>
      <c r="S517" s="27" t="s">
        <v>16</v>
      </c>
      <c r="T517" s="32">
        <v>1</v>
      </c>
      <c r="U517" s="32">
        <v>0.18</v>
      </c>
      <c r="V517" s="32">
        <v>0.67</v>
      </c>
      <c r="W517" s="32">
        <v>0.2</v>
      </c>
      <c r="X517" s="32">
        <v>0</v>
      </c>
      <c r="Y517" s="32" t="s">
        <v>16</v>
      </c>
      <c r="Z517" s="32" t="s">
        <v>16</v>
      </c>
      <c r="AA517" s="32" t="s">
        <v>16</v>
      </c>
      <c r="AB517" s="32">
        <v>0.45</v>
      </c>
      <c r="AC517" s="32">
        <v>0.67</v>
      </c>
      <c r="AD517" s="7">
        <f t="shared" si="22"/>
        <v>0.4528571428571429</v>
      </c>
      <c r="AE517" s="18" t="s">
        <v>7</v>
      </c>
      <c r="AF517" s="18" t="s">
        <v>7</v>
      </c>
      <c r="AG517" s="18" t="s">
        <v>7</v>
      </c>
      <c r="AH517" s="18" t="s">
        <v>7</v>
      </c>
      <c r="AI517" s="18"/>
      <c r="AJ517" s="18" t="s">
        <v>7</v>
      </c>
      <c r="AK517" s="18" t="s">
        <v>7</v>
      </c>
      <c r="AL517" s="18" t="s">
        <v>7</v>
      </c>
      <c r="AM517" s="18" t="s">
        <v>7</v>
      </c>
      <c r="AN517" s="18" t="s">
        <v>7</v>
      </c>
      <c r="AO517" s="18" t="s">
        <v>7</v>
      </c>
      <c r="AP517" s="18" t="s">
        <v>7</v>
      </c>
      <c r="AQ517" s="18" t="s">
        <v>7</v>
      </c>
      <c r="AR517" s="18" t="s">
        <v>7</v>
      </c>
      <c r="AS517" s="18" t="s">
        <v>7</v>
      </c>
      <c r="AT517" s="18" t="s">
        <v>7</v>
      </c>
      <c r="AU517" s="18" t="s">
        <v>7</v>
      </c>
      <c r="AV517" s="18">
        <v>44490</v>
      </c>
      <c r="AW517" s="18" t="s">
        <v>7</v>
      </c>
      <c r="AX517" s="8" t="s">
        <v>7</v>
      </c>
      <c r="AY517" s="18"/>
      <c r="AZ517" s="18" t="s">
        <v>7</v>
      </c>
      <c r="BA517" s="18" t="s">
        <v>7</v>
      </c>
      <c r="BB517" s="18" t="s">
        <v>7</v>
      </c>
      <c r="BC517" s="18"/>
      <c r="BD517" s="18"/>
      <c r="BE517" s="18"/>
      <c r="BF517" s="18"/>
      <c r="BG517" s="18"/>
      <c r="BH517" s="18" t="s">
        <v>7</v>
      </c>
      <c r="BI517" s="18"/>
      <c r="BJ517" s="18"/>
      <c r="BK517" s="18"/>
      <c r="BL517" s="18"/>
      <c r="BM517" s="18"/>
      <c r="BN517" s="8" t="s">
        <v>7</v>
      </c>
      <c r="BO517" s="28" t="s">
        <v>7</v>
      </c>
      <c r="BP517" s="18"/>
      <c r="BQ517" s="18"/>
      <c r="BR517" s="18" t="s">
        <v>7</v>
      </c>
      <c r="BS517" s="18" t="s">
        <v>7</v>
      </c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 t="s">
        <v>7</v>
      </c>
      <c r="CE517" s="18"/>
      <c r="CF517" s="18"/>
      <c r="CG517" s="18"/>
      <c r="CH517" s="18"/>
      <c r="CI517" s="18"/>
      <c r="CJ517" s="23"/>
      <c r="CK517" s="18"/>
      <c r="CL517" s="9">
        <v>3</v>
      </c>
      <c r="CM517" s="18"/>
      <c r="CN517" s="10">
        <v>26</v>
      </c>
      <c r="CO517" s="11">
        <f t="shared" si="18"/>
        <v>27</v>
      </c>
      <c r="CP517" s="11" t="str">
        <f t="shared" si="19"/>
        <v>Realizar seguimiento</v>
      </c>
      <c r="CQ517" s="11">
        <f t="shared" si="20"/>
        <v>1</v>
      </c>
      <c r="CR517" s="12">
        <f>VLOOKUP(B517,[1]Conexión!A:B,2,0)</f>
        <v>44880</v>
      </c>
      <c r="CS517" s="10"/>
      <c r="CT517" s="14"/>
      <c r="CU517" s="14">
        <v>1</v>
      </c>
      <c r="CV517" s="14">
        <f t="shared" si="17"/>
        <v>1</v>
      </c>
      <c r="CW517" s="6">
        <v>0.76116666666666666</v>
      </c>
    </row>
    <row r="518" spans="1:101" ht="38.450000000000003" customHeight="1">
      <c r="A518" s="46" t="s">
        <v>843</v>
      </c>
      <c r="B518" s="21" t="s">
        <v>844</v>
      </c>
      <c r="C518" s="51" t="s">
        <v>845</v>
      </c>
      <c r="D518" s="21">
        <v>1126589122</v>
      </c>
      <c r="E518" s="86">
        <v>41646</v>
      </c>
      <c r="F518" s="2" t="s">
        <v>5</v>
      </c>
      <c r="G518" s="2" t="s">
        <v>5</v>
      </c>
      <c r="H518" s="2" t="s">
        <v>11</v>
      </c>
      <c r="I518" s="59" t="s">
        <v>23</v>
      </c>
      <c r="J518" s="39" t="s">
        <v>35</v>
      </c>
      <c r="K518" s="16" t="s">
        <v>70</v>
      </c>
      <c r="L518" s="48" t="s">
        <v>846</v>
      </c>
      <c r="M518" s="21" t="s">
        <v>194</v>
      </c>
      <c r="N518" s="4" t="str">
        <f>IFERROR(VLOOKUP(D518,[1]Clientes!A:D,4,0),"Por Actualizar")</f>
        <v>Angela Parra</v>
      </c>
      <c r="O518" s="21" t="s">
        <v>14</v>
      </c>
      <c r="P518" s="21" t="s">
        <v>15</v>
      </c>
      <c r="Q518" s="20" t="str">
        <f>IFERROR(VLOOKUP(D518,[1]Clientes!A:C,3,0),"Por Actualizar")</f>
        <v>ATH</v>
      </c>
      <c r="R518" s="26" t="s">
        <v>16</v>
      </c>
      <c r="S518" s="32">
        <v>0.54</v>
      </c>
      <c r="T518" s="32">
        <v>0.67</v>
      </c>
      <c r="U518" s="32">
        <v>0</v>
      </c>
      <c r="V518" s="32">
        <v>0</v>
      </c>
      <c r="W518" s="32">
        <v>0</v>
      </c>
      <c r="X518" s="32">
        <v>0</v>
      </c>
      <c r="Y518" s="32" t="s">
        <v>30</v>
      </c>
      <c r="Z518" s="32" t="s">
        <v>30</v>
      </c>
      <c r="AA518" s="32" t="s">
        <v>30</v>
      </c>
      <c r="AB518" s="32" t="s">
        <v>30</v>
      </c>
      <c r="AC518" s="32" t="s">
        <v>30</v>
      </c>
      <c r="AD518" s="7">
        <f>IFERROR(AVERAGE(R518:AC518),"Pendiente actualizar")</f>
        <v>0.20166666666666666</v>
      </c>
      <c r="AE518" s="18" t="s">
        <v>69</v>
      </c>
      <c r="AF518" s="18" t="s">
        <v>7</v>
      </c>
      <c r="AG518" s="18" t="s">
        <v>7</v>
      </c>
      <c r="AH518" s="18" t="s">
        <v>7</v>
      </c>
      <c r="AI518" s="18"/>
      <c r="AJ518" s="18" t="s">
        <v>7</v>
      </c>
      <c r="AK518" s="18" t="s">
        <v>7</v>
      </c>
      <c r="AL518" s="18" t="s">
        <v>7</v>
      </c>
      <c r="AM518" s="18">
        <v>44470</v>
      </c>
      <c r="AN518" s="18">
        <v>44501</v>
      </c>
      <c r="AO518" s="18">
        <v>44501</v>
      </c>
      <c r="AP518" s="18">
        <v>44531</v>
      </c>
      <c r="AQ518" s="18"/>
      <c r="AR518" s="18">
        <v>44531</v>
      </c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 t="s">
        <v>7</v>
      </c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23"/>
      <c r="CK518" s="18"/>
      <c r="CL518" s="9">
        <v>3</v>
      </c>
      <c r="CM518" s="18"/>
      <c r="CN518" s="10">
        <v>7</v>
      </c>
      <c r="CO518" s="11">
        <f t="shared" si="18"/>
        <v>7</v>
      </c>
      <c r="CP518" s="11" t="str">
        <f t="shared" si="19"/>
        <v>No seguimiento</v>
      </c>
      <c r="CQ518" s="11">
        <f t="shared" si="20"/>
        <v>0</v>
      </c>
      <c r="CR518" s="12">
        <f>VLOOKUP(B518,[1]Conexión!A:B,2,0)</f>
        <v>44866</v>
      </c>
      <c r="CS518" s="13"/>
      <c r="CT518" s="14">
        <v>1</v>
      </c>
      <c r="CU518" s="14"/>
      <c r="CV518" s="14">
        <f t="shared" ref="CV518:CV527" si="23">CS518+CT518+CU518</f>
        <v>1</v>
      </c>
      <c r="CW518" s="6" t="s">
        <v>51</v>
      </c>
    </row>
    <row r="519" spans="1:101" ht="38.450000000000003" customHeight="1">
      <c r="A519" s="46" t="s">
        <v>847</v>
      </c>
      <c r="B519" s="21" t="s">
        <v>848</v>
      </c>
      <c r="C519" s="51" t="s">
        <v>849</v>
      </c>
      <c r="D519" s="21">
        <v>71310992</v>
      </c>
      <c r="E519" s="86">
        <v>41610</v>
      </c>
      <c r="F519" s="3" t="s">
        <v>59</v>
      </c>
      <c r="G519" s="2" t="s">
        <v>5</v>
      </c>
      <c r="H519" s="2" t="s">
        <v>636</v>
      </c>
      <c r="I519" s="93" t="s">
        <v>637</v>
      </c>
      <c r="J519" s="16"/>
      <c r="K519" s="16"/>
      <c r="L519" s="48">
        <v>3116324628</v>
      </c>
      <c r="M519" s="21" t="s">
        <v>850</v>
      </c>
      <c r="N519" s="4" t="s">
        <v>232</v>
      </c>
      <c r="O519" s="21" t="s">
        <v>14</v>
      </c>
      <c r="P519" s="21" t="s">
        <v>1</v>
      </c>
      <c r="Q519" s="20" t="s">
        <v>2</v>
      </c>
      <c r="R519" s="26" t="str">
        <f ca="1">IFERROR(__xludf.DUMMYFUNCTION("IMPORTRANGE(I483,""Plan de Desarrollo!C118:C118"")"),"")</f>
        <v/>
      </c>
      <c r="S519" s="26" t="str">
        <f ca="1">IFERROR(__xludf.DUMMYFUNCTION("IMPORTRANGE(I483,""Plan de Desarrollo!C119:C119"")"),"")</f>
        <v/>
      </c>
      <c r="T519" s="32" t="str">
        <f ca="1">IFERROR(__xludf.DUMMYFUNCTION("IMPORTRANGE(I483,""Plan de Desarrollo!C120:C120"")"),"")</f>
        <v/>
      </c>
      <c r="U519" s="32"/>
      <c r="V519" s="32"/>
      <c r="W519" s="32"/>
      <c r="X519" s="32"/>
      <c r="Y519" s="32"/>
      <c r="Z519" s="32"/>
      <c r="AA519" s="32"/>
      <c r="AB519" s="32"/>
      <c r="AC519" s="32"/>
      <c r="AD519" s="7" t="str">
        <f t="shared" ca="1" si="22"/>
        <v>Pendiente actualizar</v>
      </c>
      <c r="AE519" s="2" t="s">
        <v>69</v>
      </c>
      <c r="AF519" s="18" t="s">
        <v>27</v>
      </c>
      <c r="AG519" s="18" t="s">
        <v>27</v>
      </c>
      <c r="AH519" s="18" t="s">
        <v>27</v>
      </c>
      <c r="AI519" s="18"/>
      <c r="AJ519" s="18" t="s">
        <v>27</v>
      </c>
      <c r="AK519" s="18" t="s">
        <v>27</v>
      </c>
      <c r="AL519" s="18" t="s">
        <v>27</v>
      </c>
      <c r="AM519" s="18" t="s">
        <v>27</v>
      </c>
      <c r="AN519" s="18" t="s">
        <v>27</v>
      </c>
      <c r="AO519" s="18" t="s">
        <v>27</v>
      </c>
      <c r="AP519" s="18" t="s">
        <v>27</v>
      </c>
      <c r="AQ519" s="18"/>
      <c r="AR519" s="18" t="s">
        <v>27</v>
      </c>
      <c r="AS519" s="18" t="s">
        <v>27</v>
      </c>
      <c r="AT519" s="18" t="s">
        <v>27</v>
      </c>
      <c r="AU519" s="18" t="s">
        <v>27</v>
      </c>
      <c r="AV519" s="18" t="s">
        <v>27</v>
      </c>
      <c r="AW519" s="18" t="s">
        <v>27</v>
      </c>
      <c r="AX519" s="18" t="s">
        <v>27</v>
      </c>
      <c r="AY519" s="18" t="s">
        <v>27</v>
      </c>
      <c r="AZ519" s="18" t="s">
        <v>27</v>
      </c>
      <c r="BA519" s="18" t="s">
        <v>27</v>
      </c>
      <c r="BB519" s="18" t="s">
        <v>27</v>
      </c>
      <c r="BC519" s="18" t="s">
        <v>27</v>
      </c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23"/>
      <c r="CK519" s="18"/>
      <c r="CL519" s="9">
        <v>0</v>
      </c>
      <c r="CM519" s="18"/>
      <c r="CN519" s="10">
        <v>0</v>
      </c>
      <c r="CO519" s="11">
        <f t="shared" si="18"/>
        <v>0</v>
      </c>
      <c r="CP519" s="11" t="str">
        <f t="shared" si="19"/>
        <v>No seguimiento</v>
      </c>
      <c r="CQ519" s="11">
        <f t="shared" si="20"/>
        <v>0</v>
      </c>
      <c r="CR519" s="12">
        <f>VLOOKUP(B519,[1]Conexión!A:B,2,0)</f>
        <v>44904</v>
      </c>
      <c r="CS519" s="10"/>
      <c r="CT519" s="14"/>
      <c r="CU519" s="14"/>
      <c r="CV519" s="14">
        <f t="shared" si="23"/>
        <v>0</v>
      </c>
      <c r="CW519" s="6" t="s">
        <v>51</v>
      </c>
    </row>
    <row r="520" spans="1:101" ht="38.450000000000003" customHeight="1">
      <c r="A520" s="46" t="s">
        <v>851</v>
      </c>
      <c r="B520" s="21" t="s">
        <v>852</v>
      </c>
      <c r="C520" s="51" t="s">
        <v>853</v>
      </c>
      <c r="D520" s="21">
        <v>1016052612</v>
      </c>
      <c r="E520" s="86">
        <v>41540</v>
      </c>
      <c r="F520" s="2" t="s">
        <v>5</v>
      </c>
      <c r="G520" s="45" t="s">
        <v>10</v>
      </c>
      <c r="H520" s="2" t="s">
        <v>11</v>
      </c>
      <c r="I520" s="59" t="s">
        <v>23</v>
      </c>
      <c r="J520" s="25" t="s">
        <v>33</v>
      </c>
      <c r="K520" s="16" t="s">
        <v>49</v>
      </c>
      <c r="L520" s="48" t="s">
        <v>854</v>
      </c>
      <c r="M520" s="21" t="s">
        <v>123</v>
      </c>
      <c r="N520" s="4" t="str">
        <f>IFERROR(VLOOKUP(D520,[1]Clientes!A:D,4,0),"Por Actualizar")</f>
        <v>Omaida Quintero</v>
      </c>
      <c r="O520" s="21" t="s">
        <v>6</v>
      </c>
      <c r="P520" s="44" t="s">
        <v>15</v>
      </c>
      <c r="Q520" s="20" t="str">
        <f>IFERROR(VLOOKUP(D520,[1]Clientes!A:C,3,0),"Por Actualizar")</f>
        <v>Alkosto</v>
      </c>
      <c r="R520" s="26" t="s">
        <v>16</v>
      </c>
      <c r="S520" s="32">
        <v>0.92</v>
      </c>
      <c r="T520" s="32">
        <v>0</v>
      </c>
      <c r="U520" s="32">
        <v>1</v>
      </c>
      <c r="V520" s="32">
        <v>0.28000000000000003</v>
      </c>
      <c r="W520" s="32">
        <v>0.39</v>
      </c>
      <c r="X520" s="32">
        <v>0</v>
      </c>
      <c r="Y520" s="32" t="s">
        <v>16</v>
      </c>
      <c r="Z520" s="32" t="s">
        <v>16</v>
      </c>
      <c r="AA520" s="32" t="s">
        <v>16</v>
      </c>
      <c r="AB520" s="32" t="s">
        <v>16</v>
      </c>
      <c r="AC520" s="32" t="s">
        <v>16</v>
      </c>
      <c r="AD520" s="7">
        <f t="shared" si="22"/>
        <v>0.4316666666666667</v>
      </c>
      <c r="AE520" s="18" t="s">
        <v>7</v>
      </c>
      <c r="AF520" s="18" t="s">
        <v>7</v>
      </c>
      <c r="AG520" s="18" t="s">
        <v>7</v>
      </c>
      <c r="AH520" s="18" t="s">
        <v>7</v>
      </c>
      <c r="AI520" s="18"/>
      <c r="AJ520" s="18" t="s">
        <v>7</v>
      </c>
      <c r="AK520" s="18" t="s">
        <v>7</v>
      </c>
      <c r="AL520" s="18" t="s">
        <v>7</v>
      </c>
      <c r="AM520" s="18">
        <v>44429</v>
      </c>
      <c r="AN520" s="18" t="s">
        <v>519</v>
      </c>
      <c r="AO520" s="18" t="s">
        <v>519</v>
      </c>
      <c r="AP520" s="18">
        <v>44490</v>
      </c>
      <c r="AQ520" s="18"/>
      <c r="AR520" s="18" t="s">
        <v>7</v>
      </c>
      <c r="AS520" s="18" t="s">
        <v>7</v>
      </c>
      <c r="AT520" s="18" t="s">
        <v>7</v>
      </c>
      <c r="AU520" s="18" t="s">
        <v>7</v>
      </c>
      <c r="AV520" s="18">
        <v>44551</v>
      </c>
      <c r="AW520" s="18" t="s">
        <v>7</v>
      </c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 t="s">
        <v>7</v>
      </c>
      <c r="BP520" s="18"/>
      <c r="BQ520" s="18" t="s">
        <v>7</v>
      </c>
      <c r="BR520" s="18"/>
      <c r="BS520" s="18"/>
      <c r="BT520" s="18"/>
      <c r="BU520" s="18"/>
      <c r="BV520" s="18"/>
      <c r="BW520" s="18"/>
      <c r="BX520" s="18"/>
      <c r="BY520" s="18" t="s">
        <v>7</v>
      </c>
      <c r="BZ520" s="18"/>
      <c r="CA520" s="18"/>
      <c r="CB520" s="18" t="s">
        <v>7</v>
      </c>
      <c r="CC520" s="18" t="s">
        <v>7</v>
      </c>
      <c r="CD520" s="18"/>
      <c r="CE520" s="18"/>
      <c r="CF520" s="18"/>
      <c r="CG520" s="18"/>
      <c r="CH520" s="18"/>
      <c r="CI520" s="18" t="s">
        <v>7</v>
      </c>
      <c r="CJ520" s="23"/>
      <c r="CK520" s="18"/>
      <c r="CL520" s="9">
        <v>3</v>
      </c>
      <c r="CM520" s="18"/>
      <c r="CN520" s="10">
        <v>18</v>
      </c>
      <c r="CO520" s="11">
        <f t="shared" si="18"/>
        <v>18</v>
      </c>
      <c r="CP520" s="11" t="str">
        <f t="shared" si="19"/>
        <v>No seguimiento</v>
      </c>
      <c r="CQ520" s="11">
        <f t="shared" si="20"/>
        <v>0</v>
      </c>
      <c r="CR520" s="12">
        <f>VLOOKUP(B520,[1]Conexión!A:B,2,0)</f>
        <v>44862</v>
      </c>
      <c r="CS520" s="10"/>
      <c r="CT520" s="14"/>
      <c r="CU520" s="14"/>
      <c r="CV520" s="14">
        <f t="shared" si="23"/>
        <v>0</v>
      </c>
      <c r="CW520" s="6">
        <v>0.52500000000000002</v>
      </c>
    </row>
    <row r="521" spans="1:101" ht="38.450000000000003" customHeight="1">
      <c r="A521" s="46" t="s">
        <v>855</v>
      </c>
      <c r="B521" s="21" t="s">
        <v>856</v>
      </c>
      <c r="C521" s="50"/>
      <c r="D521" s="21">
        <v>39190712</v>
      </c>
      <c r="E521" s="86">
        <v>41477</v>
      </c>
      <c r="F521" s="3" t="s">
        <v>59</v>
      </c>
      <c r="G521" s="2" t="s">
        <v>5</v>
      </c>
      <c r="H521" s="2" t="s">
        <v>11</v>
      </c>
      <c r="I521" s="97" t="s">
        <v>23</v>
      </c>
      <c r="J521" s="16"/>
      <c r="K521" s="16"/>
      <c r="L521" s="48">
        <v>3127715982</v>
      </c>
      <c r="M521" s="21" t="s">
        <v>857</v>
      </c>
      <c r="N521" s="4" t="s">
        <v>232</v>
      </c>
      <c r="O521" s="21" t="s">
        <v>14</v>
      </c>
      <c r="P521" s="21" t="s">
        <v>1</v>
      </c>
      <c r="Q521" s="20" t="s">
        <v>2</v>
      </c>
      <c r="R521" s="26" t="str">
        <f ca="1">IFERROR(__xludf.DUMMYFUNCTION("IMPORTRANGE(I485,""Plan de Desarrollo!C118:C118"")"),"")</f>
        <v/>
      </c>
      <c r="S521" s="26" t="str">
        <f ca="1">IFERROR(__xludf.DUMMYFUNCTION("IMPORTRANGE(I485,""Plan de Desarrollo!C119:C119"")"),"")</f>
        <v/>
      </c>
      <c r="T521" s="32" t="str">
        <f ca="1">IFERROR(__xludf.DUMMYFUNCTION("IMPORTRANGE(I485,""Plan de Desarrollo!C120:C120"")"),"")</f>
        <v/>
      </c>
      <c r="U521" s="32"/>
      <c r="V521" s="32"/>
      <c r="W521" s="32"/>
      <c r="X521" s="32"/>
      <c r="Y521" s="32"/>
      <c r="Z521" s="32"/>
      <c r="AA521" s="32"/>
      <c r="AB521" s="32"/>
      <c r="AC521" s="32"/>
      <c r="AD521" s="7" t="str">
        <f t="shared" ca="1" si="22"/>
        <v>Pendiente actualizar</v>
      </c>
      <c r="AE521" s="2" t="s">
        <v>69</v>
      </c>
      <c r="AF521" s="18" t="s">
        <v>27</v>
      </c>
      <c r="AG521" s="18" t="s">
        <v>27</v>
      </c>
      <c r="AH521" s="18" t="s">
        <v>27</v>
      </c>
      <c r="AI521" s="18"/>
      <c r="AJ521" s="18" t="s">
        <v>27</v>
      </c>
      <c r="AK521" s="18" t="s">
        <v>27</v>
      </c>
      <c r="AL521" s="18" t="s">
        <v>27</v>
      </c>
      <c r="AM521" s="18" t="s">
        <v>27</v>
      </c>
      <c r="AN521" s="18" t="s">
        <v>27</v>
      </c>
      <c r="AO521" s="18" t="s">
        <v>27</v>
      </c>
      <c r="AP521" s="18" t="s">
        <v>27</v>
      </c>
      <c r="AQ521" s="18"/>
      <c r="AR521" s="18" t="s">
        <v>27</v>
      </c>
      <c r="AS521" s="18" t="s">
        <v>27</v>
      </c>
      <c r="AT521" s="18" t="s">
        <v>27</v>
      </c>
      <c r="AU521" s="18" t="s">
        <v>27</v>
      </c>
      <c r="AV521" s="18" t="s">
        <v>27</v>
      </c>
      <c r="AW521" s="18" t="s">
        <v>27</v>
      </c>
      <c r="AX521" s="18" t="s">
        <v>27</v>
      </c>
      <c r="AY521" s="18" t="s">
        <v>27</v>
      </c>
      <c r="AZ521" s="18" t="s">
        <v>27</v>
      </c>
      <c r="BA521" s="18" t="s">
        <v>27</v>
      </c>
      <c r="BB521" s="18" t="s">
        <v>27</v>
      </c>
      <c r="BC521" s="18" t="s">
        <v>27</v>
      </c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23"/>
      <c r="CK521" s="18"/>
      <c r="CL521" s="9">
        <v>0</v>
      </c>
      <c r="CM521" s="18"/>
      <c r="CN521" s="10">
        <v>0</v>
      </c>
      <c r="CO521" s="11">
        <f t="shared" si="18"/>
        <v>0</v>
      </c>
      <c r="CP521" s="11" t="str">
        <f t="shared" si="19"/>
        <v>No seguimiento</v>
      </c>
      <c r="CQ521" s="11">
        <f t="shared" si="20"/>
        <v>0</v>
      </c>
      <c r="CR521" s="12"/>
      <c r="CS521" s="10"/>
      <c r="CT521" s="14"/>
      <c r="CU521" s="14"/>
      <c r="CV521" s="14">
        <f t="shared" si="23"/>
        <v>0</v>
      </c>
      <c r="CW521" s="6" t="s">
        <v>51</v>
      </c>
    </row>
    <row r="522" spans="1:101" ht="38.450000000000003" customHeight="1">
      <c r="A522" s="46" t="s">
        <v>858</v>
      </c>
      <c r="B522" s="21" t="s">
        <v>859</v>
      </c>
      <c r="C522" s="51" t="s">
        <v>860</v>
      </c>
      <c r="D522" s="21">
        <v>43612305</v>
      </c>
      <c r="E522" s="86">
        <v>41330</v>
      </c>
      <c r="F522" s="2" t="s">
        <v>5</v>
      </c>
      <c r="G522" s="45" t="s">
        <v>10</v>
      </c>
      <c r="H522" s="2" t="s">
        <v>11</v>
      </c>
      <c r="I522" s="60" t="s">
        <v>3</v>
      </c>
      <c r="J522" s="40" t="s">
        <v>13</v>
      </c>
      <c r="K522" s="16" t="s">
        <v>70</v>
      </c>
      <c r="L522" s="48">
        <v>3016406443</v>
      </c>
      <c r="M522" s="21" t="s">
        <v>55</v>
      </c>
      <c r="N522" s="4" t="str">
        <f>IFERROR(VLOOKUP(D522,[1]Clientes!A:D,4,0),"Por Actualizar")</f>
        <v>Luis Guillermo Cadavid</v>
      </c>
      <c r="O522" s="21" t="s">
        <v>14</v>
      </c>
      <c r="P522" s="21" t="s">
        <v>15</v>
      </c>
      <c r="Q522" s="20" t="str">
        <f>IFERROR(VLOOKUP(D522,[1]Clientes!A:C,3,0),"Por Actualizar")</f>
        <v>Todo 1</v>
      </c>
      <c r="R522" s="26" t="s">
        <v>16</v>
      </c>
      <c r="S522" s="32">
        <v>1</v>
      </c>
      <c r="T522" s="32">
        <v>1</v>
      </c>
      <c r="U522" s="32"/>
      <c r="V522" s="32"/>
      <c r="W522" s="32"/>
      <c r="X522" s="32"/>
      <c r="Y522" s="32"/>
      <c r="Z522" s="32"/>
      <c r="AA522" s="32"/>
      <c r="AB522" s="32"/>
      <c r="AC522" s="32"/>
      <c r="AD522" s="7">
        <f t="shared" si="22"/>
        <v>1</v>
      </c>
      <c r="AE522" s="18" t="s">
        <v>7</v>
      </c>
      <c r="AF522" s="18" t="s">
        <v>7</v>
      </c>
      <c r="AG522" s="18" t="s">
        <v>7</v>
      </c>
      <c r="AH522" s="18" t="s">
        <v>7</v>
      </c>
      <c r="AI522" s="18"/>
      <c r="AJ522" s="18" t="s">
        <v>7</v>
      </c>
      <c r="AK522" s="18" t="s">
        <v>7</v>
      </c>
      <c r="AL522" s="18" t="s">
        <v>7</v>
      </c>
      <c r="AM522" s="18" t="s">
        <v>7</v>
      </c>
      <c r="AN522" s="18" t="s">
        <v>7</v>
      </c>
      <c r="AO522" s="18" t="s">
        <v>7</v>
      </c>
      <c r="AP522" s="18" t="s">
        <v>7</v>
      </c>
      <c r="AQ522" s="18" t="s">
        <v>7</v>
      </c>
      <c r="AR522" s="18" t="s">
        <v>7</v>
      </c>
      <c r="AS522" s="18" t="s">
        <v>7</v>
      </c>
      <c r="AT522" s="18" t="s">
        <v>7</v>
      </c>
      <c r="AU522" s="18" t="s">
        <v>7</v>
      </c>
      <c r="AV522" s="18">
        <v>44531</v>
      </c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 t="s">
        <v>7</v>
      </c>
      <c r="CD522" s="18"/>
      <c r="CE522" s="18"/>
      <c r="CF522" s="18"/>
      <c r="CG522" s="18"/>
      <c r="CH522" s="18"/>
      <c r="CI522" s="18" t="s">
        <v>7</v>
      </c>
      <c r="CJ522" s="23"/>
      <c r="CK522" s="18"/>
      <c r="CL522" s="9">
        <v>4</v>
      </c>
      <c r="CM522" s="18" t="s">
        <v>44</v>
      </c>
      <c r="CN522" s="10">
        <v>18</v>
      </c>
      <c r="CO522" s="11">
        <f t="shared" ref="CO522:CO527" si="24">COUNTIF(AE522:CI522,"Curso ya está completo")</f>
        <v>18</v>
      </c>
      <c r="CP522" s="11" t="str">
        <f t="shared" si="19"/>
        <v>No seguimiento</v>
      </c>
      <c r="CQ522" s="11">
        <f t="shared" si="20"/>
        <v>0</v>
      </c>
      <c r="CR522" s="12">
        <f>VLOOKUP(B522,[1]Conexión!A:B,2,0)</f>
        <v>44690</v>
      </c>
      <c r="CS522" s="10"/>
      <c r="CT522" s="14"/>
      <c r="CU522" s="14">
        <v>1</v>
      </c>
      <c r="CV522" s="14">
        <f t="shared" si="23"/>
        <v>1</v>
      </c>
      <c r="CW522" s="6">
        <v>0.53333333333333333</v>
      </c>
    </row>
    <row r="523" spans="1:101" ht="38.450000000000003" customHeight="1">
      <c r="A523" s="46" t="s">
        <v>861</v>
      </c>
      <c r="B523" s="21" t="s">
        <v>862</v>
      </c>
      <c r="C523" s="51" t="s">
        <v>863</v>
      </c>
      <c r="D523" s="21">
        <v>12199350</v>
      </c>
      <c r="E523" s="86">
        <v>41006</v>
      </c>
      <c r="F523" s="2" t="s">
        <v>9</v>
      </c>
      <c r="G523" s="2" t="s">
        <v>5</v>
      </c>
      <c r="H523" s="2" t="s">
        <v>11</v>
      </c>
      <c r="I523" s="59" t="s">
        <v>23</v>
      </c>
      <c r="J523" s="25" t="s">
        <v>12</v>
      </c>
      <c r="K523" s="16" t="s">
        <v>70</v>
      </c>
      <c r="L523" s="48">
        <v>3158513906</v>
      </c>
      <c r="M523" s="21" t="s">
        <v>28</v>
      </c>
      <c r="N523" s="4" t="str">
        <f>IFERROR(VLOOKUP(D523,[1]Clientes!A:D,4,0),"Por Actualizar")</f>
        <v>Luis Guillermo Cadavid</v>
      </c>
      <c r="O523" s="21" t="s">
        <v>14</v>
      </c>
      <c r="P523" s="44" t="s">
        <v>15</v>
      </c>
      <c r="Q523" s="20" t="str">
        <f>IFERROR(VLOOKUP(D523,[1]Clientes!A:C,3,0),"Por Actualizar")</f>
        <v>Todo 1</v>
      </c>
      <c r="R523" s="26" t="s">
        <v>16</v>
      </c>
      <c r="S523" s="26" t="s">
        <v>16</v>
      </c>
      <c r="T523" s="32">
        <v>0</v>
      </c>
      <c r="U523" s="32">
        <v>0.33</v>
      </c>
      <c r="V523" s="32">
        <v>0.5</v>
      </c>
      <c r="W523" s="32">
        <v>0.4</v>
      </c>
      <c r="X523" s="32">
        <v>0.5</v>
      </c>
      <c r="Y523" s="32"/>
      <c r="Z523" s="32"/>
      <c r="AA523" s="32"/>
      <c r="AB523" s="32"/>
      <c r="AC523" s="32"/>
      <c r="AD523" s="7">
        <f t="shared" si="22"/>
        <v>0.34599999999999997</v>
      </c>
      <c r="AE523" s="18" t="s">
        <v>7</v>
      </c>
      <c r="AF523" s="18" t="s">
        <v>7</v>
      </c>
      <c r="AG523" s="18" t="s">
        <v>7</v>
      </c>
      <c r="AH523" s="18" t="s">
        <v>7</v>
      </c>
      <c r="AI523" s="18"/>
      <c r="AJ523" s="18" t="s">
        <v>7</v>
      </c>
      <c r="AK523" s="18" t="s">
        <v>7</v>
      </c>
      <c r="AL523" s="18" t="s">
        <v>7</v>
      </c>
      <c r="AM523" s="18" t="s">
        <v>519</v>
      </c>
      <c r="AN523" s="18">
        <v>44470</v>
      </c>
      <c r="AO523" s="18">
        <v>44470</v>
      </c>
      <c r="AP523" s="18">
        <v>44501</v>
      </c>
      <c r="AQ523" s="18"/>
      <c r="AR523" s="18" t="s">
        <v>7</v>
      </c>
      <c r="AS523" s="18" t="s">
        <v>7</v>
      </c>
      <c r="AT523" s="18" t="s">
        <v>7</v>
      </c>
      <c r="AU523" s="18">
        <v>44531</v>
      </c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 t="s">
        <v>7</v>
      </c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 t="s">
        <v>7</v>
      </c>
      <c r="CD523" s="18"/>
      <c r="CE523" s="18"/>
      <c r="CF523" s="18"/>
      <c r="CG523" s="18"/>
      <c r="CH523" s="18"/>
      <c r="CI523" s="18"/>
      <c r="CJ523" s="23"/>
      <c r="CK523" s="18"/>
      <c r="CL523" s="9">
        <v>7</v>
      </c>
      <c r="CM523" s="18"/>
      <c r="CN523" s="10">
        <v>12</v>
      </c>
      <c r="CO523" s="11">
        <f t="shared" si="24"/>
        <v>12</v>
      </c>
      <c r="CP523" s="11" t="str">
        <f t="shared" si="19"/>
        <v>No seguimiento</v>
      </c>
      <c r="CQ523" s="11">
        <f t="shared" si="20"/>
        <v>0</v>
      </c>
      <c r="CR523" s="12">
        <f>VLOOKUP(B523,[1]Conexión!A:B,2,0)</f>
        <v>44942</v>
      </c>
      <c r="CS523" s="10"/>
      <c r="CT523" s="14"/>
      <c r="CU523" s="14"/>
      <c r="CV523" s="14">
        <f t="shared" si="23"/>
        <v>0</v>
      </c>
      <c r="CW523" s="6">
        <v>0.38333333333333336</v>
      </c>
    </row>
    <row r="524" spans="1:101" ht="38.450000000000003" customHeight="1">
      <c r="A524" s="46" t="s">
        <v>864</v>
      </c>
      <c r="B524" s="81" t="s">
        <v>865</v>
      </c>
      <c r="C524" s="51" t="s">
        <v>866</v>
      </c>
      <c r="D524" s="21">
        <v>98557566</v>
      </c>
      <c r="E524" s="86">
        <v>41711</v>
      </c>
      <c r="F524" s="2" t="s">
        <v>10</v>
      </c>
      <c r="G524" s="2" t="s">
        <v>10</v>
      </c>
      <c r="H524" s="2" t="s">
        <v>11</v>
      </c>
      <c r="I524" s="58" t="s">
        <v>3</v>
      </c>
      <c r="J524" s="68" t="s">
        <v>21</v>
      </c>
      <c r="K524" s="16" t="s">
        <v>70</v>
      </c>
      <c r="L524" s="48">
        <v>3113041963</v>
      </c>
      <c r="M524" s="21" t="s">
        <v>55</v>
      </c>
      <c r="N524" s="4" t="str">
        <f>IFERROR(VLOOKUP(D524,[1]Clientes!A:D,4,0),"Por Actualizar")</f>
        <v>Luis Guillermo Cadavid</v>
      </c>
      <c r="O524" s="21" t="s">
        <v>14</v>
      </c>
      <c r="P524" s="44" t="s">
        <v>15</v>
      </c>
      <c r="Q524" s="20" t="str">
        <f>IFERROR(VLOOKUP(D524,[1]Clientes!A:C,3,0),"Por Actualizar")</f>
        <v>Todo 1</v>
      </c>
      <c r="R524" s="27" t="s">
        <v>16</v>
      </c>
      <c r="S524" s="32">
        <v>0.22</v>
      </c>
      <c r="T524" s="32">
        <v>0.83</v>
      </c>
      <c r="U524" s="32">
        <v>0.22</v>
      </c>
      <c r="V524" s="32">
        <v>0.36</v>
      </c>
      <c r="W524" s="32">
        <v>0</v>
      </c>
      <c r="X524" s="32" t="s">
        <v>30</v>
      </c>
      <c r="Y524" s="32" t="s">
        <v>30</v>
      </c>
      <c r="Z524" s="32" t="s">
        <v>30</v>
      </c>
      <c r="AA524" s="32" t="s">
        <v>30</v>
      </c>
      <c r="AB524" s="32" t="s">
        <v>30</v>
      </c>
      <c r="AC524" s="32">
        <v>0.23</v>
      </c>
      <c r="AD524" s="7">
        <f t="shared" si="22"/>
        <v>0.31</v>
      </c>
      <c r="AE524" s="18" t="s">
        <v>7</v>
      </c>
      <c r="AF524" s="18" t="s">
        <v>7</v>
      </c>
      <c r="AG524" s="18" t="s">
        <v>7</v>
      </c>
      <c r="AH524" s="18" t="s">
        <v>7</v>
      </c>
      <c r="AI524" s="18"/>
      <c r="AJ524" s="18">
        <v>44429</v>
      </c>
      <c r="AK524" s="18" t="s">
        <v>7</v>
      </c>
      <c r="AL524" s="18" t="s">
        <v>7</v>
      </c>
      <c r="AM524" s="18" t="s">
        <v>519</v>
      </c>
      <c r="AN524" s="18">
        <v>44470</v>
      </c>
      <c r="AO524" s="18">
        <v>44501</v>
      </c>
      <c r="AP524" s="18">
        <v>44501</v>
      </c>
      <c r="AQ524" s="18"/>
      <c r="AR524" s="18">
        <v>44501</v>
      </c>
      <c r="AS524" s="18">
        <v>44521</v>
      </c>
      <c r="AT524" s="18">
        <v>44521</v>
      </c>
      <c r="AU524" s="18" t="s">
        <v>7</v>
      </c>
      <c r="AV524" s="18">
        <v>44551</v>
      </c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23"/>
      <c r="CK524" s="18"/>
      <c r="CL524" s="9">
        <v>2</v>
      </c>
      <c r="CM524" s="18"/>
      <c r="CN524" s="10">
        <v>7</v>
      </c>
      <c r="CO524" s="11">
        <f t="shared" si="24"/>
        <v>7</v>
      </c>
      <c r="CP524" s="11" t="str">
        <f t="shared" si="19"/>
        <v>No seguimiento</v>
      </c>
      <c r="CQ524" s="11">
        <f t="shared" si="20"/>
        <v>0</v>
      </c>
      <c r="CR524" s="12">
        <f>VLOOKUP(B524,[1]Conexión!A:B,2,0)</f>
        <v>44920</v>
      </c>
      <c r="CS524" s="10"/>
      <c r="CT524" s="14"/>
      <c r="CU524" s="14"/>
      <c r="CV524" s="14">
        <f t="shared" si="23"/>
        <v>0</v>
      </c>
      <c r="CW524" s="6">
        <v>0.63616666666666666</v>
      </c>
    </row>
    <row r="525" spans="1:101" ht="38.450000000000003" customHeight="1">
      <c r="A525" s="46" t="s">
        <v>867</v>
      </c>
      <c r="B525" s="21" t="s">
        <v>868</v>
      </c>
      <c r="C525" s="51" t="s">
        <v>869</v>
      </c>
      <c r="D525" s="21">
        <v>1128404708</v>
      </c>
      <c r="E525" s="86">
        <v>40646</v>
      </c>
      <c r="F525" s="3" t="s">
        <v>59</v>
      </c>
      <c r="G525" s="2" t="s">
        <v>5</v>
      </c>
      <c r="H525" s="2" t="s">
        <v>11</v>
      </c>
      <c r="I525" s="69" t="s">
        <v>23</v>
      </c>
      <c r="J525" s="15" t="s">
        <v>33</v>
      </c>
      <c r="K525" s="24" t="s">
        <v>49</v>
      </c>
      <c r="L525" s="48">
        <v>3005414685</v>
      </c>
      <c r="M525" s="21" t="s">
        <v>28</v>
      </c>
      <c r="N525" s="4" t="str">
        <f>IFERROR(VLOOKUP(D525,[1]Clientes!A:D,4,0),"Por Actualizar")</f>
        <v>Sara Cardenas</v>
      </c>
      <c r="O525" s="21" t="s">
        <v>14</v>
      </c>
      <c r="P525" s="21" t="s">
        <v>1</v>
      </c>
      <c r="Q525" s="16" t="s">
        <v>45</v>
      </c>
      <c r="R525" s="26">
        <v>1</v>
      </c>
      <c r="S525" s="26">
        <v>0.67</v>
      </c>
      <c r="T525" s="32">
        <v>0.75</v>
      </c>
      <c r="U525" s="32">
        <v>0</v>
      </c>
      <c r="V525" s="32">
        <v>0.33</v>
      </c>
      <c r="W525" s="32">
        <v>0.25</v>
      </c>
      <c r="X525" s="32">
        <v>0</v>
      </c>
      <c r="Y525" s="32">
        <v>0</v>
      </c>
      <c r="Z525" s="32" t="s">
        <v>16</v>
      </c>
      <c r="AA525" s="32" t="s">
        <v>16</v>
      </c>
      <c r="AB525" s="32" t="s">
        <v>16</v>
      </c>
      <c r="AC525" s="32"/>
      <c r="AD525" s="7">
        <f t="shared" si="22"/>
        <v>0.375</v>
      </c>
      <c r="AE525" s="18" t="s">
        <v>69</v>
      </c>
      <c r="AF525" s="18" t="s">
        <v>7</v>
      </c>
      <c r="AG525" s="18" t="s">
        <v>7</v>
      </c>
      <c r="AH525" s="18" t="s">
        <v>7</v>
      </c>
      <c r="AI525" s="18"/>
      <c r="AJ525" s="18" t="s">
        <v>7</v>
      </c>
      <c r="AK525" s="18" t="s">
        <v>7</v>
      </c>
      <c r="AL525" s="18" t="s">
        <v>7</v>
      </c>
      <c r="AM525" s="18">
        <v>44429</v>
      </c>
      <c r="AN525" s="18" t="s">
        <v>519</v>
      </c>
      <c r="AO525" s="18">
        <v>44470</v>
      </c>
      <c r="AP525" s="18">
        <v>44490</v>
      </c>
      <c r="AQ525" s="18"/>
      <c r="AR525" s="18" t="s">
        <v>7</v>
      </c>
      <c r="AS525" s="18">
        <v>44521</v>
      </c>
      <c r="AT525" s="18">
        <v>44521</v>
      </c>
      <c r="AU525" s="18"/>
      <c r="AV525" s="18">
        <v>44551</v>
      </c>
      <c r="AW525" s="18"/>
      <c r="AX525" s="18"/>
      <c r="AY525" s="18"/>
      <c r="AZ525" s="18"/>
      <c r="BA525" s="18"/>
      <c r="BB525" s="18" t="s">
        <v>7</v>
      </c>
      <c r="BC525" s="18"/>
      <c r="BD525" s="18"/>
      <c r="BE525" s="18"/>
      <c r="BF525" s="18"/>
      <c r="BG525" s="18"/>
      <c r="BH525" s="18"/>
      <c r="BI525" s="18" t="s">
        <v>7</v>
      </c>
      <c r="BJ525" s="18"/>
      <c r="BK525" s="18"/>
      <c r="BL525" s="18"/>
      <c r="BM525" s="18"/>
      <c r="BN525" s="18"/>
      <c r="BO525" s="18"/>
      <c r="BP525" s="18"/>
      <c r="BQ525" s="18"/>
      <c r="BR525" s="18" t="s">
        <v>7</v>
      </c>
      <c r="BS525" s="18"/>
      <c r="BT525" s="18"/>
      <c r="BU525" s="18"/>
      <c r="BV525" s="18"/>
      <c r="BW525" s="18"/>
      <c r="BX525" s="18"/>
      <c r="BY525" s="18"/>
      <c r="BZ525" s="18"/>
      <c r="CA525" s="18" t="s">
        <v>7</v>
      </c>
      <c r="CB525" s="18" t="s">
        <v>7</v>
      </c>
      <c r="CC525" s="18" t="s">
        <v>7</v>
      </c>
      <c r="CD525" s="18"/>
      <c r="CE525" s="18"/>
      <c r="CF525" s="18"/>
      <c r="CG525" s="18"/>
      <c r="CH525" s="18"/>
      <c r="CI525" s="18"/>
      <c r="CJ525" s="23"/>
      <c r="CK525" s="18"/>
      <c r="CL525" s="9">
        <v>0</v>
      </c>
      <c r="CM525" s="18"/>
      <c r="CN525" s="10">
        <v>13</v>
      </c>
      <c r="CO525" s="11">
        <f t="shared" si="24"/>
        <v>13</v>
      </c>
      <c r="CP525" s="11" t="str">
        <f t="shared" si="19"/>
        <v>No seguimiento</v>
      </c>
      <c r="CQ525" s="11">
        <f t="shared" si="20"/>
        <v>0</v>
      </c>
      <c r="CR525" s="12">
        <f>VLOOKUP(B525,[1]Conexión!A:B,2,0)</f>
        <v>44942</v>
      </c>
      <c r="CS525" s="10"/>
      <c r="CT525" s="14"/>
      <c r="CU525" s="14"/>
      <c r="CV525" s="14">
        <f t="shared" si="23"/>
        <v>0</v>
      </c>
      <c r="CW525" s="6">
        <v>0.83333333333333337</v>
      </c>
    </row>
    <row r="526" spans="1:101" ht="38.450000000000003" customHeight="1">
      <c r="A526" s="46" t="s">
        <v>870</v>
      </c>
      <c r="B526" s="21" t="s">
        <v>871</v>
      </c>
      <c r="C526" s="51" t="s">
        <v>872</v>
      </c>
      <c r="D526" s="21">
        <v>43626729</v>
      </c>
      <c r="E526" s="86">
        <v>40588</v>
      </c>
      <c r="F526" s="2" t="s">
        <v>5</v>
      </c>
      <c r="G526" s="45" t="s">
        <v>10</v>
      </c>
      <c r="H526" s="2" t="s">
        <v>11</v>
      </c>
      <c r="I526" s="59" t="s">
        <v>23</v>
      </c>
      <c r="J526" s="16" t="s">
        <v>36</v>
      </c>
      <c r="K526" s="16" t="s">
        <v>70</v>
      </c>
      <c r="L526" s="48" t="s">
        <v>873</v>
      </c>
      <c r="M526" s="21" t="s">
        <v>55</v>
      </c>
      <c r="N526" s="4" t="str">
        <f>IFERROR(VLOOKUP(D526,[1]Clientes!A:D,4,0),"Por Actualizar")</f>
        <v>John Duque</v>
      </c>
      <c r="O526" s="21" t="s">
        <v>14</v>
      </c>
      <c r="P526" s="21" t="s">
        <v>15</v>
      </c>
      <c r="Q526" s="20" t="str">
        <f>IFERROR(VLOOKUP(D526,[1]Clientes!A:C,3,0),"Por Actualizar")</f>
        <v>Puntos colombia</v>
      </c>
      <c r="R526" s="26" t="s">
        <v>30</v>
      </c>
      <c r="S526" s="32">
        <v>0.42</v>
      </c>
      <c r="T526" s="32">
        <v>0.38</v>
      </c>
      <c r="U526" s="32">
        <v>0.13</v>
      </c>
      <c r="V526" s="32">
        <v>0</v>
      </c>
      <c r="W526" s="32">
        <v>0</v>
      </c>
      <c r="X526" s="32" t="s">
        <v>30</v>
      </c>
      <c r="Y526" s="32" t="s">
        <v>30</v>
      </c>
      <c r="Z526" s="32" t="s">
        <v>30</v>
      </c>
      <c r="AA526" s="32" t="s">
        <v>30</v>
      </c>
      <c r="AB526" s="32" t="s">
        <v>30</v>
      </c>
      <c r="AC526" s="32" t="s">
        <v>30</v>
      </c>
      <c r="AD526" s="7">
        <f t="shared" si="22"/>
        <v>0.186</v>
      </c>
      <c r="AE526" s="18" t="s">
        <v>7</v>
      </c>
      <c r="AF526" s="18" t="s">
        <v>7</v>
      </c>
      <c r="AG526" s="18" t="s">
        <v>7</v>
      </c>
      <c r="AH526" s="18" t="s">
        <v>7</v>
      </c>
      <c r="AI526" s="18"/>
      <c r="AJ526" s="18" t="s">
        <v>7</v>
      </c>
      <c r="AK526" s="18" t="s">
        <v>7</v>
      </c>
      <c r="AL526" s="18" t="s">
        <v>7</v>
      </c>
      <c r="AM526" s="18">
        <v>44531</v>
      </c>
      <c r="AN526" s="18">
        <v>44562</v>
      </c>
      <c r="AO526" s="18">
        <v>44470</v>
      </c>
      <c r="AP526" s="18">
        <v>44501</v>
      </c>
      <c r="AQ526" s="18"/>
      <c r="AR526" s="18" t="s">
        <v>7</v>
      </c>
      <c r="AS526" s="18">
        <v>44521</v>
      </c>
      <c r="AT526" s="18">
        <v>44531</v>
      </c>
      <c r="AU526" s="18">
        <v>44531</v>
      </c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 t="s">
        <v>7</v>
      </c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 t="s">
        <v>7</v>
      </c>
      <c r="CD526" s="18"/>
      <c r="CE526" s="18"/>
      <c r="CF526" s="18"/>
      <c r="CG526" s="18"/>
      <c r="CH526" s="18"/>
      <c r="CI526" s="18"/>
      <c r="CJ526" s="23"/>
      <c r="CK526" s="18"/>
      <c r="CL526" s="9">
        <v>3</v>
      </c>
      <c r="CM526" s="18"/>
      <c r="CN526" s="10">
        <v>10</v>
      </c>
      <c r="CO526" s="11">
        <f t="shared" si="24"/>
        <v>10</v>
      </c>
      <c r="CP526" s="11" t="str">
        <f t="shared" si="19"/>
        <v>No seguimiento</v>
      </c>
      <c r="CQ526" s="11">
        <f t="shared" si="20"/>
        <v>0</v>
      </c>
      <c r="CR526" s="12">
        <f>VLOOKUP(B526,[1]Conexión!A:B,2,0)</f>
        <v>44770</v>
      </c>
      <c r="CS526" s="10"/>
      <c r="CT526" s="14"/>
      <c r="CU526" s="14"/>
      <c r="CV526" s="14">
        <f t="shared" si="23"/>
        <v>0</v>
      </c>
      <c r="CW526" s="6">
        <v>0.47083333333333333</v>
      </c>
    </row>
    <row r="527" spans="1:101" ht="38.450000000000003" customHeight="1">
      <c r="A527" s="46" t="s">
        <v>874</v>
      </c>
      <c r="B527" s="21" t="s">
        <v>875</v>
      </c>
      <c r="C527" s="51" t="s">
        <v>876</v>
      </c>
      <c r="D527" s="21">
        <v>32140831</v>
      </c>
      <c r="E527" s="86">
        <v>39456</v>
      </c>
      <c r="F527" s="2" t="s">
        <v>5</v>
      </c>
      <c r="G527" s="2" t="s">
        <v>5</v>
      </c>
      <c r="H527" s="98" t="s">
        <v>11</v>
      </c>
      <c r="I527" s="59" t="s">
        <v>23</v>
      </c>
      <c r="J527" s="40" t="s">
        <v>35</v>
      </c>
      <c r="K527" s="16" t="s">
        <v>49</v>
      </c>
      <c r="L527" s="48">
        <v>3195224604</v>
      </c>
      <c r="M527" s="21" t="s">
        <v>28</v>
      </c>
      <c r="N527" s="4" t="str">
        <f>IFERROR(VLOOKUP(D527,[1]Clientes!A:D,4,0),"Por Actualizar")</f>
        <v>John Duque</v>
      </c>
      <c r="O527" s="21" t="s">
        <v>14</v>
      </c>
      <c r="P527" s="21" t="s">
        <v>15</v>
      </c>
      <c r="Q527" s="20" t="str">
        <f>IFERROR(VLOOKUP(D527,[1]Clientes!A:C,3,0),"Por Actualizar")</f>
        <v>Puntos colombia</v>
      </c>
      <c r="R527" s="26" t="s">
        <v>30</v>
      </c>
      <c r="S527" s="32">
        <v>0.67</v>
      </c>
      <c r="T527" s="32">
        <v>0.8</v>
      </c>
      <c r="U527" s="32">
        <v>0.4</v>
      </c>
      <c r="V527" s="32">
        <v>0.67</v>
      </c>
      <c r="W527" s="32">
        <v>0.5</v>
      </c>
      <c r="X527" s="32">
        <v>0</v>
      </c>
      <c r="Y527" s="32" t="s">
        <v>30</v>
      </c>
      <c r="Z527" s="32" t="s">
        <v>30</v>
      </c>
      <c r="AA527" s="32" t="s">
        <v>30</v>
      </c>
      <c r="AB527" s="32" t="s">
        <v>30</v>
      </c>
      <c r="AC527" s="32" t="s">
        <v>30</v>
      </c>
      <c r="AD527" s="7">
        <f>IFERROR(AVERAGE(R527:AC527),"Pendiente actualizar")</f>
        <v>0.50666666666666671</v>
      </c>
      <c r="AE527" s="18" t="s">
        <v>7</v>
      </c>
      <c r="AF527" s="18" t="s">
        <v>7</v>
      </c>
      <c r="AG527" s="18" t="s">
        <v>7</v>
      </c>
      <c r="AH527" s="18" t="s">
        <v>7</v>
      </c>
      <c r="AI527" s="18"/>
      <c r="AJ527" s="18" t="s">
        <v>7</v>
      </c>
      <c r="AK527" s="18" t="s">
        <v>7</v>
      </c>
      <c r="AL527" s="18" t="s">
        <v>7</v>
      </c>
      <c r="AM527" s="18" t="s">
        <v>7</v>
      </c>
      <c r="AN527" s="18" t="s">
        <v>7</v>
      </c>
      <c r="AO527" s="18" t="s">
        <v>7</v>
      </c>
      <c r="AP527" s="18" t="s">
        <v>7</v>
      </c>
      <c r="AQ527" s="18" t="s">
        <v>7</v>
      </c>
      <c r="AR527" s="18" t="s">
        <v>7</v>
      </c>
      <c r="AS527" s="18" t="s">
        <v>7</v>
      </c>
      <c r="AT527" s="18" t="s">
        <v>7</v>
      </c>
      <c r="AU527" s="18" t="s">
        <v>7</v>
      </c>
      <c r="AV527" s="18">
        <v>44490</v>
      </c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 t="s">
        <v>7</v>
      </c>
      <c r="BI527" s="18"/>
      <c r="BJ527" s="18"/>
      <c r="BK527" s="18"/>
      <c r="BL527" s="18"/>
      <c r="BM527" s="18"/>
      <c r="BN527" s="18"/>
      <c r="BO527" s="18"/>
      <c r="BP527" s="18"/>
      <c r="BQ527" s="18"/>
      <c r="BR527" s="18" t="s">
        <v>7</v>
      </c>
      <c r="BS527" s="18"/>
      <c r="BT527" s="18"/>
      <c r="BU527" s="18"/>
      <c r="BV527" s="18"/>
      <c r="BW527" s="18"/>
      <c r="BX527" s="18"/>
      <c r="BY527" s="18"/>
      <c r="BZ527" s="18"/>
      <c r="CA527" s="18"/>
      <c r="CB527" s="18" t="s">
        <v>7</v>
      </c>
      <c r="CC527" s="18"/>
      <c r="CD527" s="18"/>
      <c r="CE527" s="18"/>
      <c r="CF527" s="18"/>
      <c r="CG527" s="18"/>
      <c r="CH527" s="18"/>
      <c r="CI527" s="18"/>
      <c r="CJ527" s="23"/>
      <c r="CK527" s="18"/>
      <c r="CL527" s="9">
        <v>2</v>
      </c>
      <c r="CM527" s="18"/>
      <c r="CN527" s="10">
        <v>19</v>
      </c>
      <c r="CO527" s="11">
        <f t="shared" si="24"/>
        <v>19</v>
      </c>
      <c r="CP527" s="11" t="str">
        <f t="shared" si="19"/>
        <v>No seguimiento</v>
      </c>
      <c r="CQ527" s="11">
        <f t="shared" si="20"/>
        <v>0</v>
      </c>
      <c r="CR527" s="12">
        <f>VLOOKUP(B527,[1]Conexión!A:B,2,0)</f>
        <v>44938</v>
      </c>
      <c r="CS527" s="10"/>
      <c r="CT527" s="14"/>
      <c r="CU527" s="14">
        <v>1</v>
      </c>
      <c r="CV527" s="14">
        <f t="shared" si="23"/>
        <v>1</v>
      </c>
      <c r="CW527" s="6">
        <v>0.61816666666666675</v>
      </c>
    </row>
  </sheetData>
  <conditionalFormatting sqref="G2:G283">
    <cfRule type="expression" dxfId="25" priority="1" stopIfTrue="1">
      <formula>MOD(MID(U2,1,FIND(".",U2)-1),2)=1</formula>
    </cfRule>
  </conditionalFormatting>
  <conditionalFormatting sqref="L2:L283">
    <cfRule type="expression" dxfId="24" priority="2" stopIfTrue="1">
      <formula>MOD(MID(R2,1,FIND(".",R2)-1),2)=1</formula>
    </cfRule>
  </conditionalFormatting>
  <conditionalFormatting sqref="L2:L283">
    <cfRule type="expression" dxfId="23" priority="3" stopIfTrue="1">
      <formula>MOD(MID(S2,1,FIND(".",S2)-1),2)=1</formula>
    </cfRule>
  </conditionalFormatting>
  <conditionalFormatting sqref="F2:F5 G2:J283">
    <cfRule type="expression" dxfId="22" priority="4" stopIfTrue="1">
      <formula>MOD(MID(R2,1,FIND(".",R2)-1),2)=1</formula>
    </cfRule>
  </conditionalFormatting>
  <conditionalFormatting sqref="H5:H283">
    <cfRule type="expression" dxfId="21" priority="5" stopIfTrue="1">
      <formula>MOD(MID(U5,1,FIND(".",U5)-1),2)=1</formula>
    </cfRule>
  </conditionalFormatting>
  <conditionalFormatting sqref="F2:F5 G5:G283">
    <cfRule type="expression" dxfId="20" priority="6" stopIfTrue="1">
      <formula>MOD(MID(S2,1,FIND(".",S2)-1),2)=1</formula>
    </cfRule>
  </conditionalFormatting>
  <conditionalFormatting sqref="M2:M283">
    <cfRule type="expression" dxfId="19" priority="7" stopIfTrue="1">
      <formula>MOD(MID(Z2,1,FIND(".",Z2)-1),2)=1</formula>
    </cfRule>
  </conditionalFormatting>
  <conditionalFormatting sqref="K2:L283 U2:U283 Y2:Y283 AC2:AC283 AG2:AG283 AK2:AK283 AO2:AO283 AS2:AS283 AW2:AW283 BA2:BA80 G5:G283 A2:F283">
    <cfRule type="expression" dxfId="18" priority="8" stopIfTrue="1">
      <formula>MOD(MID(#REF!,1,FIND(".",#REF!)-1),2)=1</formula>
    </cfRule>
  </conditionalFormatting>
  <conditionalFormatting sqref="B2:C283 D2:D4 K2:K283 U2:U283 Y2:Y283 AC2:AC283 AG2:AG283 AK2:AK283 AO2:AO283 AS2:AS283 AW2:AW283 BA2:BA80 E2:E283">
    <cfRule type="expression" dxfId="17" priority="9" stopIfTrue="1">
      <formula>MOD(MID(#REF!,1,FIND(".",#REF!)-1),2)=1</formula>
    </cfRule>
  </conditionalFormatting>
  <conditionalFormatting sqref="B11:B14 C11:C73 D11:D13 E11:F14 K11:K13 B17 B20">
    <cfRule type="expression" dxfId="16" priority="10" stopIfTrue="1">
      <formula>MOD(MID(#REF!,1,FIND(".",#REF!)-1),2)=1</formula>
    </cfRule>
  </conditionalFormatting>
  <conditionalFormatting sqref="K2:K283 B3:B283 D3:D10 E3:E283 C4:C283 D74:D283">
    <cfRule type="expression" dxfId="15" priority="11" stopIfTrue="1">
      <formula>MOD(MID(#REF!,1,FIND(".",#REF!)-1),2)=1</formula>
    </cfRule>
  </conditionalFormatting>
  <conditionalFormatting sqref="B14:D18 E14:E21 F14:F15 K14:K18 F17:F18 D28 E28:E31 K28">
    <cfRule type="expression" dxfId="14" priority="12" stopIfTrue="1">
      <formula>MOD(MID(#REF!,1,FIND(".",#REF!)-1),2)=1</formula>
    </cfRule>
  </conditionalFormatting>
  <conditionalFormatting sqref="B14:G14 K14 L14:L283">
    <cfRule type="expression" dxfId="13" priority="13" stopIfTrue="1">
      <formula>MOD(MID(#REF!,1,FIND(".",#REF!)-1),2)=1</formula>
    </cfRule>
  </conditionalFormatting>
  <conditionalFormatting sqref="B15:D15 E15:E21 F15:G15 K15 L15:L283 E28:E31">
    <cfRule type="expression" dxfId="12" priority="14" stopIfTrue="1">
      <formula>MOD(MID(#REF!,1,FIND(".",#REF!)-1),2)=1</formula>
    </cfRule>
  </conditionalFormatting>
  <conditionalFormatting sqref="B16:D16 E16:E21 F16:G16 K16 L16:L283 E28:E31">
    <cfRule type="expression" dxfId="11" priority="15" stopIfTrue="1">
      <formula>MOD(MID(#REF!,1,FIND(".",#REF!)-1),2)=1</formula>
    </cfRule>
  </conditionalFormatting>
  <conditionalFormatting sqref="B17:D17 E17:E21 F17:F18 G17 K17 L17:L283 E28:E31">
    <cfRule type="expression" dxfId="10" priority="16" stopIfTrue="1">
      <formula>MOD(MID(#REF!,1,FIND(".",#REF!)-1),2)=1</formula>
    </cfRule>
  </conditionalFormatting>
  <conditionalFormatting sqref="B18:D18 E18:E21 F18:G18 K18 L18:L283 D28 E28:E31 F28:F256 G28 K28 F259:F283">
    <cfRule type="expression" dxfId="9" priority="17" stopIfTrue="1">
      <formula>MOD(MID(#REF!,1,FIND(".",#REF!)-1),2)=1</formula>
    </cfRule>
  </conditionalFormatting>
  <conditionalFormatting sqref="B19:D19 E19:E21 F19:G19 K19 L19:L283 D29 E29:E31 F29:F256 G29 K29 F259:F283">
    <cfRule type="expression" dxfId="8" priority="18" stopIfTrue="1">
      <formula>MOD(MID(#REF!,1,FIND(".",#REF!)-1),2)=1</formula>
    </cfRule>
  </conditionalFormatting>
  <conditionalFormatting sqref="B19:D19 E19:E21 F19 K19 D29 E29:E31 K29">
    <cfRule type="expression" dxfId="7" priority="19" stopIfTrue="1">
      <formula>MOD(MID(#REF!,1,FIND(".",#REF!)-1),2)=1</formula>
    </cfRule>
  </conditionalFormatting>
  <conditionalFormatting sqref="B20:D20 E20:E21 F20:G20 K20 L20:L283 E30:E31">
    <cfRule type="expression" dxfId="6" priority="20" stopIfTrue="1">
      <formula>MOD(MID(#REF!,1,FIND(".",#REF!)-1),2)=1</formula>
    </cfRule>
  </conditionalFormatting>
  <conditionalFormatting sqref="B21:B32 C21:G21 K21 L21:L283 D30:E31 F30:F256 G30:G31 K30:K31 F259:F283">
    <cfRule type="expression" dxfId="5" priority="21" stopIfTrue="1">
      <formula>MOD(MID(#REF!,1,FIND(".",#REF!)-1),2)=1</formula>
    </cfRule>
  </conditionalFormatting>
  <conditionalFormatting sqref="B22:C22 D22:D23 E22:E24 F22:F23 G22 K22 L22:L283 B26 B30 D32:E33 F32:F256 G32 K32 F259:F283">
    <cfRule type="expression" dxfId="4" priority="22" stopIfTrue="1">
      <formula>MOD(MID(#REF!,1,FIND(".",#REF!)-1),2)=1</formula>
    </cfRule>
  </conditionalFormatting>
  <conditionalFormatting sqref="N2:O283 T2:T283 X2:X283 AB2:AB283 AF2:AF283 AJ2:AJ283 AN2:AN283 AR2:AR283 AV2:AV283 AZ2:AZ80 P48:R48">
    <cfRule type="cellIs" dxfId="3" priority="23" operator="equal">
      <formula>"Exitoso"</formula>
    </cfRule>
  </conditionalFormatting>
  <conditionalFormatting sqref="N2:O283 T2:T283 X2:X283 AB2:AB283 AF2:AF283 AJ2:AJ283 AN2:AN283 AR2:AR283 AV2:AV283 AZ2:AZ80 P48:R48">
    <cfRule type="cellIs" dxfId="2" priority="24" operator="equal">
      <formula>"Fallido"</formula>
    </cfRule>
  </conditionalFormatting>
  <conditionalFormatting sqref="N2:O283 T2:T283 X2:X283 AB2:AB283 AF2:AF283 AJ2:AJ283 AN2:AN283 AR2:AR283 AV2:AV283 AZ2:AZ80 P48:R48">
    <cfRule type="cellIs" dxfId="1" priority="25" operator="equal">
      <formula>"Cancelado"</formula>
    </cfRule>
  </conditionalFormatting>
  <conditionalFormatting sqref="N2:O283 T2:T283 X2:X283 AB2:AB283 AF2:AF283 AJ2:AJ283 AN2:AN283 AR2:AR283 AV2:AV283 AZ2:AZ80 P48:R48">
    <cfRule type="cellIs" dxfId="0" priority="26" operator="equal">
      <formula>"Bloqueado"</formula>
    </cfRule>
  </conditionalFormatting>
  <dataValidations count="5">
    <dataValidation type="list" allowBlank="1" sqref="H335:H365 H284:H333 H457:H527 H367:H432 H434:H455" xr:uid="{62BA90A9-714D-4268-88FF-32A09FB2767E}">
      <formula1>"No iniciado,En proceso (falta TH),Terminado,Enviado"</formula1>
    </dataValidation>
    <dataValidation type="list" allowBlank="1" sqref="H334 H456 H433 H366" xr:uid="{0AF1A388-AF43-45BF-A682-39A446BEEEA6}">
      <formula1>"No iniciado,En proceso,Terminado,Enviado"</formula1>
    </dataValidation>
    <dataValidation type="list" allowBlank="1" sqref="F371:G371 F390:G390 F393:G393 F413:F414 F424 F430 F460 F502:G502 F510:G510 F514:G514 F517:G517 F322 F497 F505 G518:G519 F482 F450 G516 F494:G494 G391:G392 F492 G503 G523:G525 G511:G513 G521 G506:G508 F487 F397 F473 G462:G465 G486:G487 G380:G389 G495 G394:G398 F338 G367:G370 F369 G400:G442 G468:G482 G484 G527 G489:G493 G444:G460 F500 G498:G500 G372:G378 G284:G365" xr:uid="{972B40FD-9C53-4230-92A4-8D9409080E3D}">
      <formula1>"Fredy,Santiago,Edwar"</formula1>
    </dataValidation>
    <dataValidation type="list" allowBlank="1" sqref="K2:K283" xr:uid="{B032B747-F2BC-4911-AFE0-228B5EB12F60}">
      <formula1>"Si,No"</formula1>
    </dataValidation>
    <dataValidation type="list" allowBlank="1" showErrorMessage="1" sqref="AZ2:AZ80 T2:T283 X2:X283 AB2:AB283 AF2:AF283 AJ2:AJ283 AN2:AN283 AR2:AR283 AV2:AV283" xr:uid="{188B8B54-6D40-4C2D-ACF0-7C96331F7BB7}">
      <formula1>$L$6:$L$11</formula1>
    </dataValidation>
  </dataValidations>
  <hyperlinks>
    <hyperlink ref="C284" r:id="rId1" xr:uid="{61458E56-0909-437C-BDF6-3D053A788FA1}"/>
    <hyperlink ref="C285" r:id="rId2" xr:uid="{1A5F98D3-EB9B-4D6E-BB80-9DE1924BD2B1}"/>
    <hyperlink ref="C286" r:id="rId3" xr:uid="{0080E71A-FD15-47D5-B47E-ABF798E63CB5}"/>
    <hyperlink ref="C287" r:id="rId4" xr:uid="{86FB576E-A2F3-4C01-B2C8-D8E9CCF5C1A8}"/>
    <hyperlink ref="C288" r:id="rId5" xr:uid="{12C22B65-3453-4CB8-9ED8-B8357627AD76}"/>
    <hyperlink ref="C289" r:id="rId6" xr:uid="{DD6F518A-2123-49B9-A637-A3FEE0DDB510}"/>
    <hyperlink ref="C290" r:id="rId7" xr:uid="{C642FF8F-EBAE-48D8-9A73-E956DBE2361C}"/>
    <hyperlink ref="C291" r:id="rId8" xr:uid="{47D55196-4043-4338-B9A5-BEC9100CD714}"/>
    <hyperlink ref="C292" r:id="rId9" xr:uid="{8DC2B64A-6634-4913-BF69-98CFDA307F9A}"/>
    <hyperlink ref="C293" r:id="rId10" xr:uid="{BCCBD4E9-FF8F-48D5-BAFA-1567AD3C79F9}"/>
    <hyperlink ref="C294" r:id="rId11" xr:uid="{BB95C6EA-FC07-4A21-B8BC-73EFA86FE280}"/>
    <hyperlink ref="C295" r:id="rId12" xr:uid="{631A6880-1F12-4476-AC63-AD4B9897EF2D}"/>
    <hyperlink ref="C296" r:id="rId13" xr:uid="{1934AE9B-C4E0-4227-A60D-B38BFC0F0CE6}"/>
    <hyperlink ref="C297" r:id="rId14" xr:uid="{08F35E4A-D830-42C8-AE02-BF7387F34783}"/>
    <hyperlink ref="C298" r:id="rId15" xr:uid="{B290C9DC-A4CA-4D2C-A0CF-51159C0B72CC}"/>
    <hyperlink ref="C429" r:id="rId16" xr:uid="{3A2DFF0C-507A-4D3D-96E8-EEC2227364AA}"/>
    <hyperlink ref="C300" r:id="rId17" xr:uid="{C276B1C8-6234-4FCA-A26A-06CA5F4C5A8E}"/>
    <hyperlink ref="C301" r:id="rId18" xr:uid="{05455284-BF94-4B59-9C60-DB010F72DD3E}"/>
    <hyperlink ref="C302" r:id="rId19" xr:uid="{8CCF5C11-317B-43E7-8147-DD717A60E008}"/>
    <hyperlink ref="C303" r:id="rId20" xr:uid="{E5F1CED2-7F75-4FAA-B406-E4857D8C9D59}"/>
    <hyperlink ref="C299" r:id="rId21" xr:uid="{E126FB5B-D432-48E7-A793-DFAD224037C7}"/>
    <hyperlink ref="C305" r:id="rId22" xr:uid="{C1048E49-7FF0-403E-86A7-E10B15664621}"/>
    <hyperlink ref="C304" r:id="rId23" xr:uid="{A816EAC0-4025-4D70-8EE1-AE4A5F458586}"/>
    <hyperlink ref="C307" r:id="rId24" xr:uid="{243A636D-E884-47DE-ABD3-5422C7FA7557}"/>
    <hyperlink ref="C308" r:id="rId25" xr:uid="{EFAB4433-DE4E-4B33-8CCB-C83C2E7400C6}"/>
    <hyperlink ref="C306" r:id="rId26" xr:uid="{62F1AC3F-14A2-461F-B3AD-834A98E2894D}"/>
    <hyperlink ref="C309" r:id="rId27" xr:uid="{CA389B0D-A62B-4E36-8ACF-8E6D8B04A99F}"/>
    <hyperlink ref="C310" r:id="rId28" xr:uid="{D8A31E77-F736-4537-A55C-400D723FB424}"/>
    <hyperlink ref="C312" r:id="rId29" xr:uid="{24ABE721-C235-465F-8C6E-946A2A323098}"/>
    <hyperlink ref="C313" r:id="rId30" xr:uid="{71FA0210-4178-46FE-8860-F7D704B8032B}"/>
    <hyperlink ref="C311" r:id="rId31" xr:uid="{00320C2D-EDA1-4F4D-8D63-979B1208186A}"/>
    <hyperlink ref="C314" r:id="rId32" xr:uid="{235650DE-C244-42C3-AA48-190D1B8DF449}"/>
    <hyperlink ref="C315" r:id="rId33" xr:uid="{246C3A2B-3AF8-4910-9ECE-6AFA71F102B0}"/>
    <hyperlink ref="C316" r:id="rId34" xr:uid="{B8EDD508-A79A-4448-BDA4-58038FD0C372}"/>
    <hyperlink ref="C317" r:id="rId35" xr:uid="{61D019E3-732A-41B0-BA55-EF0FF62F7874}"/>
    <hyperlink ref="C318" r:id="rId36" xr:uid="{ABA20F12-0D37-4D82-B37A-7AFD521C229F}"/>
    <hyperlink ref="C319" r:id="rId37" xr:uid="{2777585C-3614-4592-A2D2-D71B634A74C8}"/>
    <hyperlink ref="C321" r:id="rId38" xr:uid="{6CF57B54-9E74-46D9-95D3-5D346D8094EE}"/>
    <hyperlink ref="C320" r:id="rId39" xr:uid="{1AA64A3B-28AD-4808-904B-E92C8A4EEF7B}"/>
    <hyperlink ref="C323" r:id="rId40" xr:uid="{5BF9361C-C41A-4184-9102-D4F806F29429}"/>
    <hyperlink ref="C322" r:id="rId41" xr:uid="{6F4DE349-5EB7-40FC-902D-98CF7C4DE565}"/>
    <hyperlink ref="C324" r:id="rId42" xr:uid="{6FE1A01C-AF35-4FE3-967E-D7794633F30A}"/>
    <hyperlink ref="C325" r:id="rId43" xr:uid="{E2DC60D1-37BB-4204-96A8-4CDAC1D7B926}"/>
    <hyperlink ref="C327" r:id="rId44" xr:uid="{4F79039D-DC9C-4D93-A1DC-1F646BF6D86A}"/>
    <hyperlink ref="C328" r:id="rId45" xr:uid="{82A3F023-B37D-436A-8C5C-C29640BE2E3B}"/>
    <hyperlink ref="C326" r:id="rId46" xr:uid="{05FA0B64-2BE6-4B95-968C-27A4C24E66F1}"/>
    <hyperlink ref="C329" r:id="rId47" xr:uid="{C5BEC1E5-3075-4B60-909E-0C8F857EEE7C}"/>
    <hyperlink ref="C330" r:id="rId48" xr:uid="{96BE2361-E188-47C6-9B85-D1A38D1114BC}"/>
    <hyperlink ref="C332" r:id="rId49" xr:uid="{41344335-3E22-41BD-B8E8-EF07A770902D}"/>
    <hyperlink ref="C333" r:id="rId50" xr:uid="{AEDC461E-B51F-406C-A46E-D4EA8E3747B9}"/>
    <hyperlink ref="C331" r:id="rId51" xr:uid="{D1DED61D-814B-48D7-A7E5-CFE8A3ECADE9}"/>
    <hyperlink ref="C334" r:id="rId52" xr:uid="{49E8FFB2-D617-4424-B024-9B775BE49B10}"/>
    <hyperlink ref="C336" r:id="rId53" xr:uid="{B9A02254-3CFA-4F0D-8725-696A8A834844}"/>
    <hyperlink ref="C337" r:id="rId54" xr:uid="{BCF3AB4D-0D74-457C-982C-B3941129A1C6}"/>
    <hyperlink ref="C335" r:id="rId55" xr:uid="{1E137536-1BDF-48F9-B948-169A83CBD0CC}"/>
    <hyperlink ref="C338" r:id="rId56" xr:uid="{026DEAE5-8911-413B-9445-2ACD7E591C47}"/>
    <hyperlink ref="C339" r:id="rId57" xr:uid="{2A3627A6-587E-4E3F-986E-AE06F0CD975C}"/>
    <hyperlink ref="C340" r:id="rId58" xr:uid="{C9628536-6DA2-48E7-812A-4D33760B2CC8}"/>
    <hyperlink ref="C342" r:id="rId59" xr:uid="{F86BE41F-7771-4391-8EDB-FBB6B1162B61}"/>
    <hyperlink ref="C343" r:id="rId60" xr:uid="{1319EBC7-5179-4461-A395-5E1C7D6E33FC}"/>
    <hyperlink ref="C341" r:id="rId61" xr:uid="{CD616B2B-1202-4DCE-9EE3-88E9BDF65043}"/>
    <hyperlink ref="C344" r:id="rId62" xr:uid="{9FC2D1FE-EA16-44DB-80FB-7F6045CCBFE2}"/>
    <hyperlink ref="C345" r:id="rId63" xr:uid="{6FB75E28-014D-40E8-9F86-8CCF6852FA0B}"/>
    <hyperlink ref="C347" r:id="rId64" xr:uid="{198D94E2-195D-4409-9486-C52A45C0BDF1}"/>
    <hyperlink ref="C430" r:id="rId65" xr:uid="{0DF0D07A-FB62-4353-B2FC-FC01A16C6A97}"/>
    <hyperlink ref="C349" r:id="rId66" xr:uid="{3307B3DA-29A1-408D-B74B-7C30430BAE38}"/>
    <hyperlink ref="C350" r:id="rId67" xr:uid="{DD354923-8210-4C6F-876B-029BB3CB1717}"/>
    <hyperlink ref="C346" r:id="rId68" xr:uid="{9FB29392-6219-4714-BD57-4391C6068D00}"/>
    <hyperlink ref="C352" r:id="rId69" xr:uid="{84A4C25A-3878-4D77-A3A3-6472CB4B8EBD}"/>
    <hyperlink ref="C348" r:id="rId70" xr:uid="{93671FB4-F039-4588-9911-5875DCC1F230}"/>
    <hyperlink ref="C354" r:id="rId71" xr:uid="{5E2604F8-76A4-40A3-86C9-CD8295CBC0E2}"/>
    <hyperlink ref="C356" r:id="rId72" xr:uid="{6CC3A091-546D-4481-A7BB-673716D8FDAE}"/>
    <hyperlink ref="C357" r:id="rId73" xr:uid="{2AEB745B-B5E5-41AA-A2AC-8716090F0175}"/>
    <hyperlink ref="C358" r:id="rId74" xr:uid="{AAD4E60F-560A-4682-A22E-C6D4C55B47CE}"/>
    <hyperlink ref="C351" r:id="rId75" xr:uid="{8BC5F07A-6DAF-47FF-B226-DBA17BB8AF82}"/>
    <hyperlink ref="C359" r:id="rId76" xr:uid="{5FB49629-9344-4ABB-ABCB-07281502D0C2}"/>
    <hyperlink ref="C353" r:id="rId77" xr:uid="{760CF00E-9F6C-4294-B3C3-EF9B83F9FB47}"/>
    <hyperlink ref="C355" r:id="rId78" xr:uid="{A33BCF16-C36A-4ADA-BFB3-CAC9B336A27A}"/>
    <hyperlink ref="C361" r:id="rId79" xr:uid="{6653444B-3403-460E-AEB2-4D9A4C4CE15C}"/>
    <hyperlink ref="C363" r:id="rId80" xr:uid="{45230905-7764-4F0E-8BFD-632659F91F89}"/>
    <hyperlink ref="C360" r:id="rId81" xr:uid="{30C51048-8461-4A6A-A11D-7A1C1342316B}"/>
    <hyperlink ref="C362" r:id="rId82" xr:uid="{7A7021EC-D578-43D1-9E38-08233CF228B4}"/>
    <hyperlink ref="C364" r:id="rId83" xr:uid="{19C07252-335E-4525-BEF5-B0C901C98385}"/>
    <hyperlink ref="C365" r:id="rId84" xr:uid="{87B5B789-8DA7-4E79-9FFB-B7C4FD4F61F8}"/>
    <hyperlink ref="C433" r:id="rId85" xr:uid="{E692E0DD-3A59-4D08-AD50-901BD53E4F40}"/>
    <hyperlink ref="C368" r:id="rId86" xr:uid="{0896D2D0-7C06-485B-9D9C-8E3028E74581}"/>
    <hyperlink ref="C366" r:id="rId87" xr:uid="{D6CB8F51-33D6-4F58-B82A-9AA575D56217}"/>
    <hyperlink ref="C367" r:id="rId88" xr:uid="{C7D8FA5B-F40B-4C4E-9433-CFBBB8961D14}"/>
    <hyperlink ref="C370" r:id="rId89" xr:uid="{F7269671-F57B-41AD-9A3D-453E30F1EB6D}"/>
    <hyperlink ref="C369" r:id="rId90" xr:uid="{94C011A4-8997-4536-95BD-5F23052170AF}"/>
    <hyperlink ref="C434" r:id="rId91" xr:uid="{04FBEE8F-6D73-48BC-850F-7445069AD4F9}"/>
    <hyperlink ref="C372" r:id="rId92" xr:uid="{16153596-6991-4787-938D-F5B9C527FEF8}"/>
    <hyperlink ref="C371" r:id="rId93" xr:uid="{A184A432-2D43-4D42-B199-D666B0B875A8}"/>
    <hyperlink ref="C377" r:id="rId94" xr:uid="{7160F363-D3E4-436E-B4C9-123852EC56FA}"/>
    <hyperlink ref="C379" r:id="rId95" xr:uid="{465332A1-EE0A-4C6B-8451-02E332213D64}"/>
    <hyperlink ref="C380" r:id="rId96" xr:uid="{75490258-6C23-492B-8280-2745738E7A97}"/>
    <hyperlink ref="C373" r:id="rId97" xr:uid="{202715A2-06BD-4A8E-ABB1-4B85D53D0F81}"/>
    <hyperlink ref="C381" r:id="rId98" xr:uid="{0D63284A-1EE9-49A9-8979-BF2C638681B6}"/>
    <hyperlink ref="C374" r:id="rId99" xr:uid="{4C4EDA66-0DC0-40E9-B657-5908E5DD92A8}"/>
    <hyperlink ref="C383" r:id="rId100" xr:uid="{D3D29E7A-4744-484A-B964-E52A9F47B9E4}"/>
    <hyperlink ref="C384" r:id="rId101" xr:uid="{89B29EA7-F895-4397-8143-85016A4C1DC1}"/>
    <hyperlink ref="C375" r:id="rId102" xr:uid="{FE306EC6-9A11-4564-BAFB-6B387C44C3AD}"/>
    <hyperlink ref="C387" r:id="rId103" xr:uid="{C481A5A1-B2B7-4AD5-B7AF-1BD4F1075100}"/>
    <hyperlink ref="C388" r:id="rId104" xr:uid="{94E32274-9985-4DA8-87F2-8A8B56BCE955}"/>
    <hyperlink ref="C376" r:id="rId105" xr:uid="{6419A594-4289-4832-B5BF-252147E6A055}"/>
    <hyperlink ref="C378" r:id="rId106" xr:uid="{FF2F32C6-AD70-4B80-92DC-904853A7E546}"/>
    <hyperlink ref="C391" r:id="rId107" xr:uid="{37B4D6F9-F739-4A22-B178-047765013B73}"/>
    <hyperlink ref="C392" r:id="rId108" xr:uid="{1CFA2E59-51B0-432B-87A8-B806226FAA65}"/>
    <hyperlink ref="C394" r:id="rId109" xr:uid="{A2DD22E3-23CF-4E10-9702-D2330553F652}"/>
    <hyperlink ref="C395" r:id="rId110" xr:uid="{266BC37C-9893-47F6-B345-17FA5D237C3F}"/>
    <hyperlink ref="C382" r:id="rId111" xr:uid="{80E9AFD6-986E-49D4-8281-32B542B61621}"/>
    <hyperlink ref="C398" r:id="rId112" xr:uid="{25955AD4-D329-46D8-8985-6F2E9C4CF3FB}"/>
    <hyperlink ref="C385" r:id="rId113" xr:uid="{09809687-BC75-415F-9655-F153E318739D}"/>
    <hyperlink ref="C399" r:id="rId114" xr:uid="{E8A4DCD4-16B0-49DE-B033-E65D8083759D}"/>
    <hyperlink ref="C400" r:id="rId115" xr:uid="{C480EA54-214A-4B94-A55E-D0F29C5B4A6C}"/>
    <hyperlink ref="C401" r:id="rId116" xr:uid="{A54760DE-F896-4120-8108-D7213D91B3BA}"/>
    <hyperlink ref="C389" r:id="rId117" xr:uid="{FE2A17F5-567B-4290-85B6-B8CAA949E7C6}"/>
    <hyperlink ref="C402" r:id="rId118" xr:uid="{50B58531-934B-4DA3-AD44-6AD7269E2618}"/>
    <hyperlink ref="C390" r:id="rId119" xr:uid="{6F68AF62-D291-48D9-BD5B-F1CD655CF229}"/>
    <hyperlink ref="C403" r:id="rId120" xr:uid="{153A3FC1-97BC-42BA-A805-255015EFBAA7}"/>
    <hyperlink ref="C404" r:id="rId121" xr:uid="{C50B1890-CE35-463B-89D9-8E55572A8251}"/>
    <hyperlink ref="C393" r:id="rId122" xr:uid="{0ECC64EC-7549-4697-A22B-A06007B6AAFE}"/>
    <hyperlink ref="C396" r:id="rId123" xr:uid="{944FD461-F9FC-4472-9BB7-2E06D4BD7F75}"/>
    <hyperlink ref="C397" r:id="rId124" xr:uid="{018FE9BB-29DE-49D2-B7AA-09934076D8AB}"/>
    <hyperlink ref="C410" r:id="rId125" xr:uid="{D1DCA268-04A1-4438-BC0F-4B3659E38F38}"/>
    <hyperlink ref="C412" r:id="rId126" xr:uid="{207A2197-7E5A-4B37-AE87-605942A10A16}"/>
    <hyperlink ref="C416" r:id="rId127" xr:uid="{F145C045-CBAC-4C00-BC5B-5910DC4259CF}"/>
    <hyperlink ref="C417" r:id="rId128" xr:uid="{4C4D5F2F-3DC0-4A64-91DD-5F77917AFDAF}"/>
    <hyperlink ref="C418" r:id="rId129" xr:uid="{0194C95D-5EA8-472C-AFBD-420C4797790D}"/>
    <hyperlink ref="C440" r:id="rId130" xr:uid="{7754CA1C-7082-4DBF-B55A-35BFD860003D}"/>
    <hyperlink ref="C421" r:id="rId131" xr:uid="{222FC676-4C10-47FC-9C3B-73211CD8FB3C}"/>
    <hyperlink ref="C423" r:id="rId132" xr:uid="{9E24D826-9C0B-45C9-859F-DCA0E7A76A24}"/>
    <hyperlink ref="C425" r:id="rId133" xr:uid="{CDC87B80-11AA-4C92-84B8-159E46AE87E2}"/>
    <hyperlink ref="C444" r:id="rId134" xr:uid="{39E04BA1-9168-4FAA-B45D-5E7E7457250B}"/>
    <hyperlink ref="C426" r:id="rId135" xr:uid="{7595DB2D-F86B-4CC0-82CB-29F8E3606E2F}"/>
    <hyperlink ref="C447" r:id="rId136" xr:uid="{02B4CE22-A3D8-41CE-96C5-BD6248BA4611}"/>
    <hyperlink ref="C428" r:id="rId137" xr:uid="{131EAE4B-0FE5-4533-BA06-B48CCBBCE18B}"/>
    <hyperlink ref="C448" r:id="rId138" xr:uid="{60B0CA53-FAA9-4D79-9527-AE90E06EC85D}"/>
    <hyperlink ref="C450" r:id="rId139" xr:uid="{531783F6-D12A-466D-B956-666A15872709}"/>
    <hyperlink ref="C432" r:id="rId140" xr:uid="{496FA2A1-089F-4CBA-AA5D-AC30CF0F8FB8}"/>
    <hyperlink ref="C405" r:id="rId141" xr:uid="{605E502C-4BD9-46B1-9C7E-D52A724AEF76}"/>
    <hyperlink ref="C453" r:id="rId142" xr:uid="{465492AC-ADD4-4892-8297-475317EC4FD1}"/>
    <hyperlink ref="C435" r:id="rId143" xr:uid="{AFE41208-8729-4946-83B6-59B1AE45C7C7}"/>
    <hyperlink ref="C436" r:id="rId144" xr:uid="{1B63FDC5-69D5-4019-98DC-CBCCF4606124}"/>
    <hyperlink ref="C437" r:id="rId145" xr:uid="{24CC57BC-90DB-4B5B-8083-ECC31BAC6493}"/>
    <hyperlink ref="C438" r:id="rId146" xr:uid="{B0E7D3A6-D5FE-43A1-A415-E085DEEA68D5}"/>
    <hyperlink ref="C439" r:id="rId147" xr:uid="{3532619E-0441-40F3-BB23-3D8F2E1DB98B}"/>
    <hyperlink ref="C406" r:id="rId148" xr:uid="{0F97F37E-80AE-4BEC-84FD-CAAFCB6E1459}"/>
    <hyperlink ref="C456" r:id="rId149" xr:uid="{E426DE1B-89BC-4623-84DC-8212EF78D32B}"/>
    <hyperlink ref="C441" r:id="rId150" xr:uid="{8213E470-1770-4B25-873E-8CCD1E02E2D7}"/>
    <hyperlink ref="C442" r:id="rId151" xr:uid="{C9CBA008-9118-478C-AD70-8703FDC187C4}"/>
    <hyperlink ref="C443" r:id="rId152" xr:uid="{B619E0DE-3A79-45C7-A7D3-FAB403CB84A5}"/>
    <hyperlink ref="C445" r:id="rId153" xr:uid="{5F5165E3-E5EC-4F93-AE0F-BCD93513484A}"/>
    <hyperlink ref="C446" r:id="rId154" xr:uid="{6228B388-F8EA-4441-8F18-270A46605086}"/>
    <hyperlink ref="C460" r:id="rId155" xr:uid="{0B88BF33-4614-489B-8C6C-102908191B5F}"/>
    <hyperlink ref="C462" r:id="rId156" xr:uid="{F781049D-6300-42EA-B8AD-9A48EE10D00C}"/>
    <hyperlink ref="C449" r:id="rId157" xr:uid="{C9AD30A5-BD59-4ABF-A7F1-E722305A5689}"/>
    <hyperlink ref="C463" r:id="rId158" xr:uid="{865DA6E7-281A-4418-B10E-FEB1F9D13BB3}"/>
    <hyperlink ref="C451" r:id="rId159" xr:uid="{841AE95B-292E-4009-8674-452BD8505EB4}"/>
    <hyperlink ref="C464" r:id="rId160" xr:uid="{E81A73B2-0C62-4879-9005-95993082960C}"/>
    <hyperlink ref="C452" r:id="rId161" xr:uid="{E94699C0-92AC-48BF-91F4-5121B5EDD14B}"/>
    <hyperlink ref="C466" r:id="rId162" xr:uid="{663C57CC-AB48-4B7D-AAF0-DF7E5D7C1CE7}"/>
    <hyperlink ref="C467" r:id="rId163" xr:uid="{52299EC1-954B-4331-8D02-C67CCC6D8970}"/>
    <hyperlink ref="C469" r:id="rId164" xr:uid="{7F5C83BE-0306-4E49-9954-36D78DB97C60}"/>
    <hyperlink ref="C470" r:id="rId165" xr:uid="{6733648E-93BD-4E57-AC56-5C559D778B66}"/>
    <hyperlink ref="C472" r:id="rId166" xr:uid="{786254F3-DC4A-4D70-8B07-2C2E164DFA16}"/>
    <hyperlink ref="C454" r:id="rId167" xr:uid="{1119F1E5-4418-4B31-94AE-BB87CDC7A8E1}"/>
    <hyperlink ref="C407" r:id="rId168" xr:uid="{3B4E93DE-2FE9-4E61-B857-36514A0417CA}"/>
    <hyperlink ref="C408" r:id="rId169" xr:uid="{872B4634-3AE5-4ECB-B574-201300A989EA}"/>
    <hyperlink ref="C457" r:id="rId170" xr:uid="{16C15947-16DF-4DC1-B01D-10B0F58E0507}"/>
    <hyperlink ref="C473" r:id="rId171" xr:uid="{50D494CC-14FD-40C9-842B-EFDAA0D38B08}"/>
    <hyperlink ref="C458" r:id="rId172" xr:uid="{B1AFC026-CAB5-4737-8B84-6EDCBE2A85C2}"/>
    <hyperlink ref="C459" r:id="rId173" xr:uid="{7764022E-7CB6-4EC4-82CD-EFEEC3DBECFC}"/>
    <hyperlink ref="C478" r:id="rId174" xr:uid="{105BFAD5-D500-4AD6-9486-5FCDCC77BC34}"/>
    <hyperlink ref="C479" r:id="rId175" xr:uid="{61D5004E-9B3C-4227-A465-3C8FB296F853}"/>
    <hyperlink ref="C461" r:id="rId176" xr:uid="{2A35E3DD-F9A5-48F3-A7B5-0D73BA729CAD}"/>
    <hyperlink ref="C480" r:id="rId177" xr:uid="{9F2BF4B7-7A67-4506-BBEB-D46FBB2C3175}"/>
    <hyperlink ref="C481" r:id="rId178" xr:uid="{5067285A-0C46-43CA-B7C7-F0372B640104}"/>
    <hyperlink ref="C465" r:id="rId179" xr:uid="{191869C6-FFC8-49B3-9E03-A51A937DF865}"/>
    <hyperlink ref="C409" r:id="rId180" xr:uid="{C197A738-C41D-4487-AA80-B64E23F8797F}"/>
    <hyperlink ref="C468" r:id="rId181" xr:uid="{5F075941-41CB-4126-9570-A3194DE26AB1}"/>
    <hyperlink ref="C482" r:id="rId182" xr:uid="{25757957-F634-4A10-8358-0EB1B70D4352}"/>
    <hyperlink ref="C471" r:id="rId183" xr:uid="{8CD4EC28-DD6F-4854-9E53-FCC1DA1FA31B}"/>
    <hyperlink ref="C411" r:id="rId184" xr:uid="{BA3F38B9-F7DE-49FA-AA30-E1279EC1E4E4}"/>
    <hyperlink ref="C484" r:id="rId185" xr:uid="{6224F3C8-895F-47F5-AE8D-B7AB6ECB00CA}"/>
    <hyperlink ref="C474" r:id="rId186" xr:uid="{64E9F549-6CF7-47AB-A140-00A9CB5E7F72}"/>
    <hyperlink ref="C475" r:id="rId187" xr:uid="{D5FA4668-D095-4DEF-8C17-AC7B1A1CF314}"/>
    <hyperlink ref="C476" r:id="rId188" xr:uid="{BCF4DB55-9359-4D9B-B351-650202C8A4BF}"/>
    <hyperlink ref="C477" r:id="rId189" xr:uid="{B6F50CE6-C8C2-422A-9DD2-8A27E5DC58F0}"/>
    <hyperlink ref="C413" r:id="rId190" xr:uid="{0801C71F-A3D8-4ED7-9080-A0176343934A}"/>
    <hyperlink ref="C485" r:id="rId191" xr:uid="{9DDDFF87-9CF7-49FC-AC93-A0EC74B3F6C5}"/>
    <hyperlink ref="C414" r:id="rId192" xr:uid="{BF47CD63-1F46-4EC0-9BC9-8570B1620320}"/>
    <hyperlink ref="C487" r:id="rId193" xr:uid="{8A195F26-71E5-49A0-99E3-5757FC2060A9}"/>
    <hyperlink ref="C488" r:id="rId194" xr:uid="{DB3EE08C-5F48-4162-AB0F-89B777ED5581}"/>
    <hyperlink ref="C483" r:id="rId195" xr:uid="{15B52D4A-CE7B-4E4B-96FE-1316219AC3ED}"/>
    <hyperlink ref="C491" r:id="rId196" xr:uid="{6C238001-0603-4C20-B0D6-2D2348EABFD2}"/>
    <hyperlink ref="C492" r:id="rId197" xr:uid="{40E70F9F-CD24-4342-842D-9C45EF8F17F6}"/>
    <hyperlink ref="C493" r:id="rId198" xr:uid="{491AF5D5-4B05-4647-B754-C13442EFDD83}"/>
    <hyperlink ref="C486" r:id="rId199" xr:uid="{9773D2DA-5FBC-4DAD-841F-6902096AEA2E}"/>
    <hyperlink ref="C494" r:id="rId200" xr:uid="{635CEF5C-7F27-47AE-A0AD-8362B075FFEA}"/>
    <hyperlink ref="C495" r:id="rId201" xr:uid="{C7C140DB-6B09-4F73-9AFC-915B5DCEC398}"/>
    <hyperlink ref="C489" r:id="rId202" xr:uid="{4F4874A0-2805-4D44-A725-62038A1D5851}"/>
    <hyperlink ref="C497" r:id="rId203" xr:uid="{7366EEA4-7FE4-4E7C-A97C-21CA977A8BFE}"/>
    <hyperlink ref="C490" r:id="rId204" xr:uid="{5525F2ED-41D4-4A3F-9EBA-7F0C7584BD77}"/>
    <hyperlink ref="C498" r:id="rId205" xr:uid="{2D0EEFD2-90C5-4139-BD0B-41FA634B2226}"/>
    <hyperlink ref="C500" r:id="rId206" xr:uid="{A81A472E-52DD-4B9B-BDC1-8F93C0E77644}"/>
    <hyperlink ref="C501" r:id="rId207" xr:uid="{721F7BA5-73D4-4D3D-905B-C2AD2E862164}"/>
    <hyperlink ref="C496" r:id="rId208" xr:uid="{86A25BCF-3CA2-4F69-8D4A-033FA4BFD68C}"/>
    <hyperlink ref="C502" r:id="rId209" xr:uid="{26D7C5AD-D8C9-4DDC-B20E-D706F7B3E335}"/>
    <hyperlink ref="C503" r:id="rId210" xr:uid="{4FA0CEDC-6190-4267-AC59-4387E437990D}"/>
    <hyperlink ref="C499" r:id="rId211" xr:uid="{A37251A2-A4E8-4DC8-BE52-47EFB96CC537}"/>
    <hyperlink ref="C504" r:id="rId212" xr:uid="{85EF74BF-09DB-4AE1-B2AD-BCDB974B2186}"/>
    <hyperlink ref="C505" r:id="rId213" xr:uid="{9201E3A0-6AF6-41CB-A8A4-F373967A2E09}"/>
    <hyperlink ref="C508" r:id="rId214" xr:uid="{59AB1DFF-81E7-4FBF-85A8-35C8A2F6F49A}"/>
    <hyperlink ref="C510" r:id="rId215" xr:uid="{B5AEE219-F61D-4211-8355-19C69F802A3D}"/>
    <hyperlink ref="C419" r:id="rId216" xr:uid="{83AEB7CB-8B4A-4040-B5F6-1808ED79CE4D}"/>
    <hyperlink ref="C420" r:id="rId217" xr:uid="{F86A02C1-90D5-4246-8DAD-CEB1E7508FCB}"/>
    <hyperlink ref="C422" r:id="rId218" xr:uid="{31477DA4-E6DA-4B1D-B869-4C38896A6449}"/>
    <hyperlink ref="C511" r:id="rId219" xr:uid="{0BFC34AB-E868-4380-BD84-1C63F55008C8}"/>
    <hyperlink ref="C506" r:id="rId220" xr:uid="{BC63C57B-B9C0-4E29-8D7F-08A13646CB6D}"/>
    <hyperlink ref="C507" r:id="rId221" xr:uid="{771F0459-B926-4298-949A-097EAB0D6F3D}"/>
    <hyperlink ref="C424" r:id="rId222" xr:uid="{1BC822A4-7A5F-46AE-9660-F2B802B74349}"/>
    <hyperlink ref="C509" r:id="rId223" xr:uid="{3C419529-3FE1-4AB0-BF9D-FE7F012D7FFD}"/>
    <hyperlink ref="C512" r:id="rId224" xr:uid="{1C9865CF-BE02-4AC6-B451-F4A55D8CC6B1}"/>
    <hyperlink ref="C514" r:id="rId225" xr:uid="{999CABFB-FFC5-410D-8B66-4A7329E98595}"/>
    <hyperlink ref="C516" r:id="rId226" xr:uid="{5302EEFE-69EC-4CC7-85CC-41FFCFCEBE2C}"/>
    <hyperlink ref="C515" r:id="rId227" xr:uid="{5116F000-BABB-45BE-B69A-6F82B2604DA1}"/>
    <hyperlink ref="C517" r:id="rId228" xr:uid="{F23C12B2-8BCB-4EE1-9859-F03BFDA02DDE}"/>
    <hyperlink ref="C524" r:id="rId229" xr:uid="{4E7A984B-48F6-4E06-A1B4-574C72FE6430}"/>
    <hyperlink ref="C518" r:id="rId230" xr:uid="{A4BBC616-A9FE-4898-9211-66BE43882150}"/>
    <hyperlink ref="C519" r:id="rId231" xr:uid="{6DA98503-BBB0-4CA2-B011-45886D066DB3}"/>
    <hyperlink ref="C520" r:id="rId232" xr:uid="{954CC20E-7A3D-4DD8-A9D3-42D2660EB901}"/>
    <hyperlink ref="C522" r:id="rId233" xr:uid="{25718CA0-5CC1-4252-B2C0-867B5ABEC7DD}"/>
    <hyperlink ref="C523" r:id="rId234" xr:uid="{F55C72D4-05D7-4411-81F2-6B57429CF9C3}"/>
    <hyperlink ref="C525" r:id="rId235" xr:uid="{1C2E331B-D00B-4E56-A73F-CD9B536EC8EC}"/>
    <hyperlink ref="C427" r:id="rId236" xr:uid="{2BF3AA3E-629E-46E0-ABFC-8A335F3B4986}"/>
    <hyperlink ref="C526" r:id="rId237" xr:uid="{4D0EDAFB-769E-4822-B6FC-DC884016A7E0}"/>
    <hyperlink ref="C527" r:id="rId238" xr:uid="{F03A472E-BAFA-4A71-A61C-4FDC0D2F2344}"/>
    <hyperlink ref="I288" r:id="rId239" display="Rosa Angela Parra Chacón_Plan de Desarrollo Individual.xlsx" xr:uid="{69AA29B2-9A6F-4AB5-A944-DD6DBBFF7EC2}"/>
    <hyperlink ref="I289" r:id="rId240" display="Santiago Aguado Plaza_Plan de Desarrollo Individual.xlsx" xr:uid="{4D12E9F3-AC49-47CE-8DD2-2AFAE35276D9}"/>
    <hyperlink ref="I293" r:id="rId241" display="Hernando José Rojas Castro_Plan de Desarrollo Individual.xlsx" xr:uid="{980F68B5-0CE4-461C-86F5-37BFB9C21A29}"/>
    <hyperlink ref="I298" r:id="rId242" display="Leidy Marcela Velandia Soler_Plan de Desarrollo Individual.xlsx" xr:uid="{34BD5936-5DBA-447B-A733-7AAD78303F97}"/>
    <hyperlink ref="I299" r:id="rId243" display="Yeisler Antonio Prado Cifuentes_Plan de Desarrollo Individual.xlsx" xr:uid="{C4C411C9-D890-4639-BA47-C1D5B444864E}"/>
    <hyperlink ref="I304" r:id="rId244" display="Brandon Esneider Avendaño Valencia_Plan de Desarrollo Individual.xlsx" xr:uid="{FB0A1C38-09B7-4A58-828C-CF5FE3378977}"/>
    <hyperlink ref="I306" r:id="rId245" display="Jonny Ever Zambrano Zuñiga_Plan de Desarrollo Individual.xlsx" xr:uid="{BB0B9970-DEA7-4E7F-A84B-151D43920793}"/>
    <hyperlink ref="I311" r:id="rId246" display="Diana Carolina Bolivar Buitrago_Plan de Desarrollo Individual.xlsx" xr:uid="{B6F42676-E4EE-4EDA-AAFF-13C6F748D0F1}"/>
    <hyperlink ref="I317" r:id="rId247" display="Willington Libardo Diaz Quiroga_Plan de Desarrollo Individual.xlsx" xr:uid="{74F5E6DA-41C8-4EFE-BCA7-66F71F10E6A1}"/>
    <hyperlink ref="I318" r:id="rId248" display="Yuber Arvey Carrillo Sierra_Plan de Desarrollo Individual.xlsx" xr:uid="{0D9EC87B-F6A5-4300-B88B-D3505FA6CB3B}"/>
    <hyperlink ref="I522" r:id="rId249" display="Marilu Garcia Lopera_Plan de Desarrollo Individual.xlsx" xr:uid="{EBC4E4EB-0230-4E40-A972-9B2124961B43}"/>
    <hyperlink ref="I330" r:id="rId250" display="Kevin Alejandro Manzano Torres_Plan de Desarrollo Individual.xlsx" xr:uid="{A9F1C66D-AB9A-4766-878B-3D50136B4E44}"/>
    <hyperlink ref="I322" r:id="rId251" display="Daniela Valencia Bermudez_Plan de Desarrollo Individual.xlsx" xr:uid="{3B95D8BC-134E-4204-A6E2-546AA929768B}"/>
    <hyperlink ref="I340" r:id="rId252" display="Eduard Wbeimar Díaz García_Plan de Desarrollo Individual.xlsx" xr:uid="{F3BBACDA-41B9-49FC-81AC-1F7DE8473A0F}"/>
    <hyperlink ref="I341" r:id="rId253" display="Julián Ernesto Piraquive Ramírez_Plan de Desarrollo Individual.xlsx" xr:uid="{F1AD3E2E-D4CB-41A6-90F0-CCF38A8716F3}"/>
    <hyperlink ref="I469" r:id="rId254" display="Isabel Cristina Ramirez_Plan de Desarrollo Individual.xlsx" xr:uid="{694F5201-E2C1-4809-A19B-0DFFE2F148C9}"/>
    <hyperlink ref="I434" r:id="rId255" display="Angie Natalia Gomez Luna_Plan de Desarrollo Individual.xlsx" xr:uid="{6AE12318-63F7-41C1-8B95-1090F92355BE}"/>
    <hyperlink ref="I430" r:id="rId256" display="John Edwar Cortés Cortés_Plan de Desarrollo Individual.xlsx" xr:uid="{42296C25-AE34-4F77-8247-97CCF4EAC229}"/>
    <hyperlink ref="I346" r:id="rId257" display="Ana Milena Benavides Mancipe_Plan de Desarrollo Individual.xlsx" xr:uid="{74A79BFA-AB4A-4E28-8EA1-D62023F37948}"/>
    <hyperlink ref="I348" r:id="rId258" display="Jeniffer Cuervo Lopez_Plan de Desarrollo Individual.xlsx" xr:uid="{20E23837-AFC8-4D69-ADB6-BAD20ECCA0FD}"/>
    <hyperlink ref="I353" r:id="rId259" display="Sebastián Ossa Quintero_Plan de Desarrollo Individual.xlsx" xr:uid="{BA51F1DB-AA9C-4E15-B678-C2D5E87B8A47}"/>
    <hyperlink ref="I355" r:id="rId260" display="Angelica Jineth Borda Herrera_Plan de Desarrollo Individual.xlsx" xr:uid="{272685C1-E53D-4C83-A470-E410EA1C585B}"/>
    <hyperlink ref="I525" r:id="rId261" display="Esteffany A. Garces Restrepo_Plan de Desarrollo Individual.xlsx" xr:uid="{D2E4BB9B-D9EC-4BBC-A875-766347C927A2}"/>
    <hyperlink ref="I360" r:id="rId262" display="Juan Sebastian Morales Rodriguez_Plan de Desarrollo Individual.xlsx" xr:uid="{195F7252-839F-4724-8AB1-9C4B39B10286}"/>
    <hyperlink ref="I364" r:id="rId263" display="Jeimy Solanyi Arguello Rojas _Plan de Desarrollo Individual.xlsx" xr:uid="{8618F2F5-185C-485A-8DAB-8EF6FEDD6C24}"/>
    <hyperlink ref="I365" r:id="rId264" display="Ana Derly Gomez Ladino_Plan de Desarrollo Individual.xlsx" xr:uid="{FF7D553A-25A6-4DC8-9F24-6DA61C3C4743}"/>
    <hyperlink ref="I433" r:id="rId265" display="Sol Elena Serna Vargas_Plan de Desarrollo Individual.xlsx" xr:uid="{DC6E040A-D6B5-4E08-B4FD-FBD9FB3BB7F5}"/>
    <hyperlink ref="I371" r:id="rId266" display="Leyna Tarin Hincapie Londoño_Plan de Desarrollo Individual.xlsx" xr:uid="{29348389-A90B-4F96-B3E0-EF802C900000}"/>
    <hyperlink ref="I374" r:id="rId267" display="Milton Arley Alvarez Restrepo_Plan de Desarrollo Individual.xlsx" xr:uid="{B9B5CD50-B8CD-4EA9-96E3-E426142E051C}"/>
    <hyperlink ref="I375" r:id="rId268" display="Pedro Javier Castellanos Medina_Plan de Desarrollo Individual.xlsx" xr:uid="{7F996FD3-BDDB-4D43-80F5-50D85E035747}"/>
    <hyperlink ref="I376" r:id="rId269" display="Angie Tatiana Soto Soto_Plan de Desarrollo Individual.xlsx" xr:uid="{95797838-CF2D-4D53-B34D-69C37F6E0DDC}"/>
    <hyperlink ref="I393" r:id="rId270" display="Diego Alejandro Gomez_Plan de Desarrollo Individual.xlsx" xr:uid="{818392E5-0018-4FEB-BD59-0508CAE68F1F}"/>
    <hyperlink ref="I396" r:id="rId271" display="Gabriela Vanegas Vanegas_Plan de Desarrollo Individual.xlsx" xr:uid="{8FB052B3-58F6-475C-A19A-10B08CFC494F}"/>
    <hyperlink ref="I397" r:id="rId272" display="Anderson Hernandez Pulgarin_Plan de Desarrollo Individual.xlsx" xr:uid="{AEF30545-58CF-48E0-8348-407505BF5959}"/>
    <hyperlink ref="I440" r:id="rId273" display="Nixon Enrique Carvajal Hernandez_Plan de Desarrollo Individual.xlsx" xr:uid="{17A02663-B887-400F-BA03-F18F8A7B9D2E}"/>
    <hyperlink ref="I444" r:id="rId274" display="Hernando Giovanny Garzon Leal_Plan de Desarrollo Individual.xlsx" xr:uid="{E737D80A-4493-4BA0-95AA-868358CA133C}"/>
    <hyperlink ref="I447" r:id="rId275" display="Raul Felipe Florez Duarte_Plan de Desarrollo Individual.xlsx" xr:uid="{9ADFD299-8486-4EDD-99F8-03A35532BE49}"/>
    <hyperlink ref="I448" r:id="rId276" display="John Alexander Uzeta López_Plan de Desarrollo Individual.xlsx" xr:uid="{8416149C-BE8E-4FE6-B407-DD9E7B0BD8D3}"/>
    <hyperlink ref="I450" r:id="rId277" display="Diana Katherine Vega Velasquez_Plan de Desarrollo Individual.xlsx" xr:uid="{EFAB39C0-E6DB-433C-91B6-B5198754102D}"/>
    <hyperlink ref="I453" r:id="rId278" display="Miguel Steven Martinez Alvarado_Plan de Desarrollo Individual.xlsx" xr:uid="{74E49CAF-C96E-423D-AF49-F39A02201061}"/>
    <hyperlink ref="I320" r:id="rId279" display="Christian Javier Ortega Morales_Plan de Desarrollo Individual.xlsx" xr:uid="{4092054A-4F7D-49E2-AC54-A5030B565C5D}"/>
    <hyperlink ref="I391" r:id="rId280" display="Mayerly Pacheco Guerrero_Plan de Desarrollo Individual.xlsx" xr:uid="{DEB1A15E-6B9E-4F59-BC6B-7E64561553E5}"/>
    <hyperlink ref="I387" r:id="rId281" display="Juan Sebastian Velásquez sanchez_Plan de Desarrollo Individual.xlsx" xr:uid="{C556A738-A8B2-490B-82F1-1A6BA63AC761}"/>
    <hyperlink ref="I356" r:id="rId282" display="Angela María Gómez Ospina_Plan de Desarrollo Individual.xlsx" xr:uid="{227CE7D3-8F30-4BB5-BD14-0B72A91A7571}"/>
    <hyperlink ref="I395" r:id="rId283" display="https://sqasa1.sharepoint.com/:x:/s/Infor_SQA/EWNDYV_1XhdOuIeRj4PMHaIBPd6AARz7lQasQW_83vj0Pg?email=hardware.rodriguez%40sqasa.co&amp;e=bZDwMF" xr:uid="{66704D0F-3305-4860-976D-AAACAAD24B89}"/>
    <hyperlink ref="I326" r:id="rId284" display="https://sqasa1.sharepoint.com/:x:/s/Infor_SQA/EeINPs-91mhNvET2_vkTe44BC35CDixJIWeHXThhGaH54g?email=paula.castaneda%40sqasa.co&amp;e=PCkDxf" xr:uid="{B3BD6233-4D48-4BA3-83DC-C8EAB7A6EA79}"/>
    <hyperlink ref="I400" r:id="rId285" display="Yorlanny Casadiegos Castro_Plan de Desarrollo Individual.xlsx" xr:uid="{3B098D4E-CFBA-4028-812C-671D61915D32}"/>
    <hyperlink ref="I319" r:id="rId286" display="Ayath Jose Giraldo Celeita_Plan de Desarrollo Individual.xlsx" xr:uid="{D7513393-ADB7-456C-9291-E08A23674D3B}"/>
    <hyperlink ref="I426" r:id="rId287" display="https://sqasa1.sharepoint.com/:x:/s/Infor_SQA/EbmX6B3FyBhPqUdFUJ23GzoBDj3CxQWS1sqLE7jzbVF9iQ?email=deybid.cortes%40sqasa.co&amp;e=eT4Th7" xr:uid="{17371F70-5AE6-4764-B5BD-86B585EEFA84}"/>
    <hyperlink ref="I500" r:id="rId288" display="Estefanía Acevedo Cano_Plan de Desarrollo Individual.xlsx" xr:uid="{963E2FA9-FE04-4855-9531-4F887CE89B85}"/>
    <hyperlink ref="I483" r:id="rId289" display="https://sqasa1.sharepoint.com/:x:/s/Infor_SQA/Ed7PDSqrFudMndvm6jp4X10BZK_6c5H5C7m5IqpqS-zR_g?email=jeraldine.hinestroza%40sqasa.co&amp;e=ghdnGH" xr:uid="{248C7E27-E814-4CEB-B791-8531EB65C251}"/>
    <hyperlink ref="I514" r:id="rId290" display="Keyla Valentina Garcia Castaño_Plan de Desarrollo Individual.xlsx" xr:uid="{C1A3C155-5D61-4562-A82F-16AF163F9AF6}"/>
    <hyperlink ref="I425" r:id="rId291" display="Andrés Felipe Daza García_Plan de Desarrollo Individual.xlsx" xr:uid="{C3FAD9BE-D3EC-4BD0-B239-7195407E65C1}"/>
    <hyperlink ref="I287" r:id="rId292" display="Julian David Chica Celis_Plan de Desarrollo Individual.xlsx" xr:uid="{A6E3F7C5-9F71-40C2-90F2-E62B8DD1E343}"/>
    <hyperlink ref="I437" r:id="rId293" display="Heiner Leonardo Melo González_Plan de Desarrollo Individual.xlsx" xr:uid="{6BB10EEA-0881-4FEA-A09B-19910173500C}"/>
    <hyperlink ref="I334" r:id="rId294" display="Sandra Inés Valencia Calderón_Plan de Desarrollo Individual.xlsx" xr:uid="{042430BA-CEA5-4D3E-9033-3D6D16AC6B5A}"/>
    <hyperlink ref="I502" r:id="rId295" display="Diego Sebastian Zaldua Barriga_Plan de Desarrollo Individual.xlsx" xr:uid="{EB9FFA82-29D2-4D9D-AB11-04ED35B9CF9E}"/>
    <hyperlink ref="I498" r:id="rId296" display="Libia Yajaidy Copete Ruiz_Plan de Desarrollo Individual.xlsx" xr:uid="{043DBDFB-F9D6-42D1-AD5E-C94AD1052391}"/>
    <hyperlink ref="I484" r:id="rId297" display="Sandra Milena Caipa Delgado_Plan de Desarrollo Individual.xlsx" xr:uid="{531C3942-FA56-4082-A72C-0768E1A1AADC}"/>
    <hyperlink ref="I314" r:id="rId298" display="Alejandro Saldarriaga Tobian_Plan de Desarrollo Individual.xlsx" xr:uid="{FE9AC754-06C5-4C05-B101-2C51D49B701A}"/>
    <hyperlink ref="I315" r:id="rId299" display="Jeimy Juliana Meléndez Cordero_Plan de Desarrollo Individual.xlsx" xr:uid="{A68193E0-8990-4B0C-8600-837245BC2676}"/>
    <hyperlink ref="I316" r:id="rId300" display="Anderson Camilo Pérez Veloza_Plan de Desarrollo Individual.xlsx" xr:uid="{CCA32F67-D980-4029-AF24-BC319E1D4828}"/>
    <hyperlink ref="I329" r:id="rId301" display="Paola Tatiana Rodríguez Hernández_Plan de Desarrollo Individual.xlsx" xr:uid="{46D2B158-F1BD-40F0-93FF-0FB566841E2D}"/>
    <hyperlink ref="I338" r:id="rId302" display="Daniel Felipe Duarte Castañeda_Plan de Desarrollo Individual.xlsx" xr:uid="{F180112D-BE66-4166-BBC3-9B1913C23E62}"/>
    <hyperlink ref="I366" r:id="rId303" display="Andrés Javier Sánchez_Plan de Desarrollo Individual.xlsx" xr:uid="{95007A24-3C8A-4258-BAB4-B740ADE7E52D}"/>
    <hyperlink ref="I367" r:id="rId304" display="Janinson Hurtado Cordoba_Plan de Desarrollo Individual.xlsx" xr:uid="{4D51CC7A-96F6-4A47-8B7E-63D59F4A55EB}"/>
    <hyperlink ref="I369" r:id="rId305" display="Omar Steven Peñuela Ceballos_Plan de Desarrollo Individual.xlsx" xr:uid="{AE5A1E3C-FE7E-461B-8EA3-B2232291C7AC}"/>
    <hyperlink ref="I382" r:id="rId306" display="Fabian Danilo Sanches Pedreros_Plan de Desarrollo Individual.xlsx" xr:uid="{C0CE4706-3104-4917-BF61-73D36CD8980C}"/>
    <hyperlink ref="I385" r:id="rId307" display="Vivian Xiomara Peña Pinilla_Plan de Desarrollo Individual.xlsx" xr:uid="{B5DAE672-DFA0-42B9-80B7-13EB58B065BB}"/>
    <hyperlink ref="I390" r:id="rId308" display="Edinson Alberto Correa Berrio_Plan de Desarrollo Individual.xlsx" xr:uid="{786B162C-1172-4E6C-BBFD-6EA0B9D602DA}"/>
    <hyperlink ref="I455" r:id="rId309" display="Brayan Esteban Diaz Gomez_Plan de Desarrollo Individual.xlsx" xr:uid="{9A915C10-B471-4BF4-91AA-5E64B1574FAC}"/>
    <hyperlink ref="I406" r:id="rId310" display="Edison Ferney Villegas Tamayo_Plan de Desarrollo Individual.xlsx" xr:uid="{C92D43C0-0177-4653-9D12-EFC10D88A9CC}"/>
    <hyperlink ref="I456" r:id="rId311" display="Astrid Viviana Carreño Diaz_Plan de Desarrollo Individual.xlsx" xr:uid="{91542400-D2D7-470B-9A2B-3E0C85C9578B}"/>
    <hyperlink ref="I460" r:id="rId312" display="Lorena Rodriguez Moscoso_Plan de Desarrollo Individual.xlsx" xr:uid="{23AA7544-3041-4C7C-B690-E907CF5F9F8C}"/>
    <hyperlink ref="I462" r:id="rId313" display="Francisco Javier León Cordero_Plan de Desarrollo Individual.xlsx" xr:uid="{A68FABA6-769D-418C-AA49-217F7031FE04}"/>
    <hyperlink ref="I463" r:id="rId314" display="Mateo Cano Bermudez_Plan de Desarrollo Individual.xlsx" xr:uid="{6738B4D4-E0D1-4EBE-B471-DF01D3F66748}"/>
    <hyperlink ref="I464" r:id="rId315" display="Luz Dary Rodallega Angulo_Plan de Desarrollo Individual.xlsx" xr:uid="{40BEF969-333F-4EE1-AF7D-5C652450D96A}"/>
    <hyperlink ref="I466" r:id="rId316" display="Rafael Ignacio Ariza Alvarez_Plan de Desarrollo Individual.xlsx" xr:uid="{A001C341-6623-4F29-BAF7-41EB50E20434}"/>
    <hyperlink ref="I467" r:id="rId317" display="Angie Vanessa Gaitan Medina_Plan de Desarrollo Individual.xlsx" xr:uid="{9FC73F69-6429-4F15-A9F1-C6030A817D0F}"/>
    <hyperlink ref="I470" r:id="rId318" display="Javier Ricardo Charry Barrera_Plan de Desarrollo Individual.xlsx" xr:uid="{A6A3EF87-FACD-4E59-83BD-EE85C773198F}"/>
    <hyperlink ref="I472" r:id="rId319" display="Nubia Elsy Gallego Restrepo_Plan de Desarrollo Individual.xlsx" xr:uid="{CBCA4803-351F-4F8D-9689-7922C26FF93F}"/>
    <hyperlink ref="I473" r:id="rId320" display="Diego Fernando Machado Ramirez_ Plan de Desarrollo Individual.xlsx" xr:uid="{ECD92108-169C-4D49-B0FD-832B5CE18CA5}"/>
    <hyperlink ref="I478" r:id="rId321" display="Javier Leonardo Bolaños Cardozo_Plan de Desarrollo Individual.xlsx" xr:uid="{820A1036-EC03-4272-8857-7556576F05E5}"/>
    <hyperlink ref="I479" r:id="rId322" display="Diana Milena Escobar Ceballos_Plan de Desarrollo Individual.xlsx" xr:uid="{31424651-7689-4FC3-A09F-03B26F7F7009}"/>
    <hyperlink ref="I480" r:id="rId323" display="Alison Yineth González Salazar_Plan de Desarrollo Individual.xlsx" xr:uid="{D22EDF2E-76F8-4964-BACB-44ABDB1921F9}"/>
    <hyperlink ref="I481" r:id="rId324" display="Jehison Felipe Cardona Herrera_Plan de Desarrollo Individual.xlsx" xr:uid="{FA4B9447-E898-47D6-A274-243B58FA4C4F}"/>
    <hyperlink ref="I409" r:id="rId325" display="Sergio Alejandro Parra Arango_Plan de Desarrollo Individual.xlsx" xr:uid="{55044ED8-F527-4180-97EF-C745D5011A6C}"/>
    <hyperlink ref="I482" r:id="rId326" display="Edgar Duvan Lemus Ramos_Plan de Desarrollo Individual.xlsx" xr:uid="{B418CC27-D917-468E-A226-4CA3B26A846E}"/>
    <hyperlink ref="I411" r:id="rId327" display="Edison Sebastian Delgado Pupo_Plan de Desarrollo Individual.xlsx" xr:uid="{72686A68-9CD1-4811-8CB3-86EC3B4BD8D3}"/>
    <hyperlink ref="I413" r:id="rId328" display="Víctor Alfonso Velásquez Gomez_Plan de Desarrollo Individual.xlsx" xr:uid="{211B0CE6-B8D7-4686-A8F8-605C226C2DC1}"/>
    <hyperlink ref="I485" r:id="rId329" display="Deisy Johana Caro Castillo_Plan de Desarrollo Individual.xlsx" xr:uid="{193017FC-EC5B-4D06-85D7-2B8C89222494}"/>
    <hyperlink ref="I414" r:id="rId330" display="Carlos Andrés Ortiz Castillo_Plan de Desarrollo Individual.xlsx" xr:uid="{9727AE67-846F-4405-908B-B9706619AD1E}"/>
    <hyperlink ref="I487" r:id="rId331" display="Jaisson Alejan Avila Rodriguez_Plan de Desarrollo Individual.xlsx" xr:uid="{14406B54-F9BE-4730-B026-75948113DDA5}"/>
    <hyperlink ref="I488" r:id="rId332" display="Nataly Johann Huertas Barragan_Plan de Desarrollo Individual.xlsx" xr:uid="{EF593DEF-20F7-421E-B38E-E88662752B19}"/>
    <hyperlink ref="I491" r:id="rId333" display="Ismar Valeria Mendoza Alvarado_Plan de Desarrollo Individual.xlsx" xr:uid="{ABC1DFB7-33F5-4219-B257-D44F36B2A474}"/>
    <hyperlink ref="I492" r:id="rId334" display="Andrés Feli Cardona Echavarria_Plan de Desarrollo Individual.xlsx" xr:uid="{D3B38291-01AC-463A-BCA3-B5D56237655E}"/>
    <hyperlink ref="I493" r:id="rId335" display="John Anderson Duque Alzate_Plan de Desarrollo Individual.xlsx" xr:uid="{9F174A90-7244-4E08-9C4E-F8D9C6D3CF0E}"/>
    <hyperlink ref="I494" r:id="rId336" display="Ana Julieth Quiñonez Gamarra_Plan de Desarrollo Individual.xlsx" xr:uid="{8CA3B46B-C7E2-4ABF-93B9-E328A9345D71}"/>
    <hyperlink ref="I497" r:id="rId337" display="Julián Humberto Rodríguez Ramirez_Plan de Desarrollo Individual.xlsx" xr:uid="{D084089D-7C21-41BB-81AA-031F07C0384B}"/>
    <hyperlink ref="I501" r:id="rId338" display="Fabian Andres Orozco Contreras_Plan de Desarrollo Individual.xlsx" xr:uid="{98B0807E-62CA-4569-B4D9-9234F731AFCC}"/>
    <hyperlink ref="I503" r:id="rId339" display="Magda Yurany Montaño Murcia_Plan de Desarrollo Individual.xlsx" xr:uid="{4A8023B2-E6CA-40C7-83D2-6946DBA9B306}"/>
    <hyperlink ref="I504" r:id="rId340" display="Diana Carolina Bernal Mesa_ Plan de Desarrollo Individual.xlsx" xr:uid="{C15C23B8-2622-4988-BF40-40C499F6E359}"/>
    <hyperlink ref="I505" r:id="rId341" display="Juan Carlos Villarraga Sabogal_Plan de Desarrollo Individual.xlsx" xr:uid="{0285310E-C1C3-46A0-9D9A-42FC6683E7C9}"/>
    <hyperlink ref="I508" r:id="rId342" display="John Alexander Naranjo Rios_Plan de Desarrollo Individual.xlsx" xr:uid="{9FBA5DD3-712A-448D-8BB8-2B72849ACD2C}"/>
    <hyperlink ref="I510" r:id="rId343" display="Natalia Correa Fierro_Plan de Desarrollo Individual.xlsx" xr:uid="{09A84A87-8F27-4543-B41A-4E90239CE3AE}"/>
    <hyperlink ref="I419" r:id="rId344" display="Carlos Alberto Jimenez Marin_Plan de Desarrollo Individual.xlsx" xr:uid="{0D51C8D5-7F0B-4D70-87B3-9AC149995DEA}"/>
    <hyperlink ref="I422" r:id="rId345" display="Patricia Gutierrez Aldana_Plan de Desarrollo Individual.xlsx" xr:uid="{742CB3D5-2A27-487E-BCB0-181C6C22AFDE}"/>
    <hyperlink ref="I511" r:id="rId346" display="Claribel Marin Ospina_ Plan de Desarrollo Individual.xlsx" xr:uid="{F9228086-0B80-47E2-8B20-0EC5C892444B}"/>
    <hyperlink ref="I512" r:id="rId347" display="Mario Alejandro Martinez Perez_Plan de Desarrollo Individual.xlsx" xr:uid="{C95672B6-35EB-4379-A968-A70EE398FA19}"/>
    <hyperlink ref="I513" r:id="rId348" display="Aileen Raque Rodriguez Buelvas_Plan de Desarrollo Individual.xlsx" xr:uid="{13200266-D0C5-4AAC-BBF9-4B8987CFAD34}"/>
    <hyperlink ref="I516" r:id="rId349" display="Juan Fernando Muñoz Urrego_Plan de Desarrollo Individual.xlsx" xr:uid="{72122156-F029-45F9-9709-4F6FD6CD8C16}"/>
    <hyperlink ref="I517" r:id="rId350" display="Diego Alejandro Lievano Zapata_Plan de Desarrollo Individual.xlsx" xr:uid="{F943E2E8-FFDF-48CF-8726-3F5248A91748}"/>
    <hyperlink ref="I524" r:id="rId351" display="Carlos Eduardo Palacio Ruiz_Plan de Desarrollo Individual.xlsx" xr:uid="{201B52B0-57B3-4E27-B0D6-7B37A7170D38}"/>
    <hyperlink ref="I427" r:id="rId352" display="Adriana Gonzalez Arciniegas_Plan de Desarrollo Individual.xlsx" xr:uid="{2F670B67-4905-4F44-8F83-79CF1CD2E54F}"/>
    <hyperlink ref="I465" r:id="rId353" display="Francy Milena Sarmiento Fuquene_Plan de Desarrollo Individual.xlsx" xr:uid="{86BA17C1-7AF1-456C-91B9-392EF2AB2904}"/>
    <hyperlink ref="I284" r:id="rId354" display="Ada Luz Pérez Lugo_Plan de Desarrollo Individual.xlsx" xr:uid="{923C1B5F-A0B9-43CA-AB7C-BABAC65B518C}"/>
    <hyperlink ref="I286" r:id="rId355" display="Lizeth Vanessa Rodríguez Hurtado_Plan de Desarrollo Individual.xlsx" xr:uid="{52987C44-8B7F-4FA9-BE31-CB38EE56A5F9}"/>
    <hyperlink ref="I291" r:id="rId356" display="Laura Cristina Murillo Morales_Plan de Desarrollo Individual.xlsx" xr:uid="{2E2BA003-5355-4726-BA04-508101A1B078}"/>
    <hyperlink ref="I292" r:id="rId357" display="Douglas Alberto Nova Sariego_Plan de Desarrollo Individual.xlsx" xr:uid="{F27CDBDC-AB44-4BA9-9418-0FB7B1382406}"/>
    <hyperlink ref="I294" r:id="rId358" display="Julio Alberto Mesias Guzman_Plan de Desarrollo Individual.xlsx" xr:uid="{61C8159A-B2F0-4794-800D-9F6922240D5C}"/>
    <hyperlink ref="I295" r:id="rId359" display="Leonardo David Torres Valero_Plan de Desarrollo Individual.xlsx" xr:uid="{E66D69F0-1D2E-497E-97DE-82F4F914B3F3}"/>
    <hyperlink ref="I296" r:id="rId360" display="Albert Augusto Hortua Cáceres_ Plan de Desarrollo Individual.xlsx" xr:uid="{8EC675B6-A073-47C2-9657-9DB2A1DD9B2F}"/>
    <hyperlink ref="I297" r:id="rId361" display="Cristina Echeverry Cruz_Plan de Desarrollo Individual.xlsx" xr:uid="{FE2913E7-059A-492D-8AC7-3F5BA572A56E}"/>
    <hyperlink ref="I301" r:id="rId362" display="Elisenia del Pilar Lopez Moreno_Plan de Desarrollo Individual.xlsx" xr:uid="{98E09778-EE70-4DC0-88FD-14DFFBADDFD3}"/>
    <hyperlink ref="I302" r:id="rId363" display="Laura Estefanny Cubillos Benavidez_Plan de Desarrollo Individual.xlsx" xr:uid="{20A99AE3-1157-42F0-A9DB-16602DFB2A4E}"/>
    <hyperlink ref="I303" r:id="rId364" display="Alisson Caviedes Reyes_Plan de Desarrollo Individual.xlsx" xr:uid="{C55A7FC5-F69E-45A2-9EBD-6670EE523CAC}"/>
    <hyperlink ref="I305" r:id="rId365" display="Hugo Alejandro Traslaviña Saray_Plan de Desarrollo Individual.xlsx" xr:uid="{8265A315-35D8-4309-92D8-79EAE1D5D112}"/>
    <hyperlink ref="I307" r:id="rId366" display="Jhon Sebastián Peña Rodríguez_Plan de Desarrollo Individual.xlsx" xr:uid="{9F29EDCA-440A-4AD7-9E29-960F598AA558}"/>
    <hyperlink ref="I308" r:id="rId367" display="Diana Patricia Osorio Berrio_Plan de Desarrollo Individual.xlsx" xr:uid="{69CEED35-BF15-4E9C-8436-C4CA89AE9777}"/>
    <hyperlink ref="I312" r:id="rId368" display="Martin Alberto Rodríguez Suarez_Plan de Desarrollo Individual.xlsx" xr:uid="{7E65B940-B4E8-459F-8CB6-4144C5340A78}"/>
    <hyperlink ref="I313" r:id="rId369" display="Billy David Trigos Serna_Plan de Desarrollo Individual.xlsx" xr:uid="{7BA6C8A1-F5F8-40D6-BA13-2A0F08FE9C51}"/>
    <hyperlink ref="I321" r:id="rId370" display="Carlos Arturo Mestra López_Plan de Desarrollo Individual.xlsx" xr:uid="{392F1E80-274E-42EE-81B2-85C59977A5C4}"/>
    <hyperlink ref="I323" r:id="rId371" display="Juliana Ocampo Mejía_Plan de Desarrollo Individual.xlsx" xr:uid="{E4844B83-A221-430C-B1AC-444984E95142}"/>
    <hyperlink ref="I324" r:id="rId372" display="Juliana Ferraro Gonzalez_Plan de Desarrollo Individual.xlsx" xr:uid="{CAE42A86-1DFE-4B14-A17F-6F40E035AD53}"/>
    <hyperlink ref="I325" r:id="rId373" display="Diana Marcela Arango Torres_Plan de Desarrollo Individual.xlsx" xr:uid="{A4085DFB-334E-4CCC-AB6F-FE3D27C8F4BA}"/>
    <hyperlink ref="I327" r:id="rId374" display="Daniel Felipe Orjuela Florez_Plan de Desarrollo Individual.xlsx" xr:uid="{D06D6E73-AB59-40D6-873A-8D33215A5D75}"/>
    <hyperlink ref="I328" r:id="rId375" display="Diego Ferney Rivas Alzate_Plan de Desarrollo Individual.xlsx" xr:uid="{E6EFCFDF-011D-4145-B21E-B68FF4BFA0F1}"/>
    <hyperlink ref="I335" r:id="rId376" display="Juan Mauricio Baron Moreno_Plan de Desarrollo Individual.xlsx" xr:uid="{4E5686CB-C14F-435A-8EF4-A7B4A5B00196}"/>
    <hyperlink ref="I333" r:id="rId377" display="Lina Marcela Sandoval Estacio_Plan de Desarrollo Individual.xlsx" xr:uid="{A112A377-88EC-401B-AF94-8AC980677329}"/>
    <hyperlink ref="I332" r:id="rId378" display="Sebastián Bernal Ramirez_Plan de Desarrollo Individual.xlsx" xr:uid="{11BF645D-A50C-4C6A-8084-45997F49EB10}"/>
    <hyperlink ref="I310" r:id="rId379" display="David Mauricio Mejia Arias_Plan de Desarrollo Individual.xlsx" xr:uid="{6A915355-2A75-46DC-9A21-131056C4A336}"/>
    <hyperlink ref="I336" r:id="rId380" display="Cristian Darley Sanchez Jaramillo_Plan de Desarrollo Individual.xlsx" xr:uid="{FF3C1377-DA37-449B-9EAD-69A3BCB1882C}"/>
    <hyperlink ref="I337" r:id="rId381" display="Jorley de Vaca Ruiz_ Plan de Desarrollo Individual.xlsx" xr:uid="{91DF8A59-3A3B-4E83-8836-B8CEBEBA0B76}"/>
    <hyperlink ref="I339" r:id="rId382" display="Freiman Arley Jiménez Benítez_Plan de Desarrollo Individual.xlsx" xr:uid="{2D365A8E-C062-4137-8EDC-CC3A8120CA8D}"/>
    <hyperlink ref="I342" r:id="rId383" display="Luis Felipe Estrada bolívar_Plan de Desarrollo Individual.xlsx" xr:uid="{674573AE-A52F-4DBF-8112-1B59B102D304}"/>
    <hyperlink ref="I343" r:id="rId384" display="Astrid Zapata Garzón_Plan de Desarrollo Individual.xlsx" xr:uid="{20EEA775-BCF8-4C32-A4BB-1ABC803A0E3B}"/>
    <hyperlink ref="I344" r:id="rId385" display="Maria Alejandra Sanchez Vanegas_Plan de Desarrollo Individual.xlsx" xr:uid="{DD7E0A58-D87E-4632-AC8A-C8E26F950539}"/>
    <hyperlink ref="I345" r:id="rId386" display="Linda Ximena Lozano Thomé_Plan de Desarrollo Individual.xlsx" xr:uid="{A26FE590-76D3-47C8-B9DC-FE818176D166}"/>
    <hyperlink ref="I347" r:id="rId387" display="William Alejadro Mejía Esparza_Plan de Desarrollo Individual.xlsx" xr:uid="{9FA9EE71-7856-43D0-872D-9678DE9B99A9}"/>
    <hyperlink ref="I350" r:id="rId388" display="Santiago Varela Vanegas_Plan de Desarrollo Individual.xlsx" xr:uid="{04C64E0E-A7EC-4070-A887-B7D8DFB11B32}"/>
    <hyperlink ref="I352" r:id="rId389" display="Wilmar Fernando Ramírez Esquivel_Plan de Desarrollo Individual.xlsx" xr:uid="{DF2EB2C0-39BC-4B28-B693-88743367FF46}"/>
    <hyperlink ref="I354" r:id="rId390" display="Enilde Patricia Pacheco Arenas_Plan de Desarrollo Individual.xlsx" xr:uid="{79A55F3F-F810-48D0-9579-05C6BF8689DC}"/>
    <hyperlink ref="I357" r:id="rId391" display="Sandra Lillyana Soto Arroyave_Plan de Desarrollo Individual.xlsx" xr:uid="{40E81F2C-C9AB-4A7C-9875-25C110315628}"/>
    <hyperlink ref="I358" r:id="rId392" display="Jhony Santiago Ortiz Ortiz_Plan de Desarrollo Individual.xlsx" xr:uid="{8A2E35F8-8A6A-4457-B37B-610DDD7D8C2B}"/>
    <hyperlink ref="I359" r:id="rId393" display="Diego Alejandro Castro Torres_Plan de Desarrollo Individual.xlsx" xr:uid="{6B26E291-EF26-4BBC-85CA-84260FC65F68}"/>
    <hyperlink ref="I361" r:id="rId394" display="Diana Patricia Díaz Bernal_Plan de Desarrollo Individual.xlsx" xr:uid="{CE17C2AC-0E4F-4E35-958B-0548798667A0}"/>
    <hyperlink ref="I363" r:id="rId395" display="Yeferson Hernan Rincon Hernandez_Plan de Desarrollo Individual.xlsx" xr:uid="{1A45DAFA-E861-4609-88E0-83E22CE79032}"/>
    <hyperlink ref="I368" r:id="rId396" display="Oscar Hernan Escobar Daza_Plan de Desarrollo Individual.xlsx" xr:uid="{7AECBDF7-8DFE-4C48-826E-CDAAEDDE5B1A}"/>
    <hyperlink ref="I370" r:id="rId397" display="Ángela Carreño Díaz_Plan de Desarrollo Individual.xlsx" xr:uid="{44B09749-8082-4E74-92BA-DF03259DB3F1}"/>
    <hyperlink ref="I372" r:id="rId398" display="Nairoby del Carmen Bravo_Plan de Desarrollo Individual.xlsx" xr:uid="{C98C428C-52B8-46DD-9B4C-EA8D4C82E145}"/>
    <hyperlink ref="I377" r:id="rId399" display="Cristian David Gutierrez Valderrama_Plan de Desarrollo Individual.xlsx" xr:uid="{F9EDF1E9-CD91-42E3-946E-257DCC91D820}"/>
    <hyperlink ref="I379" r:id="rId400" display="Angela Natalia Barrera Conde_Plan de Desarrollo Individual.xlsx" xr:uid="{BA2FF850-D792-4763-95D4-43011AFDAEC0}"/>
    <hyperlink ref="I380" r:id="rId401" display="Carmen Helena Prieto Velasquez_Plan de Desarrollo Individual.xlsx" xr:uid="{976B9A50-981F-432B-B7A3-B261A273ECEF}"/>
    <hyperlink ref="I381" r:id="rId402" display="Miguel Angel Rodriguez Bueno_Plan de Desarrollo Individual.xlsx" xr:uid="{28D25427-80E9-449B-934A-743A369DF73A}"/>
    <hyperlink ref="I383" r:id="rId403" display="Nilsa Fabiola Guevara_Plan de Desarrollo Individual.xlsx" xr:uid="{D0871297-C86D-40F1-8AA8-E6988F0F6642}"/>
    <hyperlink ref="I388" r:id="rId404" display="Leixer Gabuer Molina Villalba_Plan de Desarrollo Individual.xlsx" xr:uid="{32B2CB91-6753-4FF1-B736-4F4095D5A7C6}"/>
    <hyperlink ref="I392" r:id="rId405" display="Adela Moreno Avelino_Plan de Desarrollo Individual.xlsx" xr:uid="{F2CC9ACA-8528-4273-BB4A-F4D7DCFC98C5}"/>
    <hyperlink ref="I394" r:id="rId406" display="Carol Mayerly Candela Cruz_Plan de Desarrollo Individual.xlsx" xr:uid="{330BB590-2A1F-4D4F-B09A-72F9CA312F23}"/>
    <hyperlink ref="I398" r:id="rId407" display="Fredy Alexander Escobar Garcia_Plan de Desarrollo Individual.xlsx" xr:uid="{1BC750AC-CC0D-48AE-89E9-EE7C567258D9}"/>
    <hyperlink ref="I399" r:id="rId408" display="Camilo Andres Mora Acosta_Plan de Desarrollo Individual.xlsx" xr:uid="{9C876535-E2F5-49E6-9642-08ED7AB6CE4A}"/>
    <hyperlink ref="I401" r:id="rId409" display="Sergio Alejandro Ramón Giraldo Mesa_Plan de Desarrollo Individual.xlsx" xr:uid="{58D620C4-8747-4A31-8372-D59031C5D067}"/>
    <hyperlink ref="I402" r:id="rId410" display="Rodrigo Garcia Jiménez_Plan de Desarrollo Individual.xlsx" xr:uid="{4BE085AE-566B-408F-BB20-AC8970679F01}"/>
    <hyperlink ref="I403" r:id="rId411" display="Liliana Suarez_Plan de Desarrollo Individual.xlsx" xr:uid="{7AE0C598-9708-4990-A3EC-6EDBE815EB58}"/>
    <hyperlink ref="I404" r:id="rId412" display="Yeimy Lorena Marin Sosa_Plan de Desarrollo Individual.xlsx" xr:uid="{87D7B714-9435-4EEE-AD22-310A59D79996}"/>
    <hyperlink ref="I410" r:id="rId413" display="Dolly Hernandez Lizarazo_Plan de Desarrollo Individual.xlsx" xr:uid="{A2E37BCE-AE6F-4E5E-B9FA-34F6BC7FE431}"/>
    <hyperlink ref="I412" r:id="rId414" display="Leidy Carolina Ardila Guevara_Plan de Desarrollo Individual.xlsx" xr:uid="{1E431A21-DCF4-4AC6-AD25-4C7A8B74C98B}"/>
    <hyperlink ref="I416" r:id="rId415" display="Diego Alexander Cadena Garcia_Plan de Desarrollo Individual.xlsx" xr:uid="{04303161-9297-41E4-BDB3-43C69A75AE25}"/>
    <hyperlink ref="I417" r:id="rId416" display="Lida María Echeverry_Plan de Desarrollo Individual.xlsx" xr:uid="{6FF916B5-5DBB-4E02-8E72-09E2264F73BA}"/>
    <hyperlink ref="I418" r:id="rId417" display="Catalina Ospina Agudelo_Plan de Desarrollo Individual.xlsx" xr:uid="{CFC94582-CD4A-4F12-A696-62424FC994E3}"/>
    <hyperlink ref="I421" r:id="rId418" display="Orlando Romero Rubio_Plan de Desarrollo Individual.xlsx" xr:uid="{ED4C3FAB-1459-451E-B7F6-1ABF56DA442E}"/>
    <hyperlink ref="I423" r:id="rId419" display="Neder Luis Vargas Contreras_Plan de Desarrollo Individual.xlsx" xr:uid="{B8B16456-CE7D-4692-ADEC-35DBAA53929A}"/>
    <hyperlink ref="I428" r:id="rId420" display="Diego Sanabria Rivera_Plan de Desarrollo Individual.xlsx" xr:uid="{727EEF55-A237-4930-85BD-728D5D6E7227}"/>
    <hyperlink ref="I432" r:id="rId421" display="Jhonier Sierra Bohórquez_Plan de Desarrollo Individual.xlsx" xr:uid="{166C62DE-DBC4-488D-A60C-347928EE43C7}"/>
    <hyperlink ref="I435" r:id="rId422" display="William German Vargas Garzón_Plan de Desarrollo Individual.xlsx" xr:uid="{3F792533-443A-4D42-B5FF-803E7238B484}"/>
    <hyperlink ref="I436" r:id="rId423" display="David Tito Bernal Cortés_Plan de Desarrollo Individual.xlsx" xr:uid="{D5BDF95F-4124-4E9B-ABF9-27D7B5C32C30}"/>
    <hyperlink ref="I438" r:id="rId424" display="Laura Victoria Vasquez Bohorquez_Plan de Desarrollo Individual.xlsx" xr:uid="{7CF57E4D-4754-4835-9A40-E769F689E87D}"/>
    <hyperlink ref="I439" r:id="rId425" display="Mónica Alejandra Archila Córdoba_Plan de Desarrollo Individual.xlsx" xr:uid="{19094A97-8325-4130-AB04-A4AE9928E041}"/>
    <hyperlink ref="I441" r:id="rId426" display="Juan Sebastian Engativa Duarte_Plan de Desarrollo Individual.xlsx" xr:uid="{3FF5DCE9-50A0-41D8-85FD-A8CAFCFA78C5}"/>
    <hyperlink ref="I442" r:id="rId427" display="Nayarid Sanchez Tellez_Plan de Desarrollo Individual.xlsx" xr:uid="{3B6F32B7-13D6-4377-98A6-8A21CF92306E}"/>
    <hyperlink ref="I443" r:id="rId428" display="Fredy Gabriel Bonilla Becerra_Plan de Desarrollo Individual.xlsx" xr:uid="{37856521-FCD9-4B39-97C5-F5360C9BD312}"/>
    <hyperlink ref="I445" r:id="rId429" display="Luis Fernando Andrade Ospina_Plan de Desarrollo Individual.xlsx" xr:uid="{FD178ABA-75E0-4F52-9B0F-BA200E2A02BD}"/>
    <hyperlink ref="I446" r:id="rId430" display="Claudia Lorena Mosquera_Plan de Desarrollo Individual.xlsx" xr:uid="{C30E57E8-5F06-4DB2-8B97-8456EC64E443}"/>
    <hyperlink ref="I449" r:id="rId431" display="Anyela Katherine Castro Muñoz_Plan de Desarrollo Individual.xlsx" xr:uid="{1617F4D9-4949-4966-B257-11DFB460ED3A}"/>
    <hyperlink ref="I451" r:id="rId432" display="Jordi Sebastian Acevedo Guevara_Plan de Desarrollo Individual.xlsx" xr:uid="{E63CAFCD-01B2-44E1-82D1-848386EC6E5B}"/>
    <hyperlink ref="I452" r:id="rId433" display="Cesar Augusto Salcedo Chaves_Plan de Desarrollo Individual.xlsx" xr:uid="{884CE182-7BD0-4F71-9962-3251063FD38C}"/>
    <hyperlink ref="I458" r:id="rId434" display="Vanessa González Jaraba_Plan de Desarrollo Individual.xlsx" xr:uid="{3F8C6084-2E75-4344-93DC-DADA12F9511B}"/>
    <hyperlink ref="I457" r:id="rId435" display="Maria Teresa Rozo Fonseca_Plan de Desarrollo Individual.xlsx" xr:uid="{05B8887D-4E18-44AD-A354-1134259B3A77}"/>
    <hyperlink ref="I459" r:id="rId436" display="Bryant Ledezma Marin_Plan de Desarrollo Individual.xlsx" xr:uid="{D963B0E2-E2E6-4D6B-9071-5341942E0015}"/>
    <hyperlink ref="I461" r:id="rId437" display="Noris carolina Orellanos_Plan de Desarrollo Individual.xlsx" xr:uid="{88EDFDEB-A3A8-4A63-944F-D696FE5122F8}"/>
    <hyperlink ref="I468" r:id="rId438" display="Jose Lopez Hinestroza_Plan de Desarrollo Individual.xlsx" xr:uid="{4E125C52-4E1C-44E4-92B7-144CD73FA903}"/>
    <hyperlink ref="I471" r:id="rId439" display="Cristian Camilo Suarez_Plan de Desarrollo Individual.xlsx" xr:uid="{25C14C61-B3FC-456E-B3A7-CED338D4A685}"/>
    <hyperlink ref="I474" r:id="rId440" display="Kenny Alexander Castiblanco Llanos_Plan de Desarrollo Individual.xlsx" xr:uid="{969BB82D-A0AF-4400-89E6-A193BA127304}"/>
    <hyperlink ref="I475" r:id="rId441" display="Veronica Andrea Velez Lotero_Plan de Desarrollo Individual.xlsx" xr:uid="{897567B5-3895-485D-BBF4-023BC6D9E577}"/>
    <hyperlink ref="I476" r:id="rId442" display="Darly Licet Perez Acosta_Plan de Desarrollo Individual.xlsx" xr:uid="{3DD274EE-52B4-43CB-8B3F-E515D7273B84}"/>
    <hyperlink ref="I477" r:id="rId443" display="William Alexander Gutiérrez Martinez_Plan de Desarrollo Individual.xlsx" xr:uid="{123DC4CD-D0B6-44B3-9BA3-07D2D98EB9A5}"/>
    <hyperlink ref="I486" r:id="rId444" display="Samy Frank Morato Florez_Plan de Desarrollo Individual.xlsx" xr:uid="{AE656126-A256-40B5-9AB5-0A57D9ECDE2A}"/>
    <hyperlink ref="I489" r:id="rId445" display="Andres Nomezqui Campos_Plan de Desarrollo Individual.xlsx" xr:uid="{9FECBCE2-4B02-4911-91EA-3B0C4D005A2F}"/>
    <hyperlink ref="I490" r:id="rId446" display="Eliana Jossiany Puerto Agudelo_Plan de Desarrollo Individual.xlsx" xr:uid="{F516B138-D347-4023-955A-98A9BFBD3588}"/>
    <hyperlink ref="I496" r:id="rId447" display="Ivan Antonio Pinto Valles_Plan de Desarrollo Individual.xlsx" xr:uid="{6E1DB741-D1AE-48BA-A3A2-873E7F555F6F}"/>
    <hyperlink ref="I499" r:id="rId448" display="Leidy Johana Zapata Posada_Plan de Desarrollo Individual.xlsx" xr:uid="{3E888720-344F-43FB-AE72-4A57527F32C8}"/>
    <hyperlink ref="I506" r:id="rId449" display="Sandra Milena Aguirre Tabares_Plan de Desarrollo Individual.xlsx" xr:uid="{A5C90100-998F-4AEF-B254-25A34F922C8E}"/>
    <hyperlink ref="I509" r:id="rId450" display="Jerzon Garzon Prieto_Plan de Desarrollo Individual.xlsx" xr:uid="{C7A29E1F-41C9-4F3A-8A56-34E4DE66DE37}"/>
    <hyperlink ref="I515" r:id="rId451" display="Estela Jimenez Reyes_Plan de Desarrollo Individual.xlsx" xr:uid="{5B95BEA8-B03F-48CE-BD50-52BCC29EB18C}"/>
    <hyperlink ref="I518" r:id="rId452" display="John Alexander Aguirre Marin_Plan de Desarrollo Individual.xlsx" xr:uid="{D0F60FD3-8328-48F9-8E65-82EC7561266C}"/>
    <hyperlink ref="I520" r:id="rId453" display="Johanna Alexa Patalagua Bernal_Plan de Desarrollo Individual.xlsx" xr:uid="{D8A6F16B-27DA-4307-86CD-49CEA009B87B}"/>
    <hyperlink ref="I523" r:id="rId454" display="Yesid Andrade Rivera_Plan de Desarrollo Individual.xlsx" xr:uid="{5AA560CE-7EB5-41B5-A287-60C726FE2E56}"/>
    <hyperlink ref="I526" r:id="rId455" display="Liliana María Naranjo Rojas_ Plan de Desarrollo Individual.xlsx" xr:uid="{98DE6E93-038F-4467-88B4-48BA0297443E}"/>
    <hyperlink ref="I527" r:id="rId456" display="Lina Maria Cardona Quiceno_ Plan de Desarrollo Individual.xlsx" xr:uid="{5D5E175D-8387-4554-B4EF-ECC8D62D3579}"/>
    <hyperlink ref="I415" r:id="rId457" display="July Tatiana Parra Pimiento_Plan de Desarrollo Individual.xlsx" xr:uid="{485DA13F-634D-425D-80C3-B15785CD4E77}"/>
    <hyperlink ref="I405" r:id="rId458" display="Cristian David Vargas Villamil_Plan de Desarrollo Individual.xlsx" xr:uid="{542C7F7B-0629-4CB6-AE22-335329FEEB1A}"/>
    <hyperlink ref="I408" r:id="rId459" display="Ingrid Yoana Zuñiga Parra_Plan de Desarrollo Individual.xlsx" xr:uid="{7B2C43BA-B586-45DA-B5A5-764D4B561804}"/>
    <hyperlink ref="I362" r:id="rId460" display="Diego Alexander Silva Soler_Plan de Desarrollo Individual.xlsx" xr:uid="{8516A165-3777-4BDC-9530-9E27584F24E4}"/>
    <hyperlink ref="I389" r:id="rId461" display="Manuela Orrego Ramirez_Plan de Desarrollo Individual.xlsx" xr:uid="{27264287-C46F-4055-99AA-24D37CD655E3}"/>
    <hyperlink ref="I424" r:id="rId462" display="Katherine Bedoya Cardona_Plan de Desarrollo Individual.xlsx" xr:uid="{3304D708-B8C4-4576-9F6A-D0B64A08ADE2}"/>
    <hyperlink ref="I351" r:id="rId463" display="Daniela Gutierrez Rojas_Plan de Desarrollo Individual.xlsx" xr:uid="{99583233-EECC-4E59-A016-A45F42827C99}"/>
    <hyperlink ref="I378" r:id="rId464" display="Yurany Copete Ruiz_Plan de Desarrollo Individual.xlsx" xr:uid="{87241A4F-4B35-432B-AD13-91018154D053}"/>
    <hyperlink ref="I495" r:id="rId465" display="Magnolia Torres Zambrano_Plan de Desarrollo Individual.xlsx" xr:uid="{523E628E-91B1-46B2-8BDD-91CB57DD1475}"/>
    <hyperlink ref="I290" r:id="rId466" display="Yenny Paola Betancur Torres_Plan de Desarrollo Individual.xlsx" xr:uid="{828EAB8E-8BCE-4AB1-A7D1-7AE2B1DBF950}"/>
    <hyperlink ref="I309" r:id="rId467" display="Kely Milena Garzon Bedoya_Plan de Desarrollo Individual.xlsx" xr:uid="{60D7A3A9-68D5-4F9A-86AF-B286EFDA8BBB}"/>
    <hyperlink ref="I373" r:id="rId468" display="Leslie Rosa España Cervantes_ Plan de Desarrollo Individual.xlsx" xr:uid="{3335AEF1-DC08-4F0E-8375-140F7A8D140C}"/>
    <hyperlink ref="I407" r:id="rId469" display="Cindy Catherine Rincon Gamba_Plan de Desarrollo Individual.xlsx" xr:uid="{FF0EADF9-0C02-4C34-9BBF-1535F3971D24}"/>
    <hyperlink ref="I331" r:id="rId470" display="Sara Lucia Cárdenas Chiari_Plan de Desarrollo Individual.xlsx" xr:uid="{4A4B2FAE-4EDC-4133-A9CB-77D6A1215170}"/>
    <hyperlink ref="I420" r:id="rId471" display="Diana Lorena Galvis Gaitan_Plan de Desarrollo Individual.xlsx" xr:uid="{323A5A0D-44D4-4C5E-AD9E-075B1B6C6AFB}"/>
    <hyperlink ref="I507" r:id="rId472" display="Sonia Marcela Benavides Segura_Plan de Desarrollo Individual.xlsx" xr:uid="{92BA7258-FA57-4F4F-ADA8-0E7FD37F4F3B}"/>
    <hyperlink ref="I300" r:id="rId473" display="https://sqasa1.sharepoint.com/:x:/r/sites/Infor_SQA/_layouts/15/Doc.aspx?sourcedoc=%7B1497BA38-C381-4533-A2B9-9D4FFE7B7609%7D&amp;file=Karen%20Lorena%20Herrera%20Infante_Plan%20de%20Desarrollo%20Individual.xlsx&amp;action=default&amp;mobileredirect=true" xr:uid="{9411EC70-11D4-4952-96E7-FC60515BE99F}"/>
    <hyperlink ref="I349" r:id="rId474" display="https://sqasa1.sharepoint.com/:x:/r/sites/Infor_SQA/_layouts/15/Doc.aspx?sourcedoc=%7B9BF4CF25-9B29-41B4-875A-5663523F17C3%7D&amp;file=M%C3%B3nica%20Jazm%C3%ADn%20Casta%C3%B1o%20Gomez_Plan%20de%20Desarrollo%20Individual.xlsx&amp;action=default&amp;mobileredirect=true" xr:uid="{2A7D04E2-9506-4959-A3E8-91BADDB7EFFD}"/>
    <hyperlink ref="C513" r:id="rId475" xr:uid="{783C5673-ED09-4974-BDB0-25A6789F6B0F}"/>
    <hyperlink ref="C415" r:id="rId476" xr:uid="{B16DEFD0-6BF8-40D0-BBA3-89D548B6BC51}"/>
    <hyperlink ref="I429" r:id="rId477" display="https://sqasa1.sharepoint.com/:x:/r/sites/Infor_SQA/_layouts/15/Doc.aspx?sourcedoc=%7Bffb9ffe8-ed74-4648-9ad6-1e01f3936cd2%7D&amp;action=default&amp;uid=%7BFFB9FFE8-ED74-4648-9AD6-1E01F3936CD2%7D&amp;ListItemId=681511&amp;ListId=%7BA6D388D0-39B5-4A58-8F58-A60448BF649C%7D&amp;odsp=1&amp;env=prod" xr:uid="{76E5D9DA-0979-4556-BEB5-432AAE3CD41E}"/>
    <hyperlink ref="I431" r:id="rId478" display="Sonia Patricia Mejía González_Plan de Desarrollo Individual.xlsx" xr:uid="{214C394C-AD5A-4E7B-AEA6-AF12B6516D90}"/>
    <hyperlink ref="C431" r:id="rId479" xr:uid="{37642ACE-977F-4D06-908B-F1631FE10A0A}"/>
    <hyperlink ref="I285" r:id="rId480" display="Ruben Rodriguez_ Plan de Desarrollo Individual.xlsx" xr:uid="{A0DD9DA0-6960-4179-A2A6-558AD1BF736C}"/>
    <hyperlink ref="I521" r:id="rId481" display="Liliam Rios Gonzalez_Plan de Desarrollo Individual" xr:uid="{366B8D61-3A0B-4DDC-A613-64DD35A2EC4B}"/>
    <hyperlink ref="I384" r:id="rId482" display="Esperanza Plazas Rincón_Plan de Desarrollo Individual.xlsx" xr:uid="{15BA3161-D177-4E6B-97EA-F4BC5DE2C826}"/>
    <hyperlink ref="B374" r:id="rId483" xr:uid="{7D01F845-53A3-4434-B33B-C94F94FCF0E5}"/>
    <hyperlink ref="B358" r:id="rId484" xr:uid="{37893B3A-C506-4516-BF34-6A1EB2E41983}"/>
    <hyperlink ref="I386" r:id="rId485" display="Sara Isabela Vergara Aguilar_Plan de Desarrollo Individual.xlsx" xr:uid="{D7F9670D-C8DD-447A-B3D5-F037A777D6ED}"/>
    <hyperlink ref="C386" r:id="rId486" xr:uid="{E31EE805-C445-4DA2-8F45-3274274435A9}"/>
    <hyperlink ref="B413" r:id="rId487" xr:uid="{5703FBEC-E4E5-406D-BDDB-CE7CDD2BD3BA}"/>
    <hyperlink ref="M2" r:id="rId488" xr:uid="{BF7C6639-4645-4BB1-A9A3-1D3CCAC88EBC}"/>
    <hyperlink ref="M3" r:id="rId489" xr:uid="{F7769B1B-8D71-47B4-BFE1-83E1E2321DD0}"/>
    <hyperlink ref="M4" r:id="rId490" xr:uid="{5D227093-72ED-4EDF-902E-7C8F762FE92E}"/>
    <hyperlink ref="M5" r:id="rId491" xr:uid="{3A49942B-4335-4B0B-AA32-0DCDB4359C17}"/>
    <hyperlink ref="M6" r:id="rId492" xr:uid="{0A369CD2-66FB-4A70-8C4C-2024EFE73F11}"/>
    <hyperlink ref="M7" r:id="rId493" xr:uid="{5777E4F8-0E9D-4985-B102-9E9951AE6B08}"/>
    <hyperlink ref="M8" r:id="rId494" xr:uid="{A6EF0598-4D6E-4166-9077-FE22B32D0696}"/>
    <hyperlink ref="M9" r:id="rId495" xr:uid="{F393A791-2A8E-47BA-929D-F8C0FECAA6CC}"/>
    <hyperlink ref="M10" r:id="rId496" xr:uid="{76634396-7EA0-4279-91E6-360355462FA0}"/>
    <hyperlink ref="M11" r:id="rId497" xr:uid="{D4825CD0-C03A-4BAD-A5DF-B2A73CB77D58}"/>
    <hyperlink ref="M12" r:id="rId498" xr:uid="{797D4C9F-03E3-40EC-BCFE-943A9CDD5692}"/>
    <hyperlink ref="M13" r:id="rId499" xr:uid="{C14BC8E2-2BA7-4BFB-9F32-49AC8C28410E}"/>
    <hyperlink ref="M14" r:id="rId500" xr:uid="{AAE1D6A9-8CCE-408A-8EFD-A26A218146DA}"/>
    <hyperlink ref="M15" r:id="rId501" xr:uid="{AC235564-E34A-4290-811E-2573BA102538}"/>
    <hyperlink ref="M16" r:id="rId502" xr:uid="{0AA25163-87C0-4B0D-A205-F4B1C34798A6}"/>
    <hyperlink ref="M17" r:id="rId503" xr:uid="{B1E54230-5B7A-4E0B-BC83-E843FD9BEA33}"/>
    <hyperlink ref="M18" r:id="rId504" xr:uid="{6BCA89AC-6C5C-406E-BD74-16F8E7EB40A0}"/>
    <hyperlink ref="M19" r:id="rId505" xr:uid="{E6DEDD40-5F1A-470C-94A7-491147F64732}"/>
    <hyperlink ref="M20" r:id="rId506" xr:uid="{995D6B9F-C4A1-489E-8379-5BA9C8F1470B}"/>
    <hyperlink ref="M21" r:id="rId507" xr:uid="{10FC0170-AE94-4A48-87DD-E3422A3C1A9C}"/>
    <hyperlink ref="M22" r:id="rId508" xr:uid="{0C741B33-C679-4B97-94F2-53674DBC7897}"/>
    <hyperlink ref="M23" r:id="rId509" xr:uid="{F5DA695C-12B3-408D-A51A-7DE6F64A1D42}"/>
    <hyperlink ref="M24" r:id="rId510" xr:uid="{ABB8EA35-7D1E-4CA9-9F75-997EE9329734}"/>
    <hyperlink ref="M25" r:id="rId511" xr:uid="{530B9D7B-1C17-4AFA-ABED-E51B0F5BB086}"/>
    <hyperlink ref="M26" r:id="rId512" xr:uid="{2B132A41-E8AB-4A12-B462-6BBACB5FE6D2}"/>
    <hyperlink ref="M27" r:id="rId513" xr:uid="{09BD3C3E-685D-4753-A2E3-88A7EC8A748A}"/>
    <hyperlink ref="M28" r:id="rId514" xr:uid="{1E816866-7B63-4409-B96F-3BA88CC265C7}"/>
    <hyperlink ref="M29" r:id="rId515" xr:uid="{EACA5635-C9AC-426F-947D-74ED9A41A0B1}"/>
    <hyperlink ref="M30" r:id="rId516" xr:uid="{E1740646-E3E7-4F21-A786-3D27EB65F006}"/>
    <hyperlink ref="M31" r:id="rId517" xr:uid="{6B2713BF-1C3E-4664-8F8B-E25F40F4945C}"/>
    <hyperlink ref="M32" r:id="rId518" xr:uid="{B46EDF5D-FE29-4F97-ABF5-20ED9C9854F3}"/>
    <hyperlink ref="M33" r:id="rId519" xr:uid="{7122B543-AC67-4713-994F-51B616CBD4D3}"/>
    <hyperlink ref="M34" r:id="rId520" xr:uid="{EC04B020-7D5C-4DFF-B001-E151BC140DA8}"/>
    <hyperlink ref="M35" r:id="rId521" xr:uid="{4D0977D7-6147-4200-A488-F9A66B3FE0A8}"/>
    <hyperlink ref="M36" r:id="rId522" xr:uid="{557C7FFD-65C4-4CD7-A6D1-BF04D4E728FF}"/>
    <hyperlink ref="M37" r:id="rId523" xr:uid="{AFA7E4CA-C4FF-4F0A-98B6-CB9018B683B1}"/>
    <hyperlink ref="M38" r:id="rId524" xr:uid="{283B21A2-9A1F-48FE-A8C9-33AD07C6A5D6}"/>
    <hyperlink ref="M39" r:id="rId525" xr:uid="{240B0676-FA23-4BC9-B55B-27B636B09448}"/>
    <hyperlink ref="M40" r:id="rId526" xr:uid="{8C3120C0-FED6-48AD-A6AA-D5CE2A78FD58}"/>
    <hyperlink ref="M41" r:id="rId527" xr:uid="{7D9A5294-FDC9-4910-B8BA-E5757D4AD5B1}"/>
    <hyperlink ref="M42" r:id="rId528" xr:uid="{D1A34A7F-B817-4382-B02C-FED4902A9C64}"/>
    <hyperlink ref="M43" r:id="rId529" xr:uid="{AC6741DB-BF4F-4329-85CD-822FA661DB8D}"/>
    <hyperlink ref="M44" r:id="rId530" xr:uid="{53D6386E-6F58-4A1E-A4FD-4E82C3A598B7}"/>
    <hyperlink ref="M45" r:id="rId531" xr:uid="{0F5A5629-1C35-4140-8A2A-08A570FBA32B}"/>
    <hyperlink ref="M46" r:id="rId532" xr:uid="{F5301332-06DD-4AE9-9DF7-716E4E64DA2A}"/>
    <hyperlink ref="M47" r:id="rId533" xr:uid="{98FE76CD-99D1-4FF6-B65C-BE38DDCC7160}"/>
    <hyperlink ref="M48" r:id="rId534" xr:uid="{13B57AF0-167D-4A92-923A-65E3FDB735D5}"/>
    <hyperlink ref="M49" r:id="rId535" xr:uid="{A60E6073-A985-4478-A952-03C4C526B479}"/>
    <hyperlink ref="M50" r:id="rId536" xr:uid="{9117CF22-B0D3-462D-8468-841B9E1BBE30}"/>
    <hyperlink ref="M51" r:id="rId537" xr:uid="{D3C7456B-823D-402E-BFFA-CCA3C65E7CF7}"/>
    <hyperlink ref="M52" r:id="rId538" xr:uid="{A5EBF08E-10A5-41E5-A624-C0AE3D9057EA}"/>
    <hyperlink ref="M53" r:id="rId539" xr:uid="{FFDBF2BF-D78C-4028-B72C-4A09E5E24BA6}"/>
    <hyperlink ref="M54" r:id="rId540" xr:uid="{E118BCEE-C41B-44CA-ACB7-2D8789CD59E6}"/>
    <hyperlink ref="M55" r:id="rId541" xr:uid="{5213B872-02B3-4AC4-B379-A96181C78A52}"/>
    <hyperlink ref="M56" r:id="rId542" xr:uid="{0B721AE6-7BC8-4474-B09F-9ED8AB1A9897}"/>
    <hyperlink ref="M57" r:id="rId543" xr:uid="{8D9C1404-5B77-4B0A-BCD6-4480DE6FC410}"/>
    <hyperlink ref="M58" r:id="rId544" xr:uid="{0C19CE82-0C9D-48C9-8D3A-294A18B855B2}"/>
    <hyperlink ref="M59" r:id="rId545" xr:uid="{3123F889-264C-4BFF-98C7-70899FE230EC}"/>
    <hyperlink ref="M60" r:id="rId546" xr:uid="{95D77CFC-D53F-4095-8BD2-6C8672F1A325}"/>
    <hyperlink ref="M61" r:id="rId547" xr:uid="{8E70168E-0ED2-42B2-B1A3-A7C82F38BF27}"/>
    <hyperlink ref="M62" r:id="rId548" xr:uid="{93C54405-9CD8-47AC-9B3F-C91A080634E5}"/>
    <hyperlink ref="M63" r:id="rId549" xr:uid="{F0A1F50F-62D3-47DF-895D-1607752FBA8B}"/>
    <hyperlink ref="M64" r:id="rId550" xr:uid="{F33E83CF-E039-4542-82E4-03150D6562F6}"/>
    <hyperlink ref="M65" r:id="rId551" xr:uid="{B04C3293-4506-4A22-A809-E43082F5CD72}"/>
    <hyperlink ref="M66" r:id="rId552" xr:uid="{B0838783-9A88-4EDA-9905-588187082EF0}"/>
    <hyperlink ref="M67" r:id="rId553" xr:uid="{85161489-222F-4181-B906-FEE41B4C2027}"/>
    <hyperlink ref="M68" r:id="rId554" xr:uid="{B2FA1314-10F1-4A3F-8E7A-EFAEF2C8DB7C}"/>
    <hyperlink ref="M69" r:id="rId555" xr:uid="{7FF439C8-789C-43E6-85D6-6DCF3A8D8D7C}"/>
    <hyperlink ref="M70" r:id="rId556" xr:uid="{D420B2FE-5812-475E-A477-D93F458A2D97}"/>
    <hyperlink ref="M71" r:id="rId557" xr:uid="{0F50738D-CD11-43D2-8CEF-4D84678AF8A0}"/>
    <hyperlink ref="M72" r:id="rId558" xr:uid="{D11A3545-9A6A-4B83-8EF0-C73521EE9F70}"/>
    <hyperlink ref="M73" r:id="rId559" xr:uid="{A8E4FA5E-947D-4D64-B98F-BB08FF0EF6E6}"/>
    <hyperlink ref="M74" r:id="rId560" xr:uid="{4574EF36-C0C6-4F56-A4D1-F933ABD5E2BB}"/>
    <hyperlink ref="M75" r:id="rId561" xr:uid="{34B107E0-0510-4329-889A-623E22050B32}"/>
    <hyperlink ref="M76" r:id="rId562" xr:uid="{2F41C115-C342-4684-B5BC-64B7789B32F8}"/>
    <hyperlink ref="M77" r:id="rId563" xr:uid="{06C9D5DC-7D3E-42D6-9CB7-9307E22D9616}"/>
    <hyperlink ref="M78" r:id="rId564" xr:uid="{6FE9DAC8-5664-4631-8982-091666A0EA9E}"/>
    <hyperlink ref="M79" r:id="rId565" xr:uid="{8977DD00-8781-4CAB-ACF5-7BCA09319F65}"/>
    <hyperlink ref="M80" r:id="rId566" xr:uid="{8C81348F-3F7F-4DEE-9C39-0F2306D25802}"/>
    <hyperlink ref="M81" r:id="rId567" xr:uid="{92375329-0963-43E4-8718-02AF11776013}"/>
    <hyperlink ref="M82" r:id="rId568" xr:uid="{37653DE3-A836-4DB9-BE2F-12ECE52D93F6}"/>
    <hyperlink ref="M83" r:id="rId569" xr:uid="{32A14721-9545-4E67-9759-EAA8EFFBEB3B}"/>
    <hyperlink ref="M84" r:id="rId570" xr:uid="{C36FE5BF-16EF-4892-AE7D-2EBAF1982BC0}"/>
    <hyperlink ref="M85" r:id="rId571" xr:uid="{7FDAEDE9-31A2-4704-8AD9-532469A042E8}"/>
    <hyperlink ref="M86" r:id="rId572" xr:uid="{C494C7DA-1531-4E0E-B8C3-B06576E72C0A}"/>
    <hyperlink ref="M87" r:id="rId573" xr:uid="{E72BB937-4F94-4AA7-9F19-45E874BE39A5}"/>
    <hyperlink ref="M88" r:id="rId574" xr:uid="{BA908953-AB0D-452A-98E3-39F3A362E5CE}"/>
    <hyperlink ref="M89" r:id="rId575" xr:uid="{389E5F55-C4FD-4642-A6F1-96FBDBAF5E17}"/>
    <hyperlink ref="M90" r:id="rId576" xr:uid="{8B88F0DA-7DD2-4EB9-960B-A2E68DECE5DF}"/>
    <hyperlink ref="M91" r:id="rId577" xr:uid="{1B4D84BA-9225-4172-889B-9DCDD78A1DAB}"/>
    <hyperlink ref="M92" r:id="rId578" xr:uid="{0C4332C3-709E-4722-B241-D7EC514E1A03}"/>
    <hyperlink ref="M93" r:id="rId579" xr:uid="{8EB39BCC-685A-4A0B-9664-24AEE67132F0}"/>
    <hyperlink ref="M94" r:id="rId580" xr:uid="{2CDFD421-A51A-47C9-A63E-63FC2035FF28}"/>
    <hyperlink ref="M95" r:id="rId581" xr:uid="{9038E745-65D8-4EC5-B270-A36624125343}"/>
    <hyperlink ref="M96" r:id="rId582" xr:uid="{D1C740B6-D78F-4519-AF87-F8241AE89799}"/>
    <hyperlink ref="M97" r:id="rId583" xr:uid="{8E4A225B-9880-43FB-8C62-77DF7DAF33E8}"/>
    <hyperlink ref="M98" r:id="rId584" xr:uid="{16C3B477-D309-4392-BDA0-7B6C3B4DF1FA}"/>
    <hyperlink ref="M99" r:id="rId585" xr:uid="{CD3CFFCE-CD97-4E45-A34B-EE2AF10B4931}"/>
    <hyperlink ref="M100" r:id="rId586" xr:uid="{CC0C58C0-F060-43B2-913A-444A2EA374CA}"/>
    <hyperlink ref="M101" r:id="rId587" xr:uid="{F51B1C2F-5DD8-4812-8B76-FA1116803C54}"/>
    <hyperlink ref="M102" r:id="rId588" xr:uid="{FDDB2C45-F2C3-45AD-9FF0-674E162E1188}"/>
    <hyperlink ref="M103" r:id="rId589" xr:uid="{A19CA660-D748-4F77-88D3-42389BC11EC9}"/>
    <hyperlink ref="M104" r:id="rId590" xr:uid="{A88BE2CF-C3AA-4518-AB53-B2FAFA27C395}"/>
    <hyperlink ref="M105" r:id="rId591" xr:uid="{563EB682-30AB-4B3E-9A5E-C2612A25E778}"/>
    <hyperlink ref="M106" r:id="rId592" xr:uid="{31D83B2F-1D2B-40AE-9743-987499D49111}"/>
    <hyperlink ref="M107" r:id="rId593" xr:uid="{D2E6C44E-B8A5-4AE7-9BD3-4926F7A20F8D}"/>
    <hyperlink ref="M108" r:id="rId594" xr:uid="{0F93EB0A-0A2B-41C1-8A35-9BF201EFE4EC}"/>
    <hyperlink ref="M109" r:id="rId595" xr:uid="{C3D9857D-46E3-40B2-A18E-4ABD58614505}"/>
    <hyperlink ref="M110" r:id="rId596" xr:uid="{379219D0-0172-4EBE-BD40-A88D28E0A384}"/>
    <hyperlink ref="M111" r:id="rId597" xr:uid="{FC8293DA-C355-4190-9E77-EA9D7A9E4651}"/>
    <hyperlink ref="M112" r:id="rId598" xr:uid="{F5D50F4A-8AA7-42AE-89F9-89296E34B529}"/>
    <hyperlink ref="M113" r:id="rId599" xr:uid="{86F8AD51-7954-4AE3-B966-F05C6199B60D}"/>
    <hyperlink ref="M114" r:id="rId600" xr:uid="{853CFEFB-F2C1-4361-9273-5088A81E2A1D}"/>
    <hyperlink ref="M115" r:id="rId601" xr:uid="{A3ECDDB5-3536-4909-A81B-EDD830BE8CC8}"/>
    <hyperlink ref="M116" r:id="rId602" xr:uid="{274A7CCF-8A64-4E1B-8F92-CDC61105F0B5}"/>
    <hyperlink ref="M117" r:id="rId603" xr:uid="{346010F7-2C19-45BC-8B43-804655DAF167}"/>
    <hyperlink ref="M118" r:id="rId604" xr:uid="{A612B0AE-7BC7-45AA-A9D6-B5A4BB5AD394}"/>
    <hyperlink ref="M119" r:id="rId605" xr:uid="{615A9B07-406F-43AA-A432-CD59A2D06A36}"/>
    <hyperlink ref="M120" r:id="rId606" xr:uid="{B483F6A4-5EB9-432D-9011-57A28F8BBBFC}"/>
    <hyperlink ref="M121" r:id="rId607" xr:uid="{4A303960-A313-4F02-BF66-DCA1D8C3C671}"/>
    <hyperlink ref="M122" r:id="rId608" xr:uid="{48D5B637-75D6-4702-BE69-840D2CF37C70}"/>
    <hyperlink ref="M123" r:id="rId609" xr:uid="{6CA841EF-2B7A-481B-87F6-00C9608FC92E}"/>
    <hyperlink ref="M124" r:id="rId610" xr:uid="{DABB1C76-1728-4C9A-9412-4F66E578DC9B}"/>
    <hyperlink ref="M125" r:id="rId611" xr:uid="{5EC4C863-914F-43D0-B4EB-966830303619}"/>
    <hyperlink ref="M126" r:id="rId612" xr:uid="{859F4700-8520-4435-84E9-4E4DA5B28BB9}"/>
    <hyperlink ref="M127" r:id="rId613" xr:uid="{001F1224-8F04-4247-8B23-C60DDBC93605}"/>
    <hyperlink ref="M128" r:id="rId614" xr:uid="{3397E3DB-3354-40CA-9B6B-C4C7661DF200}"/>
    <hyperlink ref="M129" r:id="rId615" xr:uid="{5ED4B618-D554-4A62-8858-356B31D68F0F}"/>
    <hyperlink ref="M130" r:id="rId616" xr:uid="{29E4B556-4A23-4507-9FFC-486C1982D614}"/>
    <hyperlink ref="M131" r:id="rId617" xr:uid="{E177FD7C-9135-4A91-8571-31D341958B28}"/>
    <hyperlink ref="M132" r:id="rId618" xr:uid="{3C750A57-98AF-4DD5-9AE7-DBE21626B62F}"/>
    <hyperlink ref="M133" r:id="rId619" xr:uid="{3B5B6B28-D254-41E7-B099-A04CA3AA174B}"/>
    <hyperlink ref="M134" r:id="rId620" xr:uid="{4DD528CC-8282-448F-87BB-D40A6283667C}"/>
    <hyperlink ref="M135" r:id="rId621" xr:uid="{BB3A0A47-4A92-453F-BC67-EC51CED4C7A8}"/>
    <hyperlink ref="M136" r:id="rId622" xr:uid="{54936BFA-53A3-4FBB-97F3-2B81EACC6929}"/>
    <hyperlink ref="M137" r:id="rId623" xr:uid="{372F9713-3A04-4EE9-803B-E3929419B0C8}"/>
    <hyperlink ref="M138" r:id="rId624" xr:uid="{2BB9744A-FE09-420D-B972-B986E2EBD0B4}"/>
    <hyperlink ref="M139" r:id="rId625" xr:uid="{B9247AC4-ABC8-4BD6-83DD-06707C58ABCF}"/>
    <hyperlink ref="M140" r:id="rId626" xr:uid="{A29F0BEB-A8EC-4251-A84C-6F5D4E979FFA}"/>
    <hyperlink ref="M141" r:id="rId627" xr:uid="{5CA14AFC-5A2C-4A78-A26F-9E1A18FEF3B4}"/>
    <hyperlink ref="M142" r:id="rId628" xr:uid="{8A2E41CA-02A9-4D5F-8454-D38F3042215F}"/>
    <hyperlink ref="M143" r:id="rId629" xr:uid="{123FC350-DC03-4F95-B91A-4AAD38C62140}"/>
    <hyperlink ref="M144" r:id="rId630" xr:uid="{0048F5C5-854C-423A-A53E-D1CB6FC90759}"/>
    <hyperlink ref="M145" r:id="rId631" xr:uid="{B650E4B2-0769-4365-B25B-4AE9F8795898}"/>
    <hyperlink ref="M146" r:id="rId632" xr:uid="{BC2BE04F-990B-4563-B626-DD2156039A90}"/>
    <hyperlink ref="M147" r:id="rId633" xr:uid="{12A4CB04-487C-463A-A75B-E681C7D4EBE8}"/>
    <hyperlink ref="M148" r:id="rId634" xr:uid="{D60EEDAC-D1C0-40AC-8870-2554D6063955}"/>
    <hyperlink ref="M149" r:id="rId635" xr:uid="{CE0EF18A-41BA-410C-B62C-E3AD53E51E7C}"/>
    <hyperlink ref="M150" r:id="rId636" xr:uid="{F9ACA867-C86E-429B-8EEF-11655BCFCC98}"/>
    <hyperlink ref="M151" r:id="rId637" xr:uid="{C9A92993-EBD2-4EFF-B00C-8B1D225101C8}"/>
    <hyperlink ref="M152" r:id="rId638" xr:uid="{7CFEAA01-48B5-4D31-A0F9-73AB5D5F7C92}"/>
    <hyperlink ref="M153" r:id="rId639" xr:uid="{B56E6F52-6470-454C-A396-F187C118FA2A}"/>
    <hyperlink ref="M154" r:id="rId640" xr:uid="{97ADAF81-2E7B-46C1-881D-B9E4E2E4DD00}"/>
    <hyperlink ref="M155" r:id="rId641" xr:uid="{1A1187AA-A974-442A-B98B-27C68C5BD52B}"/>
    <hyperlink ref="M156" r:id="rId642" xr:uid="{41399F26-3688-4A65-8C31-1115CD4A2147}"/>
    <hyperlink ref="M157" r:id="rId643" xr:uid="{7265F55F-0D57-409C-A1AC-6153E6D0CD11}"/>
    <hyperlink ref="M158" r:id="rId644" xr:uid="{A2EE12E9-899F-4AD8-9574-F3BF7A486B2B}"/>
    <hyperlink ref="M159" r:id="rId645" xr:uid="{5297727B-7E49-43D5-B43C-31B1154BAFA3}"/>
    <hyperlink ref="M160" r:id="rId646" xr:uid="{61DA4B88-AADE-4184-A3AE-4D43F97F64EE}"/>
    <hyperlink ref="M161" r:id="rId647" xr:uid="{759BE0E4-B8F8-4CA7-BBFD-A2E502A1C93B}"/>
    <hyperlink ref="M162" r:id="rId648" xr:uid="{5B83084F-3E1F-47DF-94E7-59092692F74E}"/>
    <hyperlink ref="M163" r:id="rId649" xr:uid="{20693F32-7948-4DCF-9349-107CAAAE4F86}"/>
    <hyperlink ref="M164" r:id="rId650" xr:uid="{D14E09AE-56FA-49EC-84FC-72F1C966A73C}"/>
    <hyperlink ref="M165" r:id="rId651" xr:uid="{8B857E55-5F13-442D-8B73-26C22AE46170}"/>
    <hyperlink ref="M166" r:id="rId652" xr:uid="{BF0FF963-CE69-4096-8606-C59BC476503C}"/>
    <hyperlink ref="M167" r:id="rId653" xr:uid="{9ED8502F-F1E5-49B8-84A9-A599AFB81922}"/>
    <hyperlink ref="M168" r:id="rId654" xr:uid="{FD31DAEA-F5D6-41EC-BBBC-B48C88279A1B}"/>
    <hyperlink ref="M169" r:id="rId655" xr:uid="{55D28F8E-0A8B-4FEF-A5E3-ACD5517263D7}"/>
    <hyperlink ref="M170" r:id="rId656" xr:uid="{74E46257-4A87-46F5-8DB6-14579B8BEA7F}"/>
    <hyperlink ref="M171" r:id="rId657" xr:uid="{411962DA-E469-418B-8F26-EBD55D0BF5C0}"/>
    <hyperlink ref="M172" r:id="rId658" xr:uid="{79EA2787-3D4F-4D40-8D7C-6C47685A3C7D}"/>
    <hyperlink ref="M173" r:id="rId659" xr:uid="{DAAF82D2-11CB-43AD-B1C1-212DE07443CF}"/>
    <hyperlink ref="M174" r:id="rId660" xr:uid="{B7D4F6AC-DDCB-42F3-BA72-E3EC9A4DAFFC}"/>
    <hyperlink ref="M175" r:id="rId661" xr:uid="{DC7EF3E2-0039-4065-80A4-83051404FF2E}"/>
    <hyperlink ref="M176" r:id="rId662" xr:uid="{05194DEE-1638-4D4A-9DDC-7BB2C9A33385}"/>
    <hyperlink ref="M177" r:id="rId663" xr:uid="{CD78E1F4-581C-429A-8EE0-A2DAD41AF2D3}"/>
    <hyperlink ref="M178" r:id="rId664" xr:uid="{032B66AA-7D1C-4583-9A7F-AFCAAABDFF0F}"/>
    <hyperlink ref="M179" r:id="rId665" xr:uid="{24285CFB-83BD-4EC1-A08A-155B443585A4}"/>
    <hyperlink ref="M180" r:id="rId666" xr:uid="{07128915-FFF3-4FC4-9CEE-69CA7D208304}"/>
    <hyperlink ref="M181" r:id="rId667" xr:uid="{5CFF9D68-0633-4579-943B-FFA910E5DBF0}"/>
    <hyperlink ref="M182" r:id="rId668" xr:uid="{EF6AA74A-4E15-4626-ABD7-2F5CC0551220}"/>
    <hyperlink ref="M183" r:id="rId669" xr:uid="{97933A84-E1EB-4140-9673-F758E4BFFA45}"/>
    <hyperlink ref="M184" r:id="rId670" xr:uid="{9FDA7C79-BA6C-4D6E-9963-7DFFC5329B25}"/>
    <hyperlink ref="M185" r:id="rId671" xr:uid="{9BF83A44-2042-40E0-A3F4-42D131573985}"/>
    <hyperlink ref="M186" r:id="rId672" xr:uid="{CE413ED2-8F5A-4962-BAC1-A9385C46F64D}"/>
    <hyperlink ref="M187" r:id="rId673" xr:uid="{BC12CA46-1AC5-4CFA-9DA2-BCA9575158A5}"/>
    <hyperlink ref="M188" r:id="rId674" xr:uid="{9328CB27-6307-448F-B4D1-6917476FF947}"/>
    <hyperlink ref="M189" r:id="rId675" xr:uid="{B1E91D8D-F0C7-4749-B4A6-4CE2B5564661}"/>
    <hyperlink ref="M190" r:id="rId676" xr:uid="{C494BA32-9035-4460-87A8-45D58D0AC9F8}"/>
    <hyperlink ref="M191" r:id="rId677" xr:uid="{4C0412FF-8A30-460B-AF3A-95EF93080FCD}"/>
    <hyperlink ref="M192" r:id="rId678" xr:uid="{2D3FEA85-E4D2-40F0-A7BE-4D66B8352AAE}"/>
    <hyperlink ref="M193" r:id="rId679" xr:uid="{81E8DB60-FFDF-445E-831C-FBF2158E0CF3}"/>
    <hyperlink ref="M194" r:id="rId680" xr:uid="{4058B911-0982-418B-881E-A8D46B5C8652}"/>
    <hyperlink ref="M195" r:id="rId681" xr:uid="{78387C5D-54C1-45CE-AAD0-253F58F6D65E}"/>
    <hyperlink ref="M196" r:id="rId682" xr:uid="{00CDDF0F-A20C-477D-A754-CDBC1341E778}"/>
    <hyperlink ref="M197" r:id="rId683" xr:uid="{B03A695E-9CC7-40A2-8FBF-E1B9EB0D8A60}"/>
    <hyperlink ref="M198" r:id="rId684" xr:uid="{75C12D00-724C-40FC-AC83-06E3681C328F}"/>
    <hyperlink ref="M199" r:id="rId685" xr:uid="{4858A6A1-2DA1-43A7-A5FC-9EDF19BBC4BC}"/>
    <hyperlink ref="M200" r:id="rId686" xr:uid="{AF22D13F-0639-446B-B190-E890EFB21FB0}"/>
    <hyperlink ref="M201" r:id="rId687" xr:uid="{37C5FFEE-A6B9-46D0-91CD-2350DEBD4031}"/>
    <hyperlink ref="M202" r:id="rId688" xr:uid="{75F069D1-4B1D-45E5-9884-099DC178377C}"/>
    <hyperlink ref="M203" r:id="rId689" xr:uid="{70F6855D-68E2-4583-945E-0A8C0E9FF8DE}"/>
    <hyperlink ref="M204" r:id="rId690" xr:uid="{F8F2C774-105A-4CDF-99F0-818666AD24EC}"/>
    <hyperlink ref="M205" r:id="rId691" xr:uid="{6D0A4413-9CDB-4A0F-8E20-F908E6D21A94}"/>
    <hyperlink ref="M206" r:id="rId692" xr:uid="{D2D2E58D-DB5B-4104-93ED-5577C55E0000}"/>
    <hyperlink ref="M207" r:id="rId693" xr:uid="{3C98DF80-2453-46CF-A271-8EA844DB4EC3}"/>
    <hyperlink ref="M208" r:id="rId694" xr:uid="{CC1FF4BA-FFF9-455D-B75D-12A9405D92AE}"/>
    <hyperlink ref="M209" r:id="rId695" xr:uid="{212140E3-28BC-4727-97DF-8D3E49708C8C}"/>
    <hyperlink ref="M210" r:id="rId696" xr:uid="{3B7DE9BC-3D72-4591-83F9-F033B7988DA3}"/>
    <hyperlink ref="M211" r:id="rId697" xr:uid="{86361762-8A85-47E6-AFED-1E9D58D8DC15}"/>
    <hyperlink ref="M212" r:id="rId698" xr:uid="{A101DAEA-40D5-4625-A01D-C31BB17BFDB6}"/>
    <hyperlink ref="M213" r:id="rId699" xr:uid="{6E8E9C5E-CB41-4876-8B39-907D2D635801}"/>
    <hyperlink ref="M214" r:id="rId700" xr:uid="{1DF952B4-A5D7-425A-AC77-0173DE477A76}"/>
    <hyperlink ref="M215" r:id="rId701" xr:uid="{498D3DD5-147F-4C80-A8DF-92474FD00E2F}"/>
    <hyperlink ref="M216" r:id="rId702" xr:uid="{5CD85530-9429-4D71-81D2-23EA71ED873D}"/>
    <hyperlink ref="M217" r:id="rId703" xr:uid="{972E2CAB-32E4-4ECC-B131-6D0D84B43E3F}"/>
    <hyperlink ref="M218" r:id="rId704" xr:uid="{CAA9DEBF-4DC2-4CD6-83B6-94F83D5B4322}"/>
    <hyperlink ref="M219" r:id="rId705" xr:uid="{BC3C79D2-D693-4A3A-98E3-4FFDE8992C21}"/>
    <hyperlink ref="M220" r:id="rId706" xr:uid="{9BB7D2AC-5CC0-4A23-A38B-5704251EA2DC}"/>
    <hyperlink ref="M221" r:id="rId707" xr:uid="{130F63B8-8390-41C7-965D-4D6675E2D134}"/>
    <hyperlink ref="M222" r:id="rId708" xr:uid="{028DC473-A10D-4452-B7DC-9D5FF8C00BB3}"/>
    <hyperlink ref="M223" r:id="rId709" xr:uid="{112438DE-B37B-4722-A306-F4BBFCCF26B0}"/>
    <hyperlink ref="M224" r:id="rId710" xr:uid="{641F1E46-A112-40A6-89AB-057DFC35DEC2}"/>
    <hyperlink ref="M225" r:id="rId711" xr:uid="{3E51EB9A-9616-4652-B85B-A6B2F28C94E3}"/>
    <hyperlink ref="M226" r:id="rId712" xr:uid="{9439AD73-DFCB-4D75-94AF-126F71F419CF}"/>
    <hyperlink ref="M227" r:id="rId713" xr:uid="{BC42D672-E502-4684-BE66-AC7654760B42}"/>
    <hyperlink ref="M228" r:id="rId714" xr:uid="{CC224F6A-F8E1-4747-8C9B-D885D427DB68}"/>
    <hyperlink ref="M229" r:id="rId715" xr:uid="{6FF05E62-C01D-4EC0-B27A-1876E12344C5}"/>
    <hyperlink ref="M230" r:id="rId716" xr:uid="{A81F8253-5338-475C-9CF0-2EC6179D9D97}"/>
    <hyperlink ref="M231" r:id="rId717" xr:uid="{A96702FC-FB0B-4897-83AF-5AF7A0710677}"/>
    <hyperlink ref="M232" r:id="rId718" xr:uid="{CA70B0E2-E377-4994-A240-BC991A02DFD6}"/>
    <hyperlink ref="M233" r:id="rId719" xr:uid="{3D37FA6C-34A1-444D-8513-8B7315C34033}"/>
    <hyperlink ref="M234" r:id="rId720" xr:uid="{CD8C1914-6CA1-438D-AF8C-6E2DB4B7B824}"/>
    <hyperlink ref="M235" r:id="rId721" xr:uid="{389CC6C7-BAE7-461A-8F11-704B4909975F}"/>
    <hyperlink ref="M236" r:id="rId722" xr:uid="{C2BAA7BA-0361-474A-B9F5-E840F5920C96}"/>
    <hyperlink ref="M237" r:id="rId723" xr:uid="{A107969E-34F3-4E82-9C04-BB86342DEBFE}"/>
    <hyperlink ref="M238" r:id="rId724" xr:uid="{A39E011D-4A55-47E4-9283-0714F4411DC6}"/>
    <hyperlink ref="M239" r:id="rId725" xr:uid="{353B13FB-B44E-4722-80E2-F164177CB1E0}"/>
    <hyperlink ref="M240" r:id="rId726" xr:uid="{4D4321E0-95CE-4869-AA3B-6603B3CCE0D9}"/>
    <hyperlink ref="M241" r:id="rId727" xr:uid="{D522DDEC-4507-4108-99D7-A3CBE4228E64}"/>
    <hyperlink ref="M242" r:id="rId728" xr:uid="{45276FEE-0137-4C7A-918A-F4A78E8182FC}"/>
    <hyperlink ref="M243" r:id="rId729" xr:uid="{8916205C-404B-4DA0-9304-DFD901B7CE4C}"/>
    <hyperlink ref="M244" r:id="rId730" xr:uid="{931C74B9-529A-4E09-881F-2D5296D58F56}"/>
    <hyperlink ref="M245" r:id="rId731" xr:uid="{EC640EF3-4612-4454-A151-04CE8A312D7D}"/>
    <hyperlink ref="M246" r:id="rId732" xr:uid="{77D7A6E3-471C-4010-B699-58843FD1A48A}"/>
    <hyperlink ref="M247" r:id="rId733" xr:uid="{1DB65EF0-0E20-44DB-B007-F45E3605FD50}"/>
    <hyperlink ref="M248" r:id="rId734" xr:uid="{7614DEA6-B2F1-4007-934A-C246C0D97896}"/>
    <hyperlink ref="M249" r:id="rId735" xr:uid="{0DCF79EA-CCC8-43E8-83FE-9B51BC8327D3}"/>
    <hyperlink ref="M250" r:id="rId736" xr:uid="{93FC511F-4AAF-4835-8B33-435C19F59237}"/>
    <hyperlink ref="M251" r:id="rId737" xr:uid="{27DB4BB2-8E03-4563-9A5C-98DD895FCE06}"/>
    <hyperlink ref="M252" r:id="rId738" xr:uid="{644D17D6-908D-45DA-89B7-BF1597D95C82}"/>
    <hyperlink ref="M253" r:id="rId739" xr:uid="{78D159CB-3DA7-4392-996C-C9F0DBC92397}"/>
    <hyperlink ref="M254" r:id="rId740" xr:uid="{8B5386DA-683A-46DC-BB83-7C799FD286F3}"/>
    <hyperlink ref="M255" r:id="rId741" xr:uid="{F91C8581-2DF5-40EE-A7FD-8B90676616A7}"/>
    <hyperlink ref="M256" r:id="rId742" xr:uid="{6EF2F1DF-5561-4AF7-BE07-CF889DAB8E36}"/>
    <hyperlink ref="M257" r:id="rId743" xr:uid="{A05A2980-CC08-44A6-A139-D871A210EBA9}"/>
    <hyperlink ref="M258" r:id="rId744" xr:uid="{732DCB98-6020-42CE-B380-FF5208C8BF5F}"/>
    <hyperlink ref="M259" r:id="rId745" xr:uid="{314EFA71-6CA8-4C25-A3C7-F6E3B887905E}"/>
    <hyperlink ref="M260" r:id="rId746" xr:uid="{0AECE49B-8127-4B1F-AC4F-AE84CF13BEDF}"/>
    <hyperlink ref="M261" r:id="rId747" xr:uid="{309F20AC-982D-4BE8-A06F-4DBA706E108C}"/>
    <hyperlink ref="M262" r:id="rId748" xr:uid="{A0A95E18-DD98-4F9C-B8F2-DBFCF9DFB18C}"/>
    <hyperlink ref="M263" r:id="rId749" xr:uid="{8871DA27-CBFB-4759-A323-73A1974075F1}"/>
    <hyperlink ref="M264" r:id="rId750" xr:uid="{9B402178-C23C-4052-A5AC-9B038770CB5C}"/>
    <hyperlink ref="M265" r:id="rId751" xr:uid="{07667E73-50A9-400A-BC97-FE9C29C6F064}"/>
    <hyperlink ref="M266" r:id="rId752" xr:uid="{AE19EC06-6FD2-45BB-B2DC-BE7A1FFE1DF2}"/>
    <hyperlink ref="M267" r:id="rId753" xr:uid="{A3299D8B-D3C0-4523-8A01-761D229E0240}"/>
    <hyperlink ref="M268" r:id="rId754" xr:uid="{7A651946-D68D-433E-9404-5F36750A9FC5}"/>
    <hyperlink ref="M269" r:id="rId755" xr:uid="{4691F6F8-805B-47C7-841F-210715DBEBFA}"/>
    <hyperlink ref="M270" r:id="rId756" xr:uid="{E4EF1F29-A29F-4FC4-85AB-6068C0863CD2}"/>
    <hyperlink ref="M271" r:id="rId757" xr:uid="{9C9216E0-B728-4DF8-911D-62CA1AA3C3FD}"/>
    <hyperlink ref="M272" r:id="rId758" xr:uid="{C8D76FCC-050F-423B-97DA-5947117A358E}"/>
    <hyperlink ref="M273" r:id="rId759" xr:uid="{2E0478F4-FDBC-4480-8C64-EB0EA9AE83FB}"/>
    <hyperlink ref="M274" r:id="rId760" xr:uid="{E1AF705A-42D6-4582-848D-50668DF695EE}"/>
    <hyperlink ref="M275" r:id="rId761" xr:uid="{75257406-D082-4A21-ABFD-8CA246A4C419}"/>
    <hyperlink ref="M276" r:id="rId762" xr:uid="{F1866935-BF46-43D4-B700-3BA090055E79}"/>
    <hyperlink ref="M277" r:id="rId763" xr:uid="{A43596F4-873B-4D7A-B5D8-948ED2AB46A4}"/>
    <hyperlink ref="M278" r:id="rId764" xr:uid="{278CE2BA-F513-418F-8D5E-244DE6593281}"/>
    <hyperlink ref="M279" r:id="rId765" xr:uid="{709E4DAA-30D5-43D1-A8CB-9FA0B0500831}"/>
    <hyperlink ref="M280" r:id="rId766" xr:uid="{CD35FE69-218B-44DD-A759-9B247B1FC008}"/>
    <hyperlink ref="M281" r:id="rId767" xr:uid="{E3177740-9275-475B-8DDD-1394DB9877AC}"/>
    <hyperlink ref="M282" r:id="rId768" xr:uid="{FA1DD45F-0B12-4E17-9544-8FE9E961202E}"/>
    <hyperlink ref="M283" r:id="rId769" xr:uid="{69D5D729-6FEC-4673-9881-E6CA9251A217}"/>
  </hyperlinks>
  <pageMargins left="0.7" right="0.7" top="0.75" bottom="0.75" header="0.3" footer="0.3"/>
  <legacyDrawing r:id="rId7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20CA-8257-4508-B073-2A48D32F86BB}">
  <dimension ref="A1:C2"/>
  <sheetViews>
    <sheetView tabSelected="1" workbookViewId="0">
      <selection activeCell="G9" sqref="G9"/>
    </sheetView>
  </sheetViews>
  <sheetFormatPr baseColWidth="10" defaultRowHeight="15"/>
  <cols>
    <col min="2" max="2" width="14.42578125" bestFit="1" customWidth="1"/>
  </cols>
  <sheetData>
    <row r="1" spans="1:3">
      <c r="A1" s="99" t="s">
        <v>877</v>
      </c>
      <c r="B1" s="99" t="s">
        <v>878</v>
      </c>
      <c r="C1" s="99" t="s">
        <v>880</v>
      </c>
    </row>
    <row r="2" spans="1:3">
      <c r="A2" t="s">
        <v>879</v>
      </c>
      <c r="B2" t="s">
        <v>2038</v>
      </c>
      <c r="C2">
        <v>21692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Ingresar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SQA</dc:creator>
  <cp:lastModifiedBy>SQA</cp:lastModifiedBy>
  <dcterms:created xsi:type="dcterms:W3CDTF">2015-06-05T18:19:34Z</dcterms:created>
  <dcterms:modified xsi:type="dcterms:W3CDTF">2023-02-09T02:33:35Z</dcterms:modified>
</cp:coreProperties>
</file>